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60" tabRatio="776" firstSheet="1" activeTab="1"/>
  </bookViews>
  <sheets>
    <sheet name="（天时）入场时机判断" sheetId="2" r:id="rId1"/>
    <sheet name="（地利）白马组合" sheetId="7" r:id="rId2"/>
    <sheet name="小熊定理判定（不要动）" sheetId="3" r:id="rId3"/>
    <sheet name="问财（自己导出）" sheetId="10" r:id="rId4"/>
    <sheet name="分位点（自己导出） " sheetId="8" r:id="rId5"/>
    <sheet name="周期表（不要动）" sheetId="11" r:id="rId6"/>
  </sheets>
  <definedNames>
    <definedName name="_xlnm._FilterDatabase" localSheetId="1" hidden="1">'（地利）白马组合'!$A$4:$O$422</definedName>
    <definedName name="_xlnm._FilterDatabase" localSheetId="2" hidden="1">'小熊定理判定（不要动）'!$A$3:$S$94</definedName>
  </definedNames>
  <calcPr calcId="144525" concurrentCalc="0"/>
</workbook>
</file>

<file path=xl/sharedStrings.xml><?xml version="1.0" encoding="utf-8"?>
<sst xmlns="http://schemas.openxmlformats.org/spreadsheetml/2006/main" count="4200">
  <si>
    <t>欢迎开启你的股票投资之路</t>
  </si>
  <si>
    <t>使用说明：黄色阴影部分为写定公式，请不要动！不要动！不要动！</t>
  </si>
  <si>
    <t>第一步，现在可以入场吗？</t>
  </si>
  <si>
    <t>判断标准</t>
  </si>
  <si>
    <t>当沪深300、中证500中任意一个的PE和PB同时满足：
1. PE处于近十年数值的0-50%区间内；
2. PB处于近十年数值的0-20%区间内；
则认为沪深300或中证500处于低估状态，此时可以入场投资。</t>
  </si>
  <si>
    <t>指数</t>
  </si>
  <si>
    <t>PE分位点</t>
  </si>
  <si>
    <t>PB分位点</t>
  </si>
  <si>
    <t>PE/PB是否同时满足标准</t>
  </si>
  <si>
    <t>沪深300</t>
  </si>
  <si>
    <t>中证500</t>
  </si>
  <si>
    <t>结论</t>
  </si>
  <si>
    <t>备注：我们实操视频的时间节点是2016.5.20，大家以后可以根据自己筛选的时间节点灵活调整日期以及相关数据~</t>
  </si>
  <si>
    <t>筛选条件：</t>
  </si>
  <si>
    <t>2009年到2015年ROE≥15%,2016年3月31日ROE≥3.75%,上市时间早于2011年5月,行业,2015年营收增长率,2015年净利润增长率,2016年3月31日营收增长率,2016年3月31日净利润增长率,2012年到2015年营业收入,2012年到2015年应收帐款,2012年到2015年的存货,2013年到2015年的流动比率.</t>
  </si>
  <si>
    <t>使用说明：只需要将白色部分复制进去，其余地方都有公式，不要动！不要动！不要动！</t>
  </si>
  <si>
    <t>选出属于你的白马股</t>
  </si>
  <si>
    <t>第一步，roe≥15%</t>
  </si>
  <si>
    <t>第二步
剔除
周期股</t>
  </si>
  <si>
    <t>第三步
剔除
增长下滑</t>
  </si>
  <si>
    <t>第四步
小熊定理剔除</t>
  </si>
  <si>
    <t>第五步
贵的剔除</t>
  </si>
  <si>
    <t>买入</t>
  </si>
  <si>
    <t>股票代码</t>
  </si>
  <si>
    <t>股票简称</t>
  </si>
  <si>
    <t>所属同花顺行业</t>
  </si>
  <si>
    <t>是否周期行业</t>
  </si>
  <si>
    <r>
      <rPr>
        <b/>
        <sz val="9"/>
        <rFont val="宋体"/>
        <charset val="134"/>
      </rPr>
      <t xml:space="preserve">营业收入
同比增长率
</t>
    </r>
    <r>
      <rPr>
        <b/>
        <sz val="9"/>
        <rFont val="Arial"/>
        <charset val="134"/>
      </rPr>
      <t>(%)</t>
    </r>
  </si>
  <si>
    <t>营业收入
同比增长率
(%)</t>
  </si>
  <si>
    <t>净利润
同比增长率
(%)</t>
  </si>
  <si>
    <r>
      <rPr>
        <b/>
        <sz val="9"/>
        <rFont val="宋体"/>
        <charset val="134"/>
      </rPr>
      <t xml:space="preserve">净利润
同比增长率
</t>
    </r>
    <r>
      <rPr>
        <b/>
        <sz val="9"/>
        <rFont val="Arial"/>
        <charset val="134"/>
      </rPr>
      <t>(%)</t>
    </r>
  </si>
  <si>
    <t>剔除指标</t>
  </si>
  <si>
    <t>小熊定理一</t>
  </si>
  <si>
    <t>小熊定理二</t>
  </si>
  <si>
    <t>小熊定理三</t>
  </si>
  <si>
    <t>股价</t>
  </si>
  <si>
    <t>002294.SZ</t>
  </si>
  <si>
    <t>信立泰</t>
  </si>
  <si>
    <t>医药生物-化学制药-化学制剂</t>
  </si>
  <si>
    <t>002304.SZ</t>
  </si>
  <si>
    <t>洋河股份</t>
  </si>
  <si>
    <t>食品饮料-饮料制造-白酒</t>
  </si>
  <si>
    <t>000540.SZ</t>
  </si>
  <si>
    <t>中天金融</t>
  </si>
  <si>
    <t>房地产-房地产开发-房地产开发Ⅲ</t>
  </si>
  <si>
    <t>601877.SH</t>
  </si>
  <si>
    <t>正泰电器</t>
  </si>
  <si>
    <t>机械设备-电气设备-输变电设备</t>
  </si>
  <si>
    <t>000848.SZ</t>
  </si>
  <si>
    <t>承德露露</t>
  </si>
  <si>
    <t>食品饮料-饮料制造-软饮料</t>
  </si>
  <si>
    <t>600519.SH</t>
  </si>
  <si>
    <t>贵州茅台</t>
  </si>
  <si>
    <t>000651.SZ</t>
  </si>
  <si>
    <t>格力电器</t>
  </si>
  <si>
    <t>家用电器-白色家电-空调</t>
  </si>
  <si>
    <t>000538.SZ</t>
  </si>
  <si>
    <t>云南白药</t>
  </si>
  <si>
    <t>医药生物-中药-中药Ⅲ</t>
  </si>
  <si>
    <t>000423.SZ</t>
  </si>
  <si>
    <t>东阿阿胶</t>
  </si>
  <si>
    <t>002038.SZ</t>
  </si>
  <si>
    <t>双鹭药业</t>
  </si>
  <si>
    <t>医药生物-生物制品-生物制品Ⅲ</t>
  </si>
  <si>
    <t>000887.SZ</t>
  </si>
  <si>
    <t>中鼎股份</t>
  </si>
  <si>
    <t>交运设备-汽车零部件-汽车零部件Ⅲ</t>
  </si>
  <si>
    <t>000963.SZ</t>
  </si>
  <si>
    <t>华东医药</t>
  </si>
  <si>
    <t>002415.SZ</t>
  </si>
  <si>
    <t>海康威视</t>
  </si>
  <si>
    <t>电子-电子制造-电子系统组装</t>
  </si>
  <si>
    <t>002242.SZ</t>
  </si>
  <si>
    <t>九阳股份</t>
  </si>
  <si>
    <t>家用电器-白色家电-小家电</t>
  </si>
  <si>
    <t>002293.SZ</t>
  </si>
  <si>
    <t>罗莱生活</t>
  </si>
  <si>
    <t>纺织服装-服装家纺-家纺</t>
  </si>
  <si>
    <t>000661.SZ</t>
  </si>
  <si>
    <t>长春高新</t>
  </si>
  <si>
    <t>600511.SH</t>
  </si>
  <si>
    <t>国药股份</t>
  </si>
  <si>
    <t>医药生物-医药商业-医药商业Ⅲ</t>
  </si>
  <si>
    <t>002081.SZ</t>
  </si>
  <si>
    <t>金螳螂</t>
  </si>
  <si>
    <t>建筑材料-建筑装饰-装饰园林</t>
  </si>
  <si>
    <t>002470.SZ</t>
  </si>
  <si>
    <t>金正大</t>
  </si>
  <si>
    <t>化工-化学制品-复合肥</t>
  </si>
  <si>
    <t>002223.SZ</t>
  </si>
  <si>
    <t>鱼跃医疗</t>
  </si>
  <si>
    <t>医药生物-医疗器械服务-医疗器械Ⅲ</t>
  </si>
  <si>
    <t>600816.SH</t>
  </si>
  <si>
    <t>安信信托</t>
  </si>
  <si>
    <t>金融服务-保险及其他-多元金融</t>
  </si>
  <si>
    <t>600887.SH</t>
  </si>
  <si>
    <t>伊利股份</t>
  </si>
  <si>
    <t>食品饮料-食品加工制造-乳品</t>
  </si>
  <si>
    <t>000999.SZ</t>
  </si>
  <si>
    <t>华润三九</t>
  </si>
  <si>
    <t>601939.SH</t>
  </si>
  <si>
    <t>建设银行</t>
  </si>
  <si>
    <t>金融服务-银行-银行Ⅲ</t>
  </si>
  <si>
    <t>601398.SH</t>
  </si>
  <si>
    <t>工商银行</t>
  </si>
  <si>
    <t>002262.SZ</t>
  </si>
  <si>
    <t>恩华药业</t>
  </si>
  <si>
    <t>002142.SZ</t>
  </si>
  <si>
    <t>宁波银行</t>
  </si>
  <si>
    <t>601288.SH</t>
  </si>
  <si>
    <t>农业银行</t>
  </si>
  <si>
    <t>600276.SH</t>
  </si>
  <si>
    <t>恒瑞医药</t>
  </si>
  <si>
    <t>000596.SZ</t>
  </si>
  <si>
    <t>古井贡酒</t>
  </si>
  <si>
    <t>601166.SH</t>
  </si>
  <si>
    <t>兴业银行</t>
  </si>
  <si>
    <t>600000.SH</t>
  </si>
  <si>
    <t>浦发银行</t>
  </si>
  <si>
    <t>600271.SH</t>
  </si>
  <si>
    <t>航天信息</t>
  </si>
  <si>
    <t>信息服务-计算机应用-软件开发及服务</t>
  </si>
  <si>
    <t>002191.SZ</t>
  </si>
  <si>
    <t>劲嘉股份</t>
  </si>
  <si>
    <t>轻工制造-包装印刷-包装印刷Ⅲ</t>
  </si>
  <si>
    <t>600016.SH</t>
  </si>
  <si>
    <t>民生银行</t>
  </si>
  <si>
    <t>600436.SH</t>
  </si>
  <si>
    <t>片仔癀</t>
  </si>
  <si>
    <t>000501.SZ</t>
  </si>
  <si>
    <t>鄂武商A</t>
  </si>
  <si>
    <t>商业贸易-零售-百货零售</t>
  </si>
  <si>
    <t>600104.SH</t>
  </si>
  <si>
    <t>上汽集团</t>
  </si>
  <si>
    <t>交运设备-汽车整车-乘用车</t>
  </si>
  <si>
    <t>600036.SH</t>
  </si>
  <si>
    <t>招商银行</t>
  </si>
  <si>
    <t>601818.SH</t>
  </si>
  <si>
    <t>光大银行</t>
  </si>
  <si>
    <t>600690.SH</t>
  </si>
  <si>
    <t>海尔智家</t>
  </si>
  <si>
    <t>家用电器-白色家电-冰箱</t>
  </si>
  <si>
    <t>601169.SH</t>
  </si>
  <si>
    <t>北京银行</t>
  </si>
  <si>
    <t>002032.SZ</t>
  </si>
  <si>
    <t>苏泊尔</t>
  </si>
  <si>
    <t>002152.SZ</t>
  </si>
  <si>
    <t>广电运通</t>
  </si>
  <si>
    <t>信息设备-计算机设备-计算机设备Ⅲ</t>
  </si>
  <si>
    <t>使用说明：这个工作表，除了根据筛选的年份不同来变动年份，其余不需要动。
黄色阴影部分为写定公式，请不要动！不要动！不要动！</t>
  </si>
  <si>
    <t>公司名称</t>
  </si>
  <si>
    <t>小熊判定</t>
  </si>
  <si>
    <t>营业收入</t>
  </si>
  <si>
    <t>应收账款</t>
  </si>
  <si>
    <t>存货</t>
  </si>
  <si>
    <t>流动率</t>
  </si>
  <si>
    <t>一</t>
  </si>
  <si>
    <t>二</t>
  </si>
  <si>
    <t>三</t>
  </si>
  <si>
    <t>601515.SH</t>
  </si>
  <si>
    <t>东风股份</t>
  </si>
  <si>
    <t>300383.SZ</t>
  </si>
  <si>
    <t>光环新网</t>
  </si>
  <si>
    <t>信息设备-通信设备-通信配套服务</t>
  </si>
  <si>
    <t>603111.SH</t>
  </si>
  <si>
    <t>康尼机电</t>
  </si>
  <si>
    <t>交运设备-非汽车交运-铁路设备</t>
  </si>
  <si>
    <t>002727.SZ</t>
  </si>
  <si>
    <t>一心堂</t>
  </si>
  <si>
    <t>603288.SH</t>
  </si>
  <si>
    <t>海天味业</t>
  </si>
  <si>
    <t>食品饮料-食品加工制造-调味发酵品</t>
  </si>
  <si>
    <t>--</t>
  </si>
  <si>
    <t>603686.SH</t>
  </si>
  <si>
    <t>龙马环卫</t>
  </si>
  <si>
    <t>机械设备-专用设备-其它专用机械</t>
  </si>
  <si>
    <t>300373.SZ</t>
  </si>
  <si>
    <t>扬杰科技</t>
  </si>
  <si>
    <t>电子-半导体及元件-分立器件</t>
  </si>
  <si>
    <t>300360.SZ</t>
  </si>
  <si>
    <t>炬华科技</t>
  </si>
  <si>
    <t>机械设备-电气设备-电气自控设备</t>
  </si>
  <si>
    <t>002701.SZ</t>
  </si>
  <si>
    <t>奥瑞金</t>
  </si>
  <si>
    <t>603168.SH</t>
  </si>
  <si>
    <t>莎普爱思</t>
  </si>
  <si>
    <t>﻿交易所</t>
  </si>
  <si>
    <t>代码</t>
  </si>
  <si>
    <t>公司</t>
  </si>
  <si>
    <t>行业</t>
  </si>
  <si>
    <t>PE-TTM(扣非)分位点(10年)  %</t>
  </si>
  <si>
    <t>PB(不含商誉)分位点(10年) %</t>
  </si>
  <si>
    <t>第一行不要动，不要删除</t>
  </si>
  <si>
    <t>sh</t>
  </si>
  <si>
    <t>上海机场</t>
  </si>
  <si>
    <t>交通基本设施</t>
  </si>
  <si>
    <t>南方航空</t>
  </si>
  <si>
    <t>航空运输</t>
  </si>
  <si>
    <t>*ST银鸽</t>
  </si>
  <si>
    <t>纸类与林业产品</t>
  </si>
  <si>
    <t>东方金钰</t>
  </si>
  <si>
    <t>服装与配饰</t>
  </si>
  <si>
    <t>东方航空</t>
  </si>
  <si>
    <t>*ST宏图</t>
  </si>
  <si>
    <t>专营零售</t>
  </si>
  <si>
    <t>当代明诚</t>
  </si>
  <si>
    <t>传媒</t>
  </si>
  <si>
    <t>商赢环球</t>
  </si>
  <si>
    <t>ST安通</t>
  </si>
  <si>
    <t>水上运输</t>
  </si>
  <si>
    <t>海航控股</t>
  </si>
  <si>
    <t>*ST松江</t>
  </si>
  <si>
    <t>住宅地产开发和管理</t>
  </si>
  <si>
    <t>大湖股份</t>
  </si>
  <si>
    <t>农牧渔产品</t>
  </si>
  <si>
    <t>城建发展</t>
  </si>
  <si>
    <t>赣粤高速</t>
  </si>
  <si>
    <t>中央商场</t>
  </si>
  <si>
    <t>百货商店</t>
  </si>
  <si>
    <t>*ST华仪</t>
  </si>
  <si>
    <t>电气部件与设备</t>
  </si>
  <si>
    <t>*ST荣华</t>
  </si>
  <si>
    <t>有色金属</t>
  </si>
  <si>
    <t>国旅联合</t>
  </si>
  <si>
    <t>北巴传媒</t>
  </si>
  <si>
    <t>ST柳化</t>
  </si>
  <si>
    <t>农用化工</t>
  </si>
  <si>
    <t>士兰微</t>
  </si>
  <si>
    <t>半导体</t>
  </si>
  <si>
    <t>西昌电力</t>
  </si>
  <si>
    <t>电力公用事业</t>
  </si>
  <si>
    <t>海航基础</t>
  </si>
  <si>
    <t>ST康美</t>
  </si>
  <si>
    <t>中药</t>
  </si>
  <si>
    <t>海航创新</t>
  </si>
  <si>
    <t>酒店餐饮与休闲</t>
  </si>
  <si>
    <t>龙溪股份</t>
  </si>
  <si>
    <t>通用机械</t>
  </si>
  <si>
    <t>申达股份</t>
  </si>
  <si>
    <t>工业贸易经销商</t>
  </si>
  <si>
    <t>新世界</t>
  </si>
  <si>
    <t>*ST富控</t>
  </si>
  <si>
    <t>计算机软件</t>
  </si>
  <si>
    <t>新黄浦</t>
  </si>
  <si>
    <t>*ST航通</t>
  </si>
  <si>
    <t>通信设备</t>
  </si>
  <si>
    <t>*ST刚泰</t>
  </si>
  <si>
    <t>光明地产</t>
  </si>
  <si>
    <t>东软集团</t>
  </si>
  <si>
    <t>北汽蓝谷</t>
  </si>
  <si>
    <t>汽车</t>
  </si>
  <si>
    <t>汉商集团</t>
  </si>
  <si>
    <t>国电电力</t>
  </si>
  <si>
    <t>益民集团</t>
  </si>
  <si>
    <t>兰生股份</t>
  </si>
  <si>
    <t>广电网络</t>
  </si>
  <si>
    <t>丹化科技</t>
  </si>
  <si>
    <t>化学原料</t>
  </si>
  <si>
    <t>*ST中天</t>
  </si>
  <si>
    <t>石油天然气</t>
  </si>
  <si>
    <t>北京城乡</t>
  </si>
  <si>
    <t>*ST美讯</t>
  </si>
  <si>
    <t>宜华生活</t>
  </si>
  <si>
    <t>耐用家居用品</t>
  </si>
  <si>
    <t>惠而浦</t>
  </si>
  <si>
    <t>家用电器</t>
  </si>
  <si>
    <t>贵广网络</t>
  </si>
  <si>
    <t>四川成渝</t>
  </si>
  <si>
    <t>中国国航</t>
  </si>
  <si>
    <t>ST华鼎</t>
  </si>
  <si>
    <t>合成纤维</t>
  </si>
  <si>
    <t>白银有色</t>
  </si>
  <si>
    <t>中原证券</t>
  </si>
  <si>
    <t>证券</t>
  </si>
  <si>
    <t>上海电影</t>
  </si>
  <si>
    <t>鹿港文化</t>
  </si>
  <si>
    <t>纺织品</t>
  </si>
  <si>
    <t>力帆股份</t>
  </si>
  <si>
    <t>长飞光纤</t>
  </si>
  <si>
    <t>中国国旅</t>
  </si>
  <si>
    <t>吉视传媒</t>
  </si>
  <si>
    <t>横店影视</t>
  </si>
  <si>
    <t>神驰机电</t>
  </si>
  <si>
    <t>汽车零配件与设备</t>
  </si>
  <si>
    <t>诚邦股份</t>
  </si>
  <si>
    <t>建筑与工程</t>
  </si>
  <si>
    <t>上海雅仕</t>
  </si>
  <si>
    <t>物流</t>
  </si>
  <si>
    <t>亚士创能</t>
  </si>
  <si>
    <t>建筑材料</t>
  </si>
  <si>
    <t>广东骏亚</t>
  </si>
  <si>
    <t>通达电气</t>
  </si>
  <si>
    <t>万泰生物</t>
  </si>
  <si>
    <t>贵州三力</t>
  </si>
  <si>
    <t>振静股份</t>
  </si>
  <si>
    <t>科沃斯</t>
  </si>
  <si>
    <t>恒为科技</t>
  </si>
  <si>
    <t>翔港科技</t>
  </si>
  <si>
    <t>容器与包装</t>
  </si>
  <si>
    <t>奥普家居</t>
  </si>
  <si>
    <t>贵人鸟</t>
  </si>
  <si>
    <t>中通国脉</t>
  </si>
  <si>
    <t>长久物流</t>
  </si>
  <si>
    <t>引力传媒</t>
  </si>
  <si>
    <t>韩建河山</t>
  </si>
  <si>
    <t>建筑产品</t>
  </si>
  <si>
    <t>拉芳家化</t>
  </si>
  <si>
    <t>个人用品</t>
  </si>
  <si>
    <t>晶华新材</t>
  </si>
  <si>
    <t>化学制品</t>
  </si>
  <si>
    <t>香飘飘</t>
  </si>
  <si>
    <t>饮料</t>
  </si>
  <si>
    <t>ST威龙</t>
  </si>
  <si>
    <t>丰山集团</t>
  </si>
  <si>
    <t>柯利达</t>
  </si>
  <si>
    <t>永悦科技</t>
  </si>
  <si>
    <t>吉祥航空</t>
  </si>
  <si>
    <t>天永智能</t>
  </si>
  <si>
    <t>专用设备</t>
  </si>
  <si>
    <t>金鸿顺</t>
  </si>
  <si>
    <t>睿能科技</t>
  </si>
  <si>
    <t>百利科技</t>
  </si>
  <si>
    <t>ST中新</t>
  </si>
  <si>
    <t>容百科技</t>
  </si>
  <si>
    <t>安恒信息</t>
  </si>
  <si>
    <t>互联网软件与服务</t>
  </si>
  <si>
    <t>杰普特</t>
  </si>
  <si>
    <t>晶晨股份</t>
  </si>
  <si>
    <t>沪硅产业-u</t>
  </si>
  <si>
    <t>久日新材</t>
  </si>
  <si>
    <t>成都先导</t>
  </si>
  <si>
    <t>神工股份</t>
  </si>
  <si>
    <t>光云科技</t>
  </si>
  <si>
    <t>*ST大化B</t>
  </si>
  <si>
    <t>海创B股</t>
  </si>
  <si>
    <t>sz</t>
  </si>
  <si>
    <t>泛海控股</t>
  </si>
  <si>
    <t>宜华健康</t>
  </si>
  <si>
    <t>医疗保健提供商与服务</t>
  </si>
  <si>
    <t>泰山石油</t>
  </si>
  <si>
    <t>供销大集</t>
  </si>
  <si>
    <t>海南海药</t>
  </si>
  <si>
    <t>化学制剂</t>
  </si>
  <si>
    <t>金洲慈航</t>
  </si>
  <si>
    <t>*ST宝实</t>
  </si>
  <si>
    <t>青岛双星</t>
  </si>
  <si>
    <t>顺利办</t>
  </si>
  <si>
    <t>西王食品</t>
  </si>
  <si>
    <t>食品</t>
  </si>
  <si>
    <t>湖北广电</t>
  </si>
  <si>
    <t>燕京啤酒</t>
  </si>
  <si>
    <t>通化金马</t>
  </si>
  <si>
    <t>北新建材</t>
  </si>
  <si>
    <t>*ST盐湖</t>
  </si>
  <si>
    <t>北京文化</t>
  </si>
  <si>
    <t>金宇车城</t>
  </si>
  <si>
    <t>ST银河</t>
  </si>
  <si>
    <t>重型电气设备</t>
  </si>
  <si>
    <t>*ST节能</t>
  </si>
  <si>
    <t>商业用品与服务</t>
  </si>
  <si>
    <t>京山轻机</t>
  </si>
  <si>
    <t>中信国安</t>
  </si>
  <si>
    <t>华茂股份</t>
  </si>
  <si>
    <t>高鸿股份</t>
  </si>
  <si>
    <t>*ST胜尔</t>
  </si>
  <si>
    <t>黑色金属</t>
  </si>
  <si>
    <t>欢瑞世纪</t>
  </si>
  <si>
    <t>景峰医药</t>
  </si>
  <si>
    <t>美年健康</t>
  </si>
  <si>
    <t>得润电子</t>
  </si>
  <si>
    <t>电子设备及服务</t>
  </si>
  <si>
    <t>黑猫股份</t>
  </si>
  <si>
    <t>国轩高科</t>
  </si>
  <si>
    <t>*ST天润</t>
  </si>
  <si>
    <t>*ST科陆</t>
  </si>
  <si>
    <t>创新医疗</t>
  </si>
  <si>
    <t>*ST江特</t>
  </si>
  <si>
    <t>恒康医疗</t>
  </si>
  <si>
    <t>ST天宝</t>
  </si>
  <si>
    <t>联化科技</t>
  </si>
  <si>
    <t>*ST海陆</t>
  </si>
  <si>
    <t>*ST兆新</t>
  </si>
  <si>
    <t>*ST升达</t>
  </si>
  <si>
    <t>燃气公用事业</t>
  </si>
  <si>
    <t>美邦服饰</t>
  </si>
  <si>
    <t>亚联发展</t>
  </si>
  <si>
    <t>通信技术服务</t>
  </si>
  <si>
    <t>*ST乐通</t>
  </si>
  <si>
    <t>*ST北讯</t>
  </si>
  <si>
    <t>中恒电气</t>
  </si>
  <si>
    <t>广联达</t>
  </si>
  <si>
    <t>*ST胜利</t>
  </si>
  <si>
    <t>棕榈股份</t>
  </si>
  <si>
    <t>长江健康</t>
  </si>
  <si>
    <t>盛路通信</t>
  </si>
  <si>
    <t>晨鑫科技</t>
  </si>
  <si>
    <t>赣锋锂业</t>
  </si>
  <si>
    <t>双环传动</t>
  </si>
  <si>
    <t>圣莱达</t>
  </si>
  <si>
    <t>广田集团</t>
  </si>
  <si>
    <t>佳隆股份</t>
  </si>
  <si>
    <t>雅化集团</t>
  </si>
  <si>
    <t>弘高创意</t>
  </si>
  <si>
    <t>天汽模</t>
  </si>
  <si>
    <t>海源复材</t>
  </si>
  <si>
    <t>林州重机</t>
  </si>
  <si>
    <t>ST围海</t>
  </si>
  <si>
    <t>爱康科技</t>
  </si>
  <si>
    <t>电子元器件</t>
  </si>
  <si>
    <t>朗姿股份</t>
  </si>
  <si>
    <t>安洁科技</t>
  </si>
  <si>
    <t>电脑与外围设备</t>
  </si>
  <si>
    <t>跨境通</t>
  </si>
  <si>
    <t>国盛金控</t>
  </si>
  <si>
    <t>福建金森</t>
  </si>
  <si>
    <t>奋达科技</t>
  </si>
  <si>
    <t>思美传媒</t>
  </si>
  <si>
    <t>*ST金贵</t>
  </si>
  <si>
    <t>万达电影</t>
  </si>
  <si>
    <t>光华科技</t>
  </si>
  <si>
    <t>世龙实业</t>
  </si>
  <si>
    <t>中坚科技</t>
  </si>
  <si>
    <t>三夫户外</t>
  </si>
  <si>
    <t>消费品经销商</t>
  </si>
  <si>
    <t>奇信股份</t>
  </si>
  <si>
    <t>银宝山新</t>
  </si>
  <si>
    <t>建艺集团</t>
  </si>
  <si>
    <t>通宇通讯</t>
  </si>
  <si>
    <t>路畅科技</t>
  </si>
  <si>
    <t>和科达</t>
  </si>
  <si>
    <t>高争民爆</t>
  </si>
  <si>
    <t>实丰文化</t>
  </si>
  <si>
    <t>休闲设备与用品</t>
  </si>
  <si>
    <t>香山股份</t>
  </si>
  <si>
    <t>赛隆药业</t>
  </si>
  <si>
    <t>铭普光磁</t>
  </si>
  <si>
    <t>金逸影视</t>
  </si>
  <si>
    <t>明德生物</t>
  </si>
  <si>
    <t>生物科技</t>
  </si>
  <si>
    <t>广电计量</t>
  </si>
  <si>
    <t>芯瑞达</t>
  </si>
  <si>
    <t>北摩高科</t>
  </si>
  <si>
    <t>东沣B</t>
  </si>
  <si>
    <t>宁通信B</t>
  </si>
  <si>
    <t>瓦轴B</t>
  </si>
  <si>
    <t>新宁物流</t>
  </si>
  <si>
    <t>欧比特</t>
  </si>
  <si>
    <t>豫金刚石</t>
  </si>
  <si>
    <t>非金属材料与制品</t>
  </si>
  <si>
    <t>康芝药业</t>
  </si>
  <si>
    <t>盛运环保</t>
  </si>
  <si>
    <t>金刚玻璃</t>
  </si>
  <si>
    <t>吉药控股</t>
  </si>
  <si>
    <t>神雾环保</t>
  </si>
  <si>
    <t>汉得信息</t>
  </si>
  <si>
    <t>信息技术服务</t>
  </si>
  <si>
    <t>腾邦国际</t>
  </si>
  <si>
    <t>其他消费者服务</t>
  </si>
  <si>
    <t>聚光科技</t>
  </si>
  <si>
    <t>蓝盾股份</t>
  </si>
  <si>
    <t>汉鼎宇佑</t>
  </si>
  <si>
    <t>任子行</t>
  </si>
  <si>
    <t>德威新材</t>
  </si>
  <si>
    <t>兆日科技</t>
  </si>
  <si>
    <t>北信源</t>
  </si>
  <si>
    <t>金科文化</t>
  </si>
  <si>
    <t>合纵科技</t>
  </si>
  <si>
    <t>杭州高新</t>
  </si>
  <si>
    <t>爱司凯</t>
  </si>
  <si>
    <t>汇金科技</t>
  </si>
  <si>
    <t>精测电子</t>
  </si>
  <si>
    <t>星源材质</t>
  </si>
  <si>
    <t>容大感光</t>
  </si>
  <si>
    <t>万里马</t>
  </si>
  <si>
    <t>中达安</t>
  </si>
  <si>
    <t>必创科技</t>
  </si>
  <si>
    <t>海特生物</t>
  </si>
  <si>
    <t>赛意信息</t>
  </si>
  <si>
    <t>万隆光电</t>
  </si>
  <si>
    <t>贝斯美</t>
  </si>
  <si>
    <t>上能电气</t>
  </si>
  <si>
    <t>ST天成</t>
  </si>
  <si>
    <t>郑州煤电</t>
  </si>
  <si>
    <t>煤炭</t>
  </si>
  <si>
    <t>金种子酒</t>
  </si>
  <si>
    <t>东方创业</t>
  </si>
  <si>
    <t>龙头股份</t>
  </si>
  <si>
    <t>交运股份</t>
  </si>
  <si>
    <t>银座股份</t>
  </si>
  <si>
    <t>广深铁路</t>
  </si>
  <si>
    <t>陆运</t>
  </si>
  <si>
    <t>丹科B股</t>
  </si>
  <si>
    <t>国际医学</t>
  </si>
  <si>
    <t>模塑科技</t>
  </si>
  <si>
    <t>厦门信达</t>
  </si>
  <si>
    <t>*ST东科</t>
  </si>
  <si>
    <t>中百集团</t>
  </si>
  <si>
    <t>食品与主要用品零售</t>
  </si>
  <si>
    <t>ST慧业</t>
  </si>
  <si>
    <t>*ST秦机</t>
  </si>
  <si>
    <t>金陵药业</t>
  </si>
  <si>
    <t>桂林旅游</t>
  </si>
  <si>
    <t>隆平高科</t>
  </si>
  <si>
    <t>恒宝股份</t>
  </si>
  <si>
    <t>中国海诚</t>
  </si>
  <si>
    <t>*ST天马</t>
  </si>
  <si>
    <t>亚太股份</t>
  </si>
  <si>
    <t>*ST中科</t>
  </si>
  <si>
    <t>柘中股份</t>
  </si>
  <si>
    <t>台海核电</t>
  </si>
  <si>
    <t>章源钨业</t>
  </si>
  <si>
    <t>虹美菱B</t>
  </si>
  <si>
    <t>冰山B</t>
  </si>
  <si>
    <t>神州泰岳</t>
  </si>
  <si>
    <t>网宿科技</t>
  </si>
  <si>
    <t>华谊兄弟</t>
  </si>
  <si>
    <t>智云股份</t>
  </si>
  <si>
    <t>乾照光电</t>
  </si>
  <si>
    <t>云南城投</t>
  </si>
  <si>
    <t>*ST华塑</t>
  </si>
  <si>
    <t>炼石航空</t>
  </si>
  <si>
    <t>航天航空</t>
  </si>
  <si>
    <t>京蓝科技</t>
  </si>
  <si>
    <t>青岛金王</t>
  </si>
  <si>
    <t>*ST新光</t>
  </si>
  <si>
    <t>商业地产开发和管理</t>
  </si>
  <si>
    <t>新华都</t>
  </si>
  <si>
    <t>博云新材</t>
  </si>
  <si>
    <t>潮宏基</t>
  </si>
  <si>
    <t>精华制药</t>
  </si>
  <si>
    <t>*ST赫美</t>
  </si>
  <si>
    <t>誉衡药业</t>
  </si>
  <si>
    <t>化学原料药</t>
  </si>
  <si>
    <t>华软科技</t>
  </si>
  <si>
    <t>天齐锂业</t>
  </si>
  <si>
    <t>中超控股</t>
  </si>
  <si>
    <t>通鼎互联</t>
  </si>
  <si>
    <t>恺英网络</t>
  </si>
  <si>
    <t>海联金汇</t>
  </si>
  <si>
    <t>杰赛科技</t>
  </si>
  <si>
    <t>天沃科技</t>
  </si>
  <si>
    <t>顺灏股份</t>
  </si>
  <si>
    <t>瑞康医药</t>
  </si>
  <si>
    <t>药品流通</t>
  </si>
  <si>
    <t>八菱科技</t>
  </si>
  <si>
    <t>亚玛顿</t>
  </si>
  <si>
    <t>光电子器件</t>
  </si>
  <si>
    <t>山航Ｂ</t>
  </si>
  <si>
    <t>中环装备</t>
  </si>
  <si>
    <t>新研股份</t>
  </si>
  <si>
    <t>万达信息</t>
  </si>
  <si>
    <t>天晟新材</t>
  </si>
  <si>
    <t>派生科技</t>
  </si>
  <si>
    <t>神农科技</t>
  </si>
  <si>
    <t>铁汉生态</t>
  </si>
  <si>
    <t>翰宇药业</t>
  </si>
  <si>
    <t>东方电热</t>
  </si>
  <si>
    <t>科大智能</t>
  </si>
  <si>
    <t>依米康</t>
  </si>
  <si>
    <t>利德曼</t>
  </si>
  <si>
    <t>蓝英装备</t>
  </si>
  <si>
    <t>申科股份</t>
  </si>
  <si>
    <t>京威股份</t>
  </si>
  <si>
    <t>亿利达</t>
  </si>
  <si>
    <t>百洋股份</t>
  </si>
  <si>
    <t>富春股份</t>
  </si>
  <si>
    <t>博晖创新</t>
  </si>
  <si>
    <t>津膜科技</t>
  </si>
  <si>
    <t>新文化</t>
  </si>
  <si>
    <t>开元股份</t>
  </si>
  <si>
    <t>东易日盛</t>
  </si>
  <si>
    <t>东土科技</t>
  </si>
  <si>
    <t>太原重工</t>
  </si>
  <si>
    <t>桂东电力</t>
  </si>
  <si>
    <t>航天动力</t>
  </si>
  <si>
    <t>宁波韵升</t>
  </si>
  <si>
    <t>天富能源</t>
  </si>
  <si>
    <t>北特科技</t>
  </si>
  <si>
    <t>威帝股份</t>
  </si>
  <si>
    <t>ST亚邦</t>
  </si>
  <si>
    <t>长虹美菱</t>
  </si>
  <si>
    <t>冰山冷热</t>
  </si>
  <si>
    <t>龙津药业</t>
  </si>
  <si>
    <t>华力创通</t>
  </si>
  <si>
    <t>数码科技</t>
  </si>
  <si>
    <t>康跃科技</t>
  </si>
  <si>
    <t>美康生物</t>
  </si>
  <si>
    <t>铜峰电子</t>
  </si>
  <si>
    <t>*ST时万</t>
  </si>
  <si>
    <t>*ST海华</t>
  </si>
  <si>
    <t>科力远</t>
  </si>
  <si>
    <t>凌云股份</t>
  </si>
  <si>
    <t>文一科技</t>
  </si>
  <si>
    <t>江西长运</t>
  </si>
  <si>
    <t>康恩贝</t>
  </si>
  <si>
    <t>中国高科</t>
  </si>
  <si>
    <t>工业集团企业</t>
  </si>
  <si>
    <t>ST运盛</t>
  </si>
  <si>
    <t>南京熊猫</t>
  </si>
  <si>
    <t>投资信托</t>
  </si>
  <si>
    <t>*ST京城</t>
  </si>
  <si>
    <t>科达股份</t>
  </si>
  <si>
    <t>华讯方舟</t>
  </si>
  <si>
    <t>沈阳化工</t>
  </si>
  <si>
    <t>长城动漫</t>
  </si>
  <si>
    <t>众泰汽车</t>
  </si>
  <si>
    <t>山东威达</t>
  </si>
  <si>
    <t>ST东海洋</t>
  </si>
  <si>
    <t>广东鸿图</t>
  </si>
  <si>
    <t>北纬科技</t>
  </si>
  <si>
    <t>电信增值服务</t>
  </si>
  <si>
    <t>北斗星通</t>
  </si>
  <si>
    <t>东方锆业</t>
  </si>
  <si>
    <t>达意隆</t>
  </si>
  <si>
    <t>联络互动</t>
  </si>
  <si>
    <t>多氟多</t>
  </si>
  <si>
    <t>摩恩电气</t>
  </si>
  <si>
    <t>搜于特</t>
  </si>
  <si>
    <t>赛为智能</t>
  </si>
  <si>
    <t>台基股份</t>
  </si>
  <si>
    <t>世纪鼎利</t>
  </si>
  <si>
    <t>高新兴</t>
  </si>
  <si>
    <t>顺网科技</t>
  </si>
  <si>
    <t>嘉寓股份</t>
  </si>
  <si>
    <t>中金环境</t>
  </si>
  <si>
    <t>中海达</t>
  </si>
  <si>
    <t>舒泰神</t>
  </si>
  <si>
    <t>正业科技</t>
  </si>
  <si>
    <t>信息发展</t>
  </si>
  <si>
    <t>祥源文化</t>
  </si>
  <si>
    <t>城投控股</t>
  </si>
  <si>
    <t>风范股份</t>
  </si>
  <si>
    <t>奥康国际</t>
  </si>
  <si>
    <t>中嘉博创</t>
  </si>
  <si>
    <t>金财互联</t>
  </si>
  <si>
    <t>雷柏科技</t>
  </si>
  <si>
    <t>中科金财</t>
  </si>
  <si>
    <t>建车B</t>
  </si>
  <si>
    <t>双林股份</t>
  </si>
  <si>
    <t>捷成股份</t>
  </si>
  <si>
    <t>美晨生态</t>
  </si>
  <si>
    <t>冠昊生物</t>
  </si>
  <si>
    <t>医疗保健设备与用品</t>
  </si>
  <si>
    <t>仟源医药</t>
  </si>
  <si>
    <t>佳创视讯</t>
  </si>
  <si>
    <t>中威电子</t>
  </si>
  <si>
    <t>慈星股份</t>
  </si>
  <si>
    <t>暴风集团</t>
  </si>
  <si>
    <t>鲍斯股份</t>
  </si>
  <si>
    <t>海汽集团</t>
  </si>
  <si>
    <t>海南瑞泽</t>
  </si>
  <si>
    <t>远大智能</t>
  </si>
  <si>
    <t>长方集团</t>
  </si>
  <si>
    <t>吉艾科技</t>
  </si>
  <si>
    <t>能源设备与服务</t>
  </si>
  <si>
    <t>润和软件</t>
  </si>
  <si>
    <t>达志科技</t>
  </si>
  <si>
    <t>横河模具</t>
  </si>
  <si>
    <t>优德精密</t>
  </si>
  <si>
    <t>广百股份</t>
  </si>
  <si>
    <t>英威腾</t>
  </si>
  <si>
    <t>顾地科技</t>
  </si>
  <si>
    <t>赛摩电气</t>
  </si>
  <si>
    <t>山鼎设计</t>
  </si>
  <si>
    <t>路通视信</t>
  </si>
  <si>
    <t>赛托生物</t>
  </si>
  <si>
    <t>亚宝药业</t>
  </si>
  <si>
    <t>碳元科技</t>
  </si>
  <si>
    <t>德创环保</t>
  </si>
  <si>
    <t>清源股份</t>
  </si>
  <si>
    <t>常青股份</t>
  </si>
  <si>
    <t>至正股份</t>
  </si>
  <si>
    <t>海控Ｂ股</t>
  </si>
  <si>
    <t>中色股份</t>
  </si>
  <si>
    <t>世联行</t>
  </si>
  <si>
    <t>其他房地产服务</t>
  </si>
  <si>
    <t>达实智能</t>
  </si>
  <si>
    <t>天赐材料</t>
  </si>
  <si>
    <t>莱美药业</t>
  </si>
  <si>
    <t>中潜股份</t>
  </si>
  <si>
    <t>中珠医疗</t>
  </si>
  <si>
    <t>新日股份</t>
  </si>
  <si>
    <t>长城影视</t>
  </si>
  <si>
    <t>安奈儿</t>
  </si>
  <si>
    <t>华策影视</t>
  </si>
  <si>
    <t>森远股份</t>
  </si>
  <si>
    <t>安控科技</t>
  </si>
  <si>
    <t>德新交运</t>
  </si>
  <si>
    <t>青岛中程</t>
  </si>
  <si>
    <t>瑞丰光电</t>
  </si>
  <si>
    <t>东方网力</t>
  </si>
  <si>
    <t>创业黑马</t>
  </si>
  <si>
    <t>实达集团</t>
  </si>
  <si>
    <t>美芝股份</t>
  </si>
  <si>
    <t>标准股份</t>
  </si>
  <si>
    <t>山东华鹏</t>
  </si>
  <si>
    <t>剑桥科技</t>
  </si>
  <si>
    <t>纵横通信</t>
  </si>
  <si>
    <t>海螺型材</t>
  </si>
  <si>
    <t>西安饮食</t>
  </si>
  <si>
    <t>海特高新</t>
  </si>
  <si>
    <t>全聚德</t>
  </si>
  <si>
    <t>南国置业</t>
  </si>
  <si>
    <t>ST椰岛</t>
  </si>
  <si>
    <t>熊猫金控</t>
  </si>
  <si>
    <t>其他金融服务</t>
  </si>
  <si>
    <t>东旭蓝天</t>
  </si>
  <si>
    <t>艾格拉斯</t>
  </si>
  <si>
    <t>勤上股份</t>
  </si>
  <si>
    <t>天际股份</t>
  </si>
  <si>
    <t>蓝黛传动</t>
  </si>
  <si>
    <t>双杰电气</t>
  </si>
  <si>
    <t>汉邦高科</t>
  </si>
  <si>
    <t>万里石</t>
  </si>
  <si>
    <t>长荣股份</t>
  </si>
  <si>
    <t>迅游科技</t>
  </si>
  <si>
    <t>蓝海华腾</t>
  </si>
  <si>
    <t>维宏股份</t>
  </si>
  <si>
    <t>生物股份</t>
  </si>
  <si>
    <t>*ST融捷</t>
  </si>
  <si>
    <t>高乐股份</t>
  </si>
  <si>
    <t>汉威科技</t>
  </si>
  <si>
    <t>今天国际</t>
  </si>
  <si>
    <t>麦迪科技</t>
  </si>
  <si>
    <t>万方发展</t>
  </si>
  <si>
    <t>ST摩登</t>
  </si>
  <si>
    <t>浙江世宝</t>
  </si>
  <si>
    <t>科信技术</t>
  </si>
  <si>
    <t>科森科技</t>
  </si>
  <si>
    <t>爱尔眼科</t>
  </si>
  <si>
    <t>惠伦晶体</t>
  </si>
  <si>
    <t>盛讯达</t>
  </si>
  <si>
    <t>威创股份</t>
  </si>
  <si>
    <t>广生堂</t>
  </si>
  <si>
    <t>中飞股份</t>
  </si>
  <si>
    <t>美力科技</t>
  </si>
  <si>
    <t>航天机电</t>
  </si>
  <si>
    <t>圣龙股份</t>
  </si>
  <si>
    <t>星云股份</t>
  </si>
  <si>
    <t>日播时尚</t>
  </si>
  <si>
    <t>上海洗霸</t>
  </si>
  <si>
    <t>同洲电子</t>
  </si>
  <si>
    <t>博天环境</t>
  </si>
  <si>
    <t>富瑞特装</t>
  </si>
  <si>
    <t>金冠股份</t>
  </si>
  <si>
    <t>隆利科技</t>
  </si>
  <si>
    <t>西安旅游</t>
  </si>
  <si>
    <t>高科石化</t>
  </si>
  <si>
    <t>*ST天圣</t>
  </si>
  <si>
    <t>当升科技</t>
  </si>
  <si>
    <t>昊志机电</t>
  </si>
  <si>
    <t>利通电子</t>
  </si>
  <si>
    <t>恒银金融</t>
  </si>
  <si>
    <t>拉夏贝尔</t>
  </si>
  <si>
    <t>天安新材</t>
  </si>
  <si>
    <t>乐惠国际</t>
  </si>
  <si>
    <t>庄园牧场</t>
  </si>
  <si>
    <t>国立科技</t>
  </si>
  <si>
    <t>中路Ｂ股</t>
  </si>
  <si>
    <t>*ST辉丰</t>
  </si>
  <si>
    <t>科创新源</t>
  </si>
  <si>
    <t>苏州科达</t>
  </si>
  <si>
    <t>西菱动力</t>
  </si>
  <si>
    <t>百邦科技</t>
  </si>
  <si>
    <t>*ST亚振</t>
  </si>
  <si>
    <t>中源家居</t>
  </si>
  <si>
    <t>每日互动</t>
  </si>
  <si>
    <t>欧普康视</t>
  </si>
  <si>
    <t>兴民智通</t>
  </si>
  <si>
    <t>坤彩科技</t>
  </si>
  <si>
    <t>快意电梯</t>
  </si>
  <si>
    <t>越博动力</t>
  </si>
  <si>
    <t>欣锐科技</t>
  </si>
  <si>
    <t>天广中茂</t>
  </si>
  <si>
    <t>丰元股份</t>
  </si>
  <si>
    <t>顺鑫农业</t>
  </si>
  <si>
    <t>我武生物</t>
  </si>
  <si>
    <t>元利科技</t>
  </si>
  <si>
    <t>德尔未来</t>
  </si>
  <si>
    <t>大理药业</t>
  </si>
  <si>
    <t>新化股份</t>
  </si>
  <si>
    <t>中铝国际</t>
  </si>
  <si>
    <t>威尔泰</t>
  </si>
  <si>
    <t>怡达股份</t>
  </si>
  <si>
    <t>三只松鼠</t>
  </si>
  <si>
    <t>*ST工新</t>
  </si>
  <si>
    <t>开立医疗</t>
  </si>
  <si>
    <t>华星创业</t>
  </si>
  <si>
    <t>凯撒旅业</t>
  </si>
  <si>
    <t>亚太药业</t>
  </si>
  <si>
    <t>宇晶股份</t>
  </si>
  <si>
    <t>全通教育</t>
  </si>
  <si>
    <t>岱勒新材</t>
  </si>
  <si>
    <t>佳力图</t>
  </si>
  <si>
    <t>*ST秋林</t>
  </si>
  <si>
    <t>瑞斯康达</t>
  </si>
  <si>
    <t>中欣氟材</t>
  </si>
  <si>
    <t>飞鹿股份</t>
  </si>
  <si>
    <t>华西股份</t>
  </si>
  <si>
    <t>安道麦A</t>
  </si>
  <si>
    <t>安道麦B</t>
  </si>
  <si>
    <t>三美股份</t>
  </si>
  <si>
    <t>*ST鹏起B</t>
  </si>
  <si>
    <t>华昌达</t>
  </si>
  <si>
    <t>*ST博信</t>
  </si>
  <si>
    <t>佳沃股份</t>
  </si>
  <si>
    <t>湘邮科技</t>
  </si>
  <si>
    <t>鹏博士</t>
  </si>
  <si>
    <t>超讯通信</t>
  </si>
  <si>
    <t>西陇科学</t>
  </si>
  <si>
    <t>奥联电子</t>
  </si>
  <si>
    <t>长城汽车</t>
  </si>
  <si>
    <t>ST地矿</t>
  </si>
  <si>
    <t>ST银亿</t>
  </si>
  <si>
    <t>佩蒂股份</t>
  </si>
  <si>
    <t>移远通信</t>
  </si>
  <si>
    <t>烽火通信</t>
  </si>
  <si>
    <t>绝味食品</t>
  </si>
  <si>
    <t>优博讯</t>
  </si>
  <si>
    <t>宇通客车</t>
  </si>
  <si>
    <t>*ST鹏起</t>
  </si>
  <si>
    <t>中通客车</t>
  </si>
  <si>
    <t>阿石创</t>
  </si>
  <si>
    <t>通策医疗</t>
  </si>
  <si>
    <t>*ST夏利</t>
  </si>
  <si>
    <t>中路股份</t>
  </si>
  <si>
    <t>百川股份</t>
  </si>
  <si>
    <t>汤臣倍健</t>
  </si>
  <si>
    <t>金信诺</t>
  </si>
  <si>
    <t>英可瑞</t>
  </si>
  <si>
    <t>格尔软件</t>
  </si>
  <si>
    <t>*ST飞马</t>
  </si>
  <si>
    <t>一品红</t>
  </si>
  <si>
    <t>优刻得</t>
  </si>
  <si>
    <t>三花智控</t>
  </si>
  <si>
    <t>ST群兴</t>
  </si>
  <si>
    <t>美格智能</t>
  </si>
  <si>
    <t>朗博科技</t>
  </si>
  <si>
    <t>豪尔赛</t>
  </si>
  <si>
    <t>南岭民爆</t>
  </si>
  <si>
    <t>和佳医疗</t>
  </si>
  <si>
    <t>珀莱雅</t>
  </si>
  <si>
    <t>史丹利</t>
  </si>
  <si>
    <t>科泰电源</t>
  </si>
  <si>
    <t>拓普集团</t>
  </si>
  <si>
    <t>安科生物</t>
  </si>
  <si>
    <t>金鸿控股</t>
  </si>
  <si>
    <t>洁美科技</t>
  </si>
  <si>
    <t>*ST江泉</t>
  </si>
  <si>
    <t>两面针</t>
  </si>
  <si>
    <t>家常用品</t>
  </si>
  <si>
    <t>天邑股份</t>
  </si>
  <si>
    <t>文灿股份</t>
  </si>
  <si>
    <t>鼎信通讯</t>
  </si>
  <si>
    <t>山东药玻</t>
  </si>
  <si>
    <t>华联股份</t>
  </si>
  <si>
    <t>房地产租赁</t>
  </si>
  <si>
    <t>步步高</t>
  </si>
  <si>
    <t>西水股份</t>
  </si>
  <si>
    <t>保险</t>
  </si>
  <si>
    <t>*ST信威</t>
  </si>
  <si>
    <t>派思股份</t>
  </si>
  <si>
    <t>良品铺子</t>
  </si>
  <si>
    <t>江化微</t>
  </si>
  <si>
    <t>名雕股份</t>
  </si>
  <si>
    <t>阳煤化工</t>
  </si>
  <si>
    <t>*ST友谊</t>
  </si>
  <si>
    <t>松芝股份</t>
  </si>
  <si>
    <t>深信服</t>
  </si>
  <si>
    <t>交建股份</t>
  </si>
  <si>
    <t>康隆达</t>
  </si>
  <si>
    <t>德方纳米</t>
  </si>
  <si>
    <t>华鹏飞</t>
  </si>
  <si>
    <t>天翔环境</t>
  </si>
  <si>
    <t>华瑞股份</t>
  </si>
  <si>
    <t>梦舟股份</t>
  </si>
  <si>
    <t>华天科技</t>
  </si>
  <si>
    <t>药明康德</t>
  </si>
  <si>
    <t>盈康生命</t>
  </si>
  <si>
    <t>中牧股份</t>
  </si>
  <si>
    <t>光迅科技</t>
  </si>
  <si>
    <t>华谊B股</t>
  </si>
  <si>
    <t>意华股份</t>
  </si>
  <si>
    <t>华兰生物</t>
  </si>
  <si>
    <t>三特索道</t>
  </si>
  <si>
    <t>白云机场</t>
  </si>
  <si>
    <t>新大正</t>
  </si>
  <si>
    <t>通葡股份</t>
  </si>
  <si>
    <t>生益科技</t>
  </si>
  <si>
    <t>陇神戎发</t>
  </si>
  <si>
    <t>华辰装备</t>
  </si>
  <si>
    <t>英搏尔</t>
  </si>
  <si>
    <t>嘉元科技</t>
  </si>
  <si>
    <t>昊海生科</t>
  </si>
  <si>
    <t>诺德股份</t>
  </si>
  <si>
    <t>宁德时代</t>
  </si>
  <si>
    <t>联创股份</t>
  </si>
  <si>
    <t>深圳机场</t>
  </si>
  <si>
    <t>亿晶光电</t>
  </si>
  <si>
    <t>家家悦</t>
  </si>
  <si>
    <t>梦网集团</t>
  </si>
  <si>
    <t>华灿光电</t>
  </si>
  <si>
    <t>多伦科技</t>
  </si>
  <si>
    <t>凯莱英</t>
  </si>
  <si>
    <t>黑芝麻</t>
  </si>
  <si>
    <t>安图生物</t>
  </si>
  <si>
    <t>沪宁股份</t>
  </si>
  <si>
    <t>海峡股份</t>
  </si>
  <si>
    <t>*ST新海</t>
  </si>
  <si>
    <t>惠城环保</t>
  </si>
  <si>
    <t>合肥百货</t>
  </si>
  <si>
    <t>神思电子</t>
  </si>
  <si>
    <t>华域汽车</t>
  </si>
  <si>
    <t>利群股份</t>
  </si>
  <si>
    <t>三安光电</t>
  </si>
  <si>
    <t>苏常柴Ａ</t>
  </si>
  <si>
    <t>捷佳伟创</t>
  </si>
  <si>
    <t>松发股份</t>
  </si>
  <si>
    <t>锐科激光</t>
  </si>
  <si>
    <t>梦洁股份</t>
  </si>
  <si>
    <t>卫信康</t>
  </si>
  <si>
    <t>万马科技</t>
  </si>
  <si>
    <t>英唐智控</t>
  </si>
  <si>
    <t>数字认证</t>
  </si>
  <si>
    <t>东华软件</t>
  </si>
  <si>
    <t>大博医疗</t>
  </si>
  <si>
    <t>石基信息</t>
  </si>
  <si>
    <t>云内动力</t>
  </si>
  <si>
    <t>张家界</t>
  </si>
  <si>
    <t>*ST沈机</t>
  </si>
  <si>
    <t>圣济堂</t>
  </si>
  <si>
    <t>巨轮智能</t>
  </si>
  <si>
    <t>永鼎股份</t>
  </si>
  <si>
    <t>云南锗业</t>
  </si>
  <si>
    <t>天马科技</t>
  </si>
  <si>
    <t>ST百特</t>
  </si>
  <si>
    <t>晶瑞股份</t>
  </si>
  <si>
    <t>正源股份</t>
  </si>
  <si>
    <t>杉杉股份</t>
  </si>
  <si>
    <t>浙江东方</t>
  </si>
  <si>
    <t>新华传媒</t>
  </si>
  <si>
    <t>迈得医疗</t>
  </si>
  <si>
    <t>三棵树</t>
  </si>
  <si>
    <t>华能国际</t>
  </si>
  <si>
    <t>跃岭股份</t>
  </si>
  <si>
    <t>智慧能源</t>
  </si>
  <si>
    <t>华凯创意</t>
  </si>
  <si>
    <t>大烨智能</t>
  </si>
  <si>
    <t>南宁百货</t>
  </si>
  <si>
    <t>台华新材</t>
  </si>
  <si>
    <t>鸿利智汇</t>
  </si>
  <si>
    <t>新筑股份</t>
  </si>
  <si>
    <t>东风科技</t>
  </si>
  <si>
    <t>今世缘</t>
  </si>
  <si>
    <t>恒通股份</t>
  </si>
  <si>
    <t>哈投股份</t>
  </si>
  <si>
    <t>复合型公用事业</t>
  </si>
  <si>
    <t>东方园林</t>
  </si>
  <si>
    <t>弘宇股份</t>
  </si>
  <si>
    <t>聚隆科技</t>
  </si>
  <si>
    <t>仙乐健康</t>
  </si>
  <si>
    <t>长园集团</t>
  </si>
  <si>
    <t>正元智慧</t>
  </si>
  <si>
    <t>香溢融通</t>
  </si>
  <si>
    <t>新华网</t>
  </si>
  <si>
    <t>九牧王</t>
  </si>
  <si>
    <t>国城矿业</t>
  </si>
  <si>
    <t>红阳能源</t>
  </si>
  <si>
    <t>青岛啤酒</t>
  </si>
  <si>
    <t>京能置业</t>
  </si>
  <si>
    <t>田中精机</t>
  </si>
  <si>
    <t>安井食品</t>
  </si>
  <si>
    <t>大胜达</t>
  </si>
  <si>
    <t>华峰超纤</t>
  </si>
  <si>
    <t>翠微股份</t>
  </si>
  <si>
    <t>森源电气</t>
  </si>
  <si>
    <t>华特气体</t>
  </si>
  <si>
    <t>美都能源</t>
  </si>
  <si>
    <t>ST罗顿</t>
  </si>
  <si>
    <t>曲江文旅</t>
  </si>
  <si>
    <t>美好置业</t>
  </si>
  <si>
    <t>宝泰隆</t>
  </si>
  <si>
    <t>山东墨龙</t>
  </si>
  <si>
    <t>澳洋健康</t>
  </si>
  <si>
    <t>中国石化</t>
  </si>
  <si>
    <t>丸美股份</t>
  </si>
  <si>
    <t>空港股份</t>
  </si>
  <si>
    <t>易联众</t>
  </si>
  <si>
    <t>三环集团</t>
  </si>
  <si>
    <t>亚泰集团</t>
  </si>
  <si>
    <t>轴研科技</t>
  </si>
  <si>
    <t>三友医疗</t>
  </si>
  <si>
    <t>普邦股份</t>
  </si>
  <si>
    <t>哈药股份</t>
  </si>
  <si>
    <t>上海天洋</t>
  </si>
  <si>
    <t>吉翔股份</t>
  </si>
  <si>
    <t>通富微电</t>
  </si>
  <si>
    <t>置信电气</t>
  </si>
  <si>
    <t>招商积余</t>
  </si>
  <si>
    <t>名臣健康</t>
  </si>
  <si>
    <t>中国卫通</t>
  </si>
  <si>
    <t>深科技</t>
  </si>
  <si>
    <t>京汉股份</t>
  </si>
  <si>
    <t>*ST利源</t>
  </si>
  <si>
    <t>扬子新材</t>
  </si>
  <si>
    <t>华达科技</t>
  </si>
  <si>
    <t>国新B股</t>
  </si>
  <si>
    <t>中国电影</t>
  </si>
  <si>
    <t>华谊集团</t>
  </si>
  <si>
    <t>中国卫星</t>
  </si>
  <si>
    <t>楚天科技</t>
  </si>
  <si>
    <t>华升股份</t>
  </si>
  <si>
    <t>北京科锐</t>
  </si>
  <si>
    <t>龙韵股份</t>
  </si>
  <si>
    <t>华通医药</t>
  </si>
  <si>
    <t>华资实业</t>
  </si>
  <si>
    <t>蒙草生态</t>
  </si>
  <si>
    <t>亚翔集成</t>
  </si>
  <si>
    <t>融捷健康</t>
  </si>
  <si>
    <t>用友网络</t>
  </si>
  <si>
    <t>延江股份</t>
  </si>
  <si>
    <t>天味食品</t>
  </si>
  <si>
    <t>中国软件</t>
  </si>
  <si>
    <t>光大证券</t>
  </si>
  <si>
    <t>奥翔药业</t>
  </si>
  <si>
    <t>红蜻蜓</t>
  </si>
  <si>
    <t>香雪制药</t>
  </si>
  <si>
    <t>兰州黄河</t>
  </si>
  <si>
    <t>汇鸿集团</t>
  </si>
  <si>
    <t>深南电路</t>
  </si>
  <si>
    <t>赛福天</t>
  </si>
  <si>
    <t>格力地产</t>
  </si>
  <si>
    <t>圣邦股份</t>
  </si>
  <si>
    <t>华平股份</t>
  </si>
  <si>
    <t>四川九洲</t>
  </si>
  <si>
    <t>永贵电器</t>
  </si>
  <si>
    <t>哈尔斯</t>
  </si>
  <si>
    <t>星宇股份</t>
  </si>
  <si>
    <t>中科海讯</t>
  </si>
  <si>
    <t>*ST劝业</t>
  </si>
  <si>
    <t>晓程科技</t>
  </si>
  <si>
    <t>洽洽食品</t>
  </si>
  <si>
    <t>华孚时尚</t>
  </si>
  <si>
    <t>*ST蓝丰</t>
  </si>
  <si>
    <t>九芝堂</t>
  </si>
  <si>
    <t>洲际油气</t>
  </si>
  <si>
    <t>阿尔特</t>
  </si>
  <si>
    <t>新纶科技</t>
  </si>
  <si>
    <t>华正新材</t>
  </si>
  <si>
    <t>嘉应制药</t>
  </si>
  <si>
    <t>宁沪高速</t>
  </si>
  <si>
    <t>美联新材</t>
  </si>
  <si>
    <t>西麦食品</t>
  </si>
  <si>
    <t>宝信软件</t>
  </si>
  <si>
    <t>ST庞大</t>
  </si>
  <si>
    <t>申华控股</t>
  </si>
  <si>
    <t>惠天热电</t>
  </si>
  <si>
    <t>通光线缆</t>
  </si>
  <si>
    <t>聚力文化</t>
  </si>
  <si>
    <t>飞天诚信</t>
  </si>
  <si>
    <t>江淮汽车</t>
  </si>
  <si>
    <t>中原内配</t>
  </si>
  <si>
    <t>红日药业</t>
  </si>
  <si>
    <t>珠江实业</t>
  </si>
  <si>
    <t>健友股份</t>
  </si>
  <si>
    <t>兴齐眼药</t>
  </si>
  <si>
    <t>国新能源</t>
  </si>
  <si>
    <t>澜起科技</t>
  </si>
  <si>
    <t>*ST华映</t>
  </si>
  <si>
    <t>同达创业</t>
  </si>
  <si>
    <t>众信旅游</t>
  </si>
  <si>
    <t>亚盛集团</t>
  </si>
  <si>
    <t>*ST雪莱</t>
  </si>
  <si>
    <t>震安科技</t>
  </si>
  <si>
    <t>*ST西发</t>
  </si>
  <si>
    <t>鼎汉技术</t>
  </si>
  <si>
    <t>大连圣亚</t>
  </si>
  <si>
    <t>悦达投资</t>
  </si>
  <si>
    <t>晶方科技</t>
  </si>
  <si>
    <t>宜宾纸业</t>
  </si>
  <si>
    <t>美达股份</t>
  </si>
  <si>
    <t>*ST斯太</t>
  </si>
  <si>
    <t>中集集团</t>
  </si>
  <si>
    <t>捷捷微电</t>
  </si>
  <si>
    <t>蒙娜丽莎</t>
  </si>
  <si>
    <t>超华科技</t>
  </si>
  <si>
    <t>紫鑫药业</t>
  </si>
  <si>
    <t>黄河旋风</t>
  </si>
  <si>
    <t>丽鹏股份</t>
  </si>
  <si>
    <t>金龙汽车</t>
  </si>
  <si>
    <t>青海春天</t>
  </si>
  <si>
    <t>赛升药业</t>
  </si>
  <si>
    <t>*ST大晟</t>
  </si>
  <si>
    <t>御银股份</t>
  </si>
  <si>
    <t>三湘印象</t>
  </si>
  <si>
    <t>中能电气</t>
  </si>
  <si>
    <t>梅轮电梯</t>
  </si>
  <si>
    <t>飞乐音响</t>
  </si>
  <si>
    <t>合康新能</t>
  </si>
  <si>
    <t>康泰生物</t>
  </si>
  <si>
    <t>浪潮软件</t>
  </si>
  <si>
    <t>*ST湘电</t>
  </si>
  <si>
    <t>际华集团</t>
  </si>
  <si>
    <t>天瑞仪器</t>
  </si>
  <si>
    <t>长安Ｂ</t>
  </si>
  <si>
    <t>大东海B</t>
  </si>
  <si>
    <t>长安汽车</t>
  </si>
  <si>
    <t>六国化工</t>
  </si>
  <si>
    <t>南京化纤</t>
  </si>
  <si>
    <t>大东海A</t>
  </si>
  <si>
    <t>三聚环保</t>
  </si>
  <si>
    <t>长春燃气</t>
  </si>
  <si>
    <t>数据港</t>
  </si>
  <si>
    <t>*ST大港</t>
  </si>
  <si>
    <t>普利特</t>
  </si>
  <si>
    <t>洪涛股份</t>
  </si>
  <si>
    <t>ST昌鱼</t>
  </si>
  <si>
    <t>国际实业</t>
  </si>
  <si>
    <t>大族激光</t>
  </si>
  <si>
    <t>大洋电机</t>
  </si>
  <si>
    <t>同有科技</t>
  </si>
  <si>
    <t>獐子岛</t>
  </si>
  <si>
    <t>方正电机</t>
  </si>
  <si>
    <t>同方股份</t>
  </si>
  <si>
    <t>四川长虹</t>
  </si>
  <si>
    <t>旗天科技</t>
  </si>
  <si>
    <t>佐力药业</t>
  </si>
  <si>
    <t>金一文化</t>
  </si>
  <si>
    <t>*ST康盛</t>
  </si>
  <si>
    <t>金银河</t>
  </si>
  <si>
    <t>海南高速</t>
  </si>
  <si>
    <t>金枫酒业</t>
  </si>
  <si>
    <t>北方华创</t>
  </si>
  <si>
    <t>永安林业</t>
  </si>
  <si>
    <t>三五互联</t>
  </si>
  <si>
    <t>交大昂立</t>
  </si>
  <si>
    <t>登海种业</t>
  </si>
  <si>
    <t>金瑞矿业</t>
  </si>
  <si>
    <t>怡亚通</t>
  </si>
  <si>
    <t>*ST猛狮</t>
  </si>
  <si>
    <t>*ST高升</t>
  </si>
  <si>
    <t>*ST中南</t>
  </si>
  <si>
    <t>惠博普</t>
  </si>
  <si>
    <t>新力金融</t>
  </si>
  <si>
    <t>消费金融</t>
  </si>
  <si>
    <t>招商公路</t>
  </si>
  <si>
    <t>长盈精密</t>
  </si>
  <si>
    <t>*ST当代</t>
  </si>
  <si>
    <t>*ST大洲</t>
  </si>
  <si>
    <t>锦富技术</t>
  </si>
  <si>
    <t>海信视像</t>
  </si>
  <si>
    <t>电广传媒</t>
  </si>
  <si>
    <t>科达洁能</t>
  </si>
  <si>
    <t>天津磁卡</t>
  </si>
  <si>
    <t>广博股份</t>
  </si>
  <si>
    <t>*ST科林</t>
  </si>
  <si>
    <t>电连技术</t>
  </si>
  <si>
    <t>小康股份</t>
  </si>
  <si>
    <t>*ST尤夫</t>
  </si>
  <si>
    <t>国睿科技</t>
  </si>
  <si>
    <t>尔康制药</t>
  </si>
  <si>
    <t>天神娱乐</t>
  </si>
  <si>
    <t>时代新材</t>
  </si>
  <si>
    <t>东方通信</t>
  </si>
  <si>
    <t>宝德股份</t>
  </si>
  <si>
    <t>未名医药</t>
  </si>
  <si>
    <t>立思辰</t>
  </si>
  <si>
    <t>金域医学</t>
  </si>
  <si>
    <t>铁岭新城</t>
  </si>
  <si>
    <t>银禧科技</t>
  </si>
  <si>
    <t>江苏有线</t>
  </si>
  <si>
    <t>科融环境</t>
  </si>
  <si>
    <t>贝达药业</t>
  </si>
  <si>
    <t>省广集团</t>
  </si>
  <si>
    <t>青青稞酒</t>
  </si>
  <si>
    <t>安妮股份</t>
  </si>
  <si>
    <t>恒泰艾普</t>
  </si>
  <si>
    <t>天银机电</t>
  </si>
  <si>
    <t>普丽盛</t>
  </si>
  <si>
    <t>璞泰来</t>
  </si>
  <si>
    <t>江铃汽车</t>
  </si>
  <si>
    <t>三力士</t>
  </si>
  <si>
    <t>爱乐达</t>
  </si>
  <si>
    <t>文投控股</t>
  </si>
  <si>
    <t>锦鸡股份</t>
  </si>
  <si>
    <t>智慧松德</t>
  </si>
  <si>
    <t>大富科技</t>
  </si>
  <si>
    <t>天奇股份</t>
  </si>
  <si>
    <t>山东高速</t>
  </si>
  <si>
    <t>万邦德</t>
  </si>
  <si>
    <t>汇川技术</t>
  </si>
  <si>
    <t>佛塑科技</t>
  </si>
  <si>
    <t>香梨股份</t>
  </si>
  <si>
    <t>*ST中绒</t>
  </si>
  <si>
    <t>合众思壮</t>
  </si>
  <si>
    <t>证通电子</t>
  </si>
  <si>
    <t>金花股份</t>
  </si>
  <si>
    <t>新通联</t>
  </si>
  <si>
    <t>美迪西</t>
  </si>
  <si>
    <t>*ST鼎龙</t>
  </si>
  <si>
    <t>有方科技</t>
  </si>
  <si>
    <t>西部牧业</t>
  </si>
  <si>
    <t>飞利信</t>
  </si>
  <si>
    <t>泰林生物</t>
  </si>
  <si>
    <t>商业城</t>
  </si>
  <si>
    <t>长江电力</t>
  </si>
  <si>
    <t>达威股份</t>
  </si>
  <si>
    <t>运达股份</t>
  </si>
  <si>
    <t>沃格光电</t>
  </si>
  <si>
    <t>旭升股份</t>
  </si>
  <si>
    <t>长虹华意</t>
  </si>
  <si>
    <t>联建光电</t>
  </si>
  <si>
    <t>江铃Ｂ</t>
  </si>
  <si>
    <t>中润资源</t>
  </si>
  <si>
    <t>聚龙股份</t>
  </si>
  <si>
    <t>TCL科技</t>
  </si>
  <si>
    <t>方正证券</t>
  </si>
  <si>
    <t>东信和平</t>
  </si>
  <si>
    <t>精功科技</t>
  </si>
  <si>
    <t>道恩股份</t>
  </si>
  <si>
    <t>粤泰股份</t>
  </si>
  <si>
    <t>明牌珠宝</t>
  </si>
  <si>
    <t>ST远程</t>
  </si>
  <si>
    <t>天舟文化</t>
  </si>
  <si>
    <t>国统股份</t>
  </si>
  <si>
    <t>名家汇</t>
  </si>
  <si>
    <t>山东黄金</t>
  </si>
  <si>
    <t>吉峰科技</t>
  </si>
  <si>
    <t>海波重科</t>
  </si>
  <si>
    <t>荣科科技</t>
  </si>
  <si>
    <t>理工光科</t>
  </si>
  <si>
    <t>迈瑞医疗</t>
  </si>
  <si>
    <t>坚朗五金</t>
  </si>
  <si>
    <t>珈伟新能</t>
  </si>
  <si>
    <t>退市保千</t>
  </si>
  <si>
    <t>中广核技</t>
  </si>
  <si>
    <t>泰晶科技</t>
  </si>
  <si>
    <t>方正科技</t>
  </si>
  <si>
    <t>鞍重股份</t>
  </si>
  <si>
    <t>奥马电器</t>
  </si>
  <si>
    <t>万通智控</t>
  </si>
  <si>
    <t>天壕环境</t>
  </si>
  <si>
    <t>大连热电</t>
  </si>
  <si>
    <t>茂化实华</t>
  </si>
  <si>
    <t>山石网科</t>
  </si>
  <si>
    <t>锐新科技</t>
  </si>
  <si>
    <t>华鑫股份</t>
  </si>
  <si>
    <t>粤宏远Ａ</t>
  </si>
  <si>
    <t>盐津铺子</t>
  </si>
  <si>
    <t>三盛教育</t>
  </si>
  <si>
    <t>熙菱信息</t>
  </si>
  <si>
    <t>海正药业</t>
  </si>
  <si>
    <t>华西能源</t>
  </si>
  <si>
    <t>首旅酒店</t>
  </si>
  <si>
    <t>广州酒家</t>
  </si>
  <si>
    <t>莱绅通灵</t>
  </si>
  <si>
    <t>宏达新材</t>
  </si>
  <si>
    <t>上机数控</t>
  </si>
  <si>
    <t>威唐工业</t>
  </si>
  <si>
    <t>天房发展</t>
  </si>
  <si>
    <t>神马电力</t>
  </si>
  <si>
    <t>昊华能源</t>
  </si>
  <si>
    <t>晋西车轴</t>
  </si>
  <si>
    <t>亿嘉和</t>
  </si>
  <si>
    <t>海油工程</t>
  </si>
  <si>
    <t>渤海汽车</t>
  </si>
  <si>
    <t>金辰股份</t>
  </si>
  <si>
    <t>*ST罗普</t>
  </si>
  <si>
    <t>吴通控股</t>
  </si>
  <si>
    <t>赛腾股份</t>
  </si>
  <si>
    <t>值得买</t>
  </si>
  <si>
    <t>德赛西威</t>
  </si>
  <si>
    <t>捷昌驱动</t>
  </si>
  <si>
    <t>中信出版</t>
  </si>
  <si>
    <t>奥飞娱乐</t>
  </si>
  <si>
    <t>宜昌交运</t>
  </si>
  <si>
    <t>晨曦航空</t>
  </si>
  <si>
    <t>克劳斯</t>
  </si>
  <si>
    <t>航天工程</t>
  </si>
  <si>
    <t>湖南黄金</t>
  </si>
  <si>
    <t>辽宁成大</t>
  </si>
  <si>
    <t>天目药业</t>
  </si>
  <si>
    <t>福耀玻璃</t>
  </si>
  <si>
    <t>*ST厦工</t>
  </si>
  <si>
    <t>凯众股份</t>
  </si>
  <si>
    <t>英科医疗</t>
  </si>
  <si>
    <t>金固股份</t>
  </si>
  <si>
    <t>中微公司</t>
  </si>
  <si>
    <t>天玑科技</t>
  </si>
  <si>
    <t>澳洋顺昌</t>
  </si>
  <si>
    <t>特锐德</t>
  </si>
  <si>
    <t>ST东电</t>
  </si>
  <si>
    <t>嘉必优</t>
  </si>
  <si>
    <t>深赛格B</t>
  </si>
  <si>
    <t>华菱星马</t>
  </si>
  <si>
    <t>深赛格</t>
  </si>
  <si>
    <t>西部证券</t>
  </si>
  <si>
    <t>天海防务</t>
  </si>
  <si>
    <t>中国重工</t>
  </si>
  <si>
    <t>金力泰</t>
  </si>
  <si>
    <t>陕西黑猫</t>
  </si>
  <si>
    <t>新日恒力</t>
  </si>
  <si>
    <t>御家汇</t>
  </si>
  <si>
    <t>奥特迅</t>
  </si>
  <si>
    <t>思创医惠</t>
  </si>
  <si>
    <t>远大控股</t>
  </si>
  <si>
    <t>威华股份</t>
  </si>
  <si>
    <t>天山生物</t>
  </si>
  <si>
    <t>四方股份</t>
  </si>
  <si>
    <t>九洲药业</t>
  </si>
  <si>
    <t>嘉麟杰</t>
  </si>
  <si>
    <t>昭衍新药</t>
  </si>
  <si>
    <t>中创环保</t>
  </si>
  <si>
    <t>晨光文具</t>
  </si>
  <si>
    <t>淳中科技</t>
  </si>
  <si>
    <t>国泰君安</t>
  </si>
  <si>
    <t>*ST中华A</t>
  </si>
  <si>
    <t>*ST中华B</t>
  </si>
  <si>
    <t>昂利康</t>
  </si>
  <si>
    <t>中化国际</t>
  </si>
  <si>
    <t>永泰能源</t>
  </si>
  <si>
    <t>白云电器</t>
  </si>
  <si>
    <t>中国西电</t>
  </si>
  <si>
    <t>正川股份</t>
  </si>
  <si>
    <t>南卫股份</t>
  </si>
  <si>
    <t>康惠制药</t>
  </si>
  <si>
    <t>新劲刚</t>
  </si>
  <si>
    <t>千红制药</t>
  </si>
  <si>
    <t>汇嘉时代</t>
  </si>
  <si>
    <t>皇氏集团</t>
  </si>
  <si>
    <t>众合科技</t>
  </si>
  <si>
    <t>上海石化</t>
  </si>
  <si>
    <t>宝馨科技</t>
  </si>
  <si>
    <t>艾迪精密</t>
  </si>
  <si>
    <t>银之杰</t>
  </si>
  <si>
    <t>奥士康</t>
  </si>
  <si>
    <t>日丰股份</t>
  </si>
  <si>
    <t>南风股份</t>
  </si>
  <si>
    <t>信雅达</t>
  </si>
  <si>
    <t>德邦股份</t>
  </si>
  <si>
    <t>东诚药业</t>
  </si>
  <si>
    <t>复星医药</t>
  </si>
  <si>
    <t>西部黄金</t>
  </si>
  <si>
    <t>吉比特</t>
  </si>
  <si>
    <t>东尼电子</t>
  </si>
  <si>
    <t>京泉华</t>
  </si>
  <si>
    <t>罗博特科</t>
  </si>
  <si>
    <t>西部资源</t>
  </si>
  <si>
    <t>南华期货</t>
  </si>
  <si>
    <t>资本市场服务</t>
  </si>
  <si>
    <t>密尔克卫</t>
  </si>
  <si>
    <t>景旺电子</t>
  </si>
  <si>
    <t>科伦药业</t>
  </si>
  <si>
    <t>漫步者</t>
  </si>
  <si>
    <t>上工Ｂ股</t>
  </si>
  <si>
    <t>中信证券</t>
  </si>
  <si>
    <t>王府井</t>
  </si>
  <si>
    <t>苏州高新</t>
  </si>
  <si>
    <t>久其软件</t>
  </si>
  <si>
    <t>三元股份</t>
  </si>
  <si>
    <t>浙大网新</t>
  </si>
  <si>
    <t>和胜股份</t>
  </si>
  <si>
    <t>卫光生物</t>
  </si>
  <si>
    <t>星网宇达</t>
  </si>
  <si>
    <t>华测检测</t>
  </si>
  <si>
    <t>天目湖</t>
  </si>
  <si>
    <t>麦趣尔</t>
  </si>
  <si>
    <t>兆易创新</t>
  </si>
  <si>
    <t>华媒控股</t>
  </si>
  <si>
    <t>*ST信通</t>
  </si>
  <si>
    <t>中炬高新</t>
  </si>
  <si>
    <t>吉林高速</t>
  </si>
  <si>
    <t>岭南股份</t>
  </si>
  <si>
    <t>郴电国际</t>
  </si>
  <si>
    <t>汇纳科技</t>
  </si>
  <si>
    <t>涪陵榨菜</t>
  </si>
  <si>
    <t>永福股份</t>
  </si>
  <si>
    <t>恒久科技</t>
  </si>
  <si>
    <t>艾德生物</t>
  </si>
  <si>
    <t>福田汽车</t>
  </si>
  <si>
    <t>中利集团</t>
  </si>
  <si>
    <t>济民制药</t>
  </si>
  <si>
    <t>常山北明</t>
  </si>
  <si>
    <t>传艺科技</t>
  </si>
  <si>
    <t>美克家居</t>
  </si>
  <si>
    <t>卫宁健康</t>
  </si>
  <si>
    <t>长川科技</t>
  </si>
  <si>
    <t>华闻集团</t>
  </si>
  <si>
    <t>天奈科技</t>
  </si>
  <si>
    <t>中金黄金</t>
  </si>
  <si>
    <t>千禾味业</t>
  </si>
  <si>
    <t>浩丰科技</t>
  </si>
  <si>
    <t>锦龙股份</t>
  </si>
  <si>
    <t>兴森科技</t>
  </si>
  <si>
    <t>万兴科技</t>
  </si>
  <si>
    <t>海能实业</t>
  </si>
  <si>
    <t>焦点科技</t>
  </si>
  <si>
    <t>宜通世纪</t>
  </si>
  <si>
    <t>通用股份</t>
  </si>
  <si>
    <t>特尔佳</t>
  </si>
  <si>
    <t>唐德影视</t>
  </si>
  <si>
    <t>美亚光电</t>
  </si>
  <si>
    <t>宏大爆破</t>
  </si>
  <si>
    <t>和晶科技</t>
  </si>
  <si>
    <t>正海生物</t>
  </si>
  <si>
    <t>和顺电气</t>
  </si>
  <si>
    <t>亨通光电</t>
  </si>
  <si>
    <t>积成电子</t>
  </si>
  <si>
    <t>海利生物</t>
  </si>
  <si>
    <t>健帆生物</t>
  </si>
  <si>
    <t>大唐电信</t>
  </si>
  <si>
    <t>众生药业</t>
  </si>
  <si>
    <t>新泉股份</t>
  </si>
  <si>
    <t>卫士通</t>
  </si>
  <si>
    <t>微芯生物</t>
  </si>
  <si>
    <t>海大集团</t>
  </si>
  <si>
    <t>*ST敦种</t>
  </si>
  <si>
    <t>利欧股份</t>
  </si>
  <si>
    <t>海泰发展</t>
  </si>
  <si>
    <t>工业地产开发和管理</t>
  </si>
  <si>
    <t>太空智造</t>
  </si>
  <si>
    <t>动力源</t>
  </si>
  <si>
    <t>深康佳Ｂ</t>
  </si>
  <si>
    <t>苏常柴Ｂ</t>
  </si>
  <si>
    <t>天原集团</t>
  </si>
  <si>
    <t>国脉科技</t>
  </si>
  <si>
    <t>万邦达</t>
  </si>
  <si>
    <t>ST宜化</t>
  </si>
  <si>
    <t>天孚通信</t>
  </si>
  <si>
    <t>国新健康</t>
  </si>
  <si>
    <t>亚太实业</t>
  </si>
  <si>
    <t>维业股份</t>
  </si>
  <si>
    <t>国科微</t>
  </si>
  <si>
    <t>中元股份</t>
  </si>
  <si>
    <t>麦捷科技</t>
  </si>
  <si>
    <t>中文在线</t>
  </si>
  <si>
    <t>拓维信息</t>
  </si>
  <si>
    <t>连云港</t>
  </si>
  <si>
    <t>国农科技</t>
  </si>
  <si>
    <t>太极集团</t>
  </si>
  <si>
    <t>远光软件</t>
  </si>
  <si>
    <t>中视传媒</t>
  </si>
  <si>
    <t>中曼石油</t>
  </si>
  <si>
    <t>阳光股份</t>
  </si>
  <si>
    <t>振芯科技</t>
  </si>
  <si>
    <t>亿联网络</t>
  </si>
  <si>
    <t>科顺股份</t>
  </si>
  <si>
    <t>沧州大化</t>
  </si>
  <si>
    <t>寒锐钴业</t>
  </si>
  <si>
    <t>艾可蓝</t>
  </si>
  <si>
    <t>保利联合</t>
  </si>
  <si>
    <t>龙泉股份</t>
  </si>
  <si>
    <t>万业企业</t>
  </si>
  <si>
    <t>蓝科高新</t>
  </si>
  <si>
    <t>平安银行</t>
  </si>
  <si>
    <t>银行</t>
  </si>
  <si>
    <t>科大讯飞</t>
  </si>
  <si>
    <t>金明精机</t>
  </si>
  <si>
    <t>南洋股份</t>
  </si>
  <si>
    <t>美盛文化</t>
  </si>
  <si>
    <t>华微电子</t>
  </si>
  <si>
    <t>博迈科</t>
  </si>
  <si>
    <t>春兴精工</t>
  </si>
  <si>
    <t>福日电子</t>
  </si>
  <si>
    <t>富满电子</t>
  </si>
  <si>
    <t>惠发食品</t>
  </si>
  <si>
    <t>融钰集团</t>
  </si>
  <si>
    <t>曲美家居</t>
  </si>
  <si>
    <t>新宏泽</t>
  </si>
  <si>
    <t>*ST盈方</t>
  </si>
  <si>
    <t>包钢股份</t>
  </si>
  <si>
    <t>德尔股份</t>
  </si>
  <si>
    <t>广信材料</t>
  </si>
  <si>
    <t>科隆股份</t>
  </si>
  <si>
    <t>正丹股份</t>
  </si>
  <si>
    <t>乾景园林</t>
  </si>
  <si>
    <t>三友化工</t>
  </si>
  <si>
    <t>绿盟科技</t>
  </si>
  <si>
    <t>泛微网络</t>
  </si>
  <si>
    <t>哈高科</t>
  </si>
  <si>
    <t>五粮液</t>
  </si>
  <si>
    <t>新和成</t>
  </si>
  <si>
    <t>顺钠股份</t>
  </si>
  <si>
    <t>东方通</t>
  </si>
  <si>
    <t>新时达</t>
  </si>
  <si>
    <t>天域生态</t>
  </si>
  <si>
    <t>中国石油</t>
  </si>
  <si>
    <t>益丰药房</t>
  </si>
  <si>
    <t>法拉电子</t>
  </si>
  <si>
    <t>丰乐种业</t>
  </si>
  <si>
    <t>ST成城</t>
  </si>
  <si>
    <t>飞力达</t>
  </si>
  <si>
    <t>深康佳Ａ</t>
  </si>
  <si>
    <t>广哈通信</t>
  </si>
  <si>
    <t>和仁科技</t>
  </si>
  <si>
    <t>埃斯顿</t>
  </si>
  <si>
    <t>上工申贝</t>
  </si>
  <si>
    <t>中储股份</t>
  </si>
  <si>
    <t>软控股份</t>
  </si>
  <si>
    <t>长江通信</t>
  </si>
  <si>
    <t>万润科技</t>
  </si>
  <si>
    <t>华谊嘉信</t>
  </si>
  <si>
    <t>天地数码</t>
  </si>
  <si>
    <t>佳云科技</t>
  </si>
  <si>
    <t>冠城大通</t>
  </si>
  <si>
    <t>石化机械</t>
  </si>
  <si>
    <t>来伊份</t>
  </si>
  <si>
    <t>恒生电子</t>
  </si>
  <si>
    <t>中原高速</t>
  </si>
  <si>
    <t>超频三</t>
  </si>
  <si>
    <t>滨化股份</t>
  </si>
  <si>
    <t>亚星客车</t>
  </si>
  <si>
    <t>*ST安凯</t>
  </si>
  <si>
    <t>会畅通讯</t>
  </si>
  <si>
    <t>新余国科</t>
  </si>
  <si>
    <t>鸿合科技</t>
  </si>
  <si>
    <t>长城电工</t>
  </si>
  <si>
    <t>航发科技</t>
  </si>
  <si>
    <t>豪能股份</t>
  </si>
  <si>
    <t>华菱精工</t>
  </si>
  <si>
    <t>天津港</t>
  </si>
  <si>
    <t>绿庭投资</t>
  </si>
  <si>
    <t>至纯科技</t>
  </si>
  <si>
    <t>福斯特</t>
  </si>
  <si>
    <t>杰克股份</t>
  </si>
  <si>
    <t>宇环数控</t>
  </si>
  <si>
    <t>中科三环</t>
  </si>
  <si>
    <t>天坛生物</t>
  </si>
  <si>
    <t>国检集团</t>
  </si>
  <si>
    <t>华斯股份</t>
  </si>
  <si>
    <t>光弘科技</t>
  </si>
  <si>
    <t>哈森股份</t>
  </si>
  <si>
    <t>江山欧派</t>
  </si>
  <si>
    <t>国联水产</t>
  </si>
  <si>
    <t>友阿股份</t>
  </si>
  <si>
    <t>大有能源</t>
  </si>
  <si>
    <t>鲁银投资</t>
  </si>
  <si>
    <t>贝因美</t>
  </si>
  <si>
    <t>振江股份</t>
  </si>
  <si>
    <t>宁波东力</t>
  </si>
  <si>
    <t>恒邦股份</t>
  </si>
  <si>
    <t>初灵信息</t>
  </si>
  <si>
    <t>幸福蓝海</t>
  </si>
  <si>
    <t>海航投资</t>
  </si>
  <si>
    <t>昂立教育</t>
  </si>
  <si>
    <t>赛诺医疗</t>
  </si>
  <si>
    <t>隆基机械</t>
  </si>
  <si>
    <t>瀛通通讯</t>
  </si>
  <si>
    <t>安德利</t>
  </si>
  <si>
    <t>歌华有线</t>
  </si>
  <si>
    <t>*ST游久</t>
  </si>
  <si>
    <t>尚荣医疗</t>
  </si>
  <si>
    <t>公牛集团</t>
  </si>
  <si>
    <t>三孚股份</t>
  </si>
  <si>
    <t>英飞拓</t>
  </si>
  <si>
    <t>华锦股份</t>
  </si>
  <si>
    <t>国元证券</t>
  </si>
  <si>
    <t>上海家化</t>
  </si>
  <si>
    <t>大东方</t>
  </si>
  <si>
    <t>比亚迪</t>
  </si>
  <si>
    <t>首航高科</t>
  </si>
  <si>
    <t>厦门港务</t>
  </si>
  <si>
    <t>朗源股份</t>
  </si>
  <si>
    <t>百达精工</t>
  </si>
  <si>
    <t>中泰化学</t>
  </si>
  <si>
    <t>宝利国际</t>
  </si>
  <si>
    <t>新希望</t>
  </si>
  <si>
    <t>宏发股份</t>
  </si>
  <si>
    <t>华电重工</t>
  </si>
  <si>
    <t>外高桥</t>
  </si>
  <si>
    <t>深冷股份</t>
  </si>
  <si>
    <t>华海药业</t>
  </si>
  <si>
    <t>博创科技</t>
  </si>
  <si>
    <t>海南橡胶</t>
  </si>
  <si>
    <t>好想你</t>
  </si>
  <si>
    <t>华大基因</t>
  </si>
  <si>
    <t>沃森生物</t>
  </si>
  <si>
    <t>罗平锌电</t>
  </si>
  <si>
    <t>苏垦农发</t>
  </si>
  <si>
    <t>中成股份</t>
  </si>
  <si>
    <t>精锻科技</t>
  </si>
  <si>
    <t>继峰股份</t>
  </si>
  <si>
    <t>京东方Ｂ</t>
  </si>
  <si>
    <t>金陵饭店</t>
  </si>
  <si>
    <t>禾望电气</t>
  </si>
  <si>
    <t>索通发展</t>
  </si>
  <si>
    <t>*ST九有</t>
  </si>
  <si>
    <t>仁东控股</t>
  </si>
  <si>
    <t>莫高股份</t>
  </si>
  <si>
    <t>合金投资</t>
  </si>
  <si>
    <t>合成金属</t>
  </si>
  <si>
    <t>南大光电</t>
  </si>
  <si>
    <t>吉林敖东</t>
  </si>
  <si>
    <t>保龄宝</t>
  </si>
  <si>
    <t>新智认知</t>
  </si>
  <si>
    <t>天虹股份</t>
  </si>
  <si>
    <t>大恒科技</t>
  </si>
  <si>
    <t>中旗股份</t>
  </si>
  <si>
    <t>新美星</t>
  </si>
  <si>
    <t>三峡水利</t>
  </si>
  <si>
    <t>玉龙股份</t>
  </si>
  <si>
    <t>嘉凯城</t>
  </si>
  <si>
    <t>宋城演艺</t>
  </si>
  <si>
    <t>双飞股份</t>
  </si>
  <si>
    <t>鹏鼎控股</t>
  </si>
  <si>
    <t>紫光学大</t>
  </si>
  <si>
    <t>启迪环境</t>
  </si>
  <si>
    <t>广汽集团</t>
  </si>
  <si>
    <t>欣天科技</t>
  </si>
  <si>
    <t>浙江医药</t>
  </si>
  <si>
    <t>创意信息</t>
  </si>
  <si>
    <t>中国应急</t>
  </si>
  <si>
    <t>徕木股份</t>
  </si>
  <si>
    <t>天桥起重</t>
  </si>
  <si>
    <t>金健米业</t>
  </si>
  <si>
    <t>星网锐捷</t>
  </si>
  <si>
    <t>英维克</t>
  </si>
  <si>
    <t>杭汽轮Ｂ</t>
  </si>
  <si>
    <t>农发种业</t>
  </si>
  <si>
    <t>江南高纤</t>
  </si>
  <si>
    <t>嘉美包装</t>
  </si>
  <si>
    <t>罗牛山</t>
  </si>
  <si>
    <t>星期六</t>
  </si>
  <si>
    <t>粤高速Ｂ</t>
  </si>
  <si>
    <t>合盛硅业</t>
  </si>
  <si>
    <t>协鑫集成</t>
  </si>
  <si>
    <t>安靠智电</t>
  </si>
  <si>
    <t>渤海轮渡</t>
  </si>
  <si>
    <t>东湖高新</t>
  </si>
  <si>
    <t>京东方Ａ</t>
  </si>
  <si>
    <t>外高Ｂ股</t>
  </si>
  <si>
    <t>贵州百灵</t>
  </si>
  <si>
    <t>壹网壹创</t>
  </si>
  <si>
    <t>德艺文创</t>
  </si>
  <si>
    <t>太安堂</t>
  </si>
  <si>
    <t>亚通股份</t>
  </si>
  <si>
    <t>安集科技</t>
  </si>
  <si>
    <t>号百控股</t>
  </si>
  <si>
    <t>春秋航空</t>
  </si>
  <si>
    <t>中科信息</t>
  </si>
  <si>
    <t>全新好</t>
  </si>
  <si>
    <t>丽珠集团</t>
  </si>
  <si>
    <t>XD祥和实</t>
  </si>
  <si>
    <t>安源煤业</t>
  </si>
  <si>
    <t>通源石油</t>
  </si>
  <si>
    <t>永辉超市</t>
  </si>
  <si>
    <t>盛天网络</t>
  </si>
  <si>
    <t>宁波中百</t>
  </si>
  <si>
    <t>粤高速Ａ</t>
  </si>
  <si>
    <t>华宇软件</t>
  </si>
  <si>
    <t>汉缆股份</t>
  </si>
  <si>
    <t>中新集团</t>
  </si>
  <si>
    <t>金杯电工</t>
  </si>
  <si>
    <t>矩子科技</t>
  </si>
  <si>
    <t>南京公用</t>
  </si>
  <si>
    <t>博杰股份</t>
  </si>
  <si>
    <t>诚迈科技</t>
  </si>
  <si>
    <t>航天宏图</t>
  </si>
  <si>
    <t>新宙邦</t>
  </si>
  <si>
    <t>大参林</t>
  </si>
  <si>
    <t>*ST荣联</t>
  </si>
  <si>
    <t>风华高科</t>
  </si>
  <si>
    <t>以岭药业</t>
  </si>
  <si>
    <t>露笑科技</t>
  </si>
  <si>
    <t>东安动力</t>
  </si>
  <si>
    <t>海格通信</t>
  </si>
  <si>
    <t>科博达</t>
  </si>
  <si>
    <t>日海智能</t>
  </si>
  <si>
    <t>大业股份</t>
  </si>
  <si>
    <t>德宏股份</t>
  </si>
  <si>
    <t>恒信东方</t>
  </si>
  <si>
    <t>ST云网</t>
  </si>
  <si>
    <t>天威视讯</t>
  </si>
  <si>
    <t>茶花股份</t>
  </si>
  <si>
    <t>华锋股份</t>
  </si>
  <si>
    <t>三超新材</t>
  </si>
  <si>
    <t>珠江钢琴</t>
  </si>
  <si>
    <t>博瑞传播</t>
  </si>
  <si>
    <t>歌尔股份</t>
  </si>
  <si>
    <t>斯达半导</t>
  </si>
  <si>
    <t>陕西金叶</t>
  </si>
  <si>
    <t>劲胜智能</t>
  </si>
  <si>
    <t>雷迪克</t>
  </si>
  <si>
    <t>百润股份</t>
  </si>
  <si>
    <t>韦尔股份</t>
  </si>
  <si>
    <t>钢研纳克</t>
  </si>
  <si>
    <t>新疆天业</t>
  </si>
  <si>
    <t>塞力斯</t>
  </si>
  <si>
    <t>九典制药</t>
  </si>
  <si>
    <t>中公教育</t>
  </si>
  <si>
    <t>珍宝岛</t>
  </si>
  <si>
    <t>赤峰黄金</t>
  </si>
  <si>
    <t>双汇发展</t>
  </si>
  <si>
    <t>财富趋势</t>
  </si>
  <si>
    <t>朝阳科技</t>
  </si>
  <si>
    <t>天源迪科</t>
  </si>
  <si>
    <t>五洲交通</t>
  </si>
  <si>
    <t>美的集团</t>
  </si>
  <si>
    <t>英力特</t>
  </si>
  <si>
    <t>襄阳轴承</t>
  </si>
  <si>
    <t>康力电梯</t>
  </si>
  <si>
    <t>苏博特</t>
  </si>
  <si>
    <t>星光农机</t>
  </si>
  <si>
    <t>司太立</t>
  </si>
  <si>
    <t>向日葵</t>
  </si>
  <si>
    <t>机器人</t>
  </si>
  <si>
    <t>美亚柏科</t>
  </si>
  <si>
    <t>昌红科技</t>
  </si>
  <si>
    <t>凯利泰</t>
  </si>
  <si>
    <t>凯中精密</t>
  </si>
  <si>
    <t>博士眼镜</t>
  </si>
  <si>
    <t>中航光电</t>
  </si>
  <si>
    <t>科华控股</t>
  </si>
  <si>
    <t>芭田股份</t>
  </si>
  <si>
    <t>佳禾智能</t>
  </si>
  <si>
    <t>哈工智能</t>
  </si>
  <si>
    <t>大名城</t>
  </si>
  <si>
    <t>日出东方</t>
  </si>
  <si>
    <t>捷荣技术</t>
  </si>
  <si>
    <t>海印股份</t>
  </si>
  <si>
    <t>贵航股份</t>
  </si>
  <si>
    <t>国芳集团</t>
  </si>
  <si>
    <t>桂发祥</t>
  </si>
  <si>
    <t>旷达科技</t>
  </si>
  <si>
    <t>鲁信创投</t>
  </si>
  <si>
    <t>中装建设</t>
  </si>
  <si>
    <t>科达利</t>
  </si>
  <si>
    <t>博济医药</t>
  </si>
  <si>
    <t>科华生物</t>
  </si>
  <si>
    <t>顺络电子</t>
  </si>
  <si>
    <t>美尚生态</t>
  </si>
  <si>
    <t>新宝股份</t>
  </si>
  <si>
    <t>道道全</t>
  </si>
  <si>
    <t>八一钢铁</t>
  </si>
  <si>
    <t>热景生物</t>
  </si>
  <si>
    <t>金龙羽</t>
  </si>
  <si>
    <t>盛洋科技</t>
  </si>
  <si>
    <t>同和药业</t>
  </si>
  <si>
    <t>龙宇燃油</t>
  </si>
  <si>
    <t>*ST海马</t>
  </si>
  <si>
    <t>三维通信</t>
  </si>
  <si>
    <t>日辰股份</t>
  </si>
  <si>
    <t>安阳钢铁</t>
  </si>
  <si>
    <t>掌阅科技</t>
  </si>
  <si>
    <t>国机汽车</t>
  </si>
  <si>
    <t>起步股份</t>
  </si>
  <si>
    <t>浙江仙通</t>
  </si>
  <si>
    <t>立讯精密</t>
  </si>
  <si>
    <t>迈克生物</t>
  </si>
  <si>
    <t>天顺股份</t>
  </si>
  <si>
    <t>广聚能源</t>
  </si>
  <si>
    <t>联合光电</t>
  </si>
  <si>
    <t>开开Ｂ股</t>
  </si>
  <si>
    <t>神奇B股</t>
  </si>
  <si>
    <t>凤凰股份</t>
  </si>
  <si>
    <t>九洲电气</t>
  </si>
  <si>
    <t>斯莱克</t>
  </si>
  <si>
    <t>平高电气</t>
  </si>
  <si>
    <t>双塔食品</t>
  </si>
  <si>
    <t>上海电力</t>
  </si>
  <si>
    <t>迪普科技</t>
  </si>
  <si>
    <t>传音控股</t>
  </si>
  <si>
    <t>康德莱</t>
  </si>
  <si>
    <t>华立股份</t>
  </si>
  <si>
    <t>国网信通</t>
  </si>
  <si>
    <t>久量股份</t>
  </si>
  <si>
    <t>雷科防务</t>
  </si>
  <si>
    <t>芯能科技</t>
  </si>
  <si>
    <t>九安医疗</t>
  </si>
  <si>
    <t>药石科技</t>
  </si>
  <si>
    <t>哈三联</t>
  </si>
  <si>
    <t>中亚股份</t>
  </si>
  <si>
    <t>中广天择</t>
  </si>
  <si>
    <t>维科技术</t>
  </si>
  <si>
    <t>顶固集创</t>
  </si>
  <si>
    <t>小熊电器</t>
  </si>
  <si>
    <t>龙星化工</t>
  </si>
  <si>
    <t>先锋电子</t>
  </si>
  <si>
    <t>东方铁塔</t>
  </si>
  <si>
    <t>太平洋</t>
  </si>
  <si>
    <t>澄天伟业</t>
  </si>
  <si>
    <t>大北农</t>
  </si>
  <si>
    <t>光大嘉宝</t>
  </si>
  <si>
    <t>汇洁股份</t>
  </si>
  <si>
    <t>百隆东方</t>
  </si>
  <si>
    <t>同花顺</t>
  </si>
  <si>
    <t>中远海能</t>
  </si>
  <si>
    <t>中华企业</t>
  </si>
  <si>
    <t>ST双环</t>
  </si>
  <si>
    <t>雅运股份</t>
  </si>
  <si>
    <t>粤传媒</t>
  </si>
  <si>
    <t>耐普矿机</t>
  </si>
  <si>
    <t>ST创兴</t>
  </si>
  <si>
    <t>洛凯股份</t>
  </si>
  <si>
    <t>奥特佳</t>
  </si>
  <si>
    <t>回天新材</t>
  </si>
  <si>
    <t>迪森股份</t>
  </si>
  <si>
    <t>可替代能源</t>
  </si>
  <si>
    <t>得利斯</t>
  </si>
  <si>
    <t>赢时胜</t>
  </si>
  <si>
    <t>聚灿光电</t>
  </si>
  <si>
    <t>太龙照明</t>
  </si>
  <si>
    <t>三维股份</t>
  </si>
  <si>
    <t>宝鹰股份</t>
  </si>
  <si>
    <t>真视通</t>
  </si>
  <si>
    <t>聆达股份</t>
  </si>
  <si>
    <t>智光电气</t>
  </si>
  <si>
    <t>金陵体育</t>
  </si>
  <si>
    <t>彩讯股份</t>
  </si>
  <si>
    <t>网达软件</t>
  </si>
  <si>
    <t>科蓝软件</t>
  </si>
  <si>
    <t>博腾股份</t>
  </si>
  <si>
    <t>上海莱士</t>
  </si>
  <si>
    <t>四维图新</t>
  </si>
  <si>
    <t>览海医疗</t>
  </si>
  <si>
    <t>兰石重装</t>
  </si>
  <si>
    <t>国电南自</t>
  </si>
  <si>
    <t>平庄能源</t>
  </si>
  <si>
    <t>富通鑫茂</t>
  </si>
  <si>
    <t>双象股份</t>
  </si>
  <si>
    <t>开开实业</t>
  </si>
  <si>
    <t>浩云科技</t>
  </si>
  <si>
    <t>华阳集团</t>
  </si>
  <si>
    <t>光威复材</t>
  </si>
  <si>
    <t>东方证券</t>
  </si>
  <si>
    <t>正裕工业</t>
  </si>
  <si>
    <t>沧州明珠</t>
  </si>
  <si>
    <t>众应互联</t>
  </si>
  <si>
    <t>绿景控股</t>
  </si>
  <si>
    <t>中国中期</t>
  </si>
  <si>
    <t>光洋股份</t>
  </si>
  <si>
    <t>ST岩石</t>
  </si>
  <si>
    <t>爱柯迪</t>
  </si>
  <si>
    <t>煌上煌</t>
  </si>
  <si>
    <t>润欣科技</t>
  </si>
  <si>
    <t>卓翼科技</t>
  </si>
  <si>
    <t>宣亚国际</t>
  </si>
  <si>
    <t>新诺威</t>
  </si>
  <si>
    <t>亚威股份</t>
  </si>
  <si>
    <t>*ST中葡</t>
  </si>
  <si>
    <t>赢合科技</t>
  </si>
  <si>
    <t>金运激光</t>
  </si>
  <si>
    <t>金智科技</t>
  </si>
  <si>
    <t>沃特股份</t>
  </si>
  <si>
    <t>国联股份</t>
  </si>
  <si>
    <t>久之洋</t>
  </si>
  <si>
    <t>华银电力</t>
  </si>
  <si>
    <t>S佳通</t>
  </si>
  <si>
    <t>伯特利</t>
  </si>
  <si>
    <t>中天科技</t>
  </si>
  <si>
    <t>鸿远电子</t>
  </si>
  <si>
    <t>华天酒店</t>
  </si>
  <si>
    <t>天龙光电</t>
  </si>
  <si>
    <t>二三四五</t>
  </si>
  <si>
    <t>榕基软件</t>
  </si>
  <si>
    <t>圆通速递</t>
  </si>
  <si>
    <t>民德电子</t>
  </si>
  <si>
    <t>卓易信息</t>
  </si>
  <si>
    <t>京投发展</t>
  </si>
  <si>
    <t>潍柴动力</t>
  </si>
  <si>
    <t>润禾材料</t>
  </si>
  <si>
    <t>中远海特</t>
  </si>
  <si>
    <t>厚普股份</t>
  </si>
  <si>
    <t>顺威股份</t>
  </si>
  <si>
    <t>华创阳安</t>
  </si>
  <si>
    <t>祥鑫科技</t>
  </si>
  <si>
    <t>奥飞数据</t>
  </si>
  <si>
    <t>花王股份</t>
  </si>
  <si>
    <t>中兴通讯</t>
  </si>
  <si>
    <t>良信电器</t>
  </si>
  <si>
    <t>亿通科技</t>
  </si>
  <si>
    <t>四川美丰</t>
  </si>
  <si>
    <t>西宁特钢</t>
  </si>
  <si>
    <t>亚厦股份</t>
  </si>
  <si>
    <t>中信建投</t>
  </si>
  <si>
    <t>华友钴业</t>
  </si>
  <si>
    <t>百合花</t>
  </si>
  <si>
    <t>海星股份</t>
  </si>
  <si>
    <t>西仪股份</t>
  </si>
  <si>
    <t>精伦电子</t>
  </si>
  <si>
    <t>天宜上佳</t>
  </si>
  <si>
    <t>吉华集团</t>
  </si>
  <si>
    <t>高澜股份</t>
  </si>
  <si>
    <t>上海机电</t>
  </si>
  <si>
    <t>ST厦华</t>
  </si>
  <si>
    <t>联明股份</t>
  </si>
  <si>
    <t>北京君正</t>
  </si>
  <si>
    <t>环旭电子</t>
  </si>
  <si>
    <t>海鸥股份</t>
  </si>
  <si>
    <t>兴业证券</t>
  </si>
  <si>
    <t>新天药业</t>
  </si>
  <si>
    <t>康龙化成</t>
  </si>
  <si>
    <t>木林森</t>
  </si>
  <si>
    <t>普路通</t>
  </si>
  <si>
    <t>万向钱潮</t>
  </si>
  <si>
    <t>紫光国微</t>
  </si>
  <si>
    <t>中农立华</t>
  </si>
  <si>
    <t>湘油泵</t>
  </si>
  <si>
    <t>永和智控</t>
  </si>
  <si>
    <t>ST狮头</t>
  </si>
  <si>
    <t>东信Ｂ股</t>
  </si>
  <si>
    <t>设计总院</t>
  </si>
  <si>
    <t>四方精创</t>
  </si>
  <si>
    <t>丹邦科技</t>
  </si>
  <si>
    <t>岱美股份</t>
  </si>
  <si>
    <t>普元信息</t>
  </si>
  <si>
    <t>昇兴股份</t>
  </si>
  <si>
    <t>曙光股份</t>
  </si>
  <si>
    <t>重庆路桥</t>
  </si>
  <si>
    <t>华仁药业</t>
  </si>
  <si>
    <t>华测导航</t>
  </si>
  <si>
    <t>力源信息</t>
  </si>
  <si>
    <t>顺发恒业</t>
  </si>
  <si>
    <t>兴业矿业</t>
  </si>
  <si>
    <t>恒润股份</t>
  </si>
  <si>
    <t>桂冠电力</t>
  </si>
  <si>
    <t>纳尔股份</t>
  </si>
  <si>
    <t>顶点软件</t>
  </si>
  <si>
    <t>海量数据</t>
  </si>
  <si>
    <t>乐鑫科技</t>
  </si>
  <si>
    <t>新华百货</t>
  </si>
  <si>
    <t>祥生医疗</t>
  </si>
  <si>
    <t>华工科技</t>
  </si>
  <si>
    <t>巨力索具</t>
  </si>
  <si>
    <t>辰安科技</t>
  </si>
  <si>
    <t>正海磁材</t>
  </si>
  <si>
    <t>一汽富维</t>
  </si>
  <si>
    <t>彤程新材</t>
  </si>
  <si>
    <t>恒立液压</t>
  </si>
  <si>
    <t>杭钢股份</t>
  </si>
  <si>
    <t>江西铜业</t>
  </si>
  <si>
    <t>数源科技</t>
  </si>
  <si>
    <t>钧达股份</t>
  </si>
  <si>
    <t>精准信息</t>
  </si>
  <si>
    <t>博闻科技</t>
  </si>
  <si>
    <t>美凯龙</t>
  </si>
  <si>
    <t>凯普生物</t>
  </si>
  <si>
    <t>东吴证券</t>
  </si>
  <si>
    <t>盛和资源</t>
  </si>
  <si>
    <t>中孚信息</t>
  </si>
  <si>
    <t>东软载波</t>
  </si>
  <si>
    <t>中石科技</t>
  </si>
  <si>
    <t>万向德农</t>
  </si>
  <si>
    <t>众源新材</t>
  </si>
  <si>
    <t>巨化股份</t>
  </si>
  <si>
    <t>金鹰股份</t>
  </si>
  <si>
    <t>南微医学</t>
  </si>
  <si>
    <t>雅克科技</t>
  </si>
  <si>
    <t>徐家汇</t>
  </si>
  <si>
    <t>飞龙股份</t>
  </si>
  <si>
    <t>力盛赛车</t>
  </si>
  <si>
    <t>华扬联众</t>
  </si>
  <si>
    <t>新集能源</t>
  </si>
  <si>
    <t>汇金通</t>
  </si>
  <si>
    <t>完美世界</t>
  </si>
  <si>
    <t>风神股份</t>
  </si>
  <si>
    <t>扬帆新材</t>
  </si>
  <si>
    <t>皖通高速</t>
  </si>
  <si>
    <t>电科院</t>
  </si>
  <si>
    <t>波导股份</t>
  </si>
  <si>
    <t>宝信Ｂ</t>
  </si>
  <si>
    <t>首商股份</t>
  </si>
  <si>
    <t>瑞泰科技</t>
  </si>
  <si>
    <t>天箭科技</t>
  </si>
  <si>
    <t>冀凯股份</t>
  </si>
  <si>
    <t>浪莎股份</t>
  </si>
  <si>
    <t>金自天正</t>
  </si>
  <si>
    <t>透景生命</t>
  </si>
  <si>
    <t>志邦家居</t>
  </si>
  <si>
    <t>大庆华科</t>
  </si>
  <si>
    <t>大连重工</t>
  </si>
  <si>
    <t>丽岛新材</t>
  </si>
  <si>
    <t>万孚生物</t>
  </si>
  <si>
    <t>德力股份</t>
  </si>
  <si>
    <t>春秋电子</t>
  </si>
  <si>
    <t>太极股份</t>
  </si>
  <si>
    <t>海联讯</t>
  </si>
  <si>
    <t>联美控股</t>
  </si>
  <si>
    <t>华熙生物</t>
  </si>
  <si>
    <t>锦浪科技</t>
  </si>
  <si>
    <t>人福医药</t>
  </si>
  <si>
    <t>石头科技</t>
  </si>
  <si>
    <t>盐田港</t>
  </si>
  <si>
    <t>希努尔</t>
  </si>
  <si>
    <t>晨丰科技</t>
  </si>
  <si>
    <t>立昂技术</t>
  </si>
  <si>
    <t>江苏阳光</t>
  </si>
  <si>
    <t>宝胜股份</t>
  </si>
  <si>
    <t>南方传媒</t>
  </si>
  <si>
    <t>贵绳股份</t>
  </si>
  <si>
    <t>圣阳股份</t>
  </si>
  <si>
    <t>力星股份</t>
  </si>
  <si>
    <t>航锦科技</t>
  </si>
  <si>
    <t>菲利华</t>
  </si>
  <si>
    <t>信捷电气</t>
  </si>
  <si>
    <t>新能泰山</t>
  </si>
  <si>
    <t>皇庭B</t>
  </si>
  <si>
    <t>利亚德</t>
  </si>
  <si>
    <t>新湖中宝</t>
  </si>
  <si>
    <t>集友股份</t>
  </si>
  <si>
    <t>东方雨虹</t>
  </si>
  <si>
    <t>江河集团</t>
  </si>
  <si>
    <t>康辰药业</t>
  </si>
  <si>
    <t>旭光股份</t>
  </si>
  <si>
    <t>易华录</t>
  </si>
  <si>
    <t>新宏泰</t>
  </si>
  <si>
    <t>上海三毛</t>
  </si>
  <si>
    <t>天风证券</t>
  </si>
  <si>
    <t>沪电股份</t>
  </si>
  <si>
    <t>科恒股份</t>
  </si>
  <si>
    <t>中迪投资</t>
  </si>
  <si>
    <t>新乳业</t>
  </si>
  <si>
    <t>粤桂股份</t>
  </si>
  <si>
    <t>海欣食品</t>
  </si>
  <si>
    <t>金龙机电</t>
  </si>
  <si>
    <t>心脉医疗</t>
  </si>
  <si>
    <t>鹏辉能源</t>
  </si>
  <si>
    <t>山东海化</t>
  </si>
  <si>
    <t>现代投资</t>
  </si>
  <si>
    <t>英派斯</t>
  </si>
  <si>
    <t>兴发集团</t>
  </si>
  <si>
    <t>南玻Ａ</t>
  </si>
  <si>
    <t>京天利</t>
  </si>
  <si>
    <t>伟隆股份</t>
  </si>
  <si>
    <t>南京聚隆</t>
  </si>
  <si>
    <t>一汽轿车</t>
  </si>
  <si>
    <t>普门科技</t>
  </si>
  <si>
    <t>运达科技</t>
  </si>
  <si>
    <t>思维列控</t>
  </si>
  <si>
    <t>百联股份</t>
  </si>
  <si>
    <t>中国出版</t>
  </si>
  <si>
    <t>天创时尚</t>
  </si>
  <si>
    <t>常铝股份</t>
  </si>
  <si>
    <t>兴源环境</t>
  </si>
  <si>
    <t>清溢光电</t>
  </si>
  <si>
    <t>长江证券</t>
  </si>
  <si>
    <t>弘讯科技</t>
  </si>
  <si>
    <t>中信重工</t>
  </si>
  <si>
    <t>盈趣科技</t>
  </si>
  <si>
    <t>绿城水务</t>
  </si>
  <si>
    <t>水公用事业</t>
  </si>
  <si>
    <t>海利尔</t>
  </si>
  <si>
    <t>宇信科技</t>
  </si>
  <si>
    <t>大智慧</t>
  </si>
  <si>
    <t>海王生物</t>
  </si>
  <si>
    <t>科斯伍德</t>
  </si>
  <si>
    <t>申通地铁</t>
  </si>
  <si>
    <t>广西广电</t>
  </si>
  <si>
    <t>京沪高铁</t>
  </si>
  <si>
    <t>金城医药</t>
  </si>
  <si>
    <t>江苏索普</t>
  </si>
  <si>
    <t>三毛B股</t>
  </si>
  <si>
    <t>雪人股份</t>
  </si>
  <si>
    <t>联瑞新材</t>
  </si>
  <si>
    <t>金轮股份</t>
  </si>
  <si>
    <t>石大胜华</t>
  </si>
  <si>
    <t>硕贝德</t>
  </si>
  <si>
    <t>金晶科技</t>
  </si>
  <si>
    <t>万华化学</t>
  </si>
  <si>
    <t>华体科技</t>
  </si>
  <si>
    <t>龙洲股份</t>
  </si>
  <si>
    <t>川投能源</t>
  </si>
  <si>
    <t>山西汾酒</t>
  </si>
  <si>
    <t>广日股份</t>
  </si>
  <si>
    <t>思源电气</t>
  </si>
  <si>
    <t>祥龙电业</t>
  </si>
  <si>
    <t>阳普医疗</t>
  </si>
  <si>
    <t>移为通信</t>
  </si>
  <si>
    <t>普洛药业</t>
  </si>
  <si>
    <t>海伦哲</t>
  </si>
  <si>
    <t>博思软件</t>
  </si>
  <si>
    <t>渝三峡Ａ</t>
  </si>
  <si>
    <t>中贝通信</t>
  </si>
  <si>
    <t>奥福环保</t>
  </si>
  <si>
    <t>怡球资源</t>
  </si>
  <si>
    <t>兴化股份</t>
  </si>
  <si>
    <t>保隆科技</t>
  </si>
  <si>
    <t>凌霄泵业</t>
  </si>
  <si>
    <t>神奇制药</t>
  </si>
  <si>
    <t>杭齿前进</t>
  </si>
  <si>
    <t>永东股份</t>
  </si>
  <si>
    <t>国投中鲁</t>
  </si>
  <si>
    <t>龙源技术</t>
  </si>
  <si>
    <t>新易盛</t>
  </si>
  <si>
    <t>文峰股份</t>
  </si>
  <si>
    <t>苏州固锝</t>
  </si>
  <si>
    <t>深高速</t>
  </si>
  <si>
    <t>湖南投资</t>
  </si>
  <si>
    <t>汇顶科技</t>
  </si>
  <si>
    <t>九华旅游</t>
  </si>
  <si>
    <t>雪浪环境</t>
  </si>
  <si>
    <t>中国宝安</t>
  </si>
  <si>
    <t>长电科技</t>
  </si>
  <si>
    <t>电光科技</t>
  </si>
  <si>
    <t>新凤鸣</t>
  </si>
  <si>
    <t>许继电气</t>
  </si>
  <si>
    <t>湘佳股份</t>
  </si>
  <si>
    <t>天音控股</t>
  </si>
  <si>
    <t>北新路桥</t>
  </si>
  <si>
    <t>恒基达鑫</t>
  </si>
  <si>
    <t>三变科技</t>
  </si>
  <si>
    <t>山推股份</t>
  </si>
  <si>
    <t>万里扬</t>
  </si>
  <si>
    <t>光一科技</t>
  </si>
  <si>
    <t>华脉科技</t>
  </si>
  <si>
    <t>华胜天成</t>
  </si>
  <si>
    <t>盾安环境</t>
  </si>
  <si>
    <t>上海亚虹</t>
  </si>
  <si>
    <t>振德医疗</t>
  </si>
  <si>
    <t>长亮科技</t>
  </si>
  <si>
    <t>三晖电气</t>
  </si>
  <si>
    <t>金字火腿</t>
  </si>
  <si>
    <t>航天长峰</t>
  </si>
  <si>
    <t>万马股份</t>
  </si>
  <si>
    <t>中公高科</t>
  </si>
  <si>
    <t>招商港口</t>
  </si>
  <si>
    <t>招港B</t>
  </si>
  <si>
    <t>佛山照明</t>
  </si>
  <si>
    <t>诚志股份</t>
  </si>
  <si>
    <t>航天电子</t>
  </si>
  <si>
    <t>三利谱</t>
  </si>
  <si>
    <t>经纬纺机</t>
  </si>
  <si>
    <t>垒知集团</t>
  </si>
  <si>
    <t>泰尔股份</t>
  </si>
  <si>
    <t>同益股份</t>
  </si>
  <si>
    <t>东方集团</t>
  </si>
  <si>
    <t>时代出版</t>
  </si>
  <si>
    <t>博汇纸业</t>
  </si>
  <si>
    <t>中源协和</t>
  </si>
  <si>
    <t>云赛智联</t>
  </si>
  <si>
    <t>耐威科技</t>
  </si>
  <si>
    <t>恒丰纸业</t>
  </si>
  <si>
    <t>上柴股份</t>
  </si>
  <si>
    <t>康拓红外</t>
  </si>
  <si>
    <t>*ST河化</t>
  </si>
  <si>
    <t>广大特材</t>
  </si>
  <si>
    <t>沙钢股份</t>
  </si>
  <si>
    <t>*ST云投</t>
  </si>
  <si>
    <t>铜陵有色</t>
  </si>
  <si>
    <t>金利华电</t>
  </si>
  <si>
    <t>皇庭国际</t>
  </si>
  <si>
    <t>惠泉啤酒</t>
  </si>
  <si>
    <t>本钢板材</t>
  </si>
  <si>
    <t>宁水集团</t>
  </si>
  <si>
    <t>乐普医疗</t>
  </si>
  <si>
    <t>雄塑科技</t>
  </si>
  <si>
    <t>宝丰能源</t>
  </si>
  <si>
    <t>云赛Ｂ股</t>
  </si>
  <si>
    <t>汇源通信</t>
  </si>
  <si>
    <t>强力新材</t>
  </si>
  <si>
    <t>川润股份</t>
  </si>
  <si>
    <t>苏试试验</t>
  </si>
  <si>
    <t>东方时尚</t>
  </si>
  <si>
    <t>滨海能源</t>
  </si>
  <si>
    <t>弘信电子</t>
  </si>
  <si>
    <t>重庆百货</t>
  </si>
  <si>
    <t>ST沪科</t>
  </si>
  <si>
    <t>金山办公</t>
  </si>
  <si>
    <t>华统股份</t>
  </si>
  <si>
    <t>众兴菌业</t>
  </si>
  <si>
    <t>科迪乳业</t>
  </si>
  <si>
    <t>成都路桥</t>
  </si>
  <si>
    <t>崇达技术</t>
  </si>
  <si>
    <t>锐奇股份</t>
  </si>
  <si>
    <t>凯龙股份</t>
  </si>
  <si>
    <t>华兴源创</t>
  </si>
  <si>
    <t>瀚川智能</t>
  </si>
  <si>
    <t>朗玛信息</t>
  </si>
  <si>
    <t>安琪酵母</t>
  </si>
  <si>
    <t>旋极信息</t>
  </si>
  <si>
    <t>万通地产</t>
  </si>
  <si>
    <t>贝斯特</t>
  </si>
  <si>
    <t>ST坊展</t>
  </si>
  <si>
    <t>北方股份</t>
  </si>
  <si>
    <t>瑞达期货</t>
  </si>
  <si>
    <t>钱江水利</t>
  </si>
  <si>
    <t>三峡新材</t>
  </si>
  <si>
    <t>上海电气</t>
  </si>
  <si>
    <t>迪安诊断</t>
  </si>
  <si>
    <t>欧亚集团</t>
  </si>
  <si>
    <t>创业慧康</t>
  </si>
  <si>
    <t>金太阳</t>
  </si>
  <si>
    <t>桃李面包</t>
  </si>
  <si>
    <t>福星股份</t>
  </si>
  <si>
    <t>荣丰控股</t>
  </si>
  <si>
    <t>新天然气</t>
  </si>
  <si>
    <t>地素时尚</t>
  </si>
  <si>
    <t>世纪华通</t>
  </si>
  <si>
    <t>华钰矿业</t>
  </si>
  <si>
    <t>探路者</t>
  </si>
  <si>
    <t>粤电力Ａ</t>
  </si>
  <si>
    <t>云天化</t>
  </si>
  <si>
    <t>健康元</t>
  </si>
  <si>
    <t>北大荒</t>
  </si>
  <si>
    <t>神开股份</t>
  </si>
  <si>
    <t>金安国纪</t>
  </si>
  <si>
    <t>浙数文化</t>
  </si>
  <si>
    <t>登云股份</t>
  </si>
  <si>
    <t>四方科技</t>
  </si>
  <si>
    <t>东宝生物</t>
  </si>
  <si>
    <t>金证股份</t>
  </si>
  <si>
    <t>欣旺达</t>
  </si>
  <si>
    <t>世运电路</t>
  </si>
  <si>
    <t>徐工机械</t>
  </si>
  <si>
    <t>梅安森</t>
  </si>
  <si>
    <t>妙可蓝多</t>
  </si>
  <si>
    <t>凤竹纺织</t>
  </si>
  <si>
    <t>中体产业</t>
  </si>
  <si>
    <t>金杯汽车</t>
  </si>
  <si>
    <t>豫能控股</t>
  </si>
  <si>
    <t>久远银海</t>
  </si>
  <si>
    <t>超图软件</t>
  </si>
  <si>
    <t>潜能恒信</t>
  </si>
  <si>
    <t>南都电源</t>
  </si>
  <si>
    <t>宁波建工</t>
  </si>
  <si>
    <t>长缆科技</t>
  </si>
  <si>
    <t>兴业科技</t>
  </si>
  <si>
    <t>先导智能</t>
  </si>
  <si>
    <t>安迪苏</t>
  </si>
  <si>
    <t>温州宏丰</t>
  </si>
  <si>
    <t>海天精工</t>
  </si>
  <si>
    <t>中光防雷</t>
  </si>
  <si>
    <t>华虹计通</t>
  </si>
  <si>
    <t>ST宏盛</t>
  </si>
  <si>
    <t>渤海租赁</t>
  </si>
  <si>
    <t>康普顿</t>
  </si>
  <si>
    <t>开山股份</t>
  </si>
  <si>
    <t>江丰电子</t>
  </si>
  <si>
    <t>海欣股份</t>
  </si>
  <si>
    <t>航天晨光</t>
  </si>
  <si>
    <t>中洲控股</t>
  </si>
  <si>
    <t>烽火电子</t>
  </si>
  <si>
    <t>南方轴承</t>
  </si>
  <si>
    <t>西藏旅游</t>
  </si>
  <si>
    <t>瑞芯微</t>
  </si>
  <si>
    <t>大龙地产</t>
  </si>
  <si>
    <t>长源电力</t>
  </si>
  <si>
    <t>凯恩股份</t>
  </si>
  <si>
    <t>凌钢股份</t>
  </si>
  <si>
    <t>粤电力Ｂ</t>
  </si>
  <si>
    <t>中际旭创</t>
  </si>
  <si>
    <t>基蛋生物</t>
  </si>
  <si>
    <t>太阳电缆</t>
  </si>
  <si>
    <t>古井贡Ｂ</t>
  </si>
  <si>
    <t>量子生物</t>
  </si>
  <si>
    <t>泸州老窖</t>
  </si>
  <si>
    <t>明星电力</t>
  </si>
  <si>
    <t>彩虹股份</t>
  </si>
  <si>
    <t>易事特</t>
  </si>
  <si>
    <t>山西路桥</t>
  </si>
  <si>
    <t>闽发铝业</t>
  </si>
  <si>
    <t>莱茵体育</t>
  </si>
  <si>
    <t>海兰信</t>
  </si>
  <si>
    <t>本钢板Ｂ</t>
  </si>
  <si>
    <t>三江购物</t>
  </si>
  <si>
    <t>中新赛克</t>
  </si>
  <si>
    <t>亚星锚链</t>
  </si>
  <si>
    <t>集智股份</t>
  </si>
  <si>
    <t>九鼎新材</t>
  </si>
  <si>
    <t>联创光电</t>
  </si>
  <si>
    <t>华夏航空</t>
  </si>
  <si>
    <t>中关村</t>
  </si>
  <si>
    <t>雷赛智能</t>
  </si>
  <si>
    <t>乐心医疗</t>
  </si>
  <si>
    <t>中兵红箭</t>
  </si>
  <si>
    <t>深天地Ａ</t>
  </si>
  <si>
    <t>金莱特</t>
  </si>
  <si>
    <t>浪潮信息</t>
  </si>
  <si>
    <t>贤丰控股</t>
  </si>
  <si>
    <t>新朋股份</t>
  </si>
  <si>
    <t>百联Ｂ股</t>
  </si>
  <si>
    <t>精艺股份</t>
  </si>
  <si>
    <t>兴图新科</t>
  </si>
  <si>
    <t>泰达股份</t>
  </si>
  <si>
    <t>宝鼎科技</t>
  </si>
  <si>
    <t>广济药业</t>
  </si>
  <si>
    <t>中青旅</t>
  </si>
  <si>
    <t>九强生物</t>
  </si>
  <si>
    <t>力合科技</t>
  </si>
  <si>
    <t>航天科技</t>
  </si>
  <si>
    <t>科安达</t>
  </si>
  <si>
    <t>齐心集团</t>
  </si>
  <si>
    <t>广誉远</t>
  </si>
  <si>
    <t>石英股份</t>
  </si>
  <si>
    <t>洛阳钼业</t>
  </si>
  <si>
    <t>浙江众成</t>
  </si>
  <si>
    <t>好利来</t>
  </si>
  <si>
    <t>威尔药业</t>
  </si>
  <si>
    <t>瀚叶股份</t>
  </si>
  <si>
    <t>棒杰股份</t>
  </si>
  <si>
    <t>锦江酒店</t>
  </si>
  <si>
    <t>晋亿实业</t>
  </si>
  <si>
    <t>海伦钢琴</t>
  </si>
  <si>
    <t>因赛集团</t>
  </si>
  <si>
    <t>赣能股份</t>
  </si>
  <si>
    <t>ST亚星</t>
  </si>
  <si>
    <t>国信证券</t>
  </si>
  <si>
    <t>爱迪尔</t>
  </si>
  <si>
    <t>华宏科技</t>
  </si>
  <si>
    <t>岳阳兴长</t>
  </si>
  <si>
    <t>光启技术</t>
  </si>
  <si>
    <t>五洲新春</t>
  </si>
  <si>
    <t>鸿博股份</t>
  </si>
  <si>
    <t>贝仕达克</t>
  </si>
  <si>
    <t>东风汽车</t>
  </si>
  <si>
    <t>金石亚药</t>
  </si>
  <si>
    <t>南天信息</t>
  </si>
  <si>
    <t>紫金矿业</t>
  </si>
  <si>
    <t>ST南化</t>
  </si>
  <si>
    <t>能科股份</t>
  </si>
  <si>
    <t>鲁抗医药</t>
  </si>
  <si>
    <t>光库科技</t>
  </si>
  <si>
    <t>分众传媒</t>
  </si>
  <si>
    <t>大商股份</t>
  </si>
  <si>
    <t>诚益通</t>
  </si>
  <si>
    <t>中国电研</t>
  </si>
  <si>
    <t>湘潭电化</t>
  </si>
  <si>
    <t>深纺织Ｂ</t>
  </si>
  <si>
    <t>再升科技</t>
  </si>
  <si>
    <t>皖新传媒</t>
  </si>
  <si>
    <t>视觉中国</t>
  </si>
  <si>
    <t>粤照明Ｂ</t>
  </si>
  <si>
    <t>东富龙</t>
  </si>
  <si>
    <t>*ST中捷</t>
  </si>
  <si>
    <t>杭可科技</t>
  </si>
  <si>
    <t>虹软科技</t>
  </si>
  <si>
    <t>铂力特</t>
  </si>
  <si>
    <t>瑞特股份</t>
  </si>
  <si>
    <t>德美化工</t>
  </si>
  <si>
    <t>福瑞股份</t>
  </si>
  <si>
    <t>尚品宅配</t>
  </si>
  <si>
    <t>金牛化工</t>
  </si>
  <si>
    <t>拓尔思</t>
  </si>
  <si>
    <t>金徽酒</t>
  </si>
  <si>
    <t>深纺织Ａ</t>
  </si>
  <si>
    <t>晶丰明源</t>
  </si>
  <si>
    <t>达刚控股</t>
  </si>
  <si>
    <t>晶盛机电</t>
  </si>
  <si>
    <t>辰欣药业</t>
  </si>
  <si>
    <t>海螺水泥</t>
  </si>
  <si>
    <t>翔鹭钨业</t>
  </si>
  <si>
    <t>ST百花</t>
  </si>
  <si>
    <t>华能水电</t>
  </si>
  <si>
    <t>明阳电路</t>
  </si>
  <si>
    <t>胜宏科技</t>
  </si>
  <si>
    <t>长航凤凰</t>
  </si>
  <si>
    <t>麦克奥迪</t>
  </si>
  <si>
    <t>天宸股份</t>
  </si>
  <si>
    <t>和顺石油</t>
  </si>
  <si>
    <t>东岳硅材</t>
  </si>
  <si>
    <t>广汇汽车</t>
  </si>
  <si>
    <t>海立Ｂ股</t>
  </si>
  <si>
    <t>圣达生物</t>
  </si>
  <si>
    <t>捷顺科技</t>
  </si>
  <si>
    <t>通威股份</t>
  </si>
  <si>
    <t>中油工程</t>
  </si>
  <si>
    <t>麦达数字</t>
  </si>
  <si>
    <t>漳泽电力</t>
  </si>
  <si>
    <t>东兴证券</t>
  </si>
  <si>
    <t>友好集团</t>
  </si>
  <si>
    <t>闻泰科技</t>
  </si>
  <si>
    <t>合力科技</t>
  </si>
  <si>
    <t>益佰制药</t>
  </si>
  <si>
    <t>万林物流</t>
  </si>
  <si>
    <t>南玻Ｂ</t>
  </si>
  <si>
    <t>工业富联</t>
  </si>
  <si>
    <t>生意宝</t>
  </si>
  <si>
    <t>永兴材料</t>
  </si>
  <si>
    <t>长阳科技</t>
  </si>
  <si>
    <t>中国船舶</t>
  </si>
  <si>
    <t>迪威迅</t>
  </si>
  <si>
    <t>钱江生化</t>
  </si>
  <si>
    <t>金发科技</t>
  </si>
  <si>
    <t>华致酒行</t>
  </si>
  <si>
    <t>裕兴股份</t>
  </si>
  <si>
    <t>润建股份</t>
  </si>
  <si>
    <t>甬金股份</t>
  </si>
  <si>
    <t>掌趣科技</t>
  </si>
  <si>
    <t>平潭发展</t>
  </si>
  <si>
    <t>力生制药</t>
  </si>
  <si>
    <t>山西焦化</t>
  </si>
  <si>
    <t>ST云维</t>
  </si>
  <si>
    <t>隆鑫通用</t>
  </si>
  <si>
    <t>精研科技</t>
  </si>
  <si>
    <t>春风动力</t>
  </si>
  <si>
    <t>二六三</t>
  </si>
  <si>
    <t>倍加洁</t>
  </si>
  <si>
    <t>京能电力</t>
  </si>
  <si>
    <t>东北证券</t>
  </si>
  <si>
    <t>深桑达Ａ</t>
  </si>
  <si>
    <t>深南股份</t>
  </si>
  <si>
    <t>好当家</t>
  </si>
  <si>
    <t>伟星新材</t>
  </si>
  <si>
    <t>利君股份</t>
  </si>
  <si>
    <t>普利制药</t>
  </si>
  <si>
    <t>鼎龙股份</t>
  </si>
  <si>
    <t>恒顺醋业</t>
  </si>
  <si>
    <t>赛象科技</t>
  </si>
  <si>
    <t>鲁商发展</t>
  </si>
  <si>
    <t>海立股份</t>
  </si>
  <si>
    <t>福达合金</t>
  </si>
  <si>
    <t>泰禾光电</t>
  </si>
  <si>
    <t>大唐发电</t>
  </si>
  <si>
    <t>宝钢股份</t>
  </si>
  <si>
    <t>新洋丰</t>
  </si>
  <si>
    <t>共达电声</t>
  </si>
  <si>
    <t>北大医药</t>
  </si>
  <si>
    <t>瑞普生物</t>
  </si>
  <si>
    <t>ST景谷</t>
  </si>
  <si>
    <t>常熟汽饰</t>
  </si>
  <si>
    <t>大连港</t>
  </si>
  <si>
    <t>汉钟精机</t>
  </si>
  <si>
    <t>科力尔</t>
  </si>
  <si>
    <t>锐明技术</t>
  </si>
  <si>
    <t>伟明环保</t>
  </si>
  <si>
    <t>伊之密</t>
  </si>
  <si>
    <t>安正时尚</t>
  </si>
  <si>
    <t>北玻股份</t>
  </si>
  <si>
    <t>ST昌九</t>
  </si>
  <si>
    <t>西部创业</t>
  </si>
  <si>
    <t>加加食品</t>
  </si>
  <si>
    <t>盛达资源</t>
  </si>
  <si>
    <t>锦泓集团</t>
  </si>
  <si>
    <t>开尔新材</t>
  </si>
  <si>
    <t>东北制药</t>
  </si>
  <si>
    <t>双良节能</t>
  </si>
  <si>
    <t>国中水务</t>
  </si>
  <si>
    <t>中科电气</t>
  </si>
  <si>
    <t>苏盐井神</t>
  </si>
  <si>
    <t>康强电子</t>
  </si>
  <si>
    <t>三一重工</t>
  </si>
  <si>
    <t>浔兴股份</t>
  </si>
  <si>
    <t>有友食品</t>
  </si>
  <si>
    <t>朗迪集团</t>
  </si>
  <si>
    <t>银轮股份</t>
  </si>
  <si>
    <t>农尚环境</t>
  </si>
  <si>
    <t>上海新阳</t>
  </si>
  <si>
    <t>峨眉山Ａ</t>
  </si>
  <si>
    <t>宝通科技</t>
  </si>
  <si>
    <t>电子城</t>
  </si>
  <si>
    <t>厦门空港</t>
  </si>
  <si>
    <t>亿纬锂能</t>
  </si>
  <si>
    <t>华懋科技</t>
  </si>
  <si>
    <t>映翰通</t>
  </si>
  <si>
    <t>奥普光电</t>
  </si>
  <si>
    <t>东方钽业</t>
  </si>
  <si>
    <t>大众Ｂ股</t>
  </si>
  <si>
    <t>维维股份</t>
  </si>
  <si>
    <t>大悦城</t>
  </si>
  <si>
    <t>强生控股</t>
  </si>
  <si>
    <t>红相股份</t>
  </si>
  <si>
    <t>博瑞医药</t>
  </si>
  <si>
    <t>大康农业</t>
  </si>
  <si>
    <t>华纺股份</t>
  </si>
  <si>
    <t>美吉姆</t>
  </si>
  <si>
    <t>三六五网</t>
  </si>
  <si>
    <t>神州数码</t>
  </si>
  <si>
    <t>三爱富</t>
  </si>
  <si>
    <t>武汉凡谷</t>
  </si>
  <si>
    <t>文化长城</t>
  </si>
  <si>
    <t>森霸传感</t>
  </si>
  <si>
    <t>复旦复华</t>
  </si>
  <si>
    <t>恒天海龙</t>
  </si>
  <si>
    <t>海宁皮城</t>
  </si>
  <si>
    <t>清水源</t>
  </si>
  <si>
    <t>高德红外</t>
  </si>
  <si>
    <t>元隆雅图</t>
  </si>
  <si>
    <t>美诺华</t>
  </si>
  <si>
    <t>均胜电子</t>
  </si>
  <si>
    <t>飞科电器</t>
  </si>
  <si>
    <t>恩捷股份</t>
  </si>
  <si>
    <t>中宠股份</t>
  </si>
  <si>
    <t>世嘉科技</t>
  </si>
  <si>
    <t>邦讯技术</t>
  </si>
  <si>
    <t>紫光股份</t>
  </si>
  <si>
    <t>GQY视讯</t>
  </si>
  <si>
    <t>广州发展</t>
  </si>
  <si>
    <t>振东制药</t>
  </si>
  <si>
    <t>中国重汽</t>
  </si>
  <si>
    <t>润邦股份</t>
  </si>
  <si>
    <t>金力永磁</t>
  </si>
  <si>
    <t>瀚蓝环境</t>
  </si>
  <si>
    <t>星帅尔</t>
  </si>
  <si>
    <t>元力股份</t>
  </si>
  <si>
    <t>青山纸业</t>
  </si>
  <si>
    <t>东方电气</t>
  </si>
  <si>
    <t>四创电子</t>
  </si>
  <si>
    <t>凯盛科技</t>
  </si>
  <si>
    <t>华中数控</t>
  </si>
  <si>
    <t>江苏国信</t>
  </si>
  <si>
    <t>光韵达</t>
  </si>
  <si>
    <t>国瓷材料</t>
  </si>
  <si>
    <t>深圳新星</t>
  </si>
  <si>
    <t>新开普</t>
  </si>
  <si>
    <t>金发拉比</t>
  </si>
  <si>
    <t>兄弟科技</t>
  </si>
  <si>
    <t>绿康生化</t>
  </si>
  <si>
    <t>中颖电子</t>
  </si>
  <si>
    <t>指南针</t>
  </si>
  <si>
    <t>江海股份</t>
  </si>
  <si>
    <t>鼎捷软件</t>
  </si>
  <si>
    <t>宇瞳光学</t>
  </si>
  <si>
    <t>菲林格尔</t>
  </si>
  <si>
    <t>亚光科技</t>
  </si>
  <si>
    <t>珠海中富</t>
  </si>
  <si>
    <t>康弘药业</t>
  </si>
  <si>
    <t>远达环保</t>
  </si>
  <si>
    <t>苏奥传感</t>
  </si>
  <si>
    <t>顺丰控股</t>
  </si>
  <si>
    <t>永安药业</t>
  </si>
  <si>
    <t>沙河股份</t>
  </si>
  <si>
    <t>中国汽研</t>
  </si>
  <si>
    <t>飞亚达</t>
  </si>
  <si>
    <t>京粮控股</t>
  </si>
  <si>
    <t>海普瑞</t>
  </si>
  <si>
    <t>宏达矿业</t>
  </si>
  <si>
    <t>荣晟环保</t>
  </si>
  <si>
    <t>科华恒盛</t>
  </si>
  <si>
    <t>大通燃气</t>
  </si>
  <si>
    <t>楚江新材</t>
  </si>
  <si>
    <t>共进股份</t>
  </si>
  <si>
    <t>人民同泰</t>
  </si>
  <si>
    <t>巨人网络</t>
  </si>
  <si>
    <t>鄂武商Ａ</t>
  </si>
  <si>
    <t>中信特钢</t>
  </si>
  <si>
    <t>宏盛股份</t>
  </si>
  <si>
    <t>黄山Ｂ股</t>
  </si>
  <si>
    <t>我乐家居</t>
  </si>
  <si>
    <t>山河药辅</t>
  </si>
  <si>
    <t>世纪天鸿</t>
  </si>
  <si>
    <t>达安基因</t>
  </si>
  <si>
    <t>漳州发展</t>
  </si>
  <si>
    <t>日盈电子</t>
  </si>
  <si>
    <t>尚纬股份</t>
  </si>
  <si>
    <t>宁波富达</t>
  </si>
  <si>
    <t>奥美医疗</t>
  </si>
  <si>
    <t>丽江股份</t>
  </si>
  <si>
    <t>金奥博</t>
  </si>
  <si>
    <t>音飞储存</t>
  </si>
  <si>
    <t>中航飞机</t>
  </si>
  <si>
    <t>维信诺</t>
  </si>
  <si>
    <t>龙软科技</t>
  </si>
  <si>
    <t>宏达股份</t>
  </si>
  <si>
    <t>深华发Ａ</t>
  </si>
  <si>
    <t>航天发展</t>
  </si>
  <si>
    <t>深南电A</t>
  </si>
  <si>
    <t>中水渔业</t>
  </si>
  <si>
    <t>大秦铁路</t>
  </si>
  <si>
    <t>中顺洁柔</t>
  </si>
  <si>
    <t>宁波热电</t>
  </si>
  <si>
    <t>北方导航</t>
  </si>
  <si>
    <t>八方股份</t>
  </si>
  <si>
    <t>长春一东</t>
  </si>
  <si>
    <t>双成药业</t>
  </si>
  <si>
    <t>和邦生物</t>
  </si>
  <si>
    <t>国海证券</t>
  </si>
  <si>
    <t>德展健康</t>
  </si>
  <si>
    <t>惠威科技</t>
  </si>
  <si>
    <t>远兴能源</t>
  </si>
  <si>
    <t>山东章鼓</t>
  </si>
  <si>
    <t>易尚展示</t>
  </si>
  <si>
    <t>东山精密</t>
  </si>
  <si>
    <t>浙能电力</t>
  </si>
  <si>
    <t>上海物贸</t>
  </si>
  <si>
    <t>ST金泰</t>
  </si>
  <si>
    <t>信维通信</t>
  </si>
  <si>
    <t>凯美特气</t>
  </si>
  <si>
    <t>大豪科技</t>
  </si>
  <si>
    <t>*ST步森</t>
  </si>
  <si>
    <t>万泽股份</t>
  </si>
  <si>
    <t>富临运业</t>
  </si>
  <si>
    <t>瑞茂通</t>
  </si>
  <si>
    <t>海通证券</t>
  </si>
  <si>
    <t>上柴Ｂ股</t>
  </si>
  <si>
    <t>东凌国际</t>
  </si>
  <si>
    <t>新疆众和</t>
  </si>
  <si>
    <t>启明星辰</t>
  </si>
  <si>
    <t>广州浪奇</t>
  </si>
  <si>
    <t>恒通科技</t>
  </si>
  <si>
    <t>紫晶存储</t>
  </si>
  <si>
    <t>金丹科技</t>
  </si>
  <si>
    <t>湖北能源</t>
  </si>
  <si>
    <t>长春经开</t>
  </si>
  <si>
    <t>同兴达</t>
  </si>
  <si>
    <t>万润股份</t>
  </si>
  <si>
    <t>飞亚达Ｂ</t>
  </si>
  <si>
    <t>永太科技</t>
  </si>
  <si>
    <t>富祥药业</t>
  </si>
  <si>
    <t>凤凰光学</t>
  </si>
  <si>
    <t>香江控股</t>
  </si>
  <si>
    <t>黄山旅游</t>
  </si>
  <si>
    <t>三丰智能</t>
  </si>
  <si>
    <t>光电股份</t>
  </si>
  <si>
    <t>中国一重</t>
  </si>
  <si>
    <t>会稽山</t>
  </si>
  <si>
    <t>保税科技</t>
  </si>
  <si>
    <t>银河电子</t>
  </si>
  <si>
    <t>兆丰股份</t>
  </si>
  <si>
    <t>芒果超媒</t>
  </si>
  <si>
    <t>银星能源</t>
  </si>
  <si>
    <t>依顿电子</t>
  </si>
  <si>
    <t>启迪古汉</t>
  </si>
  <si>
    <t>荣泰健康</t>
  </si>
  <si>
    <t>君禾股份</t>
  </si>
  <si>
    <t>锦州港</t>
  </si>
  <si>
    <t>广晟有色</t>
  </si>
  <si>
    <t>东港股份</t>
  </si>
  <si>
    <t>拉卡拉</t>
  </si>
  <si>
    <t>帝欧家居</t>
  </si>
  <si>
    <t>丝路视觉</t>
  </si>
  <si>
    <t>合锻智能</t>
  </si>
  <si>
    <t>苏大维格</t>
  </si>
  <si>
    <t>东晶电子</t>
  </si>
  <si>
    <t>方邦股份</t>
  </si>
  <si>
    <t>延华智能</t>
  </si>
  <si>
    <t>凯马Ｂ</t>
  </si>
  <si>
    <t>安居宝</t>
  </si>
  <si>
    <t>快克股份</t>
  </si>
  <si>
    <t>中联重科</t>
  </si>
  <si>
    <t>佳华科技</t>
  </si>
  <si>
    <t>银江股份</t>
  </si>
  <si>
    <t>中国铝业</t>
  </si>
  <si>
    <t>粤华包Ｂ</t>
  </si>
  <si>
    <t>荣盛石化</t>
  </si>
  <si>
    <t>方直科技</t>
  </si>
  <si>
    <t>建投能源</t>
  </si>
  <si>
    <t>金隅集团</t>
  </si>
  <si>
    <t>中简科技</t>
  </si>
  <si>
    <t>深华发Ｂ</t>
  </si>
  <si>
    <t>太极实业</t>
  </si>
  <si>
    <t>宁波港</t>
  </si>
  <si>
    <t>韵达股份</t>
  </si>
  <si>
    <t>老百姓</t>
  </si>
  <si>
    <t>平治信息</t>
  </si>
  <si>
    <t>泰豪科技</t>
  </si>
  <si>
    <t>佛慈制药</t>
  </si>
  <si>
    <t>七匹狼</t>
  </si>
  <si>
    <t>今创集团</t>
  </si>
  <si>
    <t>深南电B</t>
  </si>
  <si>
    <t>金能科技</t>
  </si>
  <si>
    <t>游族网络</t>
  </si>
  <si>
    <t>*ST仁智</t>
  </si>
  <si>
    <t>杭电股份</t>
  </si>
  <si>
    <t>金山股份</t>
  </si>
  <si>
    <t>武汉控股</t>
  </si>
  <si>
    <t>迈为股份</t>
  </si>
  <si>
    <t>龙元建设</t>
  </si>
  <si>
    <t>王子新材</t>
  </si>
  <si>
    <t>金达威</t>
  </si>
  <si>
    <t>养元饮品</t>
  </si>
  <si>
    <t>萃华珠宝</t>
  </si>
  <si>
    <t>方大Ｂ</t>
  </si>
  <si>
    <t>科锐国际</t>
  </si>
  <si>
    <t>贝肯能源</t>
  </si>
  <si>
    <t>锦江投资</t>
  </si>
  <si>
    <t>长信科技</t>
  </si>
  <si>
    <t>东音股份</t>
  </si>
  <si>
    <t>安记食品</t>
  </si>
  <si>
    <t>东南网架</t>
  </si>
  <si>
    <t>天成自控</t>
  </si>
  <si>
    <t>扬农化工</t>
  </si>
  <si>
    <t>厦门钨业</t>
  </si>
  <si>
    <t>上海建工</t>
  </si>
  <si>
    <t>美锦能源</t>
  </si>
  <si>
    <t>中来股份</t>
  </si>
  <si>
    <t>艾华集团</t>
  </si>
  <si>
    <t>中科创达</t>
  </si>
  <si>
    <t>数字政通</t>
  </si>
  <si>
    <t>智度股份</t>
  </si>
  <si>
    <t>永新股份</t>
  </si>
  <si>
    <t>中环股份</t>
  </si>
  <si>
    <t>广和通</t>
  </si>
  <si>
    <t>广信股份</t>
  </si>
  <si>
    <t>申通快递</t>
  </si>
  <si>
    <t>新经典</t>
  </si>
  <si>
    <t>飞凯材料</t>
  </si>
  <si>
    <t>鞍钢股份</t>
  </si>
  <si>
    <t>海容冷链</t>
  </si>
  <si>
    <t>川大智胜</t>
  </si>
  <si>
    <t>紫江企业</t>
  </si>
  <si>
    <t>宜安科技</t>
  </si>
  <si>
    <t>东材科技</t>
  </si>
  <si>
    <t>新安股份</t>
  </si>
  <si>
    <t>慈文传媒</t>
  </si>
  <si>
    <t>三诺生物</t>
  </si>
  <si>
    <t>兰花科创</t>
  </si>
  <si>
    <t>贵州轮胎</t>
  </si>
  <si>
    <t>灵康药业</t>
  </si>
  <si>
    <t>芯源微</t>
  </si>
  <si>
    <t>方大集团</t>
  </si>
  <si>
    <t>通达股份</t>
  </si>
  <si>
    <t>拓斯达</t>
  </si>
  <si>
    <t>中国联通</t>
  </si>
  <si>
    <t>电信运营</t>
  </si>
  <si>
    <t>藏格控股</t>
  </si>
  <si>
    <t>新农开发</t>
  </si>
  <si>
    <t>保变电气</t>
  </si>
  <si>
    <t>光明乳业</t>
  </si>
  <si>
    <t>纳思达</t>
  </si>
  <si>
    <t>雪迪龙</t>
  </si>
  <si>
    <t>西南证券</t>
  </si>
  <si>
    <t>双星新材</t>
  </si>
  <si>
    <t>马钢股份</t>
  </si>
  <si>
    <t>步长制药</t>
  </si>
  <si>
    <t>川仪股份</t>
  </si>
  <si>
    <t>深圳能源</t>
  </si>
  <si>
    <t>梅雁吉祥</t>
  </si>
  <si>
    <t>联得装备</t>
  </si>
  <si>
    <t>张江高科</t>
  </si>
  <si>
    <t>道明光学</t>
  </si>
  <si>
    <t>弘亚数控</t>
  </si>
  <si>
    <t>振华科技</t>
  </si>
  <si>
    <t>裕同科技</t>
  </si>
  <si>
    <t>长盛轴承</t>
  </si>
  <si>
    <t>汇金股份</t>
  </si>
  <si>
    <t>三七互娱</t>
  </si>
  <si>
    <t>宏辉果蔬</t>
  </si>
  <si>
    <t>世纪瑞尔</t>
  </si>
  <si>
    <t>欧菲光</t>
  </si>
  <si>
    <t>福建高速</t>
  </si>
  <si>
    <t>栖霞建设</t>
  </si>
  <si>
    <t>同仁堂</t>
  </si>
  <si>
    <t>弘业股份</t>
  </si>
  <si>
    <t>大名城B</t>
  </si>
  <si>
    <t>金通灵</t>
  </si>
  <si>
    <t>中银证券</t>
  </si>
  <si>
    <t>隆华科技</t>
  </si>
  <si>
    <t>全筑股份</t>
  </si>
  <si>
    <t>智莱科技</t>
  </si>
  <si>
    <t>银邦股份</t>
  </si>
  <si>
    <t>森特股份</t>
  </si>
  <si>
    <t>光线传媒</t>
  </si>
  <si>
    <t>天龙股份</t>
  </si>
  <si>
    <t>航天彩虹</t>
  </si>
  <si>
    <t>中国交建</t>
  </si>
  <si>
    <t>富煌钢构</t>
  </si>
  <si>
    <t>奥拓电子</t>
  </si>
  <si>
    <t>吉宏股份</t>
  </si>
  <si>
    <t>楚天高速</t>
  </si>
  <si>
    <t>春兰股份</t>
  </si>
  <si>
    <t>四通股份</t>
  </si>
  <si>
    <t>闽东电力</t>
  </si>
  <si>
    <t>和远气体</t>
  </si>
  <si>
    <t>浦东建设</t>
  </si>
  <si>
    <t>梅花生物</t>
  </si>
  <si>
    <t>中国医药</t>
  </si>
  <si>
    <t>云图控股</t>
  </si>
  <si>
    <t>华新水泥</t>
  </si>
  <si>
    <t>上峰水泥</t>
  </si>
  <si>
    <t>我爱我家</t>
  </si>
  <si>
    <t>重庆水务</t>
  </si>
  <si>
    <t>设研院</t>
  </si>
  <si>
    <t>华电国际</t>
  </si>
  <si>
    <t>乐山电力</t>
  </si>
  <si>
    <t>景兴纸业</t>
  </si>
  <si>
    <t>东方材料</t>
  </si>
  <si>
    <t>黄山胶囊</t>
  </si>
  <si>
    <t>*ST宇顺</t>
  </si>
  <si>
    <t>新开源</t>
  </si>
  <si>
    <t>宏达电子</t>
  </si>
  <si>
    <t>伊力特</t>
  </si>
  <si>
    <t>综艺股份</t>
  </si>
  <si>
    <t>银河磁体</t>
  </si>
  <si>
    <t>欧派家居</t>
  </si>
  <si>
    <t>昆仑万维</t>
  </si>
  <si>
    <t>上海凤凰</t>
  </si>
  <si>
    <t>普莱柯</t>
  </si>
  <si>
    <t>理邦仪器</t>
  </si>
  <si>
    <t>川环科技</t>
  </si>
  <si>
    <t>德恩精工</t>
  </si>
  <si>
    <t>瑞丰高材</t>
  </si>
  <si>
    <t>大千生态</t>
  </si>
  <si>
    <t>众业达</t>
  </si>
  <si>
    <t>凯发电气</t>
  </si>
  <si>
    <t>牧原股份</t>
  </si>
  <si>
    <t>通合科技</t>
  </si>
  <si>
    <t>东杰智能</t>
  </si>
  <si>
    <t>中国长城</t>
  </si>
  <si>
    <t>上海环境</t>
  </si>
  <si>
    <t>广发证券</t>
  </si>
  <si>
    <t>海思科</t>
  </si>
  <si>
    <t>大丰实业</t>
  </si>
  <si>
    <t>火炬电子</t>
  </si>
  <si>
    <t>国光股份</t>
  </si>
  <si>
    <t>唐源电气</t>
  </si>
  <si>
    <t>皇马科技</t>
  </si>
  <si>
    <t>艾比森</t>
  </si>
  <si>
    <t>新光光电</t>
  </si>
  <si>
    <t>达华智能</t>
  </si>
  <si>
    <t>新兴装备</t>
  </si>
  <si>
    <t>红星发展</t>
  </si>
  <si>
    <t>冰轮环境</t>
  </si>
  <si>
    <t>新大陆</t>
  </si>
  <si>
    <t>利尔化学</t>
  </si>
  <si>
    <t>元祖股份</t>
  </si>
  <si>
    <t>中国广核</t>
  </si>
  <si>
    <t>宏川智慧</t>
  </si>
  <si>
    <t>重庆港九</t>
  </si>
  <si>
    <t>激智科技</t>
  </si>
  <si>
    <t>XD天药股</t>
  </si>
  <si>
    <t>中马传动</t>
  </si>
  <si>
    <t>人民网</t>
  </si>
  <si>
    <t>南方汇通</t>
  </si>
  <si>
    <t>上海钢联</t>
  </si>
  <si>
    <t>天地源</t>
  </si>
  <si>
    <t>安车检测</t>
  </si>
  <si>
    <t>横店东磁</t>
  </si>
  <si>
    <t>富奥股份</t>
  </si>
  <si>
    <t>世名科技</t>
  </si>
  <si>
    <t>鸿路钢构</t>
  </si>
  <si>
    <t>五矿发展</t>
  </si>
  <si>
    <t>华安证券</t>
  </si>
  <si>
    <t>新国都</t>
  </si>
  <si>
    <t>青松建化</t>
  </si>
  <si>
    <t>康斯特</t>
  </si>
  <si>
    <t>日发精机</t>
  </si>
  <si>
    <t>天宇股份</t>
  </si>
  <si>
    <t>江苏北人</t>
  </si>
  <si>
    <t>智飞生物</t>
  </si>
  <si>
    <t>新元科技</t>
  </si>
  <si>
    <t>财信发展</t>
  </si>
  <si>
    <t>城发环境</t>
  </si>
  <si>
    <t>通达动力</t>
  </si>
  <si>
    <t>永利股份</t>
  </si>
  <si>
    <t>北方稀土</t>
  </si>
  <si>
    <t>金桥信息</t>
  </si>
  <si>
    <t>山东钢铁</t>
  </si>
  <si>
    <t>申万宏源</t>
  </si>
  <si>
    <t>玉禾田</t>
  </si>
  <si>
    <t>岭南控股</t>
  </si>
  <si>
    <t>大众交通</t>
  </si>
  <si>
    <t>元成股份</t>
  </si>
  <si>
    <t>ST山水</t>
  </si>
  <si>
    <t>雅本化学</t>
  </si>
  <si>
    <t>东方国信</t>
  </si>
  <si>
    <t>迪瑞医疗</t>
  </si>
  <si>
    <t>南京银行</t>
  </si>
  <si>
    <t>国投资本</t>
  </si>
  <si>
    <t>华阳国际</t>
  </si>
  <si>
    <t>方大特钢</t>
  </si>
  <si>
    <t>广东明珠</t>
  </si>
  <si>
    <t>珠海港</t>
  </si>
  <si>
    <t>腾信股份</t>
  </si>
  <si>
    <t>中兴商业</t>
  </si>
  <si>
    <t>首钢股份</t>
  </si>
  <si>
    <t>诚意药业</t>
  </si>
  <si>
    <t>红宇新材</t>
  </si>
  <si>
    <t>物贸Ｂ股</t>
  </si>
  <si>
    <t>重庆钢铁</t>
  </si>
  <si>
    <t>轻纺城</t>
  </si>
  <si>
    <t>雷曼光电</t>
  </si>
  <si>
    <t>中国动力</t>
  </si>
  <si>
    <t>中海油服</t>
  </si>
  <si>
    <t>佳讯飞鸿</t>
  </si>
  <si>
    <t>冀东装备</t>
  </si>
  <si>
    <t>国发股份</t>
  </si>
  <si>
    <t>浙富控股</t>
  </si>
  <si>
    <t>正虹科技</t>
  </si>
  <si>
    <t>出版传媒</t>
  </si>
  <si>
    <t>*ST人乐</t>
  </si>
  <si>
    <t>广宇集团</t>
  </si>
  <si>
    <t>重庆啤酒</t>
  </si>
  <si>
    <t>红豆股份</t>
  </si>
  <si>
    <t>雄帝科技</t>
  </si>
  <si>
    <t>宁波海运</t>
  </si>
  <si>
    <t>杭氧股份</t>
  </si>
  <si>
    <t>中国中车</t>
  </si>
  <si>
    <t>中航机电</t>
  </si>
  <si>
    <t>东方中科</t>
  </si>
  <si>
    <t>华帝股份</t>
  </si>
  <si>
    <t>航天电器</t>
  </si>
  <si>
    <t>渤海股份</t>
  </si>
  <si>
    <t>神剑股份</t>
  </si>
  <si>
    <t>润达医疗</t>
  </si>
  <si>
    <t>紫天科技</t>
  </si>
  <si>
    <t>百川能源</t>
  </si>
  <si>
    <t>凯伦股份</t>
  </si>
  <si>
    <t>腾达建设</t>
  </si>
  <si>
    <t>华数传媒</t>
  </si>
  <si>
    <t>万年青</t>
  </si>
  <si>
    <t>万丰奥威</t>
  </si>
  <si>
    <t>上海九百</t>
  </si>
  <si>
    <t>三圣股份</t>
  </si>
  <si>
    <t>川能动力</t>
  </si>
  <si>
    <t>铂科新材</t>
  </si>
  <si>
    <t>云意电气</t>
  </si>
  <si>
    <t>深圳华强</t>
  </si>
  <si>
    <t>特发信息</t>
  </si>
  <si>
    <t>泰嘉股份</t>
  </si>
  <si>
    <t>中房股份</t>
  </si>
  <si>
    <t>福晶科技</t>
  </si>
  <si>
    <t>*ST仰帆</t>
  </si>
  <si>
    <t>中富通</t>
  </si>
  <si>
    <t>金卡智能</t>
  </si>
  <si>
    <t>伟星股份</t>
  </si>
  <si>
    <t>四川金顶</t>
  </si>
  <si>
    <t>宝莱特</t>
  </si>
  <si>
    <t>诺普信</t>
  </si>
  <si>
    <t>黔源电力</t>
  </si>
  <si>
    <t>中青宝</t>
  </si>
  <si>
    <t>安达维尔</t>
  </si>
  <si>
    <t>兰州民百</t>
  </si>
  <si>
    <t>安博通</t>
  </si>
  <si>
    <t>应流股份</t>
  </si>
  <si>
    <t>华鲁恒升</t>
  </si>
  <si>
    <t>京粮B</t>
  </si>
  <si>
    <t>恒立实业</t>
  </si>
  <si>
    <t>延安必康</t>
  </si>
  <si>
    <t>四通新材</t>
  </si>
  <si>
    <t>华自科技</t>
  </si>
  <si>
    <t>华东电脑</t>
  </si>
  <si>
    <t>鸿泉物联</t>
  </si>
  <si>
    <t>新联电子</t>
  </si>
  <si>
    <t>方大炭素</t>
  </si>
  <si>
    <t>天通股份</t>
  </si>
  <si>
    <t>钢研高纳</t>
  </si>
  <si>
    <t>光峰科技</t>
  </si>
  <si>
    <t>辉隆股份</t>
  </si>
  <si>
    <t>皖能电力</t>
  </si>
  <si>
    <t>美尔雅</t>
  </si>
  <si>
    <t>民丰特纸</t>
  </si>
  <si>
    <t>三川智慧</t>
  </si>
  <si>
    <t>ST南风</t>
  </si>
  <si>
    <t>瑞和股份</t>
  </si>
  <si>
    <t>华昌化工</t>
  </si>
  <si>
    <t>安徽建工</t>
  </si>
  <si>
    <t>景嘉微</t>
  </si>
  <si>
    <t>古鳌科技</t>
  </si>
  <si>
    <t>龙江交通</t>
  </si>
  <si>
    <t>合诚股份</t>
  </si>
  <si>
    <t>中再资环</t>
  </si>
  <si>
    <t>南京证券</t>
  </si>
  <si>
    <t>中科曙光</t>
  </si>
  <si>
    <t>潍柴重机</t>
  </si>
  <si>
    <t>安宁股份</t>
  </si>
  <si>
    <t>测绘股份</t>
  </si>
  <si>
    <t>祁连山</t>
  </si>
  <si>
    <t>申能股份</t>
  </si>
  <si>
    <t>三鑫医疗</t>
  </si>
  <si>
    <t>深圳燃气</t>
  </si>
  <si>
    <t>三泰控股</t>
  </si>
  <si>
    <t>山鹰纸业</t>
  </si>
  <si>
    <t>永高股份</t>
  </si>
  <si>
    <t>劲拓股份</t>
  </si>
  <si>
    <t>金浦钛业</t>
  </si>
  <si>
    <t>金牌厨柜</t>
  </si>
  <si>
    <t>朗进科技</t>
  </si>
  <si>
    <t>华源控股</t>
  </si>
  <si>
    <t>中山公用</t>
  </si>
  <si>
    <t>上海贝岭</t>
  </si>
  <si>
    <t>内蒙华电</t>
  </si>
  <si>
    <t>三星新材</t>
  </si>
  <si>
    <t>凯撒文化</t>
  </si>
  <si>
    <t>万顺新材</t>
  </si>
  <si>
    <t>三房巷</t>
  </si>
  <si>
    <t>西藏城投</t>
  </si>
  <si>
    <t>*ST舜喆B</t>
  </si>
  <si>
    <t>顾家家居</t>
  </si>
  <si>
    <t>永安行</t>
  </si>
  <si>
    <t>华神科技</t>
  </si>
  <si>
    <t>好莱客</t>
  </si>
  <si>
    <t>招商证券</t>
  </si>
  <si>
    <t>华泰证券</t>
  </si>
  <si>
    <t>巴安水务</t>
  </si>
  <si>
    <t>奥佳华</t>
  </si>
  <si>
    <t>林洋能源</t>
  </si>
  <si>
    <t>全志科技</t>
  </si>
  <si>
    <t>南钢股份</t>
  </si>
  <si>
    <t>*ST中安</t>
  </si>
  <si>
    <t>国恩股份</t>
  </si>
  <si>
    <t>新莱应材</t>
  </si>
  <si>
    <t>广安爱众</t>
  </si>
  <si>
    <t>凤凰B股</t>
  </si>
  <si>
    <t>国祯环保</t>
  </si>
  <si>
    <t>氯碱化工</t>
  </si>
  <si>
    <t>物产中大</t>
  </si>
  <si>
    <t>新媒股份</t>
  </si>
  <si>
    <t>中国铁建</t>
  </si>
  <si>
    <t>可立克</t>
  </si>
  <si>
    <t>易明医药</t>
  </si>
  <si>
    <t>中交地产</t>
  </si>
  <si>
    <t>科瑞技术</t>
  </si>
  <si>
    <t>张裕Ａ</t>
  </si>
  <si>
    <t>高能环境</t>
  </si>
  <si>
    <t>富邦股份</t>
  </si>
  <si>
    <t>红旗连锁</t>
  </si>
  <si>
    <t>江山股份</t>
  </si>
  <si>
    <t>嘉欣丝绸</t>
  </si>
  <si>
    <t>金禾实业</t>
  </si>
  <si>
    <t>天和防务</t>
  </si>
  <si>
    <t>先达股份</t>
  </si>
  <si>
    <t>上海沪工</t>
  </si>
  <si>
    <t>天鹅股份</t>
  </si>
  <si>
    <t>太辰光</t>
  </si>
  <si>
    <t>常熟银行</t>
  </si>
  <si>
    <t>攀钢钒钛</t>
  </si>
  <si>
    <t>秀强股份</t>
  </si>
  <si>
    <t>科士达</t>
  </si>
  <si>
    <t>海欣Ｂ股</t>
  </si>
  <si>
    <t>振华股份</t>
  </si>
  <si>
    <t>柳钢股份</t>
  </si>
  <si>
    <t>氯碱Ｂ股</t>
  </si>
  <si>
    <t>宝兰德</t>
  </si>
  <si>
    <t>奥赛康</t>
  </si>
  <si>
    <t>旗滨集团</t>
  </si>
  <si>
    <t>三钢闽光</t>
  </si>
  <si>
    <t>联环药业</t>
  </si>
  <si>
    <t>飞荣达</t>
  </si>
  <si>
    <t>青鸟消防</t>
  </si>
  <si>
    <t>电声股份</t>
  </si>
  <si>
    <t>重庆建工</t>
  </si>
  <si>
    <t>东方财富</t>
  </si>
  <si>
    <t>有研新材</t>
  </si>
  <si>
    <t>仙琚制药</t>
  </si>
  <si>
    <t>大众公用</t>
  </si>
  <si>
    <t>ST天雁</t>
  </si>
  <si>
    <t>太平鸟</t>
  </si>
  <si>
    <t>宁波高发</t>
  </si>
  <si>
    <t>胜利股份</t>
  </si>
  <si>
    <t>中粮糖业</t>
  </si>
  <si>
    <t>联创电子</t>
  </si>
  <si>
    <t>宝新能源</t>
  </si>
  <si>
    <t>宏达高科</t>
  </si>
  <si>
    <t>兔宝宝</t>
  </si>
  <si>
    <t>南极电商</t>
  </si>
  <si>
    <t>贝瑞基因</t>
  </si>
  <si>
    <t>陕鼓动力</t>
  </si>
  <si>
    <t>天夏智慧</t>
  </si>
  <si>
    <t>深天马Ａ</t>
  </si>
  <si>
    <t>五矿稀土</t>
  </si>
  <si>
    <t>杭锅股份</t>
  </si>
  <si>
    <t>吉林森工</t>
  </si>
  <si>
    <t>五洋停车</t>
  </si>
  <si>
    <t>中国神华</t>
  </si>
  <si>
    <t>金融街</t>
  </si>
  <si>
    <t>浙商证券</t>
  </si>
  <si>
    <t>高伟达</t>
  </si>
  <si>
    <t>西部材料</t>
  </si>
  <si>
    <t>阳谷华泰</t>
  </si>
  <si>
    <t>上实发展</t>
  </si>
  <si>
    <t>华菱钢铁</t>
  </si>
  <si>
    <t>隧道股份</t>
  </si>
  <si>
    <t>双林生物</t>
  </si>
  <si>
    <t>安徽合力</t>
  </si>
  <si>
    <t>腾龙股份</t>
  </si>
  <si>
    <t>雅戈尔</t>
  </si>
  <si>
    <t>江苏舜天</t>
  </si>
  <si>
    <t>苏威孚Ｂ</t>
  </si>
  <si>
    <t>博通股份</t>
  </si>
  <si>
    <t>苏利股份</t>
  </si>
  <si>
    <t>安纳达</t>
  </si>
  <si>
    <t>内蒙一机</t>
  </si>
  <si>
    <t>威孚高科</t>
  </si>
  <si>
    <t>西部建设</t>
  </si>
  <si>
    <t>易见股份</t>
  </si>
  <si>
    <t>石化油服</t>
  </si>
  <si>
    <t>艾艾精工</t>
  </si>
  <si>
    <t>厦门象屿</t>
  </si>
  <si>
    <t>驰宏锌锗</t>
  </si>
  <si>
    <t>浙江交科</t>
  </si>
  <si>
    <t>银泰黄金</t>
  </si>
  <si>
    <t>中船科技</t>
  </si>
  <si>
    <t>卧龙电驱</t>
  </si>
  <si>
    <t>中航重机</t>
  </si>
  <si>
    <t>武进不锈</t>
  </si>
  <si>
    <t>华联控股</t>
  </si>
  <si>
    <t>兴蓉环境</t>
  </si>
  <si>
    <t>深粮控股</t>
  </si>
  <si>
    <t>凯文教育</t>
  </si>
  <si>
    <t>易天股份</t>
  </si>
  <si>
    <t>盘龙药业</t>
  </si>
  <si>
    <t>新五丰</t>
  </si>
  <si>
    <t>海亮股份</t>
  </si>
  <si>
    <t>南山铝业</t>
  </si>
  <si>
    <t>山西证券</t>
  </si>
  <si>
    <t>*ST索菱</t>
  </si>
  <si>
    <t>银信科技</t>
  </si>
  <si>
    <t>万里股份</t>
  </si>
  <si>
    <t>道森股份</t>
  </si>
  <si>
    <t>宏和科技</t>
  </si>
  <si>
    <t>佳都科技</t>
  </si>
  <si>
    <t>牧高笛</t>
  </si>
  <si>
    <t>老板电器</t>
  </si>
  <si>
    <t>日照港</t>
  </si>
  <si>
    <t>博彦科技</t>
  </si>
  <si>
    <t>文山电力</t>
  </si>
  <si>
    <t>中钢天源</t>
  </si>
  <si>
    <t>浙江富润</t>
  </si>
  <si>
    <t>南威软件</t>
  </si>
  <si>
    <t>中大力德</t>
  </si>
  <si>
    <t>华北制药</t>
  </si>
  <si>
    <t>中航高科</t>
  </si>
  <si>
    <t>和而泰</t>
  </si>
  <si>
    <t>中国通号</t>
  </si>
  <si>
    <t>阿科力</t>
  </si>
  <si>
    <t>洛阳玻璃</t>
  </si>
  <si>
    <t>科创信息</t>
  </si>
  <si>
    <t>新华锦</t>
  </si>
  <si>
    <t>花园生物</t>
  </si>
  <si>
    <t>大元泵业</t>
  </si>
  <si>
    <t>瑞玛工业</t>
  </si>
  <si>
    <t>日上集团</t>
  </si>
  <si>
    <t>数知科技</t>
  </si>
  <si>
    <t>荃银高科</t>
  </si>
  <si>
    <t>中国外运</t>
  </si>
  <si>
    <t>友邦吊顶</t>
  </si>
  <si>
    <t>深大通</t>
  </si>
  <si>
    <t>中恒集团</t>
  </si>
  <si>
    <t>东华能源</t>
  </si>
  <si>
    <t>天华超净</t>
  </si>
  <si>
    <t>绿茵生态</t>
  </si>
  <si>
    <t>电工合金</t>
  </si>
  <si>
    <t>越剑智能</t>
  </si>
  <si>
    <t>中科软</t>
  </si>
  <si>
    <t>华盛昌</t>
  </si>
  <si>
    <t>百利电气</t>
  </si>
  <si>
    <t>天润工业</t>
  </si>
  <si>
    <t>展鹏科技</t>
  </si>
  <si>
    <t>英联股份</t>
  </si>
  <si>
    <t>同大股份</t>
  </si>
  <si>
    <t>大禹节水</t>
  </si>
  <si>
    <t>天士力</t>
  </si>
  <si>
    <t>云南旅游</t>
  </si>
  <si>
    <t>中光学</t>
  </si>
  <si>
    <t>宁波华翔</t>
  </si>
  <si>
    <t>科林电气</t>
  </si>
  <si>
    <t>聚杰微纤</t>
  </si>
  <si>
    <t>水晶光电</t>
  </si>
  <si>
    <t>冠农股份</t>
  </si>
  <si>
    <t>吉林化纤</t>
  </si>
  <si>
    <t>华森制药</t>
  </si>
  <si>
    <t>一拖股份</t>
  </si>
  <si>
    <t>天龙集团</t>
  </si>
  <si>
    <t>东百集团</t>
  </si>
  <si>
    <t>浙商银行</t>
  </si>
  <si>
    <t>ST天雁B</t>
  </si>
  <si>
    <t>智能自控</t>
  </si>
  <si>
    <t>中闽能源</t>
  </si>
  <si>
    <t>南兴股份</t>
  </si>
  <si>
    <t>特变电工</t>
  </si>
  <si>
    <t>民生控股</t>
  </si>
  <si>
    <t>山东路桥</t>
  </si>
  <si>
    <t>苏州龙杰</t>
  </si>
  <si>
    <t>东方明珠</t>
  </si>
  <si>
    <t>水星家纺</t>
  </si>
  <si>
    <t>威胜信息</t>
  </si>
  <si>
    <t>戴维医疗</t>
  </si>
  <si>
    <t>东珠生态</t>
  </si>
  <si>
    <t>太钢不锈</t>
  </si>
  <si>
    <t>报喜鸟</t>
  </si>
  <si>
    <t>领益智造</t>
  </si>
  <si>
    <t>国风塑业</t>
  </si>
  <si>
    <t>机电Ｂ股</t>
  </si>
  <si>
    <t>合力泰</t>
  </si>
  <si>
    <t>酒鬼酒</t>
  </si>
  <si>
    <t>豫光金铅</t>
  </si>
  <si>
    <t>东江环保</t>
  </si>
  <si>
    <t>瑞贝卡</t>
  </si>
  <si>
    <t>新野纺织</t>
  </si>
  <si>
    <t>文科园林</t>
  </si>
  <si>
    <t>瑞尔特</t>
  </si>
  <si>
    <t>金田铜业</t>
  </si>
  <si>
    <t>建业股份</t>
  </si>
  <si>
    <t>海尔生物</t>
  </si>
  <si>
    <t>森马服饰</t>
  </si>
  <si>
    <t>东贝Ｂ股</t>
  </si>
  <si>
    <t>道氏技术</t>
  </si>
  <si>
    <t>红太阳</t>
  </si>
  <si>
    <t>新兴铸管</t>
  </si>
  <si>
    <t>*ST东南</t>
  </si>
  <si>
    <t>新钢股份</t>
  </si>
  <si>
    <t>卫星石化</t>
  </si>
  <si>
    <t>国林科技</t>
  </si>
  <si>
    <t>新北洋</t>
  </si>
  <si>
    <t>中南传媒</t>
  </si>
  <si>
    <t>山煤国际</t>
  </si>
  <si>
    <t>唐人神</t>
  </si>
  <si>
    <t>新光药业</t>
  </si>
  <si>
    <t>博雅生物</t>
  </si>
  <si>
    <t>博威合金</t>
  </si>
  <si>
    <t>皖通科技</t>
  </si>
  <si>
    <t>国电南瑞</t>
  </si>
  <si>
    <t>华东数控</t>
  </si>
  <si>
    <t>江龙船艇</t>
  </si>
  <si>
    <t>松炀资源</t>
  </si>
  <si>
    <t>经纬辉开</t>
  </si>
  <si>
    <t>星湖科技</t>
  </si>
  <si>
    <t>光力科技</t>
  </si>
  <si>
    <t>中国平安</t>
  </si>
  <si>
    <t>乐凯新材</t>
  </si>
  <si>
    <t>长青股份</t>
  </si>
  <si>
    <t>中国人寿</t>
  </si>
  <si>
    <t>首开股份</t>
  </si>
  <si>
    <t>先锋新材</t>
  </si>
  <si>
    <t>新奥股份</t>
  </si>
  <si>
    <t>新城市</t>
  </si>
  <si>
    <t>德联集团</t>
  </si>
  <si>
    <t>东华测试</t>
  </si>
  <si>
    <t>建新股份</t>
  </si>
  <si>
    <t>通化东宝</t>
  </si>
  <si>
    <t>神马股份</t>
  </si>
  <si>
    <t>朗科科技</t>
  </si>
  <si>
    <t>园城黄金</t>
  </si>
  <si>
    <t>万讯自控</t>
  </si>
  <si>
    <t>青松股份</t>
  </si>
  <si>
    <t>安利股份</t>
  </si>
  <si>
    <t>山大华特</t>
  </si>
  <si>
    <t>杰恩设计</t>
  </si>
  <si>
    <t>市北高新</t>
  </si>
  <si>
    <t>盛屯矿业</t>
  </si>
  <si>
    <t>招商蛇口</t>
  </si>
  <si>
    <t>甘肃电投</t>
  </si>
  <si>
    <t>诺邦股份</t>
  </si>
  <si>
    <t>ST中基</t>
  </si>
  <si>
    <t>晨光生物</t>
  </si>
  <si>
    <t>盈峰环境</t>
  </si>
  <si>
    <t>韶能股份</t>
  </si>
  <si>
    <t>邦宝益智</t>
  </si>
  <si>
    <t>塔牌集团</t>
  </si>
  <si>
    <t>欧普照明</t>
  </si>
  <si>
    <t>永清环保</t>
  </si>
  <si>
    <t>DR爱婴室</t>
  </si>
  <si>
    <t>新华制药</t>
  </si>
  <si>
    <t>金石资源</t>
  </si>
  <si>
    <t>安硕信息</t>
  </si>
  <si>
    <t>国星光电</t>
  </si>
  <si>
    <t>韶钢松山</t>
  </si>
  <si>
    <t>原尚股份</t>
  </si>
  <si>
    <t>通程控股</t>
  </si>
  <si>
    <t>桂林三金</t>
  </si>
  <si>
    <t>贵州燃气</t>
  </si>
  <si>
    <t>亚世光电</t>
  </si>
  <si>
    <t>福安药业</t>
  </si>
  <si>
    <t>国机通用</t>
  </si>
  <si>
    <t>博世科</t>
  </si>
  <si>
    <t>中粮科技</t>
  </si>
  <si>
    <t>凯乐科技</t>
  </si>
  <si>
    <t>澳柯玛</t>
  </si>
  <si>
    <t>天润乳业</t>
  </si>
  <si>
    <t>中国银行</t>
  </si>
  <si>
    <t>中设股份</t>
  </si>
  <si>
    <t>诺力股份</t>
  </si>
  <si>
    <t>海德股份</t>
  </si>
  <si>
    <t>吉鑫科技</t>
  </si>
  <si>
    <t>中国天楹</t>
  </si>
  <si>
    <t>柳工</t>
  </si>
  <si>
    <t>西部超导</t>
  </si>
  <si>
    <t>英杰电气</t>
  </si>
  <si>
    <t>美利云</t>
  </si>
  <si>
    <t>海澜之家</t>
  </si>
  <si>
    <t>富奥B</t>
  </si>
  <si>
    <t>杭萧钢构</t>
  </si>
  <si>
    <t>五矿资本</t>
  </si>
  <si>
    <t>北辰实业</t>
  </si>
  <si>
    <t>新乡化纤</t>
  </si>
  <si>
    <t>骆驼股份</t>
  </si>
  <si>
    <t>梦百合</t>
  </si>
  <si>
    <t>江南化工</t>
  </si>
  <si>
    <t>格林美</t>
  </si>
  <si>
    <t>亚泰国际</t>
  </si>
  <si>
    <t>华控赛格</t>
  </si>
  <si>
    <t>金风科技</t>
  </si>
  <si>
    <t>卧龙地产</t>
  </si>
  <si>
    <t>营口港</t>
  </si>
  <si>
    <t>国投电力</t>
  </si>
  <si>
    <t>京华激光</t>
  </si>
  <si>
    <t>新赛股份</t>
  </si>
  <si>
    <t>司尔特</t>
  </si>
  <si>
    <t>中昌数据</t>
  </si>
  <si>
    <t>浙江鼎力</t>
  </si>
  <si>
    <t>黑牡丹</t>
  </si>
  <si>
    <t>大亚圣象</t>
  </si>
  <si>
    <t>超声电子</t>
  </si>
  <si>
    <t>中泰股份</t>
  </si>
  <si>
    <t>孚日股份</t>
  </si>
  <si>
    <t>风语筑</t>
  </si>
  <si>
    <t>锦和商业</t>
  </si>
  <si>
    <t>齐峰新材</t>
  </si>
  <si>
    <t>泰格医药</t>
  </si>
  <si>
    <t>ST明科</t>
  </si>
  <si>
    <t>天山股份</t>
  </si>
  <si>
    <t>中国电建</t>
  </si>
  <si>
    <t>中国巨石</t>
  </si>
  <si>
    <t>银龙股份</t>
  </si>
  <si>
    <t>海信家电</t>
  </si>
  <si>
    <t>中矿资源</t>
  </si>
  <si>
    <t>建科机械</t>
  </si>
  <si>
    <t>莱茵生物</t>
  </si>
  <si>
    <t>金河生物</t>
  </si>
  <si>
    <t>柏堡龙</t>
  </si>
  <si>
    <t>万科Ａ</t>
  </si>
  <si>
    <t>华光股份</t>
  </si>
  <si>
    <t>南纺股份</t>
  </si>
  <si>
    <t>江苏国泰</t>
  </si>
  <si>
    <t>国金证券</t>
  </si>
  <si>
    <t>世茂股份</t>
  </si>
  <si>
    <t>雪榕生物</t>
  </si>
  <si>
    <t>福莱特</t>
  </si>
  <si>
    <t>上海梅林</t>
  </si>
  <si>
    <t>锦投Ｂ股</t>
  </si>
  <si>
    <t>茂硕电源</t>
  </si>
  <si>
    <t>神州高铁</t>
  </si>
  <si>
    <t>五方光电</t>
  </si>
  <si>
    <t>水井坊</t>
  </si>
  <si>
    <t>中国建筑</t>
  </si>
  <si>
    <t>国泰集团</t>
  </si>
  <si>
    <t>现代制药</t>
  </si>
  <si>
    <t>长城科技</t>
  </si>
  <si>
    <t>鲁西化工</t>
  </si>
  <si>
    <t>西藏天路</t>
  </si>
  <si>
    <t>京源环保</t>
  </si>
  <si>
    <t>千方科技</t>
  </si>
  <si>
    <t>山东矿机</t>
  </si>
  <si>
    <t>富瀚微</t>
  </si>
  <si>
    <t>江苏吴中</t>
  </si>
  <si>
    <t>滨江集团</t>
  </si>
  <si>
    <t>爱施德</t>
  </si>
  <si>
    <t>蓝思科技</t>
  </si>
  <si>
    <t>上海凯宝</t>
  </si>
  <si>
    <t>通宝能源</t>
  </si>
  <si>
    <t>兆驰股份</t>
  </si>
  <si>
    <t>中直股份</t>
  </si>
  <si>
    <t>侨银环保</t>
  </si>
  <si>
    <t>龙蟒佰利</t>
  </si>
  <si>
    <t>开能健康</t>
  </si>
  <si>
    <t>海科B</t>
  </si>
  <si>
    <t>泰瑞机器</t>
  </si>
  <si>
    <t>华润双鹤</t>
  </si>
  <si>
    <t>聚辰股份</t>
  </si>
  <si>
    <t>沃尔核材</t>
  </si>
  <si>
    <t>恒锋信息</t>
  </si>
  <si>
    <t>维力医疗</t>
  </si>
  <si>
    <t>广东甘化</t>
  </si>
  <si>
    <t>海川智能</t>
  </si>
  <si>
    <t>湖南发展</t>
  </si>
  <si>
    <t>蓝焰控股</t>
  </si>
  <si>
    <t>山河智能</t>
  </si>
  <si>
    <t>海顺新材</t>
  </si>
  <si>
    <t>万安科技</t>
  </si>
  <si>
    <t>中煤能源</t>
  </si>
  <si>
    <t>思特奇</t>
  </si>
  <si>
    <t>通产丽星</t>
  </si>
  <si>
    <t>瑞凌股份</t>
  </si>
  <si>
    <t>嘉诚国际</t>
  </si>
  <si>
    <t>碧水源</t>
  </si>
  <si>
    <t>新金路</t>
  </si>
  <si>
    <t>九鼎投资</t>
  </si>
  <si>
    <t>信邦制药</t>
  </si>
  <si>
    <t>*ST华源</t>
  </si>
  <si>
    <t>中铁工业</t>
  </si>
  <si>
    <t>深振业Ａ</t>
  </si>
  <si>
    <t>深粮B</t>
  </si>
  <si>
    <t>欣龙控股</t>
  </si>
  <si>
    <t>新晨科技</t>
  </si>
  <si>
    <t>长江传媒</t>
  </si>
  <si>
    <t>保利地产</t>
  </si>
  <si>
    <t>航发动力</t>
  </si>
  <si>
    <t>苏美达</t>
  </si>
  <si>
    <t>博深股份</t>
  </si>
  <si>
    <t>佳发教育</t>
  </si>
  <si>
    <t>索菲亚</t>
  </si>
  <si>
    <t>中材科技</t>
  </si>
  <si>
    <t>泰和新材</t>
  </si>
  <si>
    <t>吉电股份</t>
  </si>
  <si>
    <t>张裕Ｂ</t>
  </si>
  <si>
    <t>京运通</t>
  </si>
  <si>
    <t>兴业股份</t>
  </si>
  <si>
    <t>锦港Ｂ股</t>
  </si>
  <si>
    <t>信隆健康</t>
  </si>
  <si>
    <t>耀皮Ｂ股</t>
  </si>
  <si>
    <t>全柴动力</t>
  </si>
  <si>
    <t>振华重工</t>
  </si>
  <si>
    <t>亿帆医药</t>
  </si>
  <si>
    <t>涪陵电力</t>
  </si>
  <si>
    <t>中国化学</t>
  </si>
  <si>
    <t>新澳股份</t>
  </si>
  <si>
    <t>恒星科技</t>
  </si>
  <si>
    <t>天奥电子</t>
  </si>
  <si>
    <t>中山金马</t>
  </si>
  <si>
    <t>天地科技</t>
  </si>
  <si>
    <t>莱宝高科</t>
  </si>
  <si>
    <t>澄星股份</t>
  </si>
  <si>
    <t>华润微</t>
  </si>
  <si>
    <t>安泰科技</t>
  </si>
  <si>
    <t>傲农生物</t>
  </si>
  <si>
    <t>健民集团</t>
  </si>
  <si>
    <t>华泰股份</t>
  </si>
  <si>
    <t>ST抚钢</t>
  </si>
  <si>
    <t>中设集团</t>
  </si>
  <si>
    <t>居然之家</t>
  </si>
  <si>
    <t>爱丽家居</t>
  </si>
  <si>
    <t>雪龙集团</t>
  </si>
  <si>
    <t>海默科技</t>
  </si>
  <si>
    <t>阳光电源</t>
  </si>
  <si>
    <t>冀东水泥</t>
  </si>
  <si>
    <t>鹏欣资源</t>
  </si>
  <si>
    <t>新疆交建</t>
  </si>
  <si>
    <t>昊华科技</t>
  </si>
  <si>
    <t>南山控股</t>
  </si>
  <si>
    <t>三祥新材</t>
  </si>
  <si>
    <t>宏润建设</t>
  </si>
  <si>
    <t>京基智农</t>
  </si>
  <si>
    <t>恒林股份</t>
  </si>
  <si>
    <t>新华医疗</t>
  </si>
  <si>
    <t>交通银行</t>
  </si>
  <si>
    <t>四川双马</t>
  </si>
  <si>
    <t>丰华股份</t>
  </si>
  <si>
    <t>白云山</t>
  </si>
  <si>
    <t>爱仕达</t>
  </si>
  <si>
    <t>佛燃能源</t>
  </si>
  <si>
    <t>中航电测</t>
  </si>
  <si>
    <t>阳泉煤业</t>
  </si>
  <si>
    <t>鸣志电器</t>
  </si>
  <si>
    <t>神州信息</t>
  </si>
  <si>
    <t>新华文轩</t>
  </si>
  <si>
    <t>惠程科技</t>
  </si>
  <si>
    <t>莲花健康</t>
  </si>
  <si>
    <t>阳光照明</t>
  </si>
  <si>
    <t>大连电瓷</t>
  </si>
  <si>
    <t>延长化建</t>
  </si>
  <si>
    <t>华建集团</t>
  </si>
  <si>
    <t>奥克股份</t>
  </si>
  <si>
    <t>英特集团</t>
  </si>
  <si>
    <t>鹏翎股份</t>
  </si>
  <si>
    <t>筑博设计</t>
  </si>
  <si>
    <t>天迈科技</t>
  </si>
  <si>
    <t>ST锐电</t>
  </si>
  <si>
    <t>浙江东日</t>
  </si>
  <si>
    <t>迎驾贡酒</t>
  </si>
  <si>
    <t>天保基建</t>
  </si>
  <si>
    <t>酒钢宏兴</t>
  </si>
  <si>
    <t>旺能环境</t>
  </si>
  <si>
    <t>润都股份</t>
  </si>
  <si>
    <t>晨鸣纸业</t>
  </si>
  <si>
    <t>耀皮玻璃</t>
  </si>
  <si>
    <t>春光科技</t>
  </si>
  <si>
    <t>富安娜</t>
  </si>
  <si>
    <t>口子窖</t>
  </si>
  <si>
    <t>大西洋</t>
  </si>
  <si>
    <t>华录百纳</t>
  </si>
  <si>
    <t>南京港</t>
  </si>
  <si>
    <t>东睦股份</t>
  </si>
  <si>
    <t>东方盛虹</t>
  </si>
  <si>
    <t>鼎胜新材</t>
  </si>
  <si>
    <t>华培动力</t>
  </si>
  <si>
    <t>通裕重工</t>
  </si>
  <si>
    <t>嘉事堂</t>
  </si>
  <si>
    <t>北部湾港</t>
  </si>
  <si>
    <t>华峰测控</t>
  </si>
  <si>
    <t>泰和科技</t>
  </si>
  <si>
    <t>东方能源</t>
  </si>
  <si>
    <t>远东传动</t>
  </si>
  <si>
    <t>洪都航空</t>
  </si>
  <si>
    <t>精达股份</t>
  </si>
  <si>
    <t>华铁股份</t>
  </si>
  <si>
    <t>长海股份</t>
  </si>
  <si>
    <t>绿庭B股</t>
  </si>
  <si>
    <t>英洛华</t>
  </si>
  <si>
    <t>悦心健康</t>
  </si>
  <si>
    <t>中金岭南</t>
  </si>
  <si>
    <t>海达股份</t>
  </si>
  <si>
    <t>中粮资本</t>
  </si>
  <si>
    <t>玲珑轮胎</t>
  </si>
  <si>
    <t>卓胜微</t>
  </si>
  <si>
    <t>宁夏建材</t>
  </si>
  <si>
    <t>金科股份</t>
  </si>
  <si>
    <t>太阳纸业</t>
  </si>
  <si>
    <t>金地集团</t>
  </si>
  <si>
    <t>海兴电力</t>
  </si>
  <si>
    <t>南都物业</t>
  </si>
  <si>
    <t>海利得</t>
  </si>
  <si>
    <t>ST电能</t>
  </si>
  <si>
    <t>市北B股</t>
  </si>
  <si>
    <t>丰林集团</t>
  </si>
  <si>
    <t>鸿达兴业</t>
  </si>
  <si>
    <t>启明信息</t>
  </si>
  <si>
    <t>上海能源</t>
  </si>
  <si>
    <t>天津普林</t>
  </si>
  <si>
    <t>立霸股份</t>
  </si>
  <si>
    <t>东莞控股</t>
  </si>
  <si>
    <t>宏昌电子</t>
  </si>
  <si>
    <t>太化股份</t>
  </si>
  <si>
    <t>正邦科技</t>
  </si>
  <si>
    <t>汉王科技</t>
  </si>
  <si>
    <t>振华Ｂ股</t>
  </si>
  <si>
    <t>陕国投Ａ</t>
  </si>
  <si>
    <t>奥维通信</t>
  </si>
  <si>
    <t>万盛股份</t>
  </si>
  <si>
    <t>盘江股份</t>
  </si>
  <si>
    <t>汇丽B</t>
  </si>
  <si>
    <t>宝莫股份</t>
  </si>
  <si>
    <t>重药控股</t>
  </si>
  <si>
    <t>中远海发</t>
  </si>
  <si>
    <t>周大生</t>
  </si>
  <si>
    <t>万东医疗</t>
  </si>
  <si>
    <t>苏交科</t>
  </si>
  <si>
    <t>隆基股份</t>
  </si>
  <si>
    <t>开普云</t>
  </si>
  <si>
    <t>建设机械</t>
  </si>
  <si>
    <t>金岭矿业</t>
  </si>
  <si>
    <t>海翔药业</t>
  </si>
  <si>
    <t>三全食品</t>
  </si>
  <si>
    <t>银都股份</t>
  </si>
  <si>
    <t>珠江啤酒</t>
  </si>
  <si>
    <t>齐翔腾达</t>
  </si>
  <si>
    <t>硅宝科技</t>
  </si>
  <si>
    <t>苏宁易购</t>
  </si>
  <si>
    <t>奇精机械</t>
  </si>
  <si>
    <t>锌业股份</t>
  </si>
  <si>
    <t>华丽家族</t>
  </si>
  <si>
    <t>航发控制</t>
  </si>
  <si>
    <t>冀中能源</t>
  </si>
  <si>
    <t>华新Ｂ股</t>
  </si>
  <si>
    <t>聚飞光电</t>
  </si>
  <si>
    <t>安科瑞</t>
  </si>
  <si>
    <t>中国核建</t>
  </si>
  <si>
    <t>溢多利</t>
  </si>
  <si>
    <t>尖峰集团</t>
  </si>
  <si>
    <t>华伍股份</t>
  </si>
  <si>
    <t>远方信息</t>
  </si>
  <si>
    <t>三六零</t>
  </si>
  <si>
    <t>晨鸣Ｂ</t>
  </si>
  <si>
    <t>江苏雷利</t>
  </si>
  <si>
    <t>东阳光</t>
  </si>
  <si>
    <t>北化股份</t>
  </si>
  <si>
    <t>新天科技</t>
  </si>
  <si>
    <t>亿利洁能</t>
  </si>
  <si>
    <t>甘咨询</t>
  </si>
  <si>
    <t>开滦股份</t>
  </si>
  <si>
    <t>海南矿业</t>
  </si>
  <si>
    <t>华邦健康</t>
  </si>
  <si>
    <t>上港集团</t>
  </si>
  <si>
    <t>华联综超</t>
  </si>
  <si>
    <t>上海医药</t>
  </si>
  <si>
    <t>辉煌科技</t>
  </si>
  <si>
    <t>华林证券</t>
  </si>
  <si>
    <t>利民股份</t>
  </si>
  <si>
    <t>三维工程</t>
  </si>
  <si>
    <t>恒铭达</t>
  </si>
  <si>
    <t>拓日新能</t>
  </si>
  <si>
    <t>东宏股份</t>
  </si>
  <si>
    <t>久吾高科</t>
  </si>
  <si>
    <t>中信银行</t>
  </si>
  <si>
    <t>天康生物</t>
  </si>
  <si>
    <t>长城军工</t>
  </si>
  <si>
    <t>古越龙山</t>
  </si>
  <si>
    <t>清新环境</t>
  </si>
  <si>
    <t>中核科技</t>
  </si>
  <si>
    <t>岳阳林纸</t>
  </si>
  <si>
    <t>鄂资Ｂ股</t>
  </si>
  <si>
    <t>富春环保</t>
  </si>
  <si>
    <t>XD茂业商</t>
  </si>
  <si>
    <t>新农股份</t>
  </si>
  <si>
    <t>北矿科技</t>
  </si>
  <si>
    <t>斯迪克</t>
  </si>
  <si>
    <t>博实股份</t>
  </si>
  <si>
    <t>宁波联合</t>
  </si>
  <si>
    <t>锡业股份</t>
  </si>
  <si>
    <t>神力股份</t>
  </si>
  <si>
    <t>中工国际</t>
  </si>
  <si>
    <t>汉宇集团</t>
  </si>
  <si>
    <t>同为股份</t>
  </si>
  <si>
    <t>葵花药业</t>
  </si>
  <si>
    <t>西藏珠峰</t>
  </si>
  <si>
    <t>睿创微纳</t>
  </si>
  <si>
    <t>沃尔德</t>
  </si>
  <si>
    <t>道通科技</t>
  </si>
  <si>
    <t>致远互联</t>
  </si>
  <si>
    <t>四川路桥</t>
  </si>
  <si>
    <t>中创物流</t>
  </si>
  <si>
    <t>盛通股份</t>
  </si>
  <si>
    <t>左江科技</t>
  </si>
  <si>
    <t>仁和药业</t>
  </si>
  <si>
    <t>七彩化学</t>
  </si>
  <si>
    <t>雄韬股份</t>
  </si>
  <si>
    <t>嘉澳环保</t>
  </si>
  <si>
    <t>老凤祥</t>
  </si>
  <si>
    <t>泰永长征</t>
  </si>
  <si>
    <t>锋龙股份</t>
  </si>
  <si>
    <t>豫园股份</t>
  </si>
  <si>
    <t>中国中铁</t>
  </si>
  <si>
    <t>创源文化</t>
  </si>
  <si>
    <t>洪城水业</t>
  </si>
  <si>
    <t>福成股份</t>
  </si>
  <si>
    <t>第一创业</t>
  </si>
  <si>
    <t>兴瑞科技</t>
  </si>
  <si>
    <t>威派格</t>
  </si>
  <si>
    <t>高斯贝尔</t>
  </si>
  <si>
    <t>云煤能源</t>
  </si>
  <si>
    <t>华夏银行</t>
  </si>
  <si>
    <t>建研院</t>
  </si>
  <si>
    <t>东方银星</t>
  </si>
  <si>
    <t>德赛电池</t>
  </si>
  <si>
    <t>华荣股份</t>
  </si>
  <si>
    <t>君正集团</t>
  </si>
  <si>
    <t>淮北矿业</t>
  </si>
  <si>
    <t>华英农业</t>
  </si>
  <si>
    <t>华宝股份</t>
  </si>
  <si>
    <t>中航三鑫</t>
  </si>
  <si>
    <t>八亿时空</t>
  </si>
  <si>
    <t>中核钛白</t>
  </si>
  <si>
    <t>常山药业</t>
  </si>
  <si>
    <t>科远智慧</t>
  </si>
  <si>
    <t>潞安环能</t>
  </si>
  <si>
    <t>华通热力</t>
  </si>
  <si>
    <t>三角防务</t>
  </si>
  <si>
    <t>雪峰科技</t>
  </si>
  <si>
    <t>重庆燃气</t>
  </si>
  <si>
    <t>麦格米特</t>
  </si>
  <si>
    <t>恒源煤电</t>
  </si>
  <si>
    <t>厦门国贸</t>
  </si>
  <si>
    <t>佰仁医疗</t>
  </si>
  <si>
    <t>浩物股份</t>
  </si>
  <si>
    <t>陆家嘴</t>
  </si>
  <si>
    <t>金时科技</t>
  </si>
  <si>
    <t>中密控股</t>
  </si>
  <si>
    <t>广东榕泰</t>
  </si>
  <si>
    <t>中国科传</t>
  </si>
  <si>
    <t>桐昆股份</t>
  </si>
  <si>
    <t>亚普股份</t>
  </si>
  <si>
    <t>九州通</t>
  </si>
  <si>
    <t>广宇发展</t>
  </si>
  <si>
    <t>中钢国际</t>
  </si>
  <si>
    <t>长青集团</t>
  </si>
  <si>
    <t>葛洲坝</t>
  </si>
  <si>
    <t>佳电股份</t>
  </si>
  <si>
    <t>海航科技</t>
  </si>
  <si>
    <t>杭州银行</t>
  </si>
  <si>
    <t>蓝晓科技</t>
  </si>
  <si>
    <t>华明装备</t>
  </si>
  <si>
    <t>中文传媒</t>
  </si>
  <si>
    <t>新亚制程</t>
  </si>
  <si>
    <t>濮阳惠成</t>
  </si>
  <si>
    <t>瑞松科技</t>
  </si>
  <si>
    <t>青龙管业</t>
  </si>
  <si>
    <t>勘设股份</t>
  </si>
  <si>
    <t>闽灿坤Ｂ</t>
  </si>
  <si>
    <t>华远地产</t>
  </si>
  <si>
    <t>百大集团</t>
  </si>
  <si>
    <t>亚太科技</t>
  </si>
  <si>
    <t>渝农商行</t>
  </si>
  <si>
    <t>羚锐制药</t>
  </si>
  <si>
    <t>威星智能</t>
  </si>
  <si>
    <t>爱普股份</t>
  </si>
  <si>
    <t>东方电子</t>
  </si>
  <si>
    <t>三星医疗</t>
  </si>
  <si>
    <t>嘉友国际</t>
  </si>
  <si>
    <t>华西证券</t>
  </si>
  <si>
    <t>浦东金桥</t>
  </si>
  <si>
    <t>合兴包装</t>
  </si>
  <si>
    <t>蓝色光标</t>
  </si>
  <si>
    <t>天铁股份</t>
  </si>
  <si>
    <t>ST天业</t>
  </si>
  <si>
    <t>恒大高新</t>
  </si>
  <si>
    <t>*ST美丽</t>
  </si>
  <si>
    <t>杭州解百</t>
  </si>
  <si>
    <t>郑煤机</t>
  </si>
  <si>
    <t>福建水泥</t>
  </si>
  <si>
    <t>汇中股份</t>
  </si>
  <si>
    <t>东方嘉盛</t>
  </si>
  <si>
    <t>康达新材</t>
  </si>
  <si>
    <t>新疆火炬</t>
  </si>
  <si>
    <t>福达股份</t>
  </si>
  <si>
    <t>神火股份</t>
  </si>
  <si>
    <t>钱江摩托</t>
  </si>
  <si>
    <t>新城控股</t>
  </si>
  <si>
    <t>比音勒芬</t>
  </si>
  <si>
    <t>方盛制药</t>
  </si>
  <si>
    <t>云南铜业</t>
  </si>
  <si>
    <t>首创股份</t>
  </si>
  <si>
    <t>西藏药业</t>
  </si>
  <si>
    <t>宗申动力</t>
  </si>
  <si>
    <t>星辉娱乐</t>
  </si>
  <si>
    <t>平煤股份</t>
  </si>
  <si>
    <t>浙商中拓</t>
  </si>
  <si>
    <t>申联生物</t>
  </si>
  <si>
    <t>爱朋医疗</t>
  </si>
  <si>
    <t>靖远煤电</t>
  </si>
  <si>
    <t>江中药业</t>
  </si>
  <si>
    <t>江苏神通</t>
  </si>
  <si>
    <t>航民股份</t>
  </si>
  <si>
    <t>华东重机</t>
  </si>
  <si>
    <t>中新药业</t>
  </si>
  <si>
    <t>江南水务</t>
  </si>
  <si>
    <t>西山煤电</t>
  </si>
  <si>
    <t>锦旅Ｂ股</t>
  </si>
  <si>
    <t>世荣兆业</t>
  </si>
  <si>
    <t>唐山港</t>
  </si>
  <si>
    <t>招商轮船</t>
  </si>
  <si>
    <t>畅联股份</t>
  </si>
  <si>
    <t>ST安泰</t>
  </si>
  <si>
    <t>高盟新材</t>
  </si>
  <si>
    <t>永艺股份</t>
  </si>
  <si>
    <t>特宝生物</t>
  </si>
  <si>
    <t>大华股份</t>
  </si>
  <si>
    <t>京新药业</t>
  </si>
  <si>
    <t>小商品城</t>
  </si>
  <si>
    <t>中油资本</t>
  </si>
  <si>
    <t>中京电子</t>
  </si>
  <si>
    <t>城市传媒</t>
  </si>
  <si>
    <t>上海瀚讯</t>
  </si>
  <si>
    <t>创元科技</t>
  </si>
  <si>
    <t>奇正藏药</t>
  </si>
  <si>
    <t>泉峰汽车</t>
  </si>
  <si>
    <t>濮耐股份</t>
  </si>
  <si>
    <t>红宝丽</t>
  </si>
  <si>
    <t>松霖科技</t>
  </si>
  <si>
    <t>邮储银行</t>
  </si>
  <si>
    <t>微光股份</t>
  </si>
  <si>
    <t>交控科技</t>
  </si>
  <si>
    <t>联诚精密</t>
  </si>
  <si>
    <t>兖州煤业</t>
  </si>
  <si>
    <t>皮阿诺</t>
  </si>
  <si>
    <t>吉大通信</t>
  </si>
  <si>
    <t>南新制药</t>
  </si>
  <si>
    <t>正平股份</t>
  </si>
  <si>
    <t>电魂网络</t>
  </si>
  <si>
    <t>恒逸石化</t>
  </si>
  <si>
    <t>南京高科</t>
  </si>
  <si>
    <t>ST长投</t>
  </si>
  <si>
    <t>维尔利</t>
  </si>
  <si>
    <t>汇得科技</t>
  </si>
  <si>
    <t>国创高新</t>
  </si>
  <si>
    <t>博通集成</t>
  </si>
  <si>
    <t>金诚信</t>
  </si>
  <si>
    <t>先河环保</t>
  </si>
  <si>
    <t>鄂尔多斯</t>
  </si>
  <si>
    <t>苏宁环球</t>
  </si>
  <si>
    <t>友讯达</t>
  </si>
  <si>
    <t>精工钢构</t>
  </si>
  <si>
    <t>长白山</t>
  </si>
  <si>
    <t>好太太</t>
  </si>
  <si>
    <t>*ST华电B</t>
  </si>
  <si>
    <t>绿色动力</t>
  </si>
  <si>
    <t>宏创控股</t>
  </si>
  <si>
    <t>康缘药业</t>
  </si>
  <si>
    <t>中国核电</t>
  </si>
  <si>
    <t>河钢股份</t>
  </si>
  <si>
    <t>东方日升</t>
  </si>
  <si>
    <t>海鸥住工</t>
  </si>
  <si>
    <t>三达膜</t>
  </si>
  <si>
    <t>朗新科技</t>
  </si>
  <si>
    <t>全信股份</t>
  </si>
  <si>
    <t>丰原药业</t>
  </si>
  <si>
    <t>中鲁Ｂ</t>
  </si>
  <si>
    <t>美思德</t>
  </si>
  <si>
    <t>龙建股份</t>
  </si>
  <si>
    <t>帝尔激光</t>
  </si>
  <si>
    <t>蓝帆医疗</t>
  </si>
  <si>
    <t>海油发展</t>
  </si>
  <si>
    <t>合肥城建</t>
  </si>
  <si>
    <t>杭叉集团</t>
  </si>
  <si>
    <t>华信新材</t>
  </si>
  <si>
    <t>开创国际</t>
  </si>
  <si>
    <t>洲明科技</t>
  </si>
  <si>
    <t>广电电气</t>
  </si>
  <si>
    <t>爱旭股份</t>
  </si>
  <si>
    <t>七一二</t>
  </si>
  <si>
    <t>理工环科</t>
  </si>
  <si>
    <t>米奥会展</t>
  </si>
  <si>
    <t>硕世生物</t>
  </si>
  <si>
    <t>燕塘乳业</t>
  </si>
  <si>
    <t>国药一致</t>
  </si>
  <si>
    <t>永新光学</t>
  </si>
  <si>
    <t>常宝股份</t>
  </si>
  <si>
    <t>云南能投</t>
  </si>
  <si>
    <t>昆药集团</t>
  </si>
  <si>
    <t>迪生力</t>
  </si>
  <si>
    <t>中钨高新</t>
  </si>
  <si>
    <t>同德化工</t>
  </si>
  <si>
    <t>科大国创</t>
  </si>
  <si>
    <t>先进数通</t>
  </si>
  <si>
    <t>克明面业</t>
  </si>
  <si>
    <t>郑州银行</t>
  </si>
  <si>
    <t>海峡环保</t>
  </si>
  <si>
    <t>广州港</t>
  </si>
  <si>
    <t>陕西煤业</t>
  </si>
  <si>
    <t>农产品</t>
  </si>
  <si>
    <t>湖南盐业</t>
  </si>
  <si>
    <t>鹭燕医药</t>
  </si>
  <si>
    <t>泰胜风能</t>
  </si>
  <si>
    <t>隆盛科技</t>
  </si>
  <si>
    <t>易成新能</t>
  </si>
  <si>
    <t>太阳能</t>
  </si>
  <si>
    <t>中南建设</t>
  </si>
  <si>
    <t>伊戈尔</t>
  </si>
  <si>
    <t>舍得酒业</t>
  </si>
  <si>
    <t>天邦股份</t>
  </si>
  <si>
    <t>第一医药</t>
  </si>
  <si>
    <t>华贸物流</t>
  </si>
  <si>
    <t>马应龙</t>
  </si>
  <si>
    <t>红塔证券</t>
  </si>
  <si>
    <t>恒锋工具</t>
  </si>
  <si>
    <t>新雷能</t>
  </si>
  <si>
    <t>凤凰传媒</t>
  </si>
  <si>
    <t>福能股份</t>
  </si>
  <si>
    <t>豪迈科技</t>
  </si>
  <si>
    <t>阳光城</t>
  </si>
  <si>
    <t>铁龙物流</t>
  </si>
  <si>
    <t>读者传媒</t>
  </si>
  <si>
    <t>山东赫达</t>
  </si>
  <si>
    <t>海越能源</t>
  </si>
  <si>
    <t>浙江美大</t>
  </si>
  <si>
    <t>易德龙</t>
  </si>
  <si>
    <t>龙蟠科技</t>
  </si>
  <si>
    <t>柏楚电子</t>
  </si>
  <si>
    <t>克来机电</t>
  </si>
  <si>
    <t>中信海直</t>
  </si>
  <si>
    <t>成都燃气</t>
  </si>
  <si>
    <t>柯力传感</t>
  </si>
  <si>
    <t>汇通能源</t>
  </si>
  <si>
    <t>南京医药</t>
  </si>
  <si>
    <t>开润股份</t>
  </si>
  <si>
    <t>汉嘉设计</t>
  </si>
  <si>
    <t>益盛药业</t>
  </si>
  <si>
    <t>福蓉科技</t>
  </si>
  <si>
    <t>嘉化能源</t>
  </si>
  <si>
    <t>中材节能</t>
  </si>
  <si>
    <t>当虹科技</t>
  </si>
  <si>
    <t>锦江Ｂ股</t>
  </si>
  <si>
    <t>宝光股份</t>
  </si>
  <si>
    <t>海辰药业</t>
  </si>
  <si>
    <t>远望谷</t>
  </si>
  <si>
    <t>智动力</t>
  </si>
  <si>
    <t>迪贝电气</t>
  </si>
  <si>
    <t>特一药业</t>
  </si>
  <si>
    <t>建龙微纳</t>
  </si>
  <si>
    <t>ST冠福</t>
  </si>
  <si>
    <t>中国银河</t>
  </si>
  <si>
    <t>金盾股份</t>
  </si>
  <si>
    <t>三雄极光</t>
  </si>
  <si>
    <t>卓越新能</t>
  </si>
  <si>
    <t>长鹰信质</t>
  </si>
  <si>
    <t>国茂股份</t>
  </si>
  <si>
    <t>高新发展</t>
  </si>
  <si>
    <t>柳药股份</t>
  </si>
  <si>
    <t>粤水电</t>
  </si>
  <si>
    <t>北京利尔</t>
  </si>
  <si>
    <t>日科化学</t>
  </si>
  <si>
    <t>卓郎智能</t>
  </si>
  <si>
    <t>闰土股份</t>
  </si>
  <si>
    <t>金雷股份</t>
  </si>
  <si>
    <t>赛特新材</t>
  </si>
  <si>
    <t>鲁北化工</t>
  </si>
  <si>
    <t>中国国贸</t>
  </si>
  <si>
    <t>建科院</t>
  </si>
  <si>
    <t>博敏电子</t>
  </si>
  <si>
    <t>焦作万方</t>
  </si>
  <si>
    <t>金圆股份</t>
  </si>
  <si>
    <t>恒实科技</t>
  </si>
  <si>
    <t>哈空调</t>
  </si>
  <si>
    <t>浙江龙盛</t>
  </si>
  <si>
    <t>东方生物</t>
  </si>
  <si>
    <t>苏州银行</t>
  </si>
  <si>
    <t>启迪设计</t>
  </si>
  <si>
    <t>双一科技</t>
  </si>
  <si>
    <t>寿仙谷</t>
  </si>
  <si>
    <t>老白干酒</t>
  </si>
  <si>
    <t>皖天然气</t>
  </si>
  <si>
    <t>航新科技</t>
  </si>
  <si>
    <t>陆家Ｂ股</t>
  </si>
  <si>
    <t>海得控制</t>
  </si>
  <si>
    <t>天准科技</t>
  </si>
  <si>
    <t>泽璟制药</t>
  </si>
  <si>
    <t>醋化股份</t>
  </si>
  <si>
    <t>中衡设计</t>
  </si>
  <si>
    <t>绿地控股</t>
  </si>
  <si>
    <t>ST辅仁</t>
  </si>
  <si>
    <t>永冠新材</t>
  </si>
  <si>
    <t>西部矿业</t>
  </si>
  <si>
    <t>万和电气</t>
  </si>
  <si>
    <t>南京新百</t>
  </si>
  <si>
    <t>星星科技</t>
  </si>
  <si>
    <t>神宇股份</t>
  </si>
  <si>
    <t>广汇能源</t>
  </si>
  <si>
    <t>赞宇科技</t>
  </si>
  <si>
    <t>华夏幸福</t>
  </si>
  <si>
    <t>中材国际</t>
  </si>
  <si>
    <t>财通证券</t>
  </si>
  <si>
    <t>鲁泰Ａ</t>
  </si>
  <si>
    <t>青岛港</t>
  </si>
  <si>
    <t>蔚蓝生物</t>
  </si>
  <si>
    <t>伊泰Ｂ股</t>
  </si>
  <si>
    <t>健盛集团</t>
  </si>
  <si>
    <t>东方电缆</t>
  </si>
  <si>
    <t>海能达</t>
  </si>
  <si>
    <t>一致Ｂ</t>
  </si>
  <si>
    <t>鲁阳节能</t>
  </si>
  <si>
    <t>赛轮轮胎</t>
  </si>
  <si>
    <t>露天煤业</t>
  </si>
  <si>
    <t>龙净环保</t>
  </si>
  <si>
    <t>中国武夷</t>
  </si>
  <si>
    <t>益生股份</t>
  </si>
  <si>
    <t>金桥Ｂ股</t>
  </si>
  <si>
    <t>视源股份</t>
  </si>
  <si>
    <t>创维数字</t>
  </si>
  <si>
    <t>惠达卫浴</t>
  </si>
  <si>
    <t>大立科技</t>
  </si>
  <si>
    <t>西安银行</t>
  </si>
  <si>
    <t>华金资本</t>
  </si>
  <si>
    <t>如意集团</t>
  </si>
  <si>
    <t>宝钛股份</t>
  </si>
  <si>
    <t>中航资本</t>
  </si>
  <si>
    <t>渝开发</t>
  </si>
  <si>
    <t>新坐标</t>
  </si>
  <si>
    <t>山东出版</t>
  </si>
  <si>
    <t>朗科智能</t>
  </si>
  <si>
    <t>林海股份</t>
  </si>
  <si>
    <t>长高集团</t>
  </si>
  <si>
    <t>永吉股份</t>
  </si>
  <si>
    <t>凤形股份</t>
  </si>
  <si>
    <t>红墙股份</t>
  </si>
  <si>
    <t>禾丰牧业</t>
  </si>
  <si>
    <t>东华科技</t>
  </si>
  <si>
    <t>佳士科技</t>
  </si>
  <si>
    <t>华铁应急</t>
  </si>
  <si>
    <t>陕天然气</t>
  </si>
  <si>
    <t>富森美</t>
  </si>
  <si>
    <t>金钼股份</t>
  </si>
  <si>
    <t>长城证券</t>
  </si>
  <si>
    <t>德生科技</t>
  </si>
  <si>
    <t>北陆药业</t>
  </si>
  <si>
    <t>拓邦股份</t>
  </si>
  <si>
    <t>光莆股份</t>
  </si>
  <si>
    <t>蠡湖股份</t>
  </si>
  <si>
    <t>中航沈飞</t>
  </si>
  <si>
    <t>荣盛发展</t>
  </si>
  <si>
    <t>宝色股份</t>
  </si>
  <si>
    <t>天下秀</t>
  </si>
  <si>
    <t>*ST天首</t>
  </si>
  <si>
    <t>三德科技</t>
  </si>
  <si>
    <t>嘉泽新能</t>
  </si>
  <si>
    <t>天顺风能</t>
  </si>
  <si>
    <t>立华股份</t>
  </si>
  <si>
    <t>联泰环保</t>
  </si>
  <si>
    <t>镇海股份</t>
  </si>
  <si>
    <t>张家港行</t>
  </si>
  <si>
    <t>青岛银行</t>
  </si>
  <si>
    <t>利安隆</t>
  </si>
  <si>
    <t>盛弘股份</t>
  </si>
  <si>
    <t>济川药业</t>
  </si>
  <si>
    <t>美盈森</t>
  </si>
  <si>
    <t>汉森制药</t>
  </si>
  <si>
    <t>新华保险</t>
  </si>
  <si>
    <t>ST浩源</t>
  </si>
  <si>
    <t>中国太保</t>
  </si>
  <si>
    <t>三角轮胎</t>
  </si>
  <si>
    <t>中远海控</t>
  </si>
  <si>
    <t>云铝股份</t>
  </si>
  <si>
    <t>江苏银行</t>
  </si>
  <si>
    <t>康欣新材</t>
  </si>
  <si>
    <t>爱建集团</t>
  </si>
  <si>
    <t>特力Ｂ</t>
  </si>
  <si>
    <t>福光股份</t>
  </si>
  <si>
    <t>中国中冶</t>
  </si>
  <si>
    <t>迦南科技</t>
  </si>
  <si>
    <t>苏农银行</t>
  </si>
  <si>
    <t>天泽信息</t>
  </si>
  <si>
    <t>特力Ａ</t>
  </si>
  <si>
    <t>川恒股份</t>
  </si>
  <si>
    <t>深物业B</t>
  </si>
  <si>
    <t>江苏新能</t>
  </si>
  <si>
    <t>沃施股份</t>
  </si>
  <si>
    <t>深物业A</t>
  </si>
  <si>
    <t>华侨城Ａ</t>
  </si>
  <si>
    <t>通润装备</t>
  </si>
  <si>
    <t>杭州园林</t>
  </si>
  <si>
    <t>蓝光发展</t>
  </si>
  <si>
    <t>创力集团</t>
  </si>
  <si>
    <t>仙鹤股份</t>
  </si>
  <si>
    <t>今飞凯达</t>
  </si>
  <si>
    <t>川金诺</t>
  </si>
  <si>
    <t>坚瑞沃能</t>
  </si>
  <si>
    <t>城地股份</t>
  </si>
  <si>
    <t>晨化股份</t>
  </si>
  <si>
    <t>千金药业</t>
  </si>
  <si>
    <t>老凤祥Ｂ</t>
  </si>
  <si>
    <t>民和股份</t>
  </si>
  <si>
    <t>青农商行</t>
  </si>
  <si>
    <t>鹏鹞环保</t>
  </si>
  <si>
    <t>万集科技</t>
  </si>
  <si>
    <t>永创智能</t>
  </si>
  <si>
    <t>威海广泰</t>
  </si>
  <si>
    <t>环球印务</t>
  </si>
  <si>
    <t>江阴银行</t>
  </si>
  <si>
    <t>乐歌股份</t>
  </si>
  <si>
    <t>乐凯胶片</t>
  </si>
  <si>
    <t>淮河能源</t>
  </si>
  <si>
    <t>湖南海利</t>
  </si>
  <si>
    <t>临港B股</t>
  </si>
  <si>
    <t>集泰股份</t>
  </si>
  <si>
    <t>华铭智能</t>
  </si>
  <si>
    <t>冰川网络</t>
  </si>
  <si>
    <t>海洋王</t>
  </si>
  <si>
    <t>三联虹普</t>
  </si>
  <si>
    <t>华发股份</t>
  </si>
  <si>
    <t>喜临门</t>
  </si>
  <si>
    <t>铁流股份</t>
  </si>
  <si>
    <t>金新农</t>
  </si>
  <si>
    <t>金麒麟</t>
  </si>
  <si>
    <t>长沙银行</t>
  </si>
  <si>
    <t>安诺其</t>
  </si>
  <si>
    <t>富临精工</t>
  </si>
  <si>
    <t>英飞特</t>
  </si>
  <si>
    <t>菲达环保</t>
  </si>
  <si>
    <t>创业环保</t>
  </si>
  <si>
    <t>日月股份</t>
  </si>
  <si>
    <t>百傲化学</t>
  </si>
  <si>
    <t>法兰泰克</t>
  </si>
  <si>
    <t>西藏矿业</t>
  </si>
  <si>
    <t>泸天化</t>
  </si>
  <si>
    <t>宁波精达</t>
  </si>
  <si>
    <t>东旭光电</t>
  </si>
  <si>
    <t>圣农发展</t>
  </si>
  <si>
    <t>洪汇新材</t>
  </si>
  <si>
    <t>纽威股份</t>
  </si>
  <si>
    <t>鲁亿通</t>
  </si>
  <si>
    <t>冠豪高新</t>
  </si>
  <si>
    <t>科新机电</t>
  </si>
  <si>
    <t>中建环能</t>
  </si>
  <si>
    <t>温氏股份</t>
  </si>
  <si>
    <t>中航电子</t>
  </si>
  <si>
    <t>宝钢包装</t>
  </si>
  <si>
    <t>北方国际</t>
  </si>
  <si>
    <t>广弘控股</t>
  </si>
  <si>
    <t>浙江震元</t>
  </si>
  <si>
    <t>*ST南糖</t>
  </si>
  <si>
    <t>联发股份</t>
  </si>
  <si>
    <t>巨星科技</t>
  </si>
  <si>
    <t>南华仪器</t>
  </si>
  <si>
    <t>广汇物流</t>
  </si>
  <si>
    <t>节能风电</t>
  </si>
  <si>
    <t>秦港股份</t>
  </si>
  <si>
    <t>中环环保</t>
  </si>
  <si>
    <t>世纪星源</t>
  </si>
  <si>
    <t>金溢科技</t>
  </si>
  <si>
    <t>恒华科技</t>
  </si>
  <si>
    <t>浙江广厦</t>
  </si>
  <si>
    <t>得邦照明</t>
  </si>
  <si>
    <t>中持股份</t>
  </si>
  <si>
    <t>中原环保</t>
  </si>
  <si>
    <t>国光电器</t>
  </si>
  <si>
    <t>杰瑞股份</t>
  </si>
  <si>
    <t>双箭股份</t>
  </si>
  <si>
    <t>国民技术</t>
  </si>
  <si>
    <t>中电环保</t>
  </si>
  <si>
    <t>上海银行</t>
  </si>
  <si>
    <t>如通股份</t>
  </si>
  <si>
    <t>天能重工</t>
  </si>
  <si>
    <t>无锡银行</t>
  </si>
  <si>
    <t>贵阳银行</t>
  </si>
  <si>
    <t>乔治白</t>
  </si>
  <si>
    <t>新潮能源</t>
  </si>
  <si>
    <t>*ST生物</t>
  </si>
  <si>
    <t>*ST东网</t>
  </si>
  <si>
    <t>ST准油</t>
  </si>
  <si>
    <t>中化岩土</t>
  </si>
  <si>
    <t>姚记科技</t>
  </si>
  <si>
    <t>皖维高新</t>
  </si>
  <si>
    <t>四环生物</t>
  </si>
  <si>
    <t>新华联</t>
  </si>
  <si>
    <t>河钢资源</t>
  </si>
  <si>
    <t>传化智联</t>
  </si>
  <si>
    <t>*ST巴士</t>
  </si>
  <si>
    <t>中远海科</t>
  </si>
  <si>
    <t>金洲管道</t>
  </si>
  <si>
    <t>晶澳科技</t>
  </si>
  <si>
    <t>东旭B</t>
  </si>
  <si>
    <t>天喻信息</t>
  </si>
  <si>
    <t>金海环境</t>
  </si>
  <si>
    <t>莱克电气</t>
  </si>
  <si>
    <t>*ST毅昌</t>
  </si>
  <si>
    <t>仙坛股份</t>
  </si>
  <si>
    <t>龙大肉食</t>
  </si>
  <si>
    <t>兰太实业</t>
  </si>
  <si>
    <t>恒力石化</t>
  </si>
  <si>
    <t>上海临港</t>
  </si>
  <si>
    <t>明泰铝业</t>
  </si>
  <si>
    <t>新界泵业</t>
  </si>
  <si>
    <t>东方精工</t>
  </si>
  <si>
    <t>四方达</t>
  </si>
  <si>
    <t>纳川股份</t>
  </si>
  <si>
    <t>同济堂</t>
  </si>
  <si>
    <t>安彩高科</t>
  </si>
  <si>
    <t>太龙药业</t>
  </si>
  <si>
    <t>贵研铂业</t>
  </si>
  <si>
    <t>大同煤业</t>
  </si>
  <si>
    <t>天健集团</t>
  </si>
  <si>
    <t>荣安地产</t>
  </si>
  <si>
    <t>越秀金控</t>
  </si>
  <si>
    <t>云海金属</t>
  </si>
  <si>
    <t>中电兴发</t>
  </si>
  <si>
    <t>大金重工</t>
  </si>
  <si>
    <t>宋都股份</t>
  </si>
  <si>
    <t>建发股份</t>
  </si>
  <si>
    <t>迪马股份</t>
  </si>
  <si>
    <t>ST中孚</t>
  </si>
  <si>
    <t>信达地产</t>
  </si>
  <si>
    <t>*ST瑞德</t>
  </si>
  <si>
    <t>中船防务</t>
  </si>
  <si>
    <t>中国海防</t>
  </si>
  <si>
    <t>宁波富邦</t>
  </si>
  <si>
    <t>*ST界龙</t>
  </si>
  <si>
    <t>同济科技</t>
  </si>
  <si>
    <t>江苏租赁</t>
  </si>
  <si>
    <t>株冶集团</t>
  </si>
  <si>
    <t>中国人保</t>
  </si>
  <si>
    <t>明阳智能</t>
  </si>
  <si>
    <t>成都银行</t>
  </si>
  <si>
    <t>紫金银行</t>
  </si>
  <si>
    <t>招商南油</t>
  </si>
  <si>
    <t>景津环保</t>
  </si>
  <si>
    <t>福鞍股份</t>
  </si>
  <si>
    <t>麒盛科技</t>
  </si>
  <si>
    <t>东方环宇</t>
  </si>
  <si>
    <t>秦安股份</t>
  </si>
  <si>
    <t>歌力思</t>
  </si>
  <si>
    <t>中电电机</t>
  </si>
  <si>
    <t>洁特生物</t>
  </si>
  <si>
    <t>百奥泰</t>
  </si>
  <si>
    <t>万德斯</t>
  </si>
  <si>
    <t>穗恒运Ａ</t>
  </si>
  <si>
    <t>天茂集团</t>
  </si>
  <si>
    <t>三木集团</t>
  </si>
  <si>
    <t>中原传媒</t>
  </si>
  <si>
    <t>泰禾集团</t>
  </si>
  <si>
    <t>*ST津滨</t>
  </si>
  <si>
    <t>*ST德豪</t>
  </si>
  <si>
    <t>协鑫能科</t>
  </si>
  <si>
    <t>华峰氨纶</t>
  </si>
  <si>
    <t>*ST凯瑞</t>
  </si>
  <si>
    <t>沃华医药</t>
  </si>
  <si>
    <t>*ST集成</t>
  </si>
  <si>
    <t>久立特材</t>
  </si>
  <si>
    <t>浙江永强</t>
  </si>
  <si>
    <t>光正集团</t>
  </si>
  <si>
    <t>*ST欧浦</t>
  </si>
  <si>
    <t>多喜爱</t>
  </si>
  <si>
    <t>鲁泰Ｂ</t>
  </si>
  <si>
    <t>星徽精密</t>
  </si>
  <si>
    <t>n赛伍</t>
  </si>
  <si>
    <t>同花顺行业</t>
  </si>
  <si>
    <t>采掘-采掘服务-其他采掘服务</t>
  </si>
  <si>
    <t>是</t>
  </si>
  <si>
    <t>采掘-采掘服务-油气钻采服务</t>
  </si>
  <si>
    <t>黑色金属-钢铁-普钢</t>
  </si>
  <si>
    <t>黑色金属-钢铁-特钢</t>
  </si>
  <si>
    <t>化工-化工合成材料-氨纶</t>
  </si>
  <si>
    <t>化工-化工合成材料-涤纶</t>
  </si>
  <si>
    <t>化工-化工合成材料-改性塑料</t>
  </si>
  <si>
    <t>化工-化工合成材料-合成革</t>
  </si>
  <si>
    <t>化工-化工合成材料-轮胎</t>
  </si>
  <si>
    <t>化工-化工合成材料-其他塑料制品</t>
  </si>
  <si>
    <t>化工-化工合成材料-其他纤维</t>
  </si>
  <si>
    <t>化工-化工合成材料-其他橡胶制品</t>
  </si>
  <si>
    <t>化工-化工合成材料-炭黑</t>
  </si>
  <si>
    <t>化工-化工合成材料-维纶</t>
  </si>
  <si>
    <t>化工-化工合成材料-粘胶</t>
  </si>
  <si>
    <t>化工-化工新材料-玻纤</t>
  </si>
  <si>
    <t>化工-化工新材料-聚氨酯</t>
  </si>
  <si>
    <t>采掘-石油矿业开采-其他采掘Ⅲ</t>
  </si>
  <si>
    <t>采掘-石油矿业开采-石油开采Ⅲ</t>
  </si>
  <si>
    <t>有色金属-有色冶炼加工-黄金</t>
  </si>
  <si>
    <t>有色金属-有色冶炼加工-铝</t>
  </si>
  <si>
    <t>有色金属-有色冶炼加工-铅锌</t>
  </si>
  <si>
    <t>有色金属-有色冶炼加工-铜</t>
  </si>
  <si>
    <t>有色金属-有色冶炼加工-小金属</t>
  </si>
  <si>
    <t>化工-化学制品-氮肥</t>
  </si>
  <si>
    <t>化工-化学制品-纺织化学用品</t>
  </si>
  <si>
    <t>化工-化学制品-氟化工及制冷剂</t>
  </si>
  <si>
    <t>化工-化学制品-钾肥</t>
  </si>
  <si>
    <t>化工-化学制品-磷肥</t>
  </si>
  <si>
    <t>化工-化学制品-磷化工及磷酸盐</t>
  </si>
  <si>
    <t>化工-化学制品-民爆用品</t>
  </si>
  <si>
    <t>化工-化学制品-农药</t>
  </si>
  <si>
    <t>化工-化学制品-其他化学制品</t>
  </si>
  <si>
    <t>化工-化学制品-日用化学产品</t>
  </si>
  <si>
    <t>化工-化学制品-涂料油漆油墨制造</t>
  </si>
  <si>
    <t>交通运输-港口航运-港口Ⅲ</t>
  </si>
  <si>
    <t>交通运输-港口航运-航运Ⅲ</t>
  </si>
  <si>
    <t>交通运输-机场航运-航空运输Ⅲ</t>
  </si>
  <si>
    <t>交通运输-机场航运-机场Ⅲ</t>
  </si>
  <si>
    <t>交运设备-交运设备服务-汽车服务</t>
  </si>
  <si>
    <t>国防军工-国防军工-船舶制造</t>
  </si>
  <si>
    <t>国防军工-国防军工-地面兵装</t>
  </si>
  <si>
    <t>国防军工-国防军工-航空装备</t>
  </si>
  <si>
    <t>国防军工-国防军工-航天装备</t>
  </si>
  <si>
    <t>交运设备-汽车整车-商用载货车</t>
  </si>
  <si>
    <t>交运设备-汽车整车-商用载客车</t>
  </si>
  <si>
    <t>建筑材料-建筑材料-玻璃制造</t>
  </si>
  <si>
    <t>建筑材料-建筑材料-管材</t>
  </si>
  <si>
    <t>建筑材料-建筑材料-耐火材料</t>
  </si>
  <si>
    <t>建筑材料-建筑材料-其他建材</t>
  </si>
  <si>
    <t>建筑材料-建筑材料-水泥制造</t>
  </si>
  <si>
    <t>建筑材料-建筑装饰-房屋建设</t>
  </si>
  <si>
    <t>建筑材料-建筑装饰-基础建设</t>
  </si>
  <si>
    <t>建筑材料-建筑装饰-专业工程</t>
  </si>
  <si>
    <t>房地产-园区开发-园区开发Ⅲ</t>
  </si>
  <si>
    <t>金融服务-证券-证券Ⅲ</t>
  </si>
  <si>
    <t>金融服务-保险及其他-保险Ⅲ</t>
  </si>
</sst>
</file>

<file path=xl/styles.xml><?xml version="1.0" encoding="utf-8"?>
<styleSheet xmlns="http://schemas.openxmlformats.org/spreadsheetml/2006/main">
  <numFmts count="6">
    <numFmt numFmtId="176" formatCode="0_ 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6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9"/>
      <color rgb="FFFFFFFF"/>
      <name val="Arial"/>
      <charset val="134"/>
    </font>
    <font>
      <b/>
      <sz val="9"/>
      <color rgb="FFFFFFFF"/>
      <name val="宋体"/>
      <charset val="134"/>
    </font>
    <font>
      <sz val="9"/>
      <color rgb="FF152122"/>
      <name val="Arial"/>
      <charset val="134"/>
    </font>
    <font>
      <sz val="9"/>
      <color rgb="FF152122"/>
      <name val="宋体"/>
      <charset val="134"/>
    </font>
    <font>
      <sz val="12"/>
      <name val="宋体"/>
      <charset val="134"/>
      <scheme val="minor"/>
    </font>
    <font>
      <sz val="9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9"/>
      <color theme="1"/>
      <name val="宋体"/>
      <charset val="134"/>
      <scheme val="minor"/>
    </font>
    <font>
      <b/>
      <sz val="9"/>
      <color theme="1"/>
      <name val="Arial"/>
      <charset val="134"/>
    </font>
    <font>
      <sz val="9.75"/>
      <color theme="1"/>
      <name val="Arial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color rgb="FF000000"/>
      <name val="宋体"/>
      <charset val="134"/>
    </font>
    <font>
      <b/>
      <sz val="9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b/>
      <sz val="15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DDCF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 style="medium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/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44" fillId="35" borderId="14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3" fillId="14" borderId="14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29" fillId="11" borderId="12" applyNumberFormat="0" applyAlignment="0" applyProtection="0">
      <alignment vertical="center"/>
    </xf>
    <xf numFmtId="0" fontId="37" fillId="14" borderId="15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" fillId="17" borderId="17" applyNumberFormat="0" applyFon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3" xfId="0" applyFont="1" applyFill="1" applyBorder="1">
      <alignment vertical="center"/>
    </xf>
    <xf numFmtId="0" fontId="11" fillId="0" borderId="0" xfId="0" applyFo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177" fontId="14" fillId="2" borderId="3" xfId="0" applyNumberFormat="1" applyFont="1" applyFill="1" applyBorder="1" applyAlignment="1">
      <alignment horizontal="right" vertical="center"/>
    </xf>
    <xf numFmtId="0" fontId="15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6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top" wrapText="1"/>
    </xf>
    <xf numFmtId="2" fontId="6" fillId="2" borderId="5" xfId="0" applyNumberFormat="1" applyFont="1" applyFill="1" applyBorder="1" applyAlignment="1">
      <alignment horizontal="right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 wrapText="1"/>
    </xf>
    <xf numFmtId="177" fontId="6" fillId="2" borderId="5" xfId="0" applyNumberFormat="1" applyFont="1" applyFill="1" applyBorder="1" applyAlignment="1">
      <alignment horizontal="center" vertical="center" wrapText="1"/>
    </xf>
    <xf numFmtId="177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Fill="1" applyAlignment="1">
      <alignment vertical="center" wrapText="1"/>
    </xf>
    <xf numFmtId="0" fontId="23" fillId="0" borderId="0" xfId="0" applyFont="1" applyFill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left" vertical="center"/>
    </xf>
    <xf numFmtId="0" fontId="24" fillId="7" borderId="0" xfId="0" applyFont="1" applyFill="1" applyAlignment="1">
      <alignment horizontal="center" vertical="center"/>
    </xf>
    <xf numFmtId="0" fontId="24" fillId="7" borderId="0" xfId="0" applyFont="1" applyFill="1">
      <alignment vertical="center"/>
    </xf>
    <xf numFmtId="0" fontId="25" fillId="8" borderId="0" xfId="0" applyFont="1" applyFill="1" applyBorder="1" applyAlignment="1">
      <alignment horizontal="center" vertical="center"/>
    </xf>
    <xf numFmtId="0" fontId="25" fillId="8" borderId="0" xfId="0" applyFont="1" applyFill="1" applyAlignment="1">
      <alignment horizontal="left" vertical="center" wrapText="1"/>
    </xf>
    <xf numFmtId="0" fontId="20" fillId="0" borderId="0" xfId="0" applyFont="1" applyBorder="1" applyAlignment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EBF7"/>
      <color rgb="00BDD7EE"/>
      <color rgb="007DDCF0"/>
      <color rgb="00152122"/>
      <color rgb="00FFFF00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AH14"/>
  <sheetViews>
    <sheetView workbookViewId="0">
      <selection activeCell="I7" sqref="I7"/>
    </sheetView>
  </sheetViews>
  <sheetFormatPr defaultColWidth="9" defaultRowHeight="17.6"/>
  <cols>
    <col min="1" max="1" width="12.3303571428571" style="56" customWidth="1"/>
    <col min="2" max="3" width="18.8303571428571" style="56" customWidth="1"/>
    <col min="4" max="4" width="25.3303571428571" customWidth="1"/>
    <col min="7" max="7" width="11.3303571428571" customWidth="1"/>
    <col min="10" max="10" width="10.8303571428571" customWidth="1"/>
  </cols>
  <sheetData>
    <row r="1" ht="33" customHeight="1" spans="1:4">
      <c r="A1" s="57" t="s">
        <v>0</v>
      </c>
      <c r="B1" s="57"/>
      <c r="C1" s="57"/>
      <c r="D1" s="57"/>
    </row>
    <row r="2" ht="28" customHeight="1" spans="1:34">
      <c r="A2" s="58" t="s">
        <v>1</v>
      </c>
      <c r="B2" s="59"/>
      <c r="C2" s="59"/>
      <c r="D2" s="59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ht="21" customHeight="1" spans="1:4">
      <c r="A3" s="57" t="s">
        <v>2</v>
      </c>
      <c r="B3" s="57"/>
      <c r="C3" s="57"/>
      <c r="D3" s="57"/>
    </row>
    <row r="4" ht="68" customHeight="1" spans="1:4">
      <c r="A4" s="60" t="s">
        <v>3</v>
      </c>
      <c r="B4" s="61" t="s">
        <v>4</v>
      </c>
      <c r="C4" s="61"/>
      <c r="D4" s="61"/>
    </row>
    <row r="5" ht="27" customHeight="1" spans="1:4">
      <c r="A5" s="62" t="s">
        <v>5</v>
      </c>
      <c r="B5" s="62" t="s">
        <v>6</v>
      </c>
      <c r="C5" s="62" t="s">
        <v>7</v>
      </c>
      <c r="D5" s="62" t="s">
        <v>8</v>
      </c>
    </row>
    <row r="6" ht="28" customHeight="1" spans="1:4">
      <c r="A6" s="62" t="s">
        <v>9</v>
      </c>
      <c r="B6" s="63">
        <v>0.3351</v>
      </c>
      <c r="C6" s="63">
        <v>0.1138</v>
      </c>
      <c r="D6" s="64" t="str">
        <f>IF(B6&lt;50%,IF(C6&lt;20%,"符合条件","不符合条件"),"不符合条件")</f>
        <v>符合条件</v>
      </c>
    </row>
    <row r="7" ht="28" customHeight="1" spans="1:4">
      <c r="A7" s="62" t="s">
        <v>10</v>
      </c>
      <c r="B7" s="63">
        <v>0.6348</v>
      </c>
      <c r="C7" s="63">
        <v>0.4039</v>
      </c>
      <c r="D7" s="64" t="str">
        <f>IF(B7&lt;50%,IF(C7&lt;20%,"符合条件","不符合条件"),"不符合条件")</f>
        <v>不符合条件</v>
      </c>
    </row>
    <row r="8" ht="33" customHeight="1" spans="1:4">
      <c r="A8" s="62" t="s">
        <v>11</v>
      </c>
      <c r="B8" s="65" t="str">
        <f>IF(D6="符合条件","可以入场",IF(D7="符合条件","可以入场","不能入场"))</f>
        <v>可以入场</v>
      </c>
      <c r="C8" s="66"/>
      <c r="D8" s="67"/>
    </row>
    <row r="10" ht="26" customHeight="1" spans="1:10">
      <c r="A10" s="68" t="s">
        <v>12</v>
      </c>
      <c r="B10" s="69"/>
      <c r="C10" s="69"/>
      <c r="D10" s="70"/>
      <c r="E10" s="70"/>
      <c r="F10" s="70"/>
      <c r="G10" s="70"/>
      <c r="H10" s="74"/>
      <c r="I10" s="74"/>
      <c r="J10" s="74"/>
    </row>
    <row r="11" spans="1:10">
      <c r="A11" s="71" t="s">
        <v>13</v>
      </c>
      <c r="B11" s="72" t="s">
        <v>14</v>
      </c>
      <c r="C11" s="72"/>
      <c r="D11" s="72"/>
      <c r="E11" s="72"/>
      <c r="F11" s="72"/>
      <c r="G11" s="72"/>
      <c r="H11" s="72"/>
      <c r="I11" s="72"/>
      <c r="J11" s="72"/>
    </row>
    <row r="12" ht="20" customHeight="1" spans="1:10">
      <c r="A12" s="71"/>
      <c r="B12" s="72"/>
      <c r="C12" s="72"/>
      <c r="D12" s="72"/>
      <c r="E12" s="72"/>
      <c r="F12" s="72"/>
      <c r="G12" s="72"/>
      <c r="H12" s="72"/>
      <c r="I12" s="72"/>
      <c r="J12" s="72"/>
    </row>
    <row r="13" spans="1:10">
      <c r="A13" s="71"/>
      <c r="B13" s="72"/>
      <c r="C13" s="72"/>
      <c r="D13" s="72"/>
      <c r="E13" s="72"/>
      <c r="F13" s="72"/>
      <c r="G13" s="72"/>
      <c r="H13" s="72"/>
      <c r="I13" s="72"/>
      <c r="J13" s="72"/>
    </row>
    <row r="14" spans="1:10">
      <c r="A14" s="71"/>
      <c r="B14" s="72"/>
      <c r="C14" s="72"/>
      <c r="D14" s="72"/>
      <c r="E14" s="72"/>
      <c r="F14" s="72"/>
      <c r="G14" s="72"/>
      <c r="H14" s="72"/>
      <c r="I14" s="72"/>
      <c r="J14" s="72"/>
    </row>
  </sheetData>
  <mergeCells count="6">
    <mergeCell ref="A1:D1"/>
    <mergeCell ref="A3:D3"/>
    <mergeCell ref="B4:D4"/>
    <mergeCell ref="B8:D8"/>
    <mergeCell ref="A11:A14"/>
    <mergeCell ref="B11:J1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tabColor theme="1"/>
  </sheetPr>
  <dimension ref="A1:O422"/>
  <sheetViews>
    <sheetView tabSelected="1" topLeftCell="A4" workbookViewId="0">
      <selection activeCell="O48" sqref="O48"/>
    </sheetView>
  </sheetViews>
  <sheetFormatPr defaultColWidth="9" defaultRowHeight="17.6"/>
  <cols>
    <col min="1" max="1" width="9" style="27"/>
    <col min="2" max="2" width="9" style="28"/>
    <col min="3" max="3" width="27.6607142857143" style="28" customWidth="1"/>
    <col min="4" max="4" width="7" style="28" customWidth="1"/>
    <col min="5" max="9" width="8.66071428571429" style="29" customWidth="1"/>
    <col min="10" max="12" width="9" style="30"/>
    <col min="13" max="13" width="8.66071428571429" style="31" customWidth="1"/>
    <col min="14" max="14" width="8.66071428571429" style="32" customWidth="1"/>
    <col min="15" max="15" width="8.66071428571429" style="31" customWidth="1"/>
  </cols>
  <sheetData>
    <row r="1" ht="45" customHeight="1" spans="1:15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48"/>
      <c r="N1" s="48"/>
      <c r="O1" s="49"/>
    </row>
    <row r="2" ht="32" customHeight="1" spans="1:15">
      <c r="A2" s="34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50"/>
      <c r="N2" s="50"/>
      <c r="O2" s="51"/>
    </row>
    <row r="3" ht="48" customHeight="1" spans="1:15">
      <c r="A3" s="35" t="s">
        <v>17</v>
      </c>
      <c r="B3" s="36"/>
      <c r="C3" s="37" t="s">
        <v>18</v>
      </c>
      <c r="D3" s="37"/>
      <c r="E3" s="42" t="s">
        <v>19</v>
      </c>
      <c r="F3" s="42"/>
      <c r="G3" s="42"/>
      <c r="H3" s="42"/>
      <c r="I3" s="42"/>
      <c r="J3" s="44" t="s">
        <v>20</v>
      </c>
      <c r="K3" s="45"/>
      <c r="L3" s="45"/>
      <c r="M3" s="37" t="s">
        <v>21</v>
      </c>
      <c r="N3" s="52"/>
      <c r="O3" s="37" t="s">
        <v>22</v>
      </c>
    </row>
    <row r="4" ht="47" customHeight="1" spans="1:15">
      <c r="A4" s="38" t="s">
        <v>23</v>
      </c>
      <c r="B4" s="39" t="s">
        <v>24</v>
      </c>
      <c r="C4" s="39" t="s">
        <v>25</v>
      </c>
      <c r="D4" s="39" t="s">
        <v>26</v>
      </c>
      <c r="E4" s="39" t="s">
        <v>27</v>
      </c>
      <c r="F4" s="39" t="s">
        <v>28</v>
      </c>
      <c r="G4" s="39" t="s">
        <v>29</v>
      </c>
      <c r="H4" s="39" t="s">
        <v>30</v>
      </c>
      <c r="I4" s="39" t="s">
        <v>31</v>
      </c>
      <c r="J4" s="39" t="s">
        <v>32</v>
      </c>
      <c r="K4" s="39" t="s">
        <v>33</v>
      </c>
      <c r="L4" s="39" t="s">
        <v>34</v>
      </c>
      <c r="M4" s="39" t="s">
        <v>6</v>
      </c>
      <c r="N4" s="53" t="s">
        <v>7</v>
      </c>
      <c r="O4" s="39" t="s">
        <v>35</v>
      </c>
    </row>
    <row r="5" s="26" customFormat="1" ht="17" customHeight="1" spans="1:15">
      <c r="A5" s="11" t="s">
        <v>36</v>
      </c>
      <c r="B5" s="40" t="s">
        <v>37</v>
      </c>
      <c r="C5" s="11" t="s">
        <v>38</v>
      </c>
      <c r="D5" s="41" t="str">
        <f>IF(ISERROR(VLOOKUP(C5,'周期表（不要动）'!A:B,2,FALSE)),"",VLOOKUP(C5,'周期表（不要动）'!A:B,2,FALSE))</f>
        <v/>
      </c>
      <c r="E5" s="43">
        <f>IF(ISERROR(VLOOKUP($B5,'问财（自己导出）'!B:D,3,FALSE)),"",VLOOKUP($B5,'问财（自己导出）'!B:D,3,FALSE))</f>
        <v>16.8735</v>
      </c>
      <c r="F5" s="43">
        <f>IF(ISERROR(VLOOKUP($B5,'问财（自己导出）'!B:E,4,FALSE)),"",VLOOKUP($B5,'问财（自己导出）'!B:E,4,FALSE))</f>
        <v>20.6424</v>
      </c>
      <c r="G5" s="43">
        <f>IF(ISERROR(VLOOKUP($B5,'问财（自己导出）'!B:F,5,FALSE)),"",VLOOKUP($B5,'问财（自己导出）'!B:F,5,FALSE))</f>
        <v>14.1147</v>
      </c>
      <c r="H5" s="43">
        <f>IF(ISERROR(VLOOKUP($B5,'问财（自己导出）'!B:G,6,FALSE)),"",VLOOKUP($B5,'问财（自己导出）'!B:G,6,FALSE))</f>
        <v>21.4548</v>
      </c>
      <c r="I5" s="46">
        <f>IF(E5&gt;0,IF(F5&gt;0,IF(G5&gt;0,IF(H5&gt;0,0,1),1),1),1)</f>
        <v>0</v>
      </c>
      <c r="J5" s="47" t="str">
        <f>IF(ISERROR(VLOOKUP($B5,'小熊定理判定（不要动）'!$A:B,2,FALSE)),"",VLOOKUP($B5,'小熊定理判定（不要动）'!$A:B,2,FALSE))</f>
        <v>0</v>
      </c>
      <c r="K5" s="47" t="str">
        <f>IF(ISERROR(VLOOKUP($B5,'小熊定理判定（不要动）'!$A:C,3,FALSE)),"",VLOOKUP($B5,'小熊定理判定（不要动）'!$A:C,3,FALSE))</f>
        <v>0</v>
      </c>
      <c r="L5" s="47" t="str">
        <f>IF(ISERROR(VLOOKUP($B5,'小熊定理判定（不要动）'!$A:D,4,FALSE)),"",VLOOKUP($B5,'小熊定理判定（不要动）'!$A:D,4,FALSE))</f>
        <v>0</v>
      </c>
      <c r="M5" s="54">
        <f>IF(ISERROR(VLOOKUP($B5,'分位点（自己导出） '!$C:E,3,FALSE)),"",VLOOKUP($B5,'分位点（自己导出） '!$C:E,3,FALSE))</f>
        <v>0.8777</v>
      </c>
      <c r="N5" s="54">
        <f>IF(ISERROR(VLOOKUP($B5,'分位点（自己导出） '!$C:F,4,FALSE)),"",VLOOKUP($B5,'分位点（自己导出） '!$C:F,4,FALSE))</f>
        <v>0.0581</v>
      </c>
      <c r="O5" s="54">
        <f>IF(ISERROR(VLOOKUP($B5,'分位点（自己导出） '!$C:G,5,FALSE)),"",VLOOKUP($B5,'分位点（自己导出） '!$C:G,5,FALSE))</f>
        <v>18.72</v>
      </c>
    </row>
    <row r="6" ht="17" hidden="1" customHeight="1" spans="1:15">
      <c r="A6" s="11" t="s">
        <v>39</v>
      </c>
      <c r="B6" s="11" t="s">
        <v>40</v>
      </c>
      <c r="C6" s="11" t="s">
        <v>41</v>
      </c>
      <c r="D6" s="41" t="str">
        <f>IF(ISERROR(VLOOKUP(C6,'周期表（不要动）'!A:B,2,FALSE)),"",VLOOKUP(C6,'周期表（不要动）'!A:B,2,FALSE))</f>
        <v/>
      </c>
      <c r="E6" s="43">
        <f>IF(ISERROR(VLOOKUP($B6,'问财（自己导出）'!B:D,3,FALSE)),"",VLOOKUP($B6,'问财（自己导出）'!B:D,3,FALSE))</f>
        <v>9.3188</v>
      </c>
      <c r="F6" s="43">
        <f>IF(ISERROR(VLOOKUP($B6,'问财（自己导出）'!B:E,4,FALSE)),"",VLOOKUP($B6,'问财（自己导出）'!B:E,4,FALSE))</f>
        <v>9.4071</v>
      </c>
      <c r="G6" s="43">
        <f>IF(ISERROR(VLOOKUP($B6,'问财（自己导出）'!B:F,5,FALSE)),"",VLOOKUP($B6,'问财（自己导出）'!B:F,5,FALSE))</f>
        <v>10.2766</v>
      </c>
      <c r="H6" s="43">
        <f>IF(ISERROR(VLOOKUP($B6,'问财（自己导出）'!B:G,6,FALSE)),"",VLOOKUP($B6,'问财（自己导出）'!B:G,6,FALSE))</f>
        <v>19.028</v>
      </c>
      <c r="I6" s="46">
        <f t="shared" ref="I6:I50" si="0">IF(E6&gt;0,IF(F6&gt;0,IF(G6&gt;0,IF(H6&gt;0,0,1),1),1),1)</f>
        <v>0</v>
      </c>
      <c r="J6" s="47" t="str">
        <f>IF(ISERROR(VLOOKUP($B6,'小熊定理判定（不要动）'!$A:B,2,FALSE)),"",VLOOKUP($B6,'小熊定理判定（不要动）'!$A:B,2,FALSE))</f>
        <v>NO</v>
      </c>
      <c r="K6" s="47" t="str">
        <f>IF(ISERROR(VLOOKUP($B6,'小熊定理判定（不要动）'!$A:C,3,FALSE)),"",VLOOKUP($B6,'小熊定理判定（不要动）'!$A:C,3,FALSE))</f>
        <v>NO</v>
      </c>
      <c r="L6" s="47" t="str">
        <f>IF(ISERROR(VLOOKUP($B6,'小熊定理判定（不要动）'!$A:D,4,FALSE)),"",VLOOKUP($B6,'小熊定理判定（不要动）'!$A:D,4,FALSE))</f>
        <v>0</v>
      </c>
      <c r="M6" s="54">
        <f>IF(ISERROR(VLOOKUP($B6,'分位点（自己导出） '!$C:E,3,FALSE)),"",VLOOKUP($B6,'分位点（自己导出） '!$C:E,3,FALSE))</f>
        <v>0.488</v>
      </c>
      <c r="N6" s="54">
        <f>IF(ISERROR(VLOOKUP($B6,'分位点（自己导出） '!$C:F,4,FALSE)),"",VLOOKUP($B6,'分位点（自己导出） '!$C:F,4,FALSE))</f>
        <v>0.2432</v>
      </c>
      <c r="O6" s="54">
        <f>IF(ISERROR(VLOOKUP($B6,'分位点（自己导出） '!$C:G,5,FALSE)),"",VLOOKUP($B6,'分位点（自己导出） '!$C:G,5,FALSE))</f>
        <v>98.44</v>
      </c>
    </row>
    <row r="7" ht="17" hidden="1" customHeight="1" spans="1:15">
      <c r="A7" s="11" t="s">
        <v>42</v>
      </c>
      <c r="B7" s="11" t="s">
        <v>43</v>
      </c>
      <c r="C7" s="13" t="s">
        <v>44</v>
      </c>
      <c r="D7" s="41" t="str">
        <f>IF(ISERROR(VLOOKUP(C7,'周期表（不要动）'!A:B,2,FALSE)),"",VLOOKUP(C7,'周期表（不要动）'!A:B,2,FALSE))</f>
        <v>是</v>
      </c>
      <c r="E7" s="43">
        <f>IF(ISERROR(VLOOKUP($B7,'问财（自己导出）'!B:D,3,FALSE)),"",VLOOKUP($B7,'问财（自己导出）'!B:D,3,FALSE))</f>
        <v>46.6581</v>
      </c>
      <c r="F7" s="43">
        <f>IF(ISERROR(VLOOKUP($B7,'问财（自己导出）'!B:E,4,FALSE)),"",VLOOKUP($B7,'问财（自己导出）'!B:E,4,FALSE))</f>
        <v>35.0735</v>
      </c>
      <c r="G7" s="43">
        <f>IF(ISERROR(VLOOKUP($B7,'问财（自己导出）'!B:F,5,FALSE)),"",VLOOKUP($B7,'问财（自己导出）'!B:F,5,FALSE))</f>
        <v>47.8969</v>
      </c>
      <c r="H7" s="43">
        <f>IF(ISERROR(VLOOKUP($B7,'问财（自己导出）'!B:G,6,FALSE)),"",VLOOKUP($B7,'问财（自己导出）'!B:G,6,FALSE))</f>
        <v>62.5598</v>
      </c>
      <c r="I7" s="46">
        <f t="shared" si="0"/>
        <v>0</v>
      </c>
      <c r="J7" s="47" t="str">
        <f>IF(ISERROR(VLOOKUP($B7,'小熊定理判定（不要动）'!$A:B,2,FALSE)),"",VLOOKUP($B7,'小熊定理判定（不要动）'!$A:B,2,FALSE))</f>
        <v>0</v>
      </c>
      <c r="K7" s="47" t="str">
        <f>IF(ISERROR(VLOOKUP($B7,'小熊定理判定（不要动）'!$A:C,3,FALSE)),"",VLOOKUP($B7,'小熊定理判定（不要动）'!$A:C,3,FALSE))</f>
        <v>NO</v>
      </c>
      <c r="L7" s="47" t="str">
        <f>IF(ISERROR(VLOOKUP($B7,'小熊定理判定（不要动）'!$A:D,4,FALSE)),"",VLOOKUP($B7,'小熊定理判定（不要动）'!$A:D,4,FALSE))</f>
        <v>0</v>
      </c>
      <c r="M7" s="54">
        <f>IF(ISERROR(VLOOKUP($B7,'分位点（自己导出） '!$C:E,3,FALSE)),"",VLOOKUP($B7,'分位点（自己导出） '!$C:E,3,FALSE))</f>
        <v>0.9205</v>
      </c>
      <c r="N7" s="54">
        <f>IF(ISERROR(VLOOKUP($B7,'分位点（自己导出） '!$C:F,4,FALSE)),"",VLOOKUP($B7,'分位点（自己导出） '!$C:F,4,FALSE))</f>
        <v>0.0358</v>
      </c>
      <c r="O7" s="54">
        <f>IF(ISERROR(VLOOKUP($B7,'分位点（自己导出） '!$C:G,5,FALSE)),"",VLOOKUP($B7,'分位点（自己导出） '!$C:G,5,FALSE))</f>
        <v>3.13</v>
      </c>
    </row>
    <row r="8" ht="17" hidden="1" customHeight="1" spans="1:15">
      <c r="A8" s="11" t="s">
        <v>45</v>
      </c>
      <c r="B8" s="11" t="s">
        <v>46</v>
      </c>
      <c r="C8" s="11" t="s">
        <v>47</v>
      </c>
      <c r="D8" s="41" t="str">
        <f>IF(ISERROR(VLOOKUP(C8,'周期表（不要动）'!A:B,2,FALSE)),"",VLOOKUP(C8,'周期表（不要动）'!A:B,2,FALSE))</f>
        <v/>
      </c>
      <c r="E8" s="43">
        <f>IF(ISERROR(VLOOKUP($B8,'问财（自己导出）'!B:D,3,FALSE)),"",VLOOKUP($B8,'问财（自己导出）'!B:D,3,FALSE))</f>
        <v>5.3125</v>
      </c>
      <c r="F8" s="43">
        <f>IF(ISERROR(VLOOKUP($B8,'问财（自己导出）'!B:E,4,FALSE)),"",VLOOKUP($B8,'问财（自己导出）'!B:E,4,FALSE))</f>
        <v>-5.8021</v>
      </c>
      <c r="G8" s="43">
        <f>IF(ISERROR(VLOOKUP($B8,'问财（自己导出）'!B:F,5,FALSE)),"",VLOOKUP($B8,'问财（自己导出）'!B:F,5,FALSE))</f>
        <v>7.2761</v>
      </c>
      <c r="H8" s="43">
        <f>IF(ISERROR(VLOOKUP($B8,'问财（自己导出）'!B:G,6,FALSE)),"",VLOOKUP($B8,'问财（自己导出）'!B:G,6,FALSE))</f>
        <v>-4.8818</v>
      </c>
      <c r="I8" s="46">
        <f t="shared" si="0"/>
        <v>1</v>
      </c>
      <c r="J8" s="47" t="str">
        <f>IF(ISERROR(VLOOKUP($B8,'小熊定理判定（不要动）'!$A:B,2,FALSE)),"",VLOOKUP($B8,'小熊定理判定（不要动）'!$A:B,2,FALSE))</f>
        <v>0</v>
      </c>
      <c r="K8" s="47" t="str">
        <f>IF(ISERROR(VLOOKUP($B8,'小熊定理判定（不要动）'!$A:C,3,FALSE)),"",VLOOKUP($B8,'小熊定理判定（不要动）'!$A:C,3,FALSE))</f>
        <v>0</v>
      </c>
      <c r="L8" s="47" t="str">
        <f>IF(ISERROR(VLOOKUP($B8,'小熊定理判定（不要动）'!$A:D,4,FALSE)),"",VLOOKUP($B8,'小熊定理判定（不要动）'!$A:D,4,FALSE))</f>
        <v>0</v>
      </c>
      <c r="M8" s="54">
        <f>IF(ISERROR(VLOOKUP($B8,'分位点（自己导出） '!$C:E,3,FALSE)),"",VLOOKUP($B8,'分位点（自己导出） '!$C:E,3,FALSE))</f>
        <v>0.2432</v>
      </c>
      <c r="N8" s="54">
        <f>IF(ISERROR(VLOOKUP($B8,'分位点（自己导出） '!$C:F,4,FALSE)),"",VLOOKUP($B8,'分位点（自己导出） '!$C:F,4,FALSE))</f>
        <v>0.1266</v>
      </c>
      <c r="O8" s="54">
        <f>IF(ISERROR(VLOOKUP($B8,'分位点（自己导出） '!$C:G,5,FALSE)),"",VLOOKUP($B8,'分位点（自己导出） '!$C:G,5,FALSE))</f>
        <v>24.9</v>
      </c>
    </row>
    <row r="9" ht="17" customHeight="1" spans="1:15">
      <c r="A9" s="11" t="s">
        <v>48</v>
      </c>
      <c r="B9" s="40" t="s">
        <v>49</v>
      </c>
      <c r="C9" s="11" t="s">
        <v>50</v>
      </c>
      <c r="D9" s="41" t="str">
        <f>IF(ISERROR(VLOOKUP(C9,'周期表（不要动）'!A:B,2,FALSE)),"",VLOOKUP(C9,'周期表（不要动）'!A:B,2,FALSE))</f>
        <v/>
      </c>
      <c r="E9" s="43">
        <f>IF(ISERROR(VLOOKUP($B9,'问财（自己导出）'!B:D,3,FALSE)),"",VLOOKUP($B9,'问财（自己导出）'!B:D,3,FALSE))</f>
        <v>0.6888</v>
      </c>
      <c r="F9" s="43">
        <f>IF(ISERROR(VLOOKUP($B9,'问财（自己导出）'!B:E,4,FALSE)),"",VLOOKUP($B9,'问财（自己导出）'!B:E,4,FALSE))</f>
        <v>0.1275</v>
      </c>
      <c r="G9" s="43">
        <f>IF(ISERROR(VLOOKUP($B9,'问财（自己导出）'!B:F,5,FALSE)),"",VLOOKUP($B9,'问财（自己导出）'!B:F,5,FALSE))</f>
        <v>5.907</v>
      </c>
      <c r="H9" s="43">
        <f>IF(ISERROR(VLOOKUP($B9,'问财（自己导出）'!B:G,6,FALSE)),"",VLOOKUP($B9,'问财（自己导出）'!B:G,6,FALSE))</f>
        <v>4.5228</v>
      </c>
      <c r="I9" s="46">
        <f t="shared" si="0"/>
        <v>0</v>
      </c>
      <c r="J9" s="47" t="str">
        <f>IF(ISERROR(VLOOKUP($B9,'小熊定理判定（不要动）'!$A:B,2,FALSE)),"",VLOOKUP($B9,'小熊定理判定（不要动）'!$A:B,2,FALSE))</f>
        <v>0</v>
      </c>
      <c r="K9" s="47" t="str">
        <f>IF(ISERROR(VLOOKUP($B9,'小熊定理判定（不要动）'!$A:C,3,FALSE)),"",VLOOKUP($B9,'小熊定理判定（不要动）'!$A:C,3,FALSE))</f>
        <v>0</v>
      </c>
      <c r="L9" s="47" t="str">
        <f>IF(ISERROR(VLOOKUP($B9,'小熊定理判定（不要动）'!$A:D,4,FALSE)),"",VLOOKUP($B9,'小熊定理判定（不要动）'!$A:D,4,FALSE))</f>
        <v>0</v>
      </c>
      <c r="M9" s="54">
        <f>IF(ISERROR(VLOOKUP($B9,'分位点（自己导出） '!$C:E,3,FALSE)),"",VLOOKUP($B9,'分位点（自己导出） '!$C:E,3,FALSE))</f>
        <v>0.0128</v>
      </c>
      <c r="N9" s="54">
        <f>IF(ISERROR(VLOOKUP($B9,'分位点（自己导出） '!$C:F,4,FALSE)),"",VLOOKUP($B9,'分位点（自己导出） '!$C:F,4,FALSE))</f>
        <v>0.0012</v>
      </c>
      <c r="O9" s="54">
        <f>IF(ISERROR(VLOOKUP($B9,'分位点（自己导出） '!$C:G,5,FALSE)),"",VLOOKUP($B9,'分位点（自己导出） '!$C:G,5,FALSE))</f>
        <v>6.08</v>
      </c>
    </row>
    <row r="10" ht="17" hidden="1" customHeight="1" spans="1:15">
      <c r="A10" s="11" t="s">
        <v>51</v>
      </c>
      <c r="B10" s="11" t="s">
        <v>52</v>
      </c>
      <c r="C10" s="11" t="s">
        <v>41</v>
      </c>
      <c r="D10" s="41" t="str">
        <f>IF(ISERROR(VLOOKUP(C10,'周期表（不要动）'!A:B,2,FALSE)),"",VLOOKUP(C10,'周期表（不要动）'!A:B,2,FALSE))</f>
        <v/>
      </c>
      <c r="E10" s="43">
        <f>IF(ISERROR(VLOOKUP($B10,'问财（自己导出）'!B:D,3,FALSE)),"",VLOOKUP($B10,'问财（自己导出）'!B:D,3,FALSE))</f>
        <v>16.9058</v>
      </c>
      <c r="F10" s="43">
        <f>IF(ISERROR(VLOOKUP($B10,'问财（自己导出）'!B:E,4,FALSE)),"",VLOOKUP($B10,'问财（自己导出）'!B:E,4,FALSE))</f>
        <v>3.4385</v>
      </c>
      <c r="G10" s="43">
        <f>IF(ISERROR(VLOOKUP($B10,'问财（自己导出）'!B:F,5,FALSE)),"",VLOOKUP($B10,'问财（自己导出）'!B:F,5,FALSE))</f>
        <v>12.0133</v>
      </c>
      <c r="H10" s="43">
        <f>IF(ISERROR(VLOOKUP($B10,'问财（自己导出）'!B:G,6,FALSE)),"",VLOOKUP($B10,'问财（自己导出）'!B:G,6,FALSE))</f>
        <v>0.9986</v>
      </c>
      <c r="I10" s="46">
        <f t="shared" si="0"/>
        <v>0</v>
      </c>
      <c r="J10" s="47" t="str">
        <f>IF(ISERROR(VLOOKUP($B10,'小熊定理判定（不要动）'!$A:B,2,FALSE)),"",VLOOKUP($B10,'小熊定理判定（不要动）'!$A:B,2,FALSE))</f>
        <v>NO</v>
      </c>
      <c r="K10" s="47" t="str">
        <f>IF(ISERROR(VLOOKUP($B10,'小熊定理判定（不要动）'!$A:C,3,FALSE)),"",VLOOKUP($B10,'小熊定理判定（不要动）'!$A:C,3,FALSE))</f>
        <v>NO</v>
      </c>
      <c r="L10" s="47" t="str">
        <f>IF(ISERROR(VLOOKUP($B10,'小熊定理判定（不要动）'!$A:D,4,FALSE)),"",VLOOKUP($B10,'小熊定理判定（不要动）'!$A:D,4,FALSE))</f>
        <v>0</v>
      </c>
      <c r="M10" s="54">
        <f>IF(ISERROR(VLOOKUP($B10,'分位点（自己导出） '!$C:E,3,FALSE)),"",VLOOKUP($B10,'分位点（自己导出） '!$C:E,3,FALSE))</f>
        <v>0.9435</v>
      </c>
      <c r="N10" s="54">
        <f>IF(ISERROR(VLOOKUP($B10,'分位点（自己导出） '!$C:F,4,FALSE)),"",VLOOKUP($B10,'分位点（自己导出） '!$C:F,4,FALSE))</f>
        <v>0.9893</v>
      </c>
      <c r="O10" s="54">
        <f>IF(ISERROR(VLOOKUP($B10,'分位点（自己导出） '!$C:G,5,FALSE)),"",VLOOKUP($B10,'分位点（自己导出） '!$C:G,5,FALSE))</f>
        <v>1265.7</v>
      </c>
    </row>
    <row r="11" ht="17" hidden="1" customHeight="1" spans="1:15">
      <c r="A11" s="11" t="s">
        <v>53</v>
      </c>
      <c r="B11" s="11" t="s">
        <v>54</v>
      </c>
      <c r="C11" s="11" t="s">
        <v>55</v>
      </c>
      <c r="D11" s="41" t="str">
        <f>IF(ISERROR(VLOOKUP(C11,'周期表（不要动）'!A:B,2,FALSE)),"",VLOOKUP(C11,'周期表（不要动）'!A:B,2,FALSE))</f>
        <v/>
      </c>
      <c r="E11" s="43">
        <f>IF(ISERROR(VLOOKUP($B11,'问财（自己导出）'!B:D,3,FALSE)),"",VLOOKUP($B11,'问财（自己导出）'!B:D,3,FALSE))</f>
        <v>0.5582</v>
      </c>
      <c r="F11" s="43">
        <f>IF(ISERROR(VLOOKUP($B11,'问财（自己导出）'!B:E,4,FALSE)),"",VLOOKUP($B11,'问财（自己导出）'!B:E,4,FALSE))</f>
        <v>-29.0418</v>
      </c>
      <c r="G11" s="43">
        <f>IF(ISERROR(VLOOKUP($B11,'问财（自己导出）'!B:F,5,FALSE)),"",VLOOKUP($B11,'问财（自己导出）'!B:F,5,FALSE))</f>
        <v>13.8525</v>
      </c>
      <c r="H11" s="43">
        <f>IF(ISERROR(VLOOKUP($B11,'问财（自己导出）'!B:G,6,FALSE)),"",VLOOKUP($B11,'问财（自己导出）'!B:G,6,FALSE))</f>
        <v>-11.4638</v>
      </c>
      <c r="I11" s="46">
        <f t="shared" si="0"/>
        <v>1</v>
      </c>
      <c r="J11" s="47" t="str">
        <f>IF(ISERROR(VLOOKUP($B11,'小熊定理判定（不要动）'!$A:B,2,FALSE)),"",VLOOKUP($B11,'小熊定理判定（不要动）'!$A:B,2,FALSE))</f>
        <v>0</v>
      </c>
      <c r="K11" s="47" t="str">
        <f>IF(ISERROR(VLOOKUP($B11,'小熊定理判定（不要动）'!$A:C,3,FALSE)),"",VLOOKUP($B11,'小熊定理判定（不要动）'!$A:C,3,FALSE))</f>
        <v>0</v>
      </c>
      <c r="L11" s="47" t="str">
        <f>IF(ISERROR(VLOOKUP($B11,'小熊定理判定（不要动）'!$A:D,4,FALSE)),"",VLOOKUP($B11,'小熊定理判定（不要动）'!$A:D,4,FALSE))</f>
        <v>0</v>
      </c>
      <c r="M11" s="54">
        <f>IF(ISERROR(VLOOKUP($B11,'分位点（自己导出） '!$C:E,3,FALSE)),"",VLOOKUP($B11,'分位点（自己导出） '!$C:E,3,FALSE))</f>
        <v>0.9841</v>
      </c>
      <c r="N11" s="54">
        <f>IF(ISERROR(VLOOKUP($B11,'分位点（自己导出） '!$C:F,4,FALSE)),"",VLOOKUP($B11,'分位点（自己导出） '!$C:F,4,FALSE))</f>
        <v>0.4037</v>
      </c>
      <c r="O11" s="54">
        <f>IF(ISERROR(VLOOKUP($B11,'分位点（自己导出） '!$C:G,5,FALSE)),"",VLOOKUP($B11,'分位点（自己导出） '!$C:G,5,FALSE))</f>
        <v>54.77</v>
      </c>
    </row>
    <row r="12" ht="17" customHeight="1" spans="1:15">
      <c r="A12" s="11" t="s">
        <v>56</v>
      </c>
      <c r="B12" s="40" t="s">
        <v>57</v>
      </c>
      <c r="C12" s="11" t="s">
        <v>58</v>
      </c>
      <c r="D12" s="41" t="str">
        <f>IF(ISERROR(VLOOKUP(C12,'周期表（不要动）'!A:B,2,FALSE)),"",VLOOKUP(C12,'周期表（不要动）'!A:B,2,FALSE))</f>
        <v/>
      </c>
      <c r="E12" s="43">
        <f>IF(ISERROR(VLOOKUP($B12,'问财（自己导出）'!B:D,3,FALSE)),"",VLOOKUP($B12,'问财（自己导出）'!B:D,3,FALSE))</f>
        <v>9.8013</v>
      </c>
      <c r="F12" s="43">
        <f>IF(ISERROR(VLOOKUP($B12,'问财（自己导出）'!B:E,4,FALSE)),"",VLOOKUP($B12,'问财（自己导出）'!B:E,4,FALSE))</f>
        <v>10.225</v>
      </c>
      <c r="G12" s="43">
        <f>IF(ISERROR(VLOOKUP($B12,'问财（自己导出）'!B:F,5,FALSE)),"",VLOOKUP($B12,'问财（自己导出）'!B:F,5,FALSE))</f>
        <v>10.7688</v>
      </c>
      <c r="H12" s="43">
        <f>IF(ISERROR(VLOOKUP($B12,'问财（自己导出）'!B:G,6,FALSE)),"",VLOOKUP($B12,'问财（自己导出）'!B:G,6,FALSE))</f>
        <v>10.5649</v>
      </c>
      <c r="I12" s="46">
        <f t="shared" si="0"/>
        <v>0</v>
      </c>
      <c r="J12" s="47" t="str">
        <f>IF(ISERROR(VLOOKUP($B12,'小熊定理判定（不要动）'!$A:B,2,FALSE)),"",VLOOKUP($B12,'小熊定理判定（不要动）'!$A:B,2,FALSE))</f>
        <v>0</v>
      </c>
      <c r="K12" s="47" t="str">
        <f>IF(ISERROR(VLOOKUP($B12,'小熊定理判定（不要动）'!$A:C,3,FALSE)),"",VLOOKUP($B12,'小熊定理判定（不要动）'!$A:C,3,FALSE))</f>
        <v>0</v>
      </c>
      <c r="L12" s="47" t="str">
        <f>IF(ISERROR(VLOOKUP($B12,'小熊定理判定（不要动）'!$A:D,4,FALSE)),"",VLOOKUP($B12,'小熊定理判定（不要动）'!$A:D,4,FALSE))</f>
        <v>0</v>
      </c>
      <c r="M12" s="54">
        <f>IF(ISERROR(VLOOKUP($B12,'分位点（自己导出） '!$C:E,3,FALSE)),"",VLOOKUP($B12,'分位点（自己导出） '!$C:E,3,FALSE))</f>
        <v>0.1758</v>
      </c>
      <c r="N12" s="54">
        <f>IF(ISERROR(VLOOKUP($B12,'分位点（自己导出） '!$C:F,4,FALSE)),"",VLOOKUP($B12,'分位点（自己导出） '!$C:F,4,FALSE))</f>
        <v>0.0596</v>
      </c>
      <c r="O12" s="54">
        <f>IF(ISERROR(VLOOKUP($B12,'分位点（自己导出） '!$C:G,5,FALSE)),"",VLOOKUP($B12,'分位点（自己导出） '!$C:G,5,FALSE))</f>
        <v>90.32</v>
      </c>
    </row>
    <row r="13" ht="17" customHeight="1" spans="1:15">
      <c r="A13" s="11" t="s">
        <v>59</v>
      </c>
      <c r="B13" s="40" t="s">
        <v>60</v>
      </c>
      <c r="C13" s="11" t="s">
        <v>58</v>
      </c>
      <c r="D13" s="41" t="str">
        <f>IF(ISERROR(VLOOKUP(C13,'周期表（不要动）'!A:B,2,FALSE)),"",VLOOKUP(C13,'周期表（不要动）'!A:B,2,FALSE))</f>
        <v/>
      </c>
      <c r="E13" s="43">
        <f>IF(ISERROR(VLOOKUP($B13,'问财（自己导出）'!B:D,3,FALSE)),"",VLOOKUP($B13,'问财（自己导出）'!B:D,3,FALSE))</f>
        <v>3.5649</v>
      </c>
      <c r="F13" s="43">
        <f>IF(ISERROR(VLOOKUP($B13,'问财（自己导出）'!B:E,4,FALSE)),"",VLOOKUP($B13,'问财（自己导出）'!B:E,4,FALSE))</f>
        <v>35.9354</v>
      </c>
      <c r="G13" s="43">
        <f>IF(ISERROR(VLOOKUP($B13,'问财（自己导出）'!B:F,5,FALSE)),"",VLOOKUP($B13,'问财（自己导出）'!B:F,5,FALSE))</f>
        <v>3.4751</v>
      </c>
      <c r="H13" s="43">
        <f>IF(ISERROR(VLOOKUP($B13,'问财（自己导出）'!B:G,6,FALSE)),"",VLOOKUP($B13,'问财（自己导出）'!B:G,6,FALSE))</f>
        <v>19.0018</v>
      </c>
      <c r="I13" s="46">
        <f t="shared" si="0"/>
        <v>0</v>
      </c>
      <c r="J13" s="47" t="str">
        <f>IF(ISERROR(VLOOKUP($B13,'小熊定理判定（不要动）'!$A:B,2,FALSE)),"",VLOOKUP($B13,'小熊定理判定（不要动）'!$A:B,2,FALSE))</f>
        <v>0</v>
      </c>
      <c r="K13" s="47" t="str">
        <f>IF(ISERROR(VLOOKUP($B13,'小熊定理判定（不要动）'!$A:C,3,FALSE)),"",VLOOKUP($B13,'小熊定理判定（不要动）'!$A:C,3,FALSE))</f>
        <v>0</v>
      </c>
      <c r="L13" s="47" t="str">
        <f>IF(ISERROR(VLOOKUP($B13,'小熊定理判定（不要动）'!$A:D,4,FALSE)),"",VLOOKUP($B13,'小熊定理判定（不要动）'!$A:D,4,FALSE))</f>
        <v>0</v>
      </c>
      <c r="M13" s="54">
        <f>IF(ISERROR(VLOOKUP($B13,'分位点（自己导出） '!$C:E,3,FALSE)),"",VLOOKUP($B13,'分位点（自己导出） '!$C:E,3,FALSE))</f>
        <v>1</v>
      </c>
      <c r="N13" s="54">
        <f>IF(ISERROR(VLOOKUP($B13,'分位点（自己导出） '!$C:F,4,FALSE)),"",VLOOKUP($B13,'分位点（自己导出） '!$C:F,4,FALSE))</f>
        <v>0.0454</v>
      </c>
      <c r="O13" s="54">
        <f>IF(ISERROR(VLOOKUP($B13,'分位点（自己导出） '!$C:G,5,FALSE)),"",VLOOKUP($B13,'分位点（自己导出） '!$C:G,5,FALSE))</f>
        <v>31</v>
      </c>
    </row>
    <row r="14" ht="17" hidden="1" customHeight="1" spans="1:15">
      <c r="A14" s="11" t="s">
        <v>61</v>
      </c>
      <c r="B14" s="11" t="s">
        <v>62</v>
      </c>
      <c r="C14" s="11" t="s">
        <v>63</v>
      </c>
      <c r="D14" s="41" t="str">
        <f>IF(ISERROR(VLOOKUP(C14,'周期表（不要动）'!A:B,2,FALSE)),"",VLOOKUP(C14,'周期表（不要动）'!A:B,2,FALSE))</f>
        <v/>
      </c>
      <c r="E14" s="43">
        <f>IF(ISERROR(VLOOKUP($B14,'问财（自己导出）'!B:D,3,FALSE)),"",VLOOKUP($B14,'问财（自己导出）'!B:D,3,FALSE))</f>
        <v>-6.6573</v>
      </c>
      <c r="F14" s="43">
        <f>IF(ISERROR(VLOOKUP($B14,'问财（自己导出）'!B:E,4,FALSE)),"",VLOOKUP($B14,'问财（自己导出）'!B:E,4,FALSE))</f>
        <v>-6.9515</v>
      </c>
      <c r="G14" s="43">
        <f>IF(ISERROR(VLOOKUP($B14,'问财（自己导出）'!B:F,5,FALSE)),"",VLOOKUP($B14,'问财（自己导出）'!B:F,5,FALSE))</f>
        <v>-16.7478</v>
      </c>
      <c r="H14" s="43">
        <f>IF(ISERROR(VLOOKUP($B14,'问财（自己导出）'!B:G,6,FALSE)),"",VLOOKUP($B14,'问财（自己导出）'!B:G,6,FALSE))</f>
        <v>-17.269</v>
      </c>
      <c r="I14" s="46">
        <f t="shared" si="0"/>
        <v>1</v>
      </c>
      <c r="J14" s="47" t="str">
        <f>IF(ISERROR(VLOOKUP($B14,'小熊定理判定（不要动）'!$A:B,2,FALSE)),"",VLOOKUP($B14,'小熊定理判定（不要动）'!$A:B,2,FALSE))</f>
        <v>NO</v>
      </c>
      <c r="K14" s="47" t="str">
        <f>IF(ISERROR(VLOOKUP($B14,'小熊定理判定（不要动）'!$A:C,3,FALSE)),"",VLOOKUP($B14,'小熊定理判定（不要动）'!$A:C,3,FALSE))</f>
        <v>0</v>
      </c>
      <c r="L14" s="47" t="str">
        <f>IF(ISERROR(VLOOKUP($B14,'小熊定理判定（不要动）'!$A:D,4,FALSE)),"",VLOOKUP($B14,'小熊定理判定（不要动）'!$A:D,4,FALSE))</f>
        <v>0</v>
      </c>
      <c r="M14" s="54">
        <f>IF(ISERROR(VLOOKUP($B14,'分位点（自己导出） '!$C:E,3,FALSE)),"",VLOOKUP($B14,'分位点（自己导出） '!$C:E,3,FALSE))</f>
        <v>0.4286</v>
      </c>
      <c r="N14" s="54">
        <f>IF(ISERROR(VLOOKUP($B14,'分位点（自己导出） '!$C:F,4,FALSE)),"",VLOOKUP($B14,'分位点（自己导出） '!$C:F,4,FALSE))</f>
        <v>0.0008</v>
      </c>
      <c r="O14" s="54">
        <f>IF(ISERROR(VLOOKUP($B14,'分位点（自己导出） '!$C:G,5,FALSE)),"",VLOOKUP($B14,'分位点（自己导出） '!$C:G,5,FALSE))</f>
        <v>11.14</v>
      </c>
    </row>
    <row r="15" ht="17" hidden="1" customHeight="1" spans="1:15">
      <c r="A15" s="11" t="s">
        <v>64</v>
      </c>
      <c r="B15" s="11" t="s">
        <v>65</v>
      </c>
      <c r="C15" s="11" t="s">
        <v>66</v>
      </c>
      <c r="D15" s="41" t="str">
        <f>IF(ISERROR(VLOOKUP(C15,'周期表（不要动）'!A:B,2,FALSE)),"",VLOOKUP(C15,'周期表（不要动）'!A:B,2,FALSE))</f>
        <v>是</v>
      </c>
      <c r="E15" s="43">
        <f>IF(ISERROR(VLOOKUP($B15,'问财（自己导出）'!B:D,3,FALSE)),"",VLOOKUP($B15,'问财（自己导出）'!B:D,3,FALSE))</f>
        <v>22.6399</v>
      </c>
      <c r="F15" s="43">
        <f>IF(ISERROR(VLOOKUP($B15,'问财（自己导出）'!B:E,4,FALSE)),"",VLOOKUP($B15,'问财（自己导出）'!B:E,4,FALSE))</f>
        <v>29.8181</v>
      </c>
      <c r="G15" s="43">
        <f>IF(ISERROR(VLOOKUP($B15,'问财（自己导出）'!B:F,5,FALSE)),"",VLOOKUP($B15,'问财（自己导出）'!B:F,5,FALSE))</f>
        <v>31.997</v>
      </c>
      <c r="H15" s="43">
        <f>IF(ISERROR(VLOOKUP($B15,'问财（自己导出）'!B:G,6,FALSE)),"",VLOOKUP($B15,'问财（自己导出）'!B:G,6,FALSE))</f>
        <v>25.9653</v>
      </c>
      <c r="I15" s="46">
        <f t="shared" si="0"/>
        <v>0</v>
      </c>
      <c r="J15" s="47" t="str">
        <f>IF(ISERROR(VLOOKUP($B15,'小熊定理判定（不要动）'!$A:B,2,FALSE)),"",VLOOKUP($B15,'小熊定理判定（不要动）'!$A:B,2,FALSE))</f>
        <v>0</v>
      </c>
      <c r="K15" s="47" t="str">
        <f>IF(ISERROR(VLOOKUP($B15,'小熊定理判定（不要动）'!$A:C,3,FALSE)),"",VLOOKUP($B15,'小熊定理判定（不要动）'!$A:C,3,FALSE))</f>
        <v>0</v>
      </c>
      <c r="L15" s="47" t="str">
        <f>IF(ISERROR(VLOOKUP($B15,'小熊定理判定（不要动）'!$A:D,4,FALSE)),"",VLOOKUP($B15,'小熊定理判定（不要动）'!$A:D,4,FALSE))</f>
        <v>0</v>
      </c>
      <c r="M15" s="54">
        <f>IF(ISERROR(VLOOKUP($B15,'分位点（自己导出） '!$C:E,3,FALSE)),"",VLOOKUP($B15,'分位点（自己导出） '!$C:E,3,FALSE))</f>
        <v>0.1752</v>
      </c>
      <c r="N15" s="54">
        <f>IF(ISERROR(VLOOKUP($B15,'分位点（自己导出） '!$C:F,4,FALSE)),"",VLOOKUP($B15,'分位点（自己导出） '!$C:F,4,FALSE))</f>
        <v>0.0027</v>
      </c>
      <c r="O15" s="54">
        <f>IF(ISERROR(VLOOKUP($B15,'分位点（自己导出） '!$C:G,5,FALSE)),"",VLOOKUP($B15,'分位点（自己导出） '!$C:G,5,FALSE))</f>
        <v>7.71</v>
      </c>
    </row>
    <row r="16" ht="17" customHeight="1" spans="1:15">
      <c r="A16" s="11" t="s">
        <v>67</v>
      </c>
      <c r="B16" s="40" t="s">
        <v>68</v>
      </c>
      <c r="C16" s="11" t="s">
        <v>38</v>
      </c>
      <c r="D16" s="41" t="str">
        <f>IF(ISERROR(VLOOKUP(C16,'周期表（不要动）'!A:B,2,FALSE)),"",VLOOKUP(C16,'周期表（不要动）'!A:B,2,FALSE))</f>
        <v/>
      </c>
      <c r="E16" s="43">
        <f>IF(ISERROR(VLOOKUP($B16,'问财（自己导出）'!B:D,3,FALSE)),"",VLOOKUP($B16,'问财（自己导出）'!B:D,3,FALSE))</f>
        <v>18.3108</v>
      </c>
      <c r="F16" s="43">
        <f>IF(ISERROR(VLOOKUP($B16,'问财（自己导出）'!B:E,4,FALSE)),"",VLOOKUP($B16,'问财（自己导出）'!B:E,4,FALSE))</f>
        <v>14.6722</v>
      </c>
      <c r="G16" s="43">
        <f>IF(ISERROR(VLOOKUP($B16,'问财（自己导出）'!B:F,5,FALSE)),"",VLOOKUP($B16,'问财（自己导出）'!B:F,5,FALSE))</f>
        <v>26.4131</v>
      </c>
      <c r="H16" s="43">
        <f>IF(ISERROR(VLOOKUP($B16,'问财（自己导出）'!B:G,6,FALSE)),"",VLOOKUP($B16,'问财（自己导出）'!B:G,6,FALSE))</f>
        <v>44.9659</v>
      </c>
      <c r="I16" s="46">
        <f t="shared" si="0"/>
        <v>0</v>
      </c>
      <c r="J16" s="47" t="str">
        <f>IF(ISERROR(VLOOKUP($B16,'小熊定理判定（不要动）'!$A:B,2,FALSE)),"",VLOOKUP($B16,'小熊定理判定（不要动）'!$A:B,2,FALSE))</f>
        <v>0</v>
      </c>
      <c r="K16" s="47" t="str">
        <f>IF(ISERROR(VLOOKUP($B16,'小熊定理判定（不要动）'!$A:C,3,FALSE)),"",VLOOKUP($B16,'小熊定理判定（不要动）'!$A:C,3,FALSE))</f>
        <v>0</v>
      </c>
      <c r="L16" s="47" t="str">
        <f>IF(ISERROR(VLOOKUP($B16,'小熊定理判定（不要动）'!$A:D,4,FALSE)),"",VLOOKUP($B16,'小熊定理判定（不要动）'!$A:D,4,FALSE))</f>
        <v>0</v>
      </c>
      <c r="M16" s="54">
        <f>IF(ISERROR(VLOOKUP($B16,'分位点（自己导出） '!$C:E,3,FALSE)),"",VLOOKUP($B16,'分位点（自己导出） '!$C:E,3,FALSE))</f>
        <v>0.0042</v>
      </c>
      <c r="N16" s="54">
        <f>IF(ISERROR(VLOOKUP($B16,'分位点（自己导出） '!$C:F,4,FALSE)),"",VLOOKUP($B16,'分位点（自己导出） '!$C:F,4,FALSE))</f>
        <v>0.0046</v>
      </c>
      <c r="O16" s="54">
        <f>IF(ISERROR(VLOOKUP($B16,'分位点（自己导出） '!$C:G,5,FALSE)),"",VLOOKUP($B16,'分位点（自己导出） '!$C:G,5,FALSE))</f>
        <v>19.95</v>
      </c>
    </row>
    <row r="17" ht="17" customHeight="1" spans="1:15">
      <c r="A17" s="11" t="s">
        <v>69</v>
      </c>
      <c r="B17" s="40" t="s">
        <v>70</v>
      </c>
      <c r="C17" s="11" t="s">
        <v>71</v>
      </c>
      <c r="D17" s="41" t="str">
        <f>IF(ISERROR(VLOOKUP(C17,'周期表（不要动）'!A:B,2,FALSE)),"",VLOOKUP(C17,'周期表（不要动）'!A:B,2,FALSE))</f>
        <v/>
      </c>
      <c r="E17" s="43">
        <f>IF(ISERROR(VLOOKUP($B17,'问财（自己导出）'!B:D,3,FALSE)),"",VLOOKUP($B17,'问财（自己导出）'!B:D,3,FALSE))</f>
        <v>21.2634</v>
      </c>
      <c r="F17" s="43">
        <f>IF(ISERROR(VLOOKUP($B17,'问财（自己导出）'!B:E,4,FALSE)),"",VLOOKUP($B17,'问财（自己导出）'!B:E,4,FALSE))</f>
        <v>46.6444</v>
      </c>
      <c r="G17" s="43">
        <f>IF(ISERROR(VLOOKUP($B17,'问财（自己导出）'!B:F,5,FALSE)),"",VLOOKUP($B17,'问财（自己导出）'!B:F,5,FALSE))</f>
        <v>9.4744</v>
      </c>
      <c r="H17" s="43">
        <f>IF(ISERROR(VLOOKUP($B17,'问财（自己导出）'!B:G,6,FALSE)),"",VLOOKUP($B17,'问财（自己导出）'!B:G,6,FALSE))</f>
        <v>25.8003</v>
      </c>
      <c r="I17" s="46">
        <f t="shared" si="0"/>
        <v>0</v>
      </c>
      <c r="J17" s="47" t="str">
        <f>IF(ISERROR(VLOOKUP($B17,'小熊定理判定（不要动）'!$A:B,2,FALSE)),"",VLOOKUP($B17,'小熊定理判定（不要动）'!$A:B,2,FALSE))</f>
        <v>0</v>
      </c>
      <c r="K17" s="47" t="str">
        <f>IF(ISERROR(VLOOKUP($B17,'小熊定理判定（不要动）'!$A:C,3,FALSE)),"",VLOOKUP($B17,'小熊定理判定（不要动）'!$A:C,3,FALSE))</f>
        <v>0</v>
      </c>
      <c r="L17" s="47" t="str">
        <f>IF(ISERROR(VLOOKUP($B17,'小熊定理判定（不要动）'!$A:D,4,FALSE)),"",VLOOKUP($B17,'小熊定理判定（不要动）'!$A:D,4,FALSE))</f>
        <v>0</v>
      </c>
      <c r="M17" s="54">
        <f>IF(ISERROR(VLOOKUP($B17,'分位点（自己导出） '!$C:E,3,FALSE)),"",VLOOKUP($B17,'分位点（自己导出） '!$C:E,3,FALSE))</f>
        <v>0.2426</v>
      </c>
      <c r="N17" s="54">
        <f>IF(ISERROR(VLOOKUP($B17,'分位点（自己导出） '!$C:F,4,FALSE)),"",VLOOKUP($B17,'分位点（自己导出） '!$C:F,4,FALSE))</f>
        <v>0.3673</v>
      </c>
      <c r="O17" s="54">
        <f>IF(ISERROR(VLOOKUP($B17,'分位点（自己导出） '!$C:G,5,FALSE)),"",VLOOKUP($B17,'分位点（自己导出） '!$C:G,5,FALSE))</f>
        <v>32.06</v>
      </c>
    </row>
    <row r="18" ht="17" customHeight="1" spans="1:15">
      <c r="A18" s="11" t="s">
        <v>72</v>
      </c>
      <c r="B18" s="40" t="s">
        <v>73</v>
      </c>
      <c r="C18" s="13" t="s">
        <v>74</v>
      </c>
      <c r="D18" s="41" t="str">
        <f>IF(ISERROR(VLOOKUP(C18,'周期表（不要动）'!A:B,2,FALSE)),"",VLOOKUP(C18,'周期表（不要动）'!A:B,2,FALSE))</f>
        <v/>
      </c>
      <c r="E18" s="43">
        <f>IF(ISERROR(VLOOKUP($B18,'问财（自己导出）'!B:D,3,FALSE)),"",VLOOKUP($B18,'问财（自己导出）'!B:D,3,FALSE))</f>
        <v>15.9377</v>
      </c>
      <c r="F18" s="43">
        <f>IF(ISERROR(VLOOKUP($B18,'问财（自己导出）'!B:E,4,FALSE)),"",VLOOKUP($B18,'问财（自己导出）'!B:E,4,FALSE))</f>
        <v>18.7865</v>
      </c>
      <c r="G18" s="43">
        <f>IF(ISERROR(VLOOKUP($B18,'问财（自己导出）'!B:F,5,FALSE)),"",VLOOKUP($B18,'问财（自己导出）'!B:F,5,FALSE))</f>
        <v>11.2964</v>
      </c>
      <c r="H18" s="43">
        <f>IF(ISERROR(VLOOKUP($B18,'问财（自己导出）'!B:G,6,FALSE)),"",VLOOKUP($B18,'问财（自己导出）'!B:G,6,FALSE))</f>
        <v>16.6242</v>
      </c>
      <c r="I18" s="46">
        <f t="shared" si="0"/>
        <v>0</v>
      </c>
      <c r="J18" s="47" t="str">
        <f>IF(ISERROR(VLOOKUP($B18,'小熊定理判定（不要动）'!$A:B,2,FALSE)),"",VLOOKUP($B18,'小熊定理判定（不要动）'!$A:B,2,FALSE))</f>
        <v>0</v>
      </c>
      <c r="K18" s="47" t="str">
        <f>IF(ISERROR(VLOOKUP($B18,'小熊定理判定（不要动）'!$A:C,3,FALSE)),"",VLOOKUP($B18,'小熊定理判定（不要动）'!$A:C,3,FALSE))</f>
        <v>0</v>
      </c>
      <c r="L18" s="47" t="str">
        <f>IF(ISERROR(VLOOKUP($B18,'小熊定理判定（不要动）'!$A:D,4,FALSE)),"",VLOOKUP($B18,'小熊定理判定（不要动）'!$A:D,4,FALSE))</f>
        <v>0</v>
      </c>
      <c r="M18" s="54">
        <f>IF(ISERROR(VLOOKUP($B18,'分位点（自己导出） '!$C:E,3,FALSE)),"",VLOOKUP($B18,'分位点（自己导出） '!$C:E,3,FALSE))</f>
        <v>0.9762</v>
      </c>
      <c r="N18" s="54">
        <f>IF(ISERROR(VLOOKUP($B18,'分位点（自己导出） '!$C:F,4,FALSE)),"",VLOOKUP($B18,'分位点（自己导出） '!$C:F,4,FALSE))</f>
        <v>0.9837</v>
      </c>
      <c r="O18" s="54">
        <f>IF(ISERROR(VLOOKUP($B18,'分位点（自己导出） '!$C:G,5,FALSE)),"",VLOOKUP($B18,'分位点（自己导出） '!$C:G,5,FALSE))</f>
        <v>31.4</v>
      </c>
    </row>
    <row r="19" ht="17" hidden="1" customHeight="1" spans="1:15">
      <c r="A19" s="11" t="s">
        <v>75</v>
      </c>
      <c r="B19" s="11" t="s">
        <v>76</v>
      </c>
      <c r="C19" s="11" t="s">
        <v>77</v>
      </c>
      <c r="D19" s="41" t="str">
        <f>IF(ISERROR(VLOOKUP(C19,'周期表（不要动）'!A:B,2,FALSE)),"",VLOOKUP(C19,'周期表（不要动）'!A:B,2,FALSE))</f>
        <v/>
      </c>
      <c r="E19" s="43">
        <f>IF(ISERROR(VLOOKUP($B19,'问财（自己导出）'!B:D,3,FALSE)),"",VLOOKUP($B19,'问财（自己导出）'!B:D,3,FALSE))</f>
        <v>8.1446</v>
      </c>
      <c r="F19" s="43">
        <f>IF(ISERROR(VLOOKUP($B19,'问财（自己导出）'!B:E,4,FALSE)),"",VLOOKUP($B19,'问财（自己导出）'!B:E,4,FALSE))</f>
        <v>5.5853</v>
      </c>
      <c r="G19" s="43">
        <f>IF(ISERROR(VLOOKUP($B19,'问财（自己导出）'!B:F,5,FALSE)),"",VLOOKUP($B19,'问财（自己导出）'!B:F,5,FALSE))</f>
        <v>-6.3407</v>
      </c>
      <c r="H19" s="43">
        <f>IF(ISERROR(VLOOKUP($B19,'问财（自己导出）'!B:G,6,FALSE)),"",VLOOKUP($B19,'问财（自己导出）'!B:G,6,FALSE))</f>
        <v>3.014</v>
      </c>
      <c r="I19" s="46">
        <f t="shared" si="0"/>
        <v>1</v>
      </c>
      <c r="J19" s="47" t="str">
        <f>IF(ISERROR(VLOOKUP($B19,'小熊定理判定（不要动）'!$A:B,2,FALSE)),"",VLOOKUP($B19,'小熊定理判定（不要动）'!$A:B,2,FALSE))</f>
        <v>0</v>
      </c>
      <c r="K19" s="47" t="str">
        <f>IF(ISERROR(VLOOKUP($B19,'小熊定理判定（不要动）'!$A:C,3,FALSE)),"",VLOOKUP($B19,'小熊定理判定（不要动）'!$A:C,3,FALSE))</f>
        <v>0</v>
      </c>
      <c r="L19" s="47" t="str">
        <f>IF(ISERROR(VLOOKUP($B19,'小熊定理判定（不要动）'!$A:D,4,FALSE)),"",VLOOKUP($B19,'小熊定理判定（不要动）'!$A:D,4,FALSE))</f>
        <v>0</v>
      </c>
      <c r="M19" s="54">
        <f>IF(ISERROR(VLOOKUP($B19,'分位点（自己导出） '!$C:E,3,FALSE)),"",VLOOKUP($B19,'分位点（自己导出） '!$C:E,3,FALSE))</f>
        <v>0.1953</v>
      </c>
      <c r="N19" s="54">
        <f>IF(ISERROR(VLOOKUP($B19,'分位点（自己导出） '!$C:F,4,FALSE)),"",VLOOKUP($B19,'分位点（自己导出） '!$C:F,4,FALSE))</f>
        <v>0.0737</v>
      </c>
      <c r="O19" s="54">
        <f>IF(ISERROR(VLOOKUP($B19,'分位点（自己导出） '!$C:G,5,FALSE)),"",VLOOKUP($B19,'分位点（自己导出） '!$C:G,5,FALSE))</f>
        <v>9.05</v>
      </c>
    </row>
    <row r="20" ht="17" customHeight="1" spans="1:15">
      <c r="A20" s="11" t="s">
        <v>78</v>
      </c>
      <c r="B20" s="40" t="s">
        <v>79</v>
      </c>
      <c r="C20" s="11" t="s">
        <v>63</v>
      </c>
      <c r="D20" s="41" t="str">
        <f>IF(ISERROR(VLOOKUP(C20,'周期表（不要动）'!A:B,2,FALSE)),"",VLOOKUP(C20,'周期表（不要动）'!A:B,2,FALSE))</f>
        <v/>
      </c>
      <c r="E20" s="43">
        <f>IF(ISERROR(VLOOKUP($B20,'问财（自己导出）'!B:D,3,FALSE)),"",VLOOKUP($B20,'问财（自己导出）'!B:D,3,FALSE))</f>
        <v>23.8512</v>
      </c>
      <c r="F20" s="43">
        <f>IF(ISERROR(VLOOKUP($B20,'问财（自己导出）'!B:E,4,FALSE)),"",VLOOKUP($B20,'问财（自己导出）'!B:E,4,FALSE))</f>
        <v>6.1789</v>
      </c>
      <c r="G20" s="43">
        <f>IF(ISERROR(VLOOKUP($B20,'问财（自己导出）'!B:F,5,FALSE)),"",VLOOKUP($B20,'问财（自己导出）'!B:F,5,FALSE))</f>
        <v>27.532</v>
      </c>
      <c r="H20" s="43">
        <f>IF(ISERROR(VLOOKUP($B20,'问财（自己导出）'!B:G,6,FALSE)),"",VLOOKUP($B20,'问财（自己导出）'!B:G,6,FALSE))</f>
        <v>20.8404</v>
      </c>
      <c r="I20" s="46">
        <f t="shared" si="0"/>
        <v>0</v>
      </c>
      <c r="J20" s="47" t="str">
        <f>IF(ISERROR(VLOOKUP($B20,'小熊定理判定（不要动）'!$A:B,2,FALSE)),"",VLOOKUP($B20,'小熊定理判定（不要动）'!$A:B,2,FALSE))</f>
        <v>0</v>
      </c>
      <c r="K20" s="47" t="str">
        <f>IF(ISERROR(VLOOKUP($B20,'小熊定理判定（不要动）'!$A:C,3,FALSE)),"",VLOOKUP($B20,'小熊定理判定（不要动）'!$A:C,3,FALSE))</f>
        <v>0</v>
      </c>
      <c r="L20" s="47" t="str">
        <f>IF(ISERROR(VLOOKUP($B20,'小熊定理判定（不要动）'!$A:D,4,FALSE)),"",VLOOKUP($B20,'小熊定理判定（不要动）'!$A:D,4,FALSE))</f>
        <v>0</v>
      </c>
      <c r="M20" s="54">
        <f>IF(ISERROR(VLOOKUP($B20,'分位点（自己导出） '!$C:E,3,FALSE)),"",VLOOKUP($B20,'分位点（自己导出） '!$C:E,3,FALSE))</f>
        <v>0.8138</v>
      </c>
      <c r="N20" s="54">
        <f>IF(ISERROR(VLOOKUP($B20,'分位点（自己导出） '!$C:F,4,FALSE)),"",VLOOKUP($B20,'分位点（自己导出） '!$C:F,4,FALSE))</f>
        <v>0.9147</v>
      </c>
      <c r="O20" s="54">
        <f>IF(ISERROR(VLOOKUP($B20,'分位点（自己导出） '!$C:G,5,FALSE)),"",VLOOKUP($B20,'分位点（自己导出） '!$C:G,5,FALSE))</f>
        <v>595.88</v>
      </c>
    </row>
    <row r="21" ht="17" customHeight="1" spans="1:15">
      <c r="A21" s="11" t="s">
        <v>80</v>
      </c>
      <c r="B21" s="40" t="s">
        <v>81</v>
      </c>
      <c r="C21" s="11" t="s">
        <v>82</v>
      </c>
      <c r="D21" s="41" t="str">
        <f>IF(ISERROR(VLOOKUP(C21,'周期表（不要动）'!A:B,2,FALSE)),"",VLOOKUP(C21,'周期表（不要动）'!A:B,2,FALSE))</f>
        <v/>
      </c>
      <c r="E21" s="43">
        <f>IF(ISERROR(VLOOKUP($B21,'问财（自己导出）'!B:D,3,FALSE)),"",VLOOKUP($B21,'问财（自己导出）'!B:D,3,FALSE))</f>
        <v>11.2225</v>
      </c>
      <c r="F21" s="43">
        <f>IF(ISERROR(VLOOKUP($B21,'问财（自己导出）'!B:E,4,FALSE)),"",VLOOKUP($B21,'问财（自己导出）'!B:E,4,FALSE))</f>
        <v>4.6788</v>
      </c>
      <c r="G21" s="43">
        <f>IF(ISERROR(VLOOKUP($B21,'问财（自己导出）'!B:F,5,FALSE)),"",VLOOKUP($B21,'问财（自己导出）'!B:F,5,FALSE))</f>
        <v>12.5562</v>
      </c>
      <c r="H21" s="43">
        <f>IF(ISERROR(VLOOKUP($B21,'问财（自己导出）'!B:G,6,FALSE)),"",VLOOKUP($B21,'问财（自己导出）'!B:G,6,FALSE))</f>
        <v>6.2553</v>
      </c>
      <c r="I21" s="46">
        <f t="shared" si="0"/>
        <v>0</v>
      </c>
      <c r="J21" s="47" t="str">
        <f>IF(ISERROR(VLOOKUP($B21,'小熊定理判定（不要动）'!$A:B,2,FALSE)),"",VLOOKUP($B21,'小熊定理判定（不要动）'!$A:B,2,FALSE))</f>
        <v>0</v>
      </c>
      <c r="K21" s="47" t="str">
        <f>IF(ISERROR(VLOOKUP($B21,'小熊定理判定（不要动）'!$A:C,3,FALSE)),"",VLOOKUP($B21,'小熊定理判定（不要动）'!$A:C,3,FALSE))</f>
        <v>0</v>
      </c>
      <c r="L21" s="47" t="str">
        <f>IF(ISERROR(VLOOKUP($B21,'小熊定理判定（不要动）'!$A:D,4,FALSE)),"",VLOOKUP($B21,'小熊定理判定（不要动）'!$A:D,4,FALSE))</f>
        <v>0</v>
      </c>
      <c r="M21" s="54">
        <f>IF(ISERROR(VLOOKUP($B21,'分位点（自己导出） '!$C:E,3,FALSE)),"",VLOOKUP($B21,'分位点（自己导出） '!$C:E,3,FALSE))</f>
        <v>0.143</v>
      </c>
      <c r="N21" s="54">
        <f>IF(ISERROR(VLOOKUP($B21,'分位点（自己导出） '!$C:F,4,FALSE)),"",VLOOKUP($B21,'分位点（自己导出） '!$C:F,4,FALSE))</f>
        <v>0.1152</v>
      </c>
      <c r="O21" s="54">
        <f>IF(ISERROR(VLOOKUP($B21,'分位点（自己导出） '!$C:G,5,FALSE)),"",VLOOKUP($B21,'分位点（自己导出） '!$C:G,5,FALSE))</f>
        <v>31.2</v>
      </c>
    </row>
    <row r="22" ht="17" hidden="1" customHeight="1" spans="1:15">
      <c r="A22" s="11" t="s">
        <v>83</v>
      </c>
      <c r="B22" s="11" t="s">
        <v>84</v>
      </c>
      <c r="C22" s="11" t="s">
        <v>85</v>
      </c>
      <c r="D22" s="41" t="str">
        <f>IF(ISERROR(VLOOKUP(C22,'周期表（不要动）'!A:B,2,FALSE)),"",VLOOKUP(C22,'周期表（不要动）'!A:B,2,FALSE))</f>
        <v>是</v>
      </c>
      <c r="E22" s="43">
        <f>IF(ISERROR(VLOOKUP($B22,'问财（自己导出）'!B:D,3,FALSE)),"",VLOOKUP($B22,'问财（自己导出）'!B:D,3,FALSE))</f>
        <v>3.1149</v>
      </c>
      <c r="F22" s="43">
        <f>IF(ISERROR(VLOOKUP($B22,'问财（自己导出）'!B:E,4,FALSE)),"",VLOOKUP($B22,'问财（自己导出）'!B:E,4,FALSE))</f>
        <v>-9.8339</v>
      </c>
      <c r="G22" s="43">
        <f>IF(ISERROR(VLOOKUP($B22,'问财（自己导出）'!B:F,5,FALSE)),"",VLOOKUP($B22,'问财（自己导出）'!B:F,5,FALSE))</f>
        <v>6.2546</v>
      </c>
      <c r="H22" s="43">
        <f>IF(ISERROR(VLOOKUP($B22,'问财（自己导出）'!B:G,6,FALSE)),"",VLOOKUP($B22,'问财（自己导出）'!B:G,6,FALSE))</f>
        <v>-14.6451</v>
      </c>
      <c r="I22" s="46">
        <f t="shared" si="0"/>
        <v>1</v>
      </c>
      <c r="J22" s="47" t="str">
        <f>IF(ISERROR(VLOOKUP($B22,'小熊定理判定（不要动）'!$A:B,2,FALSE)),"",VLOOKUP($B22,'小熊定理判定（不要动）'!$A:B,2,FALSE))</f>
        <v>NO</v>
      </c>
      <c r="K22" s="47" t="str">
        <f>IF(ISERROR(VLOOKUP($B22,'小熊定理判定（不要动）'!$A:C,3,FALSE)),"",VLOOKUP($B22,'小熊定理判定（不要动）'!$A:C,3,FALSE))</f>
        <v>0</v>
      </c>
      <c r="L22" s="47" t="str">
        <f>IF(ISERROR(VLOOKUP($B22,'小熊定理判定（不要动）'!$A:D,4,FALSE)),"",VLOOKUP($B22,'小熊定理判定（不要动）'!$A:D,4,FALSE))</f>
        <v>0</v>
      </c>
      <c r="M22" s="54">
        <f>IF(ISERROR(VLOOKUP($B22,'分位点（自己导出） '!$C:E,3,FALSE)),"",VLOOKUP($B22,'分位点（自己导出） '!$C:E,3,FALSE))</f>
        <v>0.0579</v>
      </c>
      <c r="N22" s="54">
        <f>IF(ISERROR(VLOOKUP($B22,'分位点（自己导出） '!$C:F,4,FALSE)),"",VLOOKUP($B22,'分位点（自己导出） '!$C:F,4,FALSE))</f>
        <v>0.0055</v>
      </c>
      <c r="O22" s="54">
        <f>IF(ISERROR(VLOOKUP($B22,'分位点（自己导出） '!$C:G,5,FALSE)),"",VLOOKUP($B22,'分位点（自己导出） '!$C:G,5,FALSE))</f>
        <v>8.06</v>
      </c>
    </row>
    <row r="23" ht="17" hidden="1" customHeight="1" spans="1:15">
      <c r="A23" s="11" t="s">
        <v>86</v>
      </c>
      <c r="B23" s="11" t="s">
        <v>87</v>
      </c>
      <c r="C23" s="11" t="s">
        <v>88</v>
      </c>
      <c r="D23" s="41" t="str">
        <f>IF(ISERROR(VLOOKUP(C23,'周期表（不要动）'!A:B,2,FALSE)),"",VLOOKUP(C23,'周期表（不要动）'!A:B,2,FALSE))</f>
        <v>是</v>
      </c>
      <c r="E23" s="43">
        <f>IF(ISERROR(VLOOKUP($B23,'问财（自己导出）'!B:D,3,FALSE)),"",VLOOKUP($B23,'问财（自己导出）'!B:D,3,FALSE))</f>
        <v>11.0389</v>
      </c>
      <c r="F23" s="43">
        <f>IF(ISERROR(VLOOKUP($B23,'问财（自己导出）'!B:E,4,FALSE)),"",VLOOKUP($B23,'问财（自己导出）'!B:E,4,FALSE))</f>
        <v>30.9388</v>
      </c>
      <c r="G23" s="43">
        <f>IF(ISERROR(VLOOKUP($B23,'问财（自己导出）'!B:F,5,FALSE)),"",VLOOKUP($B23,'问财（自己导出）'!B:F,5,FALSE))</f>
        <v>22.2076</v>
      </c>
      <c r="H23" s="43">
        <f>IF(ISERROR(VLOOKUP($B23,'问财（自己导出）'!B:G,6,FALSE)),"",VLOOKUP($B23,'问财（自己导出）'!B:G,6,FALSE))</f>
        <v>28.3538</v>
      </c>
      <c r="I23" s="46">
        <f t="shared" si="0"/>
        <v>0</v>
      </c>
      <c r="J23" s="47" t="str">
        <f>IF(ISERROR(VLOOKUP($B23,'小熊定理判定（不要动）'!$A:B,2,FALSE)),"",VLOOKUP($B23,'小熊定理判定（不要动）'!$A:B,2,FALSE))</f>
        <v>0</v>
      </c>
      <c r="K23" s="47" t="str">
        <f>IF(ISERROR(VLOOKUP($B23,'小熊定理判定（不要动）'!$A:C,3,FALSE)),"",VLOOKUP($B23,'小熊定理判定（不要动）'!$A:C,3,FALSE))</f>
        <v>0</v>
      </c>
      <c r="L23" s="47" t="str">
        <f>IF(ISERROR(VLOOKUP($B23,'小熊定理判定（不要动）'!$A:D,4,FALSE)),"",VLOOKUP($B23,'小熊定理判定（不要动）'!$A:D,4,FALSE))</f>
        <v>0</v>
      </c>
      <c r="M23" s="54">
        <f>IF(ISERROR(VLOOKUP($B23,'分位点（自己导出） '!$C:E,3,FALSE)),"",VLOOKUP($B23,'分位点（自己导出） '!$C:E,3,FALSE))</f>
        <v>0.9713</v>
      </c>
      <c r="N23" s="54">
        <f>IF(ISERROR(VLOOKUP($B23,'分位点（自己导出） '!$C:F,4,FALSE)),"",VLOOKUP($B23,'分位点（自己导出） '!$C:F,4,FALSE))</f>
        <v>0.0345</v>
      </c>
      <c r="O23" s="54">
        <f>IF(ISERROR(VLOOKUP($B23,'分位点（自己导出） '!$C:G,5,FALSE)),"",VLOOKUP($B23,'分位点（自己导出） '!$C:G,5,FALSE))</f>
        <v>2.68</v>
      </c>
    </row>
    <row r="24" ht="17" customHeight="1" spans="1:15">
      <c r="A24" s="11" t="s">
        <v>89</v>
      </c>
      <c r="B24" s="40" t="s">
        <v>90</v>
      </c>
      <c r="C24" s="11" t="s">
        <v>91</v>
      </c>
      <c r="D24" s="41" t="str">
        <f>IF(ISERROR(VLOOKUP(C24,'周期表（不要动）'!A:B,2,FALSE)),"",VLOOKUP(C24,'周期表（不要动）'!A:B,2,FALSE))</f>
        <v/>
      </c>
      <c r="E24" s="43">
        <f>IF(ISERROR(VLOOKUP($B24,'问财（自己导出）'!B:D,3,FALSE)),"",VLOOKUP($B24,'问财（自己导出）'!B:D,3,FALSE))</f>
        <v>35.7055</v>
      </c>
      <c r="F24" s="43">
        <f>IF(ISERROR(VLOOKUP($B24,'问财（自己导出）'!B:E,4,FALSE)),"",VLOOKUP($B24,'问财（自己导出）'!B:E,4,FALSE))</f>
        <v>25.0883</v>
      </c>
      <c r="G24" s="43">
        <f>IF(ISERROR(VLOOKUP($B24,'问财（自己导出）'!B:F,5,FALSE)),"",VLOOKUP($B24,'问财（自己导出）'!B:F,5,FALSE))</f>
        <v>30.8617</v>
      </c>
      <c r="H24" s="43">
        <f>IF(ISERROR(VLOOKUP($B24,'问财（自己导出）'!B:G,6,FALSE)),"",VLOOKUP($B24,'问财（自己导出）'!B:G,6,FALSE))</f>
        <v>22.6727</v>
      </c>
      <c r="I24" s="46">
        <f t="shared" si="0"/>
        <v>0</v>
      </c>
      <c r="J24" s="47" t="str">
        <f>IF(ISERROR(VLOOKUP($B24,'小熊定理判定（不要动）'!$A:B,2,FALSE)),"",VLOOKUP($B24,'小熊定理判定（不要动）'!$A:B,2,FALSE))</f>
        <v>0</v>
      </c>
      <c r="K24" s="47" t="str">
        <f>IF(ISERROR(VLOOKUP($B24,'小熊定理判定（不要动）'!$A:C,3,FALSE)),"",VLOOKUP($B24,'小熊定理判定（不要动）'!$A:C,3,FALSE))</f>
        <v>0</v>
      </c>
      <c r="L24" s="47" t="str">
        <f>IF(ISERROR(VLOOKUP($B24,'小熊定理判定（不要动）'!$A:D,4,FALSE)),"",VLOOKUP($B24,'小熊定理判定（不要动）'!$A:D,4,FALSE))</f>
        <v>0</v>
      </c>
      <c r="M24" s="54">
        <f>IF(ISERROR(VLOOKUP($B24,'分位点（自己导出） '!$C:E,3,FALSE)),"",VLOOKUP($B24,'分位点（自己导出） '!$C:E,3,FALSE))</f>
        <v>0.4048</v>
      </c>
      <c r="N24" s="54">
        <f>IF(ISERROR(VLOOKUP($B24,'分位点（自己导出） '!$C:F,4,FALSE)),"",VLOOKUP($B24,'分位点（自己导出） '!$C:F,4,FALSE))</f>
        <v>0.4116</v>
      </c>
      <c r="O24" s="54">
        <f>IF(ISERROR(VLOOKUP($B24,'分位点（自己导出） '!$C:G,5,FALSE)),"",VLOOKUP($B24,'分位点（自己导出） '!$C:G,5,FALSE))</f>
        <v>34.7</v>
      </c>
    </row>
    <row r="25" ht="17" hidden="1" customHeight="1" spans="1:15">
      <c r="A25" s="11" t="s">
        <v>92</v>
      </c>
      <c r="B25" s="11" t="s">
        <v>93</v>
      </c>
      <c r="C25" s="11" t="s">
        <v>94</v>
      </c>
      <c r="D25" s="41" t="str">
        <f>IF(ISERROR(VLOOKUP(C25,'周期表（不要动）'!A:B,2,FALSE)),"",VLOOKUP(C25,'周期表（不要动）'!A:B,2,FALSE))</f>
        <v>是</v>
      </c>
      <c r="E25" s="43">
        <f>IF(ISERROR(VLOOKUP($B25,'问财（自己导出）'!B:D,3,FALSE)),"",VLOOKUP($B25,'问财（自己导出）'!B:D,3,FALSE))</f>
        <v>133.5242</v>
      </c>
      <c r="F25" s="43">
        <f>IF(ISERROR(VLOOKUP($B25,'问财（自己导出）'!B:E,4,FALSE)),"",VLOOKUP($B25,'问财（自己导出）'!B:E,4,FALSE))</f>
        <v>63.3028</v>
      </c>
      <c r="G25" s="43">
        <f>IF(ISERROR(VLOOKUP($B25,'问财（自己导出）'!B:F,5,FALSE)),"",VLOOKUP($B25,'问财（自己导出）'!B:F,5,FALSE))</f>
        <v>195.4525</v>
      </c>
      <c r="H25" s="43">
        <f>IF(ISERROR(VLOOKUP($B25,'问财（自己导出）'!B:G,6,FALSE)),"",VLOOKUP($B25,'问财（自己导出）'!B:G,6,FALSE))</f>
        <v>68.2561</v>
      </c>
      <c r="I25" s="46">
        <f t="shared" si="0"/>
        <v>0</v>
      </c>
      <c r="J25" s="47" t="str">
        <f>IF(ISERROR(VLOOKUP($B25,'小熊定理判定（不要动）'!$A:B,2,FALSE)),"",VLOOKUP($B25,'小熊定理判定（不要动）'!$A:B,2,FALSE))</f>
        <v/>
      </c>
      <c r="K25" s="47" t="str">
        <f>IF(ISERROR(VLOOKUP($B25,'小熊定理判定（不要动）'!$A:C,3,FALSE)),"",VLOOKUP($B25,'小熊定理判定（不要动）'!$A:C,3,FALSE))</f>
        <v/>
      </c>
      <c r="L25" s="47" t="str">
        <f>IF(ISERROR(VLOOKUP($B25,'小熊定理判定（不要动）'!$A:D,4,FALSE)),"",VLOOKUP($B25,'小熊定理判定（不要动）'!$A:D,4,FALSE))</f>
        <v>0</v>
      </c>
      <c r="M25" s="54">
        <f>IF(ISERROR(VLOOKUP($B25,'分位点（自己导出） '!$C:E,3,FALSE)),"",VLOOKUP($B25,'分位点（自己导出） '!$C:E,3,FALSE))</f>
        <v>0.9991</v>
      </c>
      <c r="N25" s="54">
        <f>IF(ISERROR(VLOOKUP($B25,'分位点（自己导出） '!$C:F,4,FALSE)),"",VLOOKUP($B25,'分位点（自己导出） '!$C:F,4,FALSE))</f>
        <v>0.0009</v>
      </c>
      <c r="O25" s="54">
        <f>IF(ISERROR(VLOOKUP($B25,'分位点（自己导出） '!$C:G,5,FALSE)),"",VLOOKUP($B25,'分位点（自己导出） '!$C:G,5,FALSE))</f>
        <v>2.5</v>
      </c>
    </row>
    <row r="26" ht="17" customHeight="1" spans="1:15">
      <c r="A26" s="11" t="s">
        <v>95</v>
      </c>
      <c r="B26" s="40" t="s">
        <v>96</v>
      </c>
      <c r="C26" s="11" t="s">
        <v>97</v>
      </c>
      <c r="D26" s="41" t="str">
        <f>IF(ISERROR(VLOOKUP(C26,'周期表（不要动）'!A:B,2,FALSE)),"",VLOOKUP(C26,'周期表（不要动）'!A:B,2,FALSE))</f>
        <v/>
      </c>
      <c r="E26" s="43">
        <f>IF(ISERROR(VLOOKUP($B26,'问财（自己导出）'!B:D,3,FALSE)),"",VLOOKUP($B26,'问财（自己导出）'!B:D,3,FALSE))</f>
        <v>2.6051</v>
      </c>
      <c r="F26" s="43">
        <f>IF(ISERROR(VLOOKUP($B26,'问财（自己导出）'!B:E,4,FALSE)),"",VLOOKUP($B26,'问财（自己导出）'!B:E,4,FALSE))</f>
        <v>10.9419</v>
      </c>
      <c r="G26" s="43">
        <f>IF(ISERROR(VLOOKUP($B26,'问财（自己导出）'!B:F,5,FALSE)),"",VLOOKUP($B26,'问财（自己导出）'!B:F,5,FALSE))</f>
        <v>19.2644</v>
      </c>
      <c r="H26" s="43">
        <f>IF(ISERROR(VLOOKUP($B26,'问财（自己导出）'!B:G,6,FALSE)),"",VLOOKUP($B26,'问财（自己导出）'!B:G,6,FALSE))</f>
        <v>11.7635</v>
      </c>
      <c r="I26" s="46">
        <f t="shared" si="0"/>
        <v>0</v>
      </c>
      <c r="J26" s="47" t="str">
        <f>IF(ISERROR(VLOOKUP($B26,'小熊定理判定（不要动）'!$A:B,2,FALSE)),"",VLOOKUP($B26,'小熊定理判定（不要动）'!$A:B,2,FALSE))</f>
        <v>0</v>
      </c>
      <c r="K26" s="47" t="str">
        <f>IF(ISERROR(VLOOKUP($B26,'小熊定理判定（不要动）'!$A:C,3,FALSE)),"",VLOOKUP($B26,'小熊定理判定（不要动）'!$A:C,3,FALSE))</f>
        <v>0</v>
      </c>
      <c r="L26" s="47" t="str">
        <f>IF(ISERROR(VLOOKUP($B26,'小熊定理判定（不要动）'!$A:D,4,FALSE)),"",VLOOKUP($B26,'小熊定理判定（不要动）'!$A:D,4,FALSE))</f>
        <v>0</v>
      </c>
      <c r="M26" s="54">
        <f>IF(ISERROR(VLOOKUP($B26,'分位点（自己导出） '!$C:E,3,FALSE)),"",VLOOKUP($B26,'分位点（自己导出） '!$C:E,3,FALSE))</f>
        <v>0.7897</v>
      </c>
      <c r="N26" s="54">
        <f>IF(ISERROR(VLOOKUP($B26,'分位点（自己导出） '!$C:F,4,FALSE)),"",VLOOKUP($B26,'分位点（自己导出） '!$C:F,4,FALSE))</f>
        <v>0.9712</v>
      </c>
      <c r="O26" s="54">
        <f>IF(ISERROR(VLOOKUP($B26,'分位点（自己导出） '!$C:G,5,FALSE)),"",VLOOKUP($B26,'分位点（自己导出） '!$C:G,5,FALSE))</f>
        <v>29.24</v>
      </c>
    </row>
    <row r="27" ht="17" hidden="1" customHeight="1" spans="1:15">
      <c r="A27" s="11" t="s">
        <v>98</v>
      </c>
      <c r="B27" s="11" t="s">
        <v>99</v>
      </c>
      <c r="C27" s="11" t="s">
        <v>58</v>
      </c>
      <c r="D27" s="41" t="str">
        <f>IF(ISERROR(VLOOKUP(C27,'周期表（不要动）'!A:B,2,FALSE)),"",VLOOKUP(C27,'周期表（不要动）'!A:B,2,FALSE))</f>
        <v/>
      </c>
      <c r="E27" s="43">
        <f>IF(ISERROR(VLOOKUP($B27,'问财（自己导出）'!B:D,3,FALSE)),"",VLOOKUP($B27,'问财（自己导出）'!B:D,3,FALSE))</f>
        <v>13.2215</v>
      </c>
      <c r="F27" s="43">
        <f>IF(ISERROR(VLOOKUP($B27,'问财（自己导出）'!B:E,4,FALSE)),"",VLOOKUP($B27,'问财（自己导出）'!B:E,4,FALSE))</f>
        <v>8.57</v>
      </c>
      <c r="G27" s="43">
        <f>IF(ISERROR(VLOOKUP($B27,'问财（自己导出）'!B:F,5,FALSE)),"",VLOOKUP($B27,'问财（自己导出）'!B:F,5,FALSE))</f>
        <v>-7.8577</v>
      </c>
      <c r="H27" s="43">
        <f>IF(ISERROR(VLOOKUP($B27,'问财（自己导出）'!B:G,6,FALSE)),"",VLOOKUP($B27,'问财（自己导出）'!B:G,6,FALSE))</f>
        <v>20.5946</v>
      </c>
      <c r="I27" s="46">
        <f t="shared" si="0"/>
        <v>1</v>
      </c>
      <c r="J27" s="47" t="str">
        <f>IF(ISERROR(VLOOKUP($B27,'小熊定理判定（不要动）'!$A:B,2,FALSE)),"",VLOOKUP($B27,'小熊定理判定（不要动）'!$A:B,2,FALSE))</f>
        <v>0</v>
      </c>
      <c r="K27" s="47" t="str">
        <f>IF(ISERROR(VLOOKUP($B27,'小熊定理判定（不要动）'!$A:C,3,FALSE)),"",VLOOKUP($B27,'小熊定理判定（不要动）'!$A:C,3,FALSE))</f>
        <v>0</v>
      </c>
      <c r="L27" s="47" t="str">
        <f>IF(ISERROR(VLOOKUP($B27,'小熊定理判定（不要动）'!$A:D,4,FALSE)),"",VLOOKUP($B27,'小熊定理判定（不要动）'!$A:D,4,FALSE))</f>
        <v>0</v>
      </c>
      <c r="M27" s="54">
        <f>IF(ISERROR(VLOOKUP($B27,'分位点（自己导出） '!$C:E,3,FALSE)),"",VLOOKUP($B27,'分位点（自己导出） '!$C:E,3,FALSE))</f>
        <v>0.3006</v>
      </c>
      <c r="N27" s="54">
        <f>IF(ISERROR(VLOOKUP($B27,'分位点（自己导出） '!$C:F,4,FALSE)),"",VLOOKUP($B27,'分位点（自己导出） '!$C:F,4,FALSE))</f>
        <v>0.051</v>
      </c>
      <c r="O27" s="54">
        <f>IF(ISERROR(VLOOKUP($B27,'分位点（自己导出） '!$C:G,5,FALSE)),"",VLOOKUP($B27,'分位点（自己导出） '!$C:G,5,FALSE))</f>
        <v>29.05</v>
      </c>
    </row>
    <row r="28" ht="17" customHeight="1" spans="1:15">
      <c r="A28" s="11" t="s">
        <v>100</v>
      </c>
      <c r="B28" s="40" t="s">
        <v>101</v>
      </c>
      <c r="C28" s="11" t="s">
        <v>102</v>
      </c>
      <c r="D28" s="41" t="str">
        <f>IF(ISERROR(VLOOKUP(C28,'周期表（不要动）'!A:B,2,FALSE)),"",VLOOKUP(C28,'周期表（不要动）'!A:B,2,FALSE))</f>
        <v/>
      </c>
      <c r="E28" s="43">
        <f>IF(ISERROR(VLOOKUP($B28,'问财（自己导出）'!B:D,3,FALSE)),"",VLOOKUP($B28,'问财（自己导出）'!B:D,3,FALSE))</f>
        <v>15.7526</v>
      </c>
      <c r="F28" s="43">
        <f>IF(ISERROR(VLOOKUP($B28,'问财（自己导出）'!B:E,4,FALSE)),"",VLOOKUP($B28,'问财（自己导出）'!B:E,4,FALSE))</f>
        <v>6.0874</v>
      </c>
      <c r="G28" s="43">
        <f>IF(ISERROR(VLOOKUP($B28,'问财（自己导出）'!B:F,5,FALSE)),"",VLOOKUP($B28,'问财（自己导出）'!B:F,5,FALSE))</f>
        <v>1.4133</v>
      </c>
      <c r="H28" s="43">
        <f>IF(ISERROR(VLOOKUP($B28,'问财（自己导出）'!B:G,6,FALSE)),"",VLOOKUP($B28,'问财（自己导出）'!B:G,6,FALSE))</f>
        <v>0.1383</v>
      </c>
      <c r="I28" s="46">
        <f t="shared" si="0"/>
        <v>0</v>
      </c>
      <c r="J28" s="47" t="str">
        <f>IF(ISERROR(VLOOKUP($B28,'小熊定理判定（不要动）'!$A:B,2,FALSE)),"",VLOOKUP($B28,'小熊定理判定（不要动）'!$A:B,2,FALSE))</f>
        <v/>
      </c>
      <c r="K28" s="47" t="str">
        <f>IF(ISERROR(VLOOKUP($B28,'小熊定理判定（不要动）'!$A:C,3,FALSE)),"",VLOOKUP($B28,'小熊定理判定（不要动）'!$A:C,3,FALSE))</f>
        <v/>
      </c>
      <c r="L28" s="47" t="str">
        <f>IF(ISERROR(VLOOKUP($B28,'小熊定理判定（不要动）'!$A:D,4,FALSE)),"",VLOOKUP($B28,'小熊定理判定（不要动）'!$A:D,4,FALSE))</f>
        <v>0</v>
      </c>
      <c r="M28" s="54">
        <f>IF(ISERROR(VLOOKUP($B28,'分位点（自己导出） '!$C:E,3,FALSE)),"",VLOOKUP($B28,'分位点（自己导出） '!$C:E,3,FALSE))</f>
        <v>0.31</v>
      </c>
      <c r="N28" s="54">
        <f>IF(ISERROR(VLOOKUP($B28,'分位点（自己导出） '!$C:F,4,FALSE)),"",VLOOKUP($B28,'分位点（自己导出） '!$C:F,4,FALSE))</f>
        <v>0.0004</v>
      </c>
      <c r="O28" s="54">
        <f>IF(ISERROR(VLOOKUP($B28,'分位点（自己导出） '!$C:G,5,FALSE)),"",VLOOKUP($B28,'分位点（自己导出） '!$C:G,5,FALSE))</f>
        <v>6.43</v>
      </c>
    </row>
    <row r="29" ht="17" customHeight="1" spans="1:15">
      <c r="A29" s="11" t="s">
        <v>103</v>
      </c>
      <c r="B29" s="40" t="s">
        <v>104</v>
      </c>
      <c r="C29" s="11" t="s">
        <v>102</v>
      </c>
      <c r="D29" s="41" t="str">
        <f>IF(ISERROR(VLOOKUP(C29,'周期表（不要动）'!A:B,2,FALSE)),"",VLOOKUP(C29,'周期表（不要动）'!A:B,2,FALSE))</f>
        <v/>
      </c>
      <c r="E29" s="43">
        <f>IF(ISERROR(VLOOKUP($B29,'问财（自己导出）'!B:D,3,FALSE)),"",VLOOKUP($B29,'问财（自己导出）'!B:D,3,FALSE))</f>
        <v>7.024</v>
      </c>
      <c r="F29" s="43">
        <f>IF(ISERROR(VLOOKUP($B29,'问财（自己导出）'!B:E,4,FALSE)),"",VLOOKUP($B29,'问财（自己导出）'!B:E,4,FALSE))</f>
        <v>5.8818</v>
      </c>
      <c r="G29" s="43">
        <f>IF(ISERROR(VLOOKUP($B29,'问财（自己导出）'!B:F,5,FALSE)),"",VLOOKUP($B29,'问财（自己导出）'!B:F,5,FALSE))</f>
        <v>0.592</v>
      </c>
      <c r="H29" s="43">
        <f>IF(ISERROR(VLOOKUP($B29,'问财（自己导出）'!B:G,6,FALSE)),"",VLOOKUP($B29,'问财（自己导出）'!B:G,6,FALSE))</f>
        <v>0.4786</v>
      </c>
      <c r="I29" s="46">
        <f t="shared" si="0"/>
        <v>0</v>
      </c>
      <c r="J29" s="47" t="str">
        <f>IF(ISERROR(VLOOKUP($B29,'小熊定理判定（不要动）'!$A:B,2,FALSE)),"",VLOOKUP($B29,'小熊定理判定（不要动）'!$A:B,2,FALSE))</f>
        <v/>
      </c>
      <c r="K29" s="47" t="str">
        <f>IF(ISERROR(VLOOKUP($B29,'小熊定理判定（不要动）'!$A:C,3,FALSE)),"",VLOOKUP($B29,'小熊定理判定（不要动）'!$A:C,3,FALSE))</f>
        <v/>
      </c>
      <c r="L29" s="47" t="str">
        <f>IF(ISERROR(VLOOKUP($B29,'小熊定理判定（不要动）'!$A:D,4,FALSE)),"",VLOOKUP($B29,'小熊定理判定（不要动）'!$A:D,4,FALSE))</f>
        <v>0</v>
      </c>
      <c r="M29" s="54">
        <f>IF(ISERROR(VLOOKUP($B29,'分位点（自己导出） '!$C:E,3,FALSE)),"",VLOOKUP($B29,'分位点（自己导出） '!$C:E,3,FALSE))</f>
        <v>0.3043</v>
      </c>
      <c r="N29" s="54">
        <f>IF(ISERROR(VLOOKUP($B29,'分位点（自己导出） '!$C:F,4,FALSE)),"",VLOOKUP($B29,'分位点（自己导出） '!$C:F,4,FALSE))</f>
        <v>0.0004</v>
      </c>
      <c r="O29" s="54">
        <f>IF(ISERROR(VLOOKUP($B29,'分位点（自己导出） '!$C:G,5,FALSE)),"",VLOOKUP($B29,'分位点（自己导出） '!$C:G,5,FALSE))</f>
        <v>5.17</v>
      </c>
    </row>
    <row r="30" ht="17" customHeight="1" spans="1:15">
      <c r="A30" s="11" t="s">
        <v>105</v>
      </c>
      <c r="B30" s="40" t="s">
        <v>106</v>
      </c>
      <c r="C30" s="11" t="s">
        <v>38</v>
      </c>
      <c r="D30" s="41" t="str">
        <f>IF(ISERROR(VLOOKUP(C30,'周期表（不要动）'!A:B,2,FALSE)),"",VLOOKUP(C30,'周期表（不要动）'!A:B,2,FALSE))</f>
        <v/>
      </c>
      <c r="E30" s="43">
        <f>IF(ISERROR(VLOOKUP($B30,'问财（自己导出）'!B:D,3,FALSE)),"",VLOOKUP($B30,'问财（自己导出）'!B:D,3,FALSE))</f>
        <v>12.4605</v>
      </c>
      <c r="F30" s="43">
        <f>IF(ISERROR(VLOOKUP($B30,'问财（自己导出）'!B:E,4,FALSE)),"",VLOOKUP($B30,'问财（自己导出）'!B:E,4,FALSE))</f>
        <v>10.6026</v>
      </c>
      <c r="G30" s="43">
        <f>IF(ISERROR(VLOOKUP($B30,'问财（自己导出）'!B:F,5,FALSE)),"",VLOOKUP($B30,'问财（自己导出）'!B:F,5,FALSE))</f>
        <v>17.0255</v>
      </c>
      <c r="H30" s="43">
        <f>IF(ISERROR(VLOOKUP($B30,'问财（自己导出）'!B:G,6,FALSE)),"",VLOOKUP($B30,'问财（自己导出）'!B:G,6,FALSE))</f>
        <v>15.71</v>
      </c>
      <c r="I30" s="46">
        <f t="shared" si="0"/>
        <v>0</v>
      </c>
      <c r="J30" s="47" t="str">
        <f>IF(ISERROR(VLOOKUP($B30,'小熊定理判定（不要动）'!$A:B,2,FALSE)),"",VLOOKUP($B30,'小熊定理判定（不要动）'!$A:B,2,FALSE))</f>
        <v>0</v>
      </c>
      <c r="K30" s="47" t="str">
        <f>IF(ISERROR(VLOOKUP($B30,'小熊定理判定（不要动）'!$A:C,3,FALSE)),"",VLOOKUP($B30,'小熊定理判定（不要动）'!$A:C,3,FALSE))</f>
        <v>0</v>
      </c>
      <c r="L30" s="47" t="str">
        <f>IF(ISERROR(VLOOKUP($B30,'小熊定理判定（不要动）'!$A:D,4,FALSE)),"",VLOOKUP($B30,'小熊定理判定（不要动）'!$A:D,4,FALSE))</f>
        <v>0</v>
      </c>
      <c r="M30" s="54">
        <f>IF(ISERROR(VLOOKUP($B30,'分位点（自己导出） '!$C:E,3,FALSE)),"",VLOOKUP($B30,'分位点（自己导出） '!$C:E,3,FALSE))</f>
        <v>0.0738</v>
      </c>
      <c r="N30" s="54">
        <f>IF(ISERROR(VLOOKUP($B30,'分位点（自己导出） '!$C:F,4,FALSE)),"",VLOOKUP($B30,'分位点（自己导出） '!$C:F,4,FALSE))</f>
        <v>0.0812</v>
      </c>
      <c r="O30" s="54">
        <f>IF(ISERROR(VLOOKUP($B30,'分位点（自己导出） '!$C:G,5,FALSE)),"",VLOOKUP($B30,'分位点（自己导出） '!$C:G,5,FALSE))</f>
        <v>13.4</v>
      </c>
    </row>
    <row r="31" ht="17" customHeight="1" spans="1:15">
      <c r="A31" s="11" t="s">
        <v>107</v>
      </c>
      <c r="B31" s="40" t="s">
        <v>108</v>
      </c>
      <c r="C31" s="11" t="s">
        <v>102</v>
      </c>
      <c r="D31" s="41" t="str">
        <f>IF(ISERROR(VLOOKUP(C31,'周期表（不要动）'!A:B,2,FALSE)),"",VLOOKUP(C31,'周期表（不要动）'!A:B,2,FALSE))</f>
        <v/>
      </c>
      <c r="E31" s="43">
        <f>IF(ISERROR(VLOOKUP($B31,'问财（自己导出）'!B:D,3,FALSE)),"",VLOOKUP($B31,'问财（自己导出）'!B:D,3,FALSE))</f>
        <v>38.0396</v>
      </c>
      <c r="F31" s="43">
        <f>IF(ISERROR(VLOOKUP($B31,'问财（自己导出）'!B:E,4,FALSE)),"",VLOOKUP($B31,'问财（自己导出）'!B:E,4,FALSE))</f>
        <v>27.0856</v>
      </c>
      <c r="G31" s="43">
        <f>IF(ISERROR(VLOOKUP($B31,'问财（自己导出）'!B:F,5,FALSE)),"",VLOOKUP($B31,'问财（自己导出）'!B:F,5,FALSE))</f>
        <v>15.9037</v>
      </c>
      <c r="H31" s="43">
        <f>IF(ISERROR(VLOOKUP($B31,'问财（自己导出）'!B:G,6,FALSE)),"",VLOOKUP($B31,'问财（自己导出）'!B:G,6,FALSE))</f>
        <v>16.2927</v>
      </c>
      <c r="I31" s="46">
        <f t="shared" si="0"/>
        <v>0</v>
      </c>
      <c r="J31" s="47" t="str">
        <f>IF(ISERROR(VLOOKUP($B31,'小熊定理判定（不要动）'!$A:B,2,FALSE)),"",VLOOKUP($B31,'小熊定理判定（不要动）'!$A:B,2,FALSE))</f>
        <v/>
      </c>
      <c r="K31" s="47" t="str">
        <f>IF(ISERROR(VLOOKUP($B31,'小熊定理判定（不要动）'!$A:C,3,FALSE)),"",VLOOKUP($B31,'小熊定理判定（不要动）'!$A:C,3,FALSE))</f>
        <v/>
      </c>
      <c r="L31" s="47" t="str">
        <f>IF(ISERROR(VLOOKUP($B31,'小熊定理判定（不要动）'!$A:D,4,FALSE)),"",VLOOKUP($B31,'小熊定理判定（不要动）'!$A:D,4,FALSE))</f>
        <v>0</v>
      </c>
      <c r="M31" s="54">
        <f>IF(ISERROR(VLOOKUP($B31,'分位点（自己导出） '!$C:E,3,FALSE)),"",VLOOKUP($B31,'分位点（自己导出） '!$C:E,3,FALSE))</f>
        <v>0.7069</v>
      </c>
      <c r="N31" s="54">
        <f>IF(ISERROR(VLOOKUP($B31,'分位点（自己导出） '!$C:F,4,FALSE)),"",VLOOKUP($B31,'分位点（自己导出） '!$C:F,4,FALSE))</f>
        <v>0.6325</v>
      </c>
      <c r="O31" s="54">
        <f>IF(ISERROR(VLOOKUP($B31,'分位点（自己导出） '!$C:G,5,FALSE)),"",VLOOKUP($B31,'分位点（自己导出） '!$C:G,5,FALSE))</f>
        <v>26.05</v>
      </c>
    </row>
    <row r="32" ht="17" hidden="1" customHeight="1" spans="1:15">
      <c r="A32" s="11" t="s">
        <v>109</v>
      </c>
      <c r="B32" s="11" t="s">
        <v>110</v>
      </c>
      <c r="C32" s="11" t="s">
        <v>102</v>
      </c>
      <c r="D32" s="41" t="str">
        <f>IF(ISERROR(VLOOKUP(C32,'周期表（不要动）'!A:B,2,FALSE)),"",VLOOKUP(C32,'周期表（不要动）'!A:B,2,FALSE))</f>
        <v/>
      </c>
      <c r="E32" s="43">
        <f>IF(ISERROR(VLOOKUP($B32,'问财（自己导出）'!B:D,3,FALSE)),"",VLOOKUP($B32,'问财（自己导出）'!B:D,3,FALSE))</f>
        <v>-1.0018</v>
      </c>
      <c r="F32" s="43">
        <f>IF(ISERROR(VLOOKUP($B32,'问财（自己导出）'!B:E,4,FALSE)),"",VLOOKUP($B32,'问财（自己导出）'!B:E,4,FALSE))</f>
        <v>2.9394</v>
      </c>
      <c r="G32" s="43">
        <f>IF(ISERROR(VLOOKUP($B32,'问财（自己导出）'!B:F,5,FALSE)),"",VLOOKUP($B32,'问财（自己导出）'!B:F,5,FALSE))</f>
        <v>1.057</v>
      </c>
      <c r="H32" s="43">
        <f>IF(ISERROR(VLOOKUP($B32,'问财（自己导出）'!B:G,6,FALSE)),"",VLOOKUP($B32,'问财（自己导出）'!B:G,6,FALSE))</f>
        <v>0.6246</v>
      </c>
      <c r="I32" s="46">
        <f t="shared" si="0"/>
        <v>1</v>
      </c>
      <c r="J32" s="47" t="str">
        <f>IF(ISERROR(VLOOKUP($B32,'小熊定理判定（不要动）'!$A:B,2,FALSE)),"",VLOOKUP($B32,'小熊定理判定（不要动）'!$A:B,2,FALSE))</f>
        <v/>
      </c>
      <c r="K32" s="47" t="str">
        <f>IF(ISERROR(VLOOKUP($B32,'小熊定理判定（不要动）'!$A:C,3,FALSE)),"",VLOOKUP($B32,'小熊定理判定（不要动）'!$A:C,3,FALSE))</f>
        <v/>
      </c>
      <c r="L32" s="47" t="str">
        <f>IF(ISERROR(VLOOKUP($B32,'小熊定理判定（不要动）'!$A:D,4,FALSE)),"",VLOOKUP($B32,'小熊定理判定（不要动）'!$A:D,4,FALSE))</f>
        <v>0</v>
      </c>
      <c r="M32" s="54">
        <f>IF(ISERROR(VLOOKUP($B32,'分位点（自己导出） '!$C:E,3,FALSE)),"",VLOOKUP($B32,'分位点（自己导出） '!$C:E,3,FALSE))</f>
        <v>0.2247</v>
      </c>
      <c r="N32" s="54">
        <f>IF(ISERROR(VLOOKUP($B32,'分位点（自己导出） '!$C:F,4,FALSE)),"",VLOOKUP($B32,'分位点（自己导出） '!$C:F,4,FALSE))</f>
        <v>0.0004</v>
      </c>
      <c r="O32" s="54">
        <f>IF(ISERROR(VLOOKUP($B32,'分位点（自己导出） '!$C:G,5,FALSE)),"",VLOOKUP($B32,'分位点（自己导出） '!$C:G,5,FALSE))</f>
        <v>3.46</v>
      </c>
    </row>
    <row r="33" ht="17" customHeight="1" spans="1:15">
      <c r="A33" s="11" t="s">
        <v>111</v>
      </c>
      <c r="B33" s="40" t="s">
        <v>112</v>
      </c>
      <c r="C33" s="11" t="s">
        <v>38</v>
      </c>
      <c r="D33" s="41" t="str">
        <f>IF(ISERROR(VLOOKUP(C33,'周期表（不要动）'!A:B,2,FALSE)),"",VLOOKUP(C33,'周期表（不要动）'!A:B,2,FALSE))</f>
        <v/>
      </c>
      <c r="E33" s="43">
        <f>IF(ISERROR(VLOOKUP($B33,'问财（自己导出）'!B:D,3,FALSE)),"",VLOOKUP($B33,'问财（自己导出）'!B:D,3,FALSE))</f>
        <v>21.0829</v>
      </c>
      <c r="F33" s="43">
        <f>IF(ISERROR(VLOOKUP($B33,'问财（自己导出）'!B:E,4,FALSE)),"",VLOOKUP($B33,'问财（自己导出）'!B:E,4,FALSE))</f>
        <v>25.0086</v>
      </c>
      <c r="G33" s="43">
        <f>IF(ISERROR(VLOOKUP($B33,'问财（自己导出）'!B:F,5,FALSE)),"",VLOOKUP($B33,'问财（自己导出）'!B:F,5,FALSE))</f>
        <v>25.0229</v>
      </c>
      <c r="H33" s="43">
        <f>IF(ISERROR(VLOOKUP($B33,'问财（自己导出）'!B:G,6,FALSE)),"",VLOOKUP($B33,'问财（自己导出）'!B:G,6,FALSE))</f>
        <v>43.2843</v>
      </c>
      <c r="I33" s="46">
        <f t="shared" si="0"/>
        <v>0</v>
      </c>
      <c r="J33" s="47" t="str">
        <f>IF(ISERROR(VLOOKUP($B33,'小熊定理判定（不要动）'!$A:B,2,FALSE)),"",VLOOKUP($B33,'小熊定理判定（不要动）'!$A:B,2,FALSE))</f>
        <v>0</v>
      </c>
      <c r="K33" s="47" t="str">
        <f>IF(ISERROR(VLOOKUP($B33,'小熊定理判定（不要动）'!$A:C,3,FALSE)),"",VLOOKUP($B33,'小熊定理判定（不要动）'!$A:C,3,FALSE))</f>
        <v>0</v>
      </c>
      <c r="L33" s="47" t="str">
        <f>IF(ISERROR(VLOOKUP($B33,'小熊定理判定（不要动）'!$A:D,4,FALSE)),"",VLOOKUP($B33,'小熊定理判定（不要动）'!$A:D,4,FALSE))</f>
        <v>0</v>
      </c>
      <c r="M33" s="54">
        <f>IF(ISERROR(VLOOKUP($B33,'分位点（自己导出） '!$C:E,3,FALSE)),"",VLOOKUP($B33,'分位点（自己导出） '!$C:E,3,FALSE))</f>
        <v>0.904</v>
      </c>
      <c r="N33" s="54">
        <f>IF(ISERROR(VLOOKUP($B33,'分位点（自己导出） '!$C:F,4,FALSE)),"",VLOOKUP($B33,'分位点（自己导出） '!$C:F,4,FALSE))</f>
        <v>0.9036</v>
      </c>
      <c r="O33" s="54">
        <f>IF(ISERROR(VLOOKUP($B33,'分位点（自己导出） '!$C:G,5,FALSE)),"",VLOOKUP($B33,'分位点（自己导出） '!$C:G,5,FALSE))</f>
        <v>93</v>
      </c>
    </row>
    <row r="34" ht="17" customHeight="1" spans="1:15">
      <c r="A34" s="11" t="s">
        <v>113</v>
      </c>
      <c r="B34" s="40" t="s">
        <v>114</v>
      </c>
      <c r="C34" s="11" t="s">
        <v>41</v>
      </c>
      <c r="D34" s="41" t="str">
        <f>IF(ISERROR(VLOOKUP(C34,'周期表（不要动）'!A:B,2,FALSE)),"",VLOOKUP(C34,'周期表（不要动）'!A:B,2,FALSE))</f>
        <v/>
      </c>
      <c r="E34" s="43">
        <f>IF(ISERROR(VLOOKUP($B34,'问财（自己导出）'!B:D,3,FALSE)),"",VLOOKUP($B34,'问财（自己导出）'!B:D,3,FALSE))</f>
        <v>10.5689</v>
      </c>
      <c r="F34" s="43">
        <f>IF(ISERROR(VLOOKUP($B34,'问财（自己导出）'!B:E,4,FALSE)),"",VLOOKUP($B34,'问财（自己导出）'!B:E,4,FALSE))</f>
        <v>12.9558</v>
      </c>
      <c r="G34" s="43">
        <f>IF(ISERROR(VLOOKUP($B34,'问财（自己导出）'!B:F,5,FALSE)),"",VLOOKUP($B34,'问财（自己导出）'!B:F,5,FALSE))</f>
        <v>13.6051</v>
      </c>
      <c r="H34" s="43">
        <f>IF(ISERROR(VLOOKUP($B34,'问财（自己导出）'!B:G,6,FALSE)),"",VLOOKUP($B34,'问财（自己导出）'!B:G,6,FALSE))</f>
        <v>19.854</v>
      </c>
      <c r="I34" s="46">
        <f t="shared" si="0"/>
        <v>0</v>
      </c>
      <c r="J34" s="47" t="str">
        <f>IF(ISERROR(VLOOKUP($B34,'小熊定理判定（不要动）'!$A:B,2,FALSE)),"",VLOOKUP($B34,'小熊定理判定（不要动）'!$A:B,2,FALSE))</f>
        <v>0</v>
      </c>
      <c r="K34" s="47" t="str">
        <f>IF(ISERROR(VLOOKUP($B34,'小熊定理判定（不要动）'!$A:C,3,FALSE)),"",VLOOKUP($B34,'小熊定理判定（不要动）'!$A:C,3,FALSE))</f>
        <v>0</v>
      </c>
      <c r="L34" s="47" t="str">
        <f>IF(ISERROR(VLOOKUP($B34,'小熊定理判定（不要动）'!$A:D,4,FALSE)),"",VLOOKUP($B34,'小熊定理判定（不要动）'!$A:D,4,FALSE))</f>
        <v>0</v>
      </c>
      <c r="M34" s="54">
        <f>IF(ISERROR(VLOOKUP($B34,'分位点（自己导出） '!$C:E,3,FALSE)),"",VLOOKUP($B34,'分位点（自己导出） '!$C:E,3,FALSE))</f>
        <v>0.7597</v>
      </c>
      <c r="N34" s="54">
        <f>IF(ISERROR(VLOOKUP($B34,'分位点（自己导出） '!$C:F,4,FALSE)),"",VLOOKUP($B34,'分位点（自己导出） '!$C:F,4,FALSE))</f>
        <v>0.7733</v>
      </c>
      <c r="O34" s="54">
        <f>IF(ISERROR(VLOOKUP($B34,'分位点（自己导出） '!$C:G,5,FALSE)),"",VLOOKUP($B34,'分位点（自己导出） '!$C:G,5,FALSE))</f>
        <v>134.89</v>
      </c>
    </row>
    <row r="35" ht="17" customHeight="1" spans="1:15">
      <c r="A35" s="11" t="s">
        <v>115</v>
      </c>
      <c r="B35" s="40" t="s">
        <v>116</v>
      </c>
      <c r="C35" s="11" t="s">
        <v>102</v>
      </c>
      <c r="D35" s="41" t="str">
        <f>IF(ISERROR(VLOOKUP(C35,'周期表（不要动）'!A:B,2,FALSE)),"",VLOOKUP(C35,'周期表（不要动）'!A:B,2,FALSE))</f>
        <v/>
      </c>
      <c r="E35" s="43">
        <f>IF(ISERROR(VLOOKUP($B35,'问财（自己导出）'!B:D,3,FALSE)),"",VLOOKUP($B35,'问财（自己导出）'!B:D,3,FALSE))</f>
        <v>19.6159</v>
      </c>
      <c r="F35" s="43">
        <f>IF(ISERROR(VLOOKUP($B35,'问财（自己导出）'!B:E,4,FALSE)),"",VLOOKUP($B35,'问财（自己导出）'!B:E,4,FALSE))</f>
        <v>23.5792</v>
      </c>
      <c r="G35" s="43">
        <f>IF(ISERROR(VLOOKUP($B35,'问财（自己导出）'!B:F,5,FALSE)),"",VLOOKUP($B35,'问财（自己导出）'!B:F,5,FALSE))</f>
        <v>6.1528</v>
      </c>
      <c r="H35" s="43">
        <f>IF(ISERROR(VLOOKUP($B35,'问财（自己导出）'!B:G,6,FALSE)),"",VLOOKUP($B35,'问财（自己导出）'!B:G,6,FALSE))</f>
        <v>6.5107</v>
      </c>
      <c r="I35" s="46">
        <f t="shared" si="0"/>
        <v>0</v>
      </c>
      <c r="J35" s="47" t="str">
        <f>IF(ISERROR(VLOOKUP($B35,'小熊定理判定（不要动）'!$A:B,2,FALSE)),"",VLOOKUP($B35,'小熊定理判定（不要动）'!$A:B,2,FALSE))</f>
        <v/>
      </c>
      <c r="K35" s="47" t="str">
        <f>IF(ISERROR(VLOOKUP($B35,'小熊定理判定（不要动）'!$A:C,3,FALSE)),"",VLOOKUP($B35,'小熊定理判定（不要动）'!$A:C,3,FALSE))</f>
        <v/>
      </c>
      <c r="L35" s="47" t="str">
        <f>IF(ISERROR(VLOOKUP($B35,'小熊定理判定（不要动）'!$A:D,4,FALSE)),"",VLOOKUP($B35,'小熊定理判定（不要动）'!$A:D,4,FALSE))</f>
        <v>0</v>
      </c>
      <c r="M35" s="54">
        <f>IF(ISERROR(VLOOKUP($B35,'分位点（自己导出） '!$C:E,3,FALSE)),"",VLOOKUP($B35,'分位点（自己导出） '!$C:E,3,FALSE))</f>
        <v>0.2036</v>
      </c>
      <c r="N35" s="54">
        <f>IF(ISERROR(VLOOKUP($B35,'分位点（自己导出） '!$C:F,4,FALSE)),"",VLOOKUP($B35,'分位点（自己导出） '!$C:F,4,FALSE))</f>
        <v>0.0083</v>
      </c>
      <c r="O35" s="54">
        <f>IF(ISERROR(VLOOKUP($B35,'分位点（自己导出） '!$C:G,5,FALSE)),"",VLOOKUP($B35,'分位点（自己导出） '!$C:G,5,FALSE))</f>
        <v>16.62</v>
      </c>
    </row>
    <row r="36" ht="17" customHeight="1" spans="1:15">
      <c r="A36" s="11" t="s">
        <v>117</v>
      </c>
      <c r="B36" s="40" t="s">
        <v>118</v>
      </c>
      <c r="C36" s="11" t="s">
        <v>102</v>
      </c>
      <c r="D36" s="41" t="str">
        <f>IF(ISERROR(VLOOKUP(C36,'周期表（不要动）'!A:B,2,FALSE)),"",VLOOKUP(C36,'周期表（不要动）'!A:B,2,FALSE))</f>
        <v/>
      </c>
      <c r="E36" s="43">
        <f>IF(ISERROR(VLOOKUP($B36,'问财（自己导出）'!B:D,3,FALSE)),"",VLOOKUP($B36,'问财（自己导出）'!B:D,3,FALSE))</f>
        <v>27.8864</v>
      </c>
      <c r="F36" s="43">
        <f>IF(ISERROR(VLOOKUP($B36,'问财（自己导出）'!B:E,4,FALSE)),"",VLOOKUP($B36,'问财（自己导出）'!B:E,4,FALSE))</f>
        <v>18.9713</v>
      </c>
      <c r="G36" s="43">
        <f>IF(ISERROR(VLOOKUP($B36,'问财（自己导出）'!B:F,5,FALSE)),"",VLOOKUP($B36,'问财（自己导出）'!B:F,5,FALSE))</f>
        <v>24.3702</v>
      </c>
      <c r="H36" s="43">
        <f>IF(ISERROR(VLOOKUP($B36,'问财（自己导出）'!B:G,6,FALSE)),"",VLOOKUP($B36,'问财（自己导出）'!B:G,6,FALSE))</f>
        <v>7.6086</v>
      </c>
      <c r="I36" s="46">
        <f t="shared" si="0"/>
        <v>0</v>
      </c>
      <c r="J36" s="47" t="str">
        <f>IF(ISERROR(VLOOKUP($B36,'小熊定理判定（不要动）'!$A:B,2,FALSE)),"",VLOOKUP($B36,'小熊定理判定（不要动）'!$A:B,2,FALSE))</f>
        <v/>
      </c>
      <c r="K36" s="47" t="str">
        <f>IF(ISERROR(VLOOKUP($B36,'小熊定理判定（不要动）'!$A:C,3,FALSE)),"",VLOOKUP($B36,'小熊定理判定（不要动）'!$A:C,3,FALSE))</f>
        <v/>
      </c>
      <c r="L36" s="47" t="str">
        <f>IF(ISERROR(VLOOKUP($B36,'小熊定理判定（不要动）'!$A:D,4,FALSE)),"",VLOOKUP($B36,'小熊定理判定（不要动）'!$A:D,4,FALSE))</f>
        <v>0</v>
      </c>
      <c r="M36" s="54">
        <f>IF(ISERROR(VLOOKUP($B36,'分位点（自己导出） '!$C:E,3,FALSE)),"",VLOOKUP($B36,'分位点（自己导出） '!$C:E,3,FALSE))</f>
        <v>0.228</v>
      </c>
      <c r="N36" s="54">
        <f>IF(ISERROR(VLOOKUP($B36,'分位点（自己导出） '!$C:F,4,FALSE)),"",VLOOKUP($B36,'分位点（自己导出） '!$C:F,4,FALSE))</f>
        <v>0.0125</v>
      </c>
      <c r="O36" s="54">
        <f>IF(ISERROR(VLOOKUP($B36,'分位点（自己导出） '!$C:G,5,FALSE)),"",VLOOKUP($B36,'分位点（自己导出） '!$C:G,5,FALSE))</f>
        <v>10.63</v>
      </c>
    </row>
    <row r="37" ht="17" customHeight="1" spans="1:15">
      <c r="A37" s="11" t="s">
        <v>119</v>
      </c>
      <c r="B37" s="40" t="s">
        <v>120</v>
      </c>
      <c r="C37" s="11" t="s">
        <v>121</v>
      </c>
      <c r="D37" s="41" t="str">
        <f>IF(ISERROR(VLOOKUP(C37,'周期表（不要动）'!A:B,2,FALSE)),"",VLOOKUP(C37,'周期表（不要动）'!A:B,2,FALSE))</f>
        <v/>
      </c>
      <c r="E37" s="43">
        <f>IF(ISERROR(VLOOKUP($B37,'问财（自己导出）'!B:D,3,FALSE)),"",VLOOKUP($B37,'问财（自己导出）'!B:D,3,FALSE))</f>
        <v>13.9228</v>
      </c>
      <c r="F37" s="43">
        <f>IF(ISERROR(VLOOKUP($B37,'问财（自己导出）'!B:E,4,FALSE)),"",VLOOKUP($B37,'问财（自己导出）'!B:E,4,FALSE))</f>
        <v>12.1459</v>
      </c>
      <c r="G37" s="43">
        <f>IF(ISERROR(VLOOKUP($B37,'问财（自己导出）'!B:F,5,FALSE)),"",VLOOKUP($B37,'问财（自己导出）'!B:F,5,FALSE))</f>
        <v>15.6024</v>
      </c>
      <c r="H37" s="43">
        <f>IF(ISERROR(VLOOKUP($B37,'问财（自己导出）'!B:G,6,FALSE)),"",VLOOKUP($B37,'问财（自己导出）'!B:G,6,FALSE))</f>
        <v>35.4684</v>
      </c>
      <c r="I37" s="46">
        <f t="shared" si="0"/>
        <v>0</v>
      </c>
      <c r="J37" s="47" t="str">
        <f>IF(ISERROR(VLOOKUP($B37,'小熊定理判定（不要动）'!$A:B,2,FALSE)),"",VLOOKUP($B37,'小熊定理判定（不要动）'!$A:B,2,FALSE))</f>
        <v>0</v>
      </c>
      <c r="K37" s="47" t="str">
        <f>IF(ISERROR(VLOOKUP($B37,'小熊定理判定（不要动）'!$A:C,3,FALSE)),"",VLOOKUP($B37,'小熊定理判定（不要动）'!$A:C,3,FALSE))</f>
        <v>0</v>
      </c>
      <c r="L37" s="47" t="str">
        <f>IF(ISERROR(VLOOKUP($B37,'小熊定理判定（不要动）'!$A:D,4,FALSE)),"",VLOOKUP($B37,'小熊定理判定（不要动）'!$A:D,4,FALSE))</f>
        <v>0</v>
      </c>
      <c r="M37" s="54">
        <f>IF(ISERROR(VLOOKUP($B37,'分位点（自己导出） '!$C:E,3,FALSE)),"",VLOOKUP($B37,'分位点（自己导出） '!$C:E,3,FALSE))</f>
        <v>0.993</v>
      </c>
      <c r="N37" s="54">
        <f>IF(ISERROR(VLOOKUP($B37,'分位点（自己导出） '!$C:F,4,FALSE)),"",VLOOKUP($B37,'分位点（自己导出） '!$C:F,4,FALSE))</f>
        <v>0.1843</v>
      </c>
      <c r="O37" s="54">
        <f>IF(ISERROR(VLOOKUP($B37,'分位点（自己导出） '!$C:G,5,FALSE)),"",VLOOKUP($B37,'分位点（自己导出） '!$C:G,5,FALSE))</f>
        <v>17.17</v>
      </c>
    </row>
    <row r="38" ht="17" hidden="1" customHeight="1" spans="1:15">
      <c r="A38" s="11" t="s">
        <v>122</v>
      </c>
      <c r="B38" s="11" t="s">
        <v>123</v>
      </c>
      <c r="C38" s="11" t="s">
        <v>124</v>
      </c>
      <c r="D38" s="41" t="str">
        <f>IF(ISERROR(VLOOKUP(C38,'周期表（不要动）'!A:B,2,FALSE)),"",VLOOKUP(C38,'周期表（不要动）'!A:B,2,FALSE))</f>
        <v/>
      </c>
      <c r="E38" s="43">
        <f>IF(ISERROR(VLOOKUP($B38,'问财（自己导出）'!B:D,3,FALSE)),"",VLOOKUP($B38,'问财（自己导出）'!B:D,3,FALSE))</f>
        <v>-20.7776</v>
      </c>
      <c r="F38" s="43">
        <f>IF(ISERROR(VLOOKUP($B38,'问财（自己导出）'!B:E,4,FALSE)),"",VLOOKUP($B38,'问财（自己导出）'!B:E,4,FALSE))</f>
        <v>17.08</v>
      </c>
      <c r="G38" s="43">
        <f>IF(ISERROR(VLOOKUP($B38,'问财（自己导出）'!B:F,5,FALSE)),"",VLOOKUP($B38,'问财（自己导出）'!B:F,5,FALSE))</f>
        <v>-10.176</v>
      </c>
      <c r="H38" s="43">
        <f>IF(ISERROR(VLOOKUP($B38,'问财（自己导出）'!B:G,6,FALSE)),"",VLOOKUP($B38,'问财（自己导出）'!B:G,6,FALSE))</f>
        <v>23.9577</v>
      </c>
      <c r="I38" s="46">
        <f t="shared" si="0"/>
        <v>1</v>
      </c>
      <c r="J38" s="47" t="str">
        <f>IF(ISERROR(VLOOKUP($B38,'小熊定理判定（不要动）'!$A:B,2,FALSE)),"",VLOOKUP($B38,'小熊定理判定（不要动）'!$A:B,2,FALSE))</f>
        <v>0</v>
      </c>
      <c r="K38" s="47" t="str">
        <f>IF(ISERROR(VLOOKUP($B38,'小熊定理判定（不要动）'!$A:C,3,FALSE)),"",VLOOKUP($B38,'小熊定理判定（不要动）'!$A:C,3,FALSE))</f>
        <v>0</v>
      </c>
      <c r="L38" s="47" t="str">
        <f>IF(ISERROR(VLOOKUP($B38,'小熊定理判定（不要动）'!$A:D,4,FALSE)),"",VLOOKUP($B38,'小熊定理判定（不要动）'!$A:D,4,FALSE))</f>
        <v>0</v>
      </c>
      <c r="M38" s="54">
        <f>IF(ISERROR(VLOOKUP($B38,'分位点（自己导出） '!$C:E,3,FALSE)),"",VLOOKUP($B38,'分位点（自己导出） '!$C:E,3,FALSE))</f>
        <v>0.1521</v>
      </c>
      <c r="N38" s="54">
        <f>IF(ISERROR(VLOOKUP($B38,'分位点（自己导出） '!$C:F,4,FALSE)),"",VLOOKUP($B38,'分位点（自己导出） '!$C:F,4,FALSE))</f>
        <v>0.054</v>
      </c>
      <c r="O38" s="54">
        <f>IF(ISERROR(VLOOKUP($B38,'分位点（自己导出） '!$C:G,5,FALSE)),"",VLOOKUP($B38,'分位点（自己导出） '!$C:G,5,FALSE))</f>
        <v>8.99</v>
      </c>
    </row>
    <row r="39" ht="17" customHeight="1" spans="1:15">
      <c r="A39" s="11" t="s">
        <v>125</v>
      </c>
      <c r="B39" s="40" t="s">
        <v>126</v>
      </c>
      <c r="C39" s="11" t="s">
        <v>102</v>
      </c>
      <c r="D39" s="41" t="str">
        <f>IF(ISERROR(VLOOKUP(C39,'周期表（不要动）'!A:B,2,FALSE)),"",VLOOKUP(C39,'周期表（不要动）'!A:B,2,FALSE))</f>
        <v/>
      </c>
      <c r="E39" s="43">
        <f>IF(ISERROR(VLOOKUP($B39,'问财（自己导出）'!B:D,3,FALSE)),"",VLOOKUP($B39,'问财（自己导出）'!B:D,3,FALSE))</f>
        <v>11.3905</v>
      </c>
      <c r="F39" s="43">
        <f>IF(ISERROR(VLOOKUP($B39,'问财（自己导出）'!B:E,4,FALSE)),"",VLOOKUP($B39,'问财（自己导出）'!B:E,4,FALSE))</f>
        <v>13.9929</v>
      </c>
      <c r="G39" s="43">
        <f>IF(ISERROR(VLOOKUP($B39,'问财（自己导出）'!B:F,5,FALSE)),"",VLOOKUP($B39,'问财（自己导出）'!B:F,5,FALSE))</f>
        <v>2.4594</v>
      </c>
      <c r="H39" s="43">
        <f>IF(ISERROR(VLOOKUP($B39,'问财（自己导出）'!B:G,6,FALSE)),"",VLOOKUP($B39,'问财（自己导出）'!B:G,6,FALSE))</f>
        <v>3.5132</v>
      </c>
      <c r="I39" s="46">
        <f t="shared" si="0"/>
        <v>0</v>
      </c>
      <c r="J39" s="47" t="str">
        <f>IF(ISERROR(VLOOKUP($B39,'小熊定理判定（不要动）'!$A:B,2,FALSE)),"",VLOOKUP($B39,'小熊定理判定（不要动）'!$A:B,2,FALSE))</f>
        <v/>
      </c>
      <c r="K39" s="47" t="str">
        <f>IF(ISERROR(VLOOKUP($B39,'小熊定理判定（不要动）'!$A:C,3,FALSE)),"",VLOOKUP($B39,'小熊定理判定（不要动）'!$A:C,3,FALSE))</f>
        <v/>
      </c>
      <c r="L39" s="47" t="str">
        <f>IF(ISERROR(VLOOKUP($B39,'小熊定理判定（不要动）'!$A:D,4,FALSE)),"",VLOOKUP($B39,'小熊定理判定（不要动）'!$A:D,4,FALSE))</f>
        <v>0</v>
      </c>
      <c r="M39" s="54">
        <f>IF(ISERROR(VLOOKUP($B39,'分位点（自己导出） '!$C:E,3,FALSE)),"",VLOOKUP($B39,'分位点（自己导出） '!$C:E,3,FALSE))</f>
        <v>0.0239</v>
      </c>
      <c r="N39" s="54">
        <f>IF(ISERROR(VLOOKUP($B39,'分位点（自己导出） '!$C:F,4,FALSE)),"",VLOOKUP($B39,'分位点（自己导出） '!$C:F,4,FALSE))</f>
        <v>0.0008</v>
      </c>
      <c r="O39" s="54">
        <f>IF(ISERROR(VLOOKUP($B39,'分位点（自己导出） '!$C:G,5,FALSE)),"",VLOOKUP($B39,'分位点（自己导出） '!$C:G,5,FALSE))</f>
        <v>5.89</v>
      </c>
    </row>
    <row r="40" ht="17" customHeight="1" spans="1:15">
      <c r="A40" s="11" t="s">
        <v>127</v>
      </c>
      <c r="B40" s="40" t="s">
        <v>128</v>
      </c>
      <c r="C40" s="11" t="s">
        <v>58</v>
      </c>
      <c r="D40" s="41" t="str">
        <f>IF(ISERROR(VLOOKUP(C40,'周期表（不要动）'!A:B,2,FALSE)),"",VLOOKUP(C40,'周期表（不要动）'!A:B,2,FALSE))</f>
        <v/>
      </c>
      <c r="E40" s="43">
        <f>IF(ISERROR(VLOOKUP($B40,'问财（自己导出）'!B:D,3,FALSE)),"",VLOOKUP($B40,'问财（自己导出）'!B:D,3,FALSE))</f>
        <v>23.5881</v>
      </c>
      <c r="F40" s="43">
        <f>IF(ISERROR(VLOOKUP($B40,'问财（自己导出）'!B:E,4,FALSE)),"",VLOOKUP($B40,'问财（自己导出）'!B:E,4,FALSE))</f>
        <v>29.7004</v>
      </c>
      <c r="G40" s="43">
        <f>IF(ISERROR(VLOOKUP($B40,'问财（自己导出）'!B:F,5,FALSE)),"",VLOOKUP($B40,'问财（自己导出）'!B:F,5,FALSE))</f>
        <v>26.3287</v>
      </c>
      <c r="H40" s="43">
        <f>IF(ISERROR(VLOOKUP($B40,'问财（自己导出）'!B:G,6,FALSE)),"",VLOOKUP($B40,'问财（自己导出）'!B:G,6,FALSE))</f>
        <v>6.346</v>
      </c>
      <c r="I40" s="46">
        <f t="shared" si="0"/>
        <v>0</v>
      </c>
      <c r="J40" s="47" t="str">
        <f>IF(ISERROR(VLOOKUP($B40,'小熊定理判定（不要动）'!$A:B,2,FALSE)),"",VLOOKUP($B40,'小熊定理判定（不要动）'!$A:B,2,FALSE))</f>
        <v>0</v>
      </c>
      <c r="K40" s="47" t="str">
        <f>IF(ISERROR(VLOOKUP($B40,'小熊定理判定（不要动）'!$A:C,3,FALSE)),"",VLOOKUP($B40,'小熊定理判定（不要动）'!$A:C,3,FALSE))</f>
        <v>0</v>
      </c>
      <c r="L40" s="47" t="str">
        <f>IF(ISERROR(VLOOKUP($B40,'小熊定理判定（不要动）'!$A:D,4,FALSE)),"",VLOOKUP($B40,'小熊定理判定（不要动）'!$A:D,4,FALSE))</f>
        <v>0</v>
      </c>
      <c r="M40" s="54">
        <f>IF(ISERROR(VLOOKUP($B40,'分位点（自己导出） '!$C:E,3,FALSE)),"",VLOOKUP($B40,'分位点（自己导出） '!$C:E,3,FALSE))</f>
        <v>0.8689</v>
      </c>
      <c r="N40" s="54">
        <f>IF(ISERROR(VLOOKUP($B40,'分位点（自己导出） '!$C:F,4,FALSE)),"",VLOOKUP($B40,'分位点（自己导出） '!$C:F,4,FALSE))</f>
        <v>0.915</v>
      </c>
      <c r="O40" s="54">
        <f>IF(ISERROR(VLOOKUP($B40,'分位点（自己导出） '!$C:G,5,FALSE)),"",VLOOKUP($B40,'分位点（自己导出） '!$C:G,5,FALSE))</f>
        <v>140.25</v>
      </c>
    </row>
    <row r="41" ht="17" hidden="1" customHeight="1" spans="1:15">
      <c r="A41" s="11" t="s">
        <v>129</v>
      </c>
      <c r="B41" s="11" t="s">
        <v>130</v>
      </c>
      <c r="C41" s="11" t="s">
        <v>131</v>
      </c>
      <c r="D41" s="41" t="str">
        <f>IF(ISERROR(VLOOKUP(C41,'周期表（不要动）'!A:B,2,FALSE)),"",VLOOKUP(C41,'周期表（不要动）'!A:B,2,FALSE))</f>
        <v/>
      </c>
      <c r="E41" s="43">
        <f>IF(ISERROR(VLOOKUP($B41,'问财（自己导出）'!B:D,3,FALSE)),"",VLOOKUP($B41,'问财（自己导出）'!B:D,3,FALSE))</f>
        <v>-5.3094</v>
      </c>
      <c r="F41" s="43">
        <f>IF(ISERROR(VLOOKUP($B41,'问财（自己导出）'!B:E,4,FALSE)),"",VLOOKUP($B41,'问财（自己导出）'!B:E,4,FALSE))</f>
        <v>2.1142</v>
      </c>
      <c r="G41" s="43">
        <f>IF(ISERROR(VLOOKUP($B41,'问财（自己导出）'!B:F,5,FALSE)),"",VLOOKUP($B41,'问财（自己导出）'!B:F,5,FALSE))</f>
        <v>-2.2547</v>
      </c>
      <c r="H41" s="43">
        <f>IF(ISERROR(VLOOKUP($B41,'问财（自己导出）'!B:G,6,FALSE)),"",VLOOKUP($B41,'问财（自己导出）'!B:G,6,FALSE))</f>
        <v>21.1632</v>
      </c>
      <c r="I41" s="46">
        <f t="shared" si="0"/>
        <v>1</v>
      </c>
      <c r="J41" s="47" t="str">
        <f>IF(ISERROR(VLOOKUP($B41,'小熊定理判定（不要动）'!$A:B,2,FALSE)),"",VLOOKUP($B41,'小熊定理判定（不要动）'!$A:B,2,FALSE))</f>
        <v>0</v>
      </c>
      <c r="K41" s="47" t="str">
        <f>IF(ISERROR(VLOOKUP($B41,'小熊定理判定（不要动）'!$A:C,3,FALSE)),"",VLOOKUP($B41,'小熊定理判定（不要动）'!$A:C,3,FALSE))</f>
        <v>0</v>
      </c>
      <c r="L41" s="47" t="str">
        <f>IF(ISERROR(VLOOKUP($B41,'小熊定理判定（不要动）'!$A:D,4,FALSE)),"",VLOOKUP($B41,'小熊定理判定（不要动）'!$A:D,4,FALSE))</f>
        <v>NO</v>
      </c>
      <c r="M41" s="54" t="str">
        <f>IF(ISERROR(VLOOKUP($B41,'分位点（自己导出） '!$C:E,3,FALSE)),"",VLOOKUP($B41,'分位点（自己导出） '!$C:E,3,FALSE))</f>
        <v/>
      </c>
      <c r="N41" s="54" t="str">
        <f>IF(ISERROR(VLOOKUP($B41,'分位点（自己导出） '!$C:F,4,FALSE)),"",VLOOKUP($B41,'分位点（自己导出） '!$C:F,4,FALSE))</f>
        <v/>
      </c>
      <c r="O41" s="54" t="str">
        <f>IF(ISERROR(VLOOKUP($B41,'分位点（自己导出） '!$C:G,5,FALSE)),"",VLOOKUP($B41,'分位点（自己导出） '!$C:G,5,FALSE))</f>
        <v/>
      </c>
    </row>
    <row r="42" ht="17" hidden="1" customHeight="1" spans="1:15">
      <c r="A42" s="11" t="s">
        <v>132</v>
      </c>
      <c r="B42" s="11" t="s">
        <v>133</v>
      </c>
      <c r="C42" s="11" t="s">
        <v>134</v>
      </c>
      <c r="D42" s="41" t="str">
        <f>IF(ISERROR(VLOOKUP(C42,'周期表（不要动）'!A:B,2,FALSE)),"",VLOOKUP(C42,'周期表（不要动）'!A:B,2,FALSE))</f>
        <v>是</v>
      </c>
      <c r="E42" s="43">
        <f>IF(ISERROR(VLOOKUP($B42,'问财（自己导出）'!B:D,3,FALSE)),"",VLOOKUP($B42,'问财（自己导出）'!B:D,3,FALSE))</f>
        <v>8.8809</v>
      </c>
      <c r="F42" s="43">
        <f>IF(ISERROR(VLOOKUP($B42,'问财（自己导出）'!B:E,4,FALSE)),"",VLOOKUP($B42,'问财（自己导出）'!B:E,4,FALSE))</f>
        <v>5.5307</v>
      </c>
      <c r="G42" s="43">
        <f>IF(ISERROR(VLOOKUP($B42,'问财（自己导出）'!B:F,5,FALSE)),"",VLOOKUP($B42,'问财（自己导出）'!B:F,5,FALSE))</f>
        <v>6.266</v>
      </c>
      <c r="H42" s="43">
        <f>IF(ISERROR(VLOOKUP($B42,'问财（自己导出）'!B:G,6,FALSE)),"",VLOOKUP($B42,'问财（自己导出）'!B:G,6,FALSE))</f>
        <v>6.5074</v>
      </c>
      <c r="I42" s="46">
        <f t="shared" si="0"/>
        <v>0</v>
      </c>
      <c r="J42" s="47" t="str">
        <f>IF(ISERROR(VLOOKUP($B42,'小熊定理判定（不要动）'!$A:B,2,FALSE)),"",VLOOKUP($B42,'小熊定理判定（不要动）'!$A:B,2,FALSE))</f>
        <v>0</v>
      </c>
      <c r="K42" s="47" t="str">
        <f>IF(ISERROR(VLOOKUP($B42,'小熊定理判定（不要动）'!$A:C,3,FALSE)),"",VLOOKUP($B42,'小熊定理判定（不要动）'!$A:C,3,FALSE))</f>
        <v>0</v>
      </c>
      <c r="L42" s="47" t="str">
        <f>IF(ISERROR(VLOOKUP($B42,'小熊定理判定（不要动）'!$A:D,4,FALSE)),"",VLOOKUP($B42,'小熊定理判定（不要动）'!$A:D,4,FALSE))</f>
        <v>0</v>
      </c>
      <c r="M42" s="54">
        <f>IF(ISERROR(VLOOKUP($B42,'分位点（自己导出） '!$C:E,3,FALSE)),"",VLOOKUP($B42,'分位点（自己导出） '!$C:E,3,FALSE))</f>
        <v>0.9201</v>
      </c>
      <c r="N42" s="54">
        <f>IF(ISERROR(VLOOKUP($B42,'分位点（自己导出） '!$C:F,4,FALSE)),"",VLOOKUP($B42,'分位点（自己导出） '!$C:F,4,FALSE))</f>
        <v>0.0085</v>
      </c>
      <c r="O42" s="54">
        <f>IF(ISERROR(VLOOKUP($B42,'分位点（自己导出） '!$C:G,5,FALSE)),"",VLOOKUP($B42,'分位点（自己导出） '!$C:G,5,FALSE))</f>
        <v>18.9</v>
      </c>
    </row>
    <row r="43" ht="17" customHeight="1" spans="1:15">
      <c r="A43" s="11" t="s">
        <v>135</v>
      </c>
      <c r="B43" s="40" t="s">
        <v>136</v>
      </c>
      <c r="C43" s="11" t="s">
        <v>102</v>
      </c>
      <c r="D43" s="41" t="str">
        <f>IF(ISERROR(VLOOKUP(C43,'周期表（不要动）'!A:B,2,FALSE)),"",VLOOKUP(C43,'周期表（不要动）'!A:B,2,FALSE))</f>
        <v/>
      </c>
      <c r="E43" s="43">
        <f>IF(ISERROR(VLOOKUP($B43,'问财（自己导出）'!B:D,3,FALSE)),"",VLOOKUP($B43,'问财（自己导出）'!B:D,3,FALSE))</f>
        <v>14.7891</v>
      </c>
      <c r="F43" s="43">
        <f>IF(ISERROR(VLOOKUP($B43,'问财（自己导出）'!B:E,4,FALSE)),"",VLOOKUP($B43,'问财（自己导出）'!B:E,4,FALSE))</f>
        <v>21.4683</v>
      </c>
      <c r="G43" s="43">
        <f>IF(ISERROR(VLOOKUP($B43,'问财（自己导出）'!B:F,5,FALSE)),"",VLOOKUP($B43,'问财（自己导出）'!B:F,5,FALSE))</f>
        <v>6.5621</v>
      </c>
      <c r="H43" s="43">
        <f>IF(ISERROR(VLOOKUP($B43,'问财（自己导出）'!B:G,6,FALSE)),"",VLOOKUP($B43,'问财（自己导出）'!B:G,6,FALSE))</f>
        <v>3.1926</v>
      </c>
      <c r="I43" s="46">
        <f t="shared" si="0"/>
        <v>0</v>
      </c>
      <c r="J43" s="47" t="str">
        <f>IF(ISERROR(VLOOKUP($B43,'小熊定理判定（不要动）'!$A:B,2,FALSE)),"",VLOOKUP($B43,'小熊定理判定（不要动）'!$A:B,2,FALSE))</f>
        <v/>
      </c>
      <c r="K43" s="47" t="str">
        <f>IF(ISERROR(VLOOKUP($B43,'小熊定理判定（不要动）'!$A:C,3,FALSE)),"",VLOOKUP($B43,'小熊定理判定（不要动）'!$A:C,3,FALSE))</f>
        <v/>
      </c>
      <c r="L43" s="47" t="str">
        <f>IF(ISERROR(VLOOKUP($B43,'小熊定理判定（不要动）'!$A:D,4,FALSE)),"",VLOOKUP($B43,'小熊定理判定（不要动）'!$A:D,4,FALSE))</f>
        <v>0</v>
      </c>
      <c r="M43" s="54">
        <f>IF(ISERROR(VLOOKUP($B43,'分位点（自己导出） '!$C:E,3,FALSE)),"",VLOOKUP($B43,'分位点（自己导出） '!$C:E,3,FALSE))</f>
        <v>0.6349</v>
      </c>
      <c r="N43" s="54">
        <f>IF(ISERROR(VLOOKUP($B43,'分位点（自己导出） '!$C:F,4,FALSE)),"",VLOOKUP($B43,'分位点（自己导出） '!$C:F,4,FALSE))</f>
        <v>0.4656</v>
      </c>
      <c r="O43" s="54">
        <f>IF(ISERROR(VLOOKUP($B43,'分位点（自己导出） '!$C:G,5,FALSE)),"",VLOOKUP($B43,'分位点（自己导出） '!$C:G,5,FALSE))</f>
        <v>35.09</v>
      </c>
    </row>
    <row r="44" ht="17" customHeight="1" spans="1:15">
      <c r="A44" s="11" t="s">
        <v>137</v>
      </c>
      <c r="B44" s="40" t="s">
        <v>138</v>
      </c>
      <c r="C44" s="11" t="s">
        <v>102</v>
      </c>
      <c r="D44" s="41" t="str">
        <f>IF(ISERROR(VLOOKUP(C44,'周期表（不要动）'!A:B,2,FALSE)),"",VLOOKUP(C44,'周期表（不要动）'!A:B,2,FALSE))</f>
        <v/>
      </c>
      <c r="E44" s="43">
        <f>IF(ISERROR(VLOOKUP($B44,'问财（自己导出）'!B:D,3,FALSE)),"",VLOOKUP($B44,'问财（自己导出）'!B:D,3,FALSE))</f>
        <v>5.736</v>
      </c>
      <c r="F44" s="43">
        <f>IF(ISERROR(VLOOKUP($B44,'问财（自己导出）'!B:E,4,FALSE)),"",VLOOKUP($B44,'问财（自己导出）'!B:E,4,FALSE))</f>
        <v>18.627</v>
      </c>
      <c r="G44" s="43">
        <f>IF(ISERROR(VLOOKUP($B44,'问财（自己导出）'!B:F,5,FALSE)),"",VLOOKUP($B44,'问财（自己导出）'!B:F,5,FALSE))</f>
        <v>1.0529</v>
      </c>
      <c r="H44" s="43">
        <f>IF(ISERROR(VLOOKUP($B44,'问财（自己导出）'!B:G,6,FALSE)),"",VLOOKUP($B44,'问财（自己导出）'!B:G,6,FALSE))</f>
        <v>2.2331</v>
      </c>
      <c r="I44" s="46">
        <f t="shared" si="0"/>
        <v>0</v>
      </c>
      <c r="J44" s="47" t="str">
        <f>IF(ISERROR(VLOOKUP($B44,'小熊定理判定（不要动）'!$A:B,2,FALSE)),"",VLOOKUP($B44,'小熊定理判定（不要动）'!$A:B,2,FALSE))</f>
        <v/>
      </c>
      <c r="K44" s="47" t="str">
        <f>IF(ISERROR(VLOOKUP($B44,'小熊定理判定（不要动）'!$A:C,3,FALSE)),"",VLOOKUP($B44,'小熊定理判定（不要动）'!$A:C,3,FALSE))</f>
        <v/>
      </c>
      <c r="L44" s="47" t="str">
        <f>IF(ISERROR(VLOOKUP($B44,'小熊定理判定（不要动）'!$A:D,4,FALSE)),"",VLOOKUP($B44,'小熊定理判定（不要动）'!$A:D,4,FALSE))</f>
        <v>0</v>
      </c>
      <c r="M44" s="54">
        <f>IF(ISERROR(VLOOKUP($B44,'分位点（自己导出） '!$C:E,3,FALSE)),"",VLOOKUP($B44,'分位点（自己导出） '!$C:E,3,FALSE))</f>
        <v>0.1929</v>
      </c>
      <c r="N44" s="54">
        <f>IF(ISERROR(VLOOKUP($B44,'分位点（自己导出） '!$C:F,4,FALSE)),"",VLOOKUP($B44,'分位点（自己导出） '!$C:F,4,FALSE))</f>
        <v>0.0021</v>
      </c>
      <c r="O44" s="54">
        <f>IF(ISERROR(VLOOKUP($B44,'分位点（自己导出） '!$C:G,5,FALSE)),"",VLOOKUP($B44,'分位点（自己导出） '!$C:G,5,FALSE))</f>
        <v>3.73</v>
      </c>
    </row>
    <row r="45" ht="17" hidden="1" customHeight="1" spans="1:15">
      <c r="A45" s="11" t="s">
        <v>139</v>
      </c>
      <c r="B45" s="11" t="s">
        <v>140</v>
      </c>
      <c r="C45" s="11" t="s">
        <v>141</v>
      </c>
      <c r="D45" s="41" t="str">
        <f>IF(ISERROR(VLOOKUP(C45,'周期表（不要动）'!A:B,2,FALSE)),"",VLOOKUP(C45,'周期表（不要动）'!A:B,2,FALSE))</f>
        <v/>
      </c>
      <c r="E45" s="43">
        <f>IF(ISERROR(VLOOKUP($B45,'问财（自己导出）'!B:D,3,FALSE)),"",VLOOKUP($B45,'问财（自己导出）'!B:D,3,FALSE))</f>
        <v>-8.3466</v>
      </c>
      <c r="F45" s="43">
        <f>IF(ISERROR(VLOOKUP($B45,'问财（自己导出）'!B:E,4,FALSE)),"",VLOOKUP($B45,'问财（自己导出）'!B:E,4,FALSE))</f>
        <v>-7.4089</v>
      </c>
      <c r="G45" s="43">
        <f>IF(ISERROR(VLOOKUP($B45,'问财（自己导出）'!B:F,5,FALSE)),"",VLOOKUP($B45,'问财（自己导出）'!B:F,5,FALSE))</f>
        <v>48.1207</v>
      </c>
      <c r="H45" s="43">
        <f>IF(ISERROR(VLOOKUP($B45,'问财（自己导出）'!B:G,6,FALSE)),"",VLOOKUP($B45,'问财（自己导出）'!B:G,6,FALSE))</f>
        <v>-19.4243</v>
      </c>
      <c r="I45" s="46">
        <f t="shared" si="0"/>
        <v>1</v>
      </c>
      <c r="J45" s="47" t="str">
        <f>IF(ISERROR(VLOOKUP($B45,'小熊定理判定（不要动）'!$A:B,2,FALSE)),"",VLOOKUP($B45,'小熊定理判定（不要动）'!$A:B,2,FALSE))</f>
        <v>0</v>
      </c>
      <c r="K45" s="47" t="str">
        <f>IF(ISERROR(VLOOKUP($B45,'小熊定理判定（不要动）'!$A:C,3,FALSE)),"",VLOOKUP($B45,'小熊定理判定（不要动）'!$A:C,3,FALSE))</f>
        <v>0</v>
      </c>
      <c r="L45" s="47" t="str">
        <f>IF(ISERROR(VLOOKUP($B45,'小熊定理判定（不要动）'!$A:D,4,FALSE)),"",VLOOKUP($B45,'小熊定理判定（不要动）'!$A:D,4,FALSE))</f>
        <v>0</v>
      </c>
      <c r="M45" s="54">
        <f>IF(ISERROR(VLOOKUP($B45,'分位点（自己导出） '!$C:E,3,FALSE)),"",VLOOKUP($B45,'分位点（自己导出） '!$C:E,3,FALSE))</f>
        <v>0.6557</v>
      </c>
      <c r="N45" s="54">
        <f>IF(ISERROR(VLOOKUP($B45,'分位点（自己导出） '!$C:F,4,FALSE)),"",VLOOKUP($B45,'分位点（自己导出） '!$C:F,4,FALSE))</f>
        <v>0.5506</v>
      </c>
      <c r="O45" s="54">
        <f>IF(ISERROR(VLOOKUP($B45,'分位点（自己导出） '!$C:G,5,FALSE)),"",VLOOKUP($B45,'分位点（自己导出） '!$C:G,5,FALSE))</f>
        <v>15.46</v>
      </c>
    </row>
    <row r="46" ht="17" customHeight="1" spans="1:15">
      <c r="A46" s="11" t="s">
        <v>142</v>
      </c>
      <c r="B46" s="40" t="s">
        <v>143</v>
      </c>
      <c r="C46" s="11" t="s">
        <v>102</v>
      </c>
      <c r="D46" s="41" t="str">
        <f>IF(ISERROR(VLOOKUP(C46,'周期表（不要动）'!A:B,2,FALSE)),"",VLOOKUP(C46,'周期表（不要动）'!A:B,2,FALSE))</f>
        <v/>
      </c>
      <c r="E46" s="43">
        <f>IF(ISERROR(VLOOKUP($B46,'问财（自己导出）'!B:D,3,FALSE)),"",VLOOKUP($B46,'问财（自己导出）'!B:D,3,FALSE))</f>
        <v>19.5482</v>
      </c>
      <c r="F46" s="43">
        <f>IF(ISERROR(VLOOKUP($B46,'问财（自己导出）'!B:E,4,FALSE)),"",VLOOKUP($B46,'问财（自己导出）'!B:E,4,FALSE))</f>
        <v>19.532</v>
      </c>
      <c r="G46" s="43">
        <f>IF(ISERROR(VLOOKUP($B46,'问财（自己导出）'!B:F,5,FALSE)),"",VLOOKUP($B46,'问财（自己导出）'!B:F,5,FALSE))</f>
        <v>5.7962</v>
      </c>
      <c r="H46" s="43">
        <f>IF(ISERROR(VLOOKUP($B46,'问财（自己导出）'!B:G,6,FALSE)),"",VLOOKUP($B46,'问财（自己导出）'!B:G,6,FALSE))</f>
        <v>7.7834</v>
      </c>
      <c r="I46" s="46">
        <f t="shared" si="0"/>
        <v>0</v>
      </c>
      <c r="J46" s="47" t="str">
        <f>IF(ISERROR(VLOOKUP($B46,'小熊定理判定（不要动）'!$A:B,2,FALSE)),"",VLOOKUP($B46,'小熊定理判定（不要动）'!$A:B,2,FALSE))</f>
        <v/>
      </c>
      <c r="K46" s="47" t="str">
        <f>IF(ISERROR(VLOOKUP($B46,'小熊定理判定（不要动）'!$A:C,3,FALSE)),"",VLOOKUP($B46,'小熊定理判定（不要动）'!$A:C,3,FALSE))</f>
        <v/>
      </c>
      <c r="L46" s="47" t="str">
        <f>IF(ISERROR(VLOOKUP($B46,'小熊定理判定（不要动）'!$A:D,4,FALSE)),"",VLOOKUP($B46,'小熊定理判定（不要动）'!$A:D,4,FALSE))</f>
        <v>0</v>
      </c>
      <c r="M46" s="54">
        <f>IF(ISERROR(VLOOKUP($B46,'分位点（自己导出） '!$C:E,3,FALSE)),"",VLOOKUP($B46,'分位点（自己导出） '!$C:E,3,FALSE))</f>
        <v>0.0181</v>
      </c>
      <c r="N46" s="54">
        <f>IF(ISERROR(VLOOKUP($B46,'分位点（自己导出） '!$C:F,4,FALSE)),"",VLOOKUP($B46,'分位点（自己导出） '!$C:F,4,FALSE))</f>
        <v>0.0101</v>
      </c>
      <c r="O46" s="54">
        <f>IF(ISERROR(VLOOKUP($B46,'分位点（自己导出） '!$C:G,5,FALSE)),"",VLOOKUP($B46,'分位点（自己导出） '!$C:G,5,FALSE))</f>
        <v>4.98</v>
      </c>
    </row>
    <row r="47" ht="17" customHeight="1" spans="1:15">
      <c r="A47" s="11" t="s">
        <v>144</v>
      </c>
      <c r="B47" s="40" t="s">
        <v>145</v>
      </c>
      <c r="C47" s="11" t="s">
        <v>74</v>
      </c>
      <c r="D47" s="41" t="str">
        <f>IF(ISERROR(VLOOKUP(C47,'周期表（不要动）'!A:B,2,FALSE)),"",VLOOKUP(C47,'周期表（不要动）'!A:B,2,FALSE))</f>
        <v/>
      </c>
      <c r="E47" s="43">
        <f>IF(ISERROR(VLOOKUP($B47,'问财（自己导出）'!B:D,3,FALSE)),"",VLOOKUP($B47,'问财（自己导出）'!B:D,3,FALSE))</f>
        <v>4.2048</v>
      </c>
      <c r="F47" s="43">
        <f>IF(ISERROR(VLOOKUP($B47,'问财（自己导出）'!B:E,4,FALSE)),"",VLOOKUP($B47,'问财（自己导出）'!B:E,4,FALSE))</f>
        <v>14.4215</v>
      </c>
      <c r="G47" s="43">
        <f>IF(ISERROR(VLOOKUP($B47,'问财（自己导出）'!B:F,5,FALSE)),"",VLOOKUP($B47,'问财（自己导出）'!B:F,5,FALSE))</f>
        <v>19.3328</v>
      </c>
      <c r="H47" s="43">
        <f>IF(ISERROR(VLOOKUP($B47,'问财（自己导出）'!B:G,6,FALSE)),"",VLOOKUP($B47,'问财（自己导出）'!B:G,6,FALSE))</f>
        <v>28.8614</v>
      </c>
      <c r="I47" s="46">
        <f t="shared" si="0"/>
        <v>0</v>
      </c>
      <c r="J47" s="47" t="str">
        <f>IF(ISERROR(VLOOKUP($B47,'小熊定理判定（不要动）'!$A:B,2,FALSE)),"",VLOOKUP($B47,'小熊定理判定（不要动）'!$A:B,2,FALSE))</f>
        <v>0</v>
      </c>
      <c r="K47" s="47" t="str">
        <f>IF(ISERROR(VLOOKUP($B47,'小熊定理判定（不要动）'!$A:C,3,FALSE)),"",VLOOKUP($B47,'小熊定理判定（不要动）'!$A:C,3,FALSE))</f>
        <v>0</v>
      </c>
      <c r="L47" s="47" t="str">
        <f>IF(ISERROR(VLOOKUP($B47,'小熊定理判定（不要动）'!$A:D,4,FALSE)),"",VLOOKUP($B47,'小熊定理判定（不要动）'!$A:D,4,FALSE))</f>
        <v>0</v>
      </c>
      <c r="M47" s="54">
        <f>IF(ISERROR(VLOOKUP($B47,'分位点（自己导出） '!$C:E,3,FALSE)),"",VLOOKUP($B47,'分位点（自己导出） '!$C:E,3,FALSE))</f>
        <v>0.8142</v>
      </c>
      <c r="N47" s="54">
        <f>IF(ISERROR(VLOOKUP($B47,'分位点（自己导出） '!$C:F,4,FALSE)),"",VLOOKUP($B47,'分位点（自己导出） '!$C:F,4,FALSE))</f>
        <v>0.8997</v>
      </c>
      <c r="O47" s="54">
        <f>IF(ISERROR(VLOOKUP($B47,'分位点（自己导出） '!$C:G,5,FALSE)),"",VLOOKUP($B47,'分位点（自己导出） '!$C:G,5,FALSE))</f>
        <v>65.88</v>
      </c>
    </row>
    <row r="48" ht="17" customHeight="1" spans="1:15">
      <c r="A48" s="11" t="s">
        <v>146</v>
      </c>
      <c r="B48" s="40" t="s">
        <v>147</v>
      </c>
      <c r="C48" s="11" t="s">
        <v>148</v>
      </c>
      <c r="D48" s="41" t="str">
        <f>IF(ISERROR(VLOOKUP(C48,'周期表（不要动）'!A:B,2,FALSE)),"",VLOOKUP(C48,'周期表（不要动）'!A:B,2,FALSE))</f>
        <v/>
      </c>
      <c r="E48" s="43">
        <f>IF(ISERROR(VLOOKUP($B48,'问财（自己导出）'!B:D,3,FALSE)),"",VLOOKUP($B48,'问财（自己导出）'!B:D,3,FALSE))</f>
        <v>18.702</v>
      </c>
      <c r="F48" s="43">
        <f>IF(ISERROR(VLOOKUP($B48,'问财（自己导出）'!B:E,4,FALSE)),"",VLOOKUP($B48,'问财（自己导出）'!B:E,4,FALSE))</f>
        <v>26.0487</v>
      </c>
      <c r="G48" s="43">
        <f>IF(ISERROR(VLOOKUP($B48,'问财（自己导出）'!B:F,5,FALSE)),"",VLOOKUP($B48,'问财（自己导出）'!B:F,5,FALSE))</f>
        <v>4.9729</v>
      </c>
      <c r="H48" s="43">
        <f>IF(ISERROR(VLOOKUP($B48,'问财（自己导出）'!B:G,6,FALSE)),"",VLOOKUP($B48,'问财（自己导出）'!B:G,6,FALSE))</f>
        <v>11.2726</v>
      </c>
      <c r="I48" s="46">
        <f t="shared" si="0"/>
        <v>0</v>
      </c>
      <c r="J48" s="47" t="str">
        <f>IF(ISERROR(VLOOKUP($B48,'小熊定理判定（不要动）'!$A:B,2,FALSE)),"",VLOOKUP($B48,'小熊定理判定（不要动）'!$A:B,2,FALSE))</f>
        <v>0</v>
      </c>
      <c r="K48" s="47" t="str">
        <f>IF(ISERROR(VLOOKUP($B48,'小熊定理判定（不要动）'!$A:C,3,FALSE)),"",VLOOKUP($B48,'小熊定理判定（不要动）'!$A:C,3,FALSE))</f>
        <v>0</v>
      </c>
      <c r="L48" s="47" t="str">
        <f>IF(ISERROR(VLOOKUP($B48,'小熊定理判定（不要动）'!$A:D,4,FALSE)),"",VLOOKUP($B48,'小熊定理判定（不要动）'!$A:D,4,FALSE))</f>
        <v>0</v>
      </c>
      <c r="M48" s="54">
        <f>IF(ISERROR(VLOOKUP($B48,'分位点（自己导出） '!$C:E,3,FALSE)),"",VLOOKUP($B48,'分位点（自己导出） '!$C:E,3,FALSE))</f>
        <v>0.9844</v>
      </c>
      <c r="N48" s="54">
        <f>IF(ISERROR(VLOOKUP($B48,'分位点（自己导出） '!$C:F,4,FALSE)),"",VLOOKUP($B48,'分位点（自己导出） '!$C:F,4,FALSE))</f>
        <v>0.5769</v>
      </c>
      <c r="O48" s="54">
        <f>IF(ISERROR(VLOOKUP($B48,'分位点（自己导出） '!$C:G,5,FALSE)),"",VLOOKUP($B48,'分位点（自己导出） '!$C:G,5,FALSE))</f>
        <v>13.08</v>
      </c>
    </row>
    <row r="49" ht="17" customHeight="1" spans="1:15">
      <c r="A49" s="11"/>
      <c r="B49" s="11"/>
      <c r="C49" s="11"/>
      <c r="D49" s="41" t="str">
        <f>IF(ISERROR(VLOOKUP(C49,'周期表（不要动）'!A:B,2,FALSE)),"",VLOOKUP(C49,'周期表（不要动）'!A:B,2,FALSE))</f>
        <v/>
      </c>
      <c r="E49" s="43" t="str">
        <f>IF(ISERROR(VLOOKUP($B49,'问财（自己导出）'!B:D,3,FALSE)),"",VLOOKUP($B49,'问财（自己导出）'!B:D,3,FALSE))</f>
        <v/>
      </c>
      <c r="F49" s="43" t="str">
        <f>IF(ISERROR(VLOOKUP($B49,'问财（自己导出）'!B:E,4,FALSE)),"",VLOOKUP($B49,'问财（自己导出）'!B:E,4,FALSE))</f>
        <v/>
      </c>
      <c r="G49" s="43" t="str">
        <f>IF(ISERROR(VLOOKUP($B49,'问财（自己导出）'!B:F,5,FALSE)),"",VLOOKUP($B49,'问财（自己导出）'!B:F,5,FALSE))</f>
        <v/>
      </c>
      <c r="H49" s="43" t="str">
        <f>IF(ISERROR(VLOOKUP($B49,'问财（自己导出）'!B:G,6,FALSE)),"",VLOOKUP($B49,'问财（自己导出）'!B:G,6,FALSE))</f>
        <v/>
      </c>
      <c r="I49" s="46">
        <f t="shared" si="0"/>
        <v>0</v>
      </c>
      <c r="J49" s="47" t="str">
        <f>IF(ISERROR(VLOOKUP($B49,'小熊定理判定（不要动）'!$A:B,2,FALSE)),"",VLOOKUP($B49,'小熊定理判定（不要动）'!$A:B,2,FALSE))</f>
        <v/>
      </c>
      <c r="K49" s="47" t="str">
        <f>IF(ISERROR(VLOOKUP($B49,'小熊定理判定（不要动）'!$A:C,3,FALSE)),"",VLOOKUP($B49,'小熊定理判定（不要动）'!$A:C,3,FALSE))</f>
        <v/>
      </c>
      <c r="L49" s="47" t="str">
        <f>IF(ISERROR(VLOOKUP($B49,'小熊定理判定（不要动）'!$A:D,4,FALSE)),"",VLOOKUP($B49,'小熊定理判定（不要动）'!$A:D,4,FALSE))</f>
        <v/>
      </c>
      <c r="M49" s="54" t="str">
        <f>IF(ISERROR(VLOOKUP($B49,'分位点（自己导出） '!$C:E,3,FALSE)),"",VLOOKUP($B49,'分位点（自己导出） '!$C:E,3,FALSE))</f>
        <v/>
      </c>
      <c r="N49" s="54" t="str">
        <f>IF(ISERROR(VLOOKUP($B49,'分位点（自己导出） '!$C:F,4,FALSE)),"",VLOOKUP($B49,'分位点（自己导出） '!$C:F,4,FALSE))</f>
        <v/>
      </c>
      <c r="O49" s="54" t="str">
        <f>IF(ISERROR(VLOOKUP($B49,'分位点（自己导出） '!$C:G,5,FALSE)),"",VLOOKUP($B49,'分位点（自己导出） '!$C:G,5,FALSE))</f>
        <v/>
      </c>
    </row>
    <row r="50" ht="17" customHeight="1" spans="1:15">
      <c r="A50" s="11"/>
      <c r="B50" s="11"/>
      <c r="C50" s="11"/>
      <c r="D50" s="41" t="str">
        <f>IF(ISERROR(VLOOKUP(C50,'周期表（不要动）'!A:B,2,FALSE)),"",VLOOKUP(C50,'周期表（不要动）'!A:B,2,FALSE))</f>
        <v/>
      </c>
      <c r="E50" s="43" t="str">
        <f>IF(ISERROR(VLOOKUP($B50,'问财（自己导出）'!B:D,3,FALSE)),"",VLOOKUP($B50,'问财（自己导出）'!B:D,3,FALSE))</f>
        <v/>
      </c>
      <c r="F50" s="43" t="str">
        <f>IF(ISERROR(VLOOKUP($B50,'问财（自己导出）'!B:E,4,FALSE)),"",VLOOKUP($B50,'问财（自己导出）'!B:E,4,FALSE))</f>
        <v/>
      </c>
      <c r="G50" s="43" t="str">
        <f>IF(ISERROR(VLOOKUP($B50,'问财（自己导出）'!B:F,5,FALSE)),"",VLOOKUP($B50,'问财（自己导出）'!B:F,5,FALSE))</f>
        <v/>
      </c>
      <c r="H50" s="43" t="str">
        <f>IF(ISERROR(VLOOKUP($B50,'问财（自己导出）'!B:G,6,FALSE)),"",VLOOKUP($B50,'问财（自己导出）'!B:G,6,FALSE))</f>
        <v/>
      </c>
      <c r="I50" s="46">
        <f t="shared" si="0"/>
        <v>0</v>
      </c>
      <c r="J50" s="47" t="str">
        <f>IF(ISERROR(VLOOKUP($B50,'小熊定理判定（不要动）'!$A:B,2,FALSE)),"",VLOOKUP($B50,'小熊定理判定（不要动）'!$A:B,2,FALSE))</f>
        <v/>
      </c>
      <c r="K50" s="47" t="str">
        <f>IF(ISERROR(VLOOKUP($B50,'小熊定理判定（不要动）'!$A:C,3,FALSE)),"",VLOOKUP($B50,'小熊定理判定（不要动）'!$A:C,3,FALSE))</f>
        <v/>
      </c>
      <c r="L50" s="47" t="str">
        <f>IF(ISERROR(VLOOKUP($B50,'小熊定理判定（不要动）'!$A:D,4,FALSE)),"",VLOOKUP($B50,'小熊定理判定（不要动）'!$A:D,4,FALSE))</f>
        <v/>
      </c>
      <c r="M50" s="54" t="str">
        <f>IF(ISERROR(VLOOKUP($B50,'分位点（自己导出） '!$C:E,3,FALSE)),"",VLOOKUP($B50,'分位点（自己导出） '!$C:E,3,FALSE))</f>
        <v/>
      </c>
      <c r="N50" s="54" t="str">
        <f>IF(ISERROR(VLOOKUP($B50,'分位点（自己导出） '!$C:F,4,FALSE)),"",VLOOKUP($B50,'分位点（自己导出） '!$C:F,4,FALSE))</f>
        <v/>
      </c>
      <c r="O50" s="54" t="str">
        <f>IF(ISERROR(VLOOKUP($B50,'分位点（自己导出） '!$C:G,5,FALSE)),"",VLOOKUP($B50,'分位点（自己导出） '!$C:G,5,FALSE))</f>
        <v/>
      </c>
    </row>
    <row r="51" ht="18.35" spans="1:15">
      <c r="A51" s="11"/>
      <c r="B51" s="11"/>
      <c r="C51" s="11"/>
      <c r="D51" s="41" t="str">
        <f>IF(ISERROR(VLOOKUP(C51,'周期表（不要动）'!A:B,2,FALSE)),"",VLOOKUP(C51,'周期表（不要动）'!A:B,2,FALSE))</f>
        <v/>
      </c>
      <c r="E51" s="43" t="str">
        <f>IF(ISERROR(VLOOKUP($B51,'问财（自己导出）'!B:D,3,FALSE)),"",VLOOKUP($B51,'问财（自己导出）'!B:D,3,FALSE))</f>
        <v/>
      </c>
      <c r="F51" s="43" t="str">
        <f>IF(ISERROR(VLOOKUP($B51,'问财（自己导出）'!B:E,4,FALSE)),"",VLOOKUP($B51,'问财（自己导出）'!B:E,4,FALSE))</f>
        <v/>
      </c>
      <c r="G51" s="43" t="str">
        <f>IF(ISERROR(VLOOKUP($B51,'问财（自己导出）'!B:F,5,FALSE)),"",VLOOKUP($B51,'问财（自己导出）'!B:F,5,FALSE))</f>
        <v/>
      </c>
      <c r="H51" s="43" t="str">
        <f>IF(ISERROR(VLOOKUP($B51,'问财（自己导出）'!B:G,6,FALSE)),"",VLOOKUP($B51,'问财（自己导出）'!B:G,6,FALSE))</f>
        <v/>
      </c>
      <c r="I51" s="46">
        <f t="shared" ref="I51:I82" si="1">IF(E51&gt;0,IF(F51&gt;0,IF(G51&gt;0,IF(H51&gt;0,0,1),1),1),1)</f>
        <v>0</v>
      </c>
      <c r="J51" s="47" t="str">
        <f>IF(ISERROR(VLOOKUP($B51,'小熊定理判定（不要动）'!$A:B,2,FALSE)),"",VLOOKUP($B51,'小熊定理判定（不要动）'!$A:B,2,FALSE))</f>
        <v/>
      </c>
      <c r="K51" s="47" t="str">
        <f>IF(ISERROR(VLOOKUP($B51,'小熊定理判定（不要动）'!$A:C,3,FALSE)),"",VLOOKUP($B51,'小熊定理判定（不要动）'!$A:C,3,FALSE))</f>
        <v/>
      </c>
      <c r="L51" s="47" t="str">
        <f>IF(ISERROR(VLOOKUP($B51,'小熊定理判定（不要动）'!$A:D,4,FALSE)),"",VLOOKUP($B51,'小熊定理判定（不要动）'!$A:D,4,FALSE))</f>
        <v/>
      </c>
      <c r="M51" s="54" t="str">
        <f>IF(ISERROR(VLOOKUP($B51,'分位点（自己导出） '!$C:E,3,FALSE)),"",VLOOKUP($B51,'分位点（自己导出） '!$C:E,3,FALSE))</f>
        <v/>
      </c>
      <c r="N51" s="54" t="str">
        <f>IF(ISERROR(VLOOKUP($B51,'分位点（自己导出） '!$C:F,4,FALSE)),"",VLOOKUP($B51,'分位点（自己导出） '!$C:F,4,FALSE))</f>
        <v/>
      </c>
      <c r="O51" s="54" t="str">
        <f>IF(ISERROR(VLOOKUP($B51,'分位点（自己导出） '!$C:G,5,FALSE)),"",VLOOKUP($B51,'分位点（自己导出） '!$C:G,5,FALSE))</f>
        <v/>
      </c>
    </row>
    <row r="52" ht="18.35" spans="1:15">
      <c r="A52" s="11"/>
      <c r="B52" s="11"/>
      <c r="C52" s="11"/>
      <c r="D52" s="41" t="str">
        <f>IF(ISERROR(VLOOKUP(C52,'周期表（不要动）'!A:B,2,FALSE)),"",VLOOKUP(C52,'周期表（不要动）'!A:B,2,FALSE))</f>
        <v/>
      </c>
      <c r="E52" s="43" t="str">
        <f>IF(ISERROR(VLOOKUP($B52,'问财（自己导出）'!B:D,3,FALSE)),"",VLOOKUP($B52,'问财（自己导出）'!B:D,3,FALSE))</f>
        <v/>
      </c>
      <c r="F52" s="43" t="str">
        <f>IF(ISERROR(VLOOKUP($B52,'问财（自己导出）'!B:E,4,FALSE)),"",VLOOKUP($B52,'问财（自己导出）'!B:E,4,FALSE))</f>
        <v/>
      </c>
      <c r="G52" s="43" t="str">
        <f>IF(ISERROR(VLOOKUP($B52,'问财（自己导出）'!B:F,5,FALSE)),"",VLOOKUP($B52,'问财（自己导出）'!B:F,5,FALSE))</f>
        <v/>
      </c>
      <c r="H52" s="43" t="str">
        <f>IF(ISERROR(VLOOKUP($B52,'问财（自己导出）'!B:G,6,FALSE)),"",VLOOKUP($B52,'问财（自己导出）'!B:G,6,FALSE))</f>
        <v/>
      </c>
      <c r="I52" s="46">
        <f t="shared" si="1"/>
        <v>0</v>
      </c>
      <c r="J52" s="47" t="str">
        <f>IF(ISERROR(VLOOKUP($B52,'小熊定理判定（不要动）'!$A:B,2,FALSE)),"",VLOOKUP($B52,'小熊定理判定（不要动）'!$A:B,2,FALSE))</f>
        <v/>
      </c>
      <c r="K52" s="47" t="str">
        <f>IF(ISERROR(VLOOKUP($B52,'小熊定理判定（不要动）'!$A:C,3,FALSE)),"",VLOOKUP($B52,'小熊定理判定（不要动）'!$A:C,3,FALSE))</f>
        <v/>
      </c>
      <c r="L52" s="47" t="str">
        <f>IF(ISERROR(VLOOKUP($B52,'小熊定理判定（不要动）'!$A:D,4,FALSE)),"",VLOOKUP($B52,'小熊定理判定（不要动）'!$A:D,4,FALSE))</f>
        <v/>
      </c>
      <c r="M52" s="54" t="str">
        <f>IF(ISERROR(VLOOKUP($B52,'分位点（自己导出） '!$C:E,3,FALSE)),"",VLOOKUP($B52,'分位点（自己导出） '!$C:E,3,FALSE))</f>
        <v/>
      </c>
      <c r="N52" s="54" t="str">
        <f>IF(ISERROR(VLOOKUP($B52,'分位点（自己导出） '!$C:F,4,FALSE)),"",VLOOKUP($B52,'分位点（自己导出） '!$C:F,4,FALSE))</f>
        <v/>
      </c>
      <c r="O52" s="54" t="str">
        <f>IF(ISERROR(VLOOKUP($B52,'分位点（自己导出） '!$C:G,5,FALSE)),"",VLOOKUP($B52,'分位点（自己导出） '!$C:G,5,FALSE))</f>
        <v/>
      </c>
    </row>
    <row r="53" ht="18.35" spans="1:15">
      <c r="A53" s="11"/>
      <c r="B53" s="11"/>
      <c r="C53" s="11"/>
      <c r="D53" s="41" t="str">
        <f>IF(ISERROR(VLOOKUP(C53,'周期表（不要动）'!A:B,2,FALSE)),"",VLOOKUP(C53,'周期表（不要动）'!A:B,2,FALSE))</f>
        <v/>
      </c>
      <c r="E53" s="43" t="str">
        <f>IF(ISERROR(VLOOKUP($B53,'问财（自己导出）'!B:D,3,FALSE)),"",VLOOKUP($B53,'问财（自己导出）'!B:D,3,FALSE))</f>
        <v/>
      </c>
      <c r="F53" s="43" t="str">
        <f>IF(ISERROR(VLOOKUP($B53,'问财（自己导出）'!B:E,4,FALSE)),"",VLOOKUP($B53,'问财（自己导出）'!B:E,4,FALSE))</f>
        <v/>
      </c>
      <c r="G53" s="43" t="str">
        <f>IF(ISERROR(VLOOKUP($B53,'问财（自己导出）'!B:F,5,FALSE)),"",VLOOKUP($B53,'问财（自己导出）'!B:F,5,FALSE))</f>
        <v/>
      </c>
      <c r="H53" s="43" t="str">
        <f>IF(ISERROR(VLOOKUP($B53,'问财（自己导出）'!B:G,6,FALSE)),"",VLOOKUP($B53,'问财（自己导出）'!B:G,6,FALSE))</f>
        <v/>
      </c>
      <c r="I53" s="46">
        <f t="shared" si="1"/>
        <v>0</v>
      </c>
      <c r="J53" s="47" t="str">
        <f>IF(ISERROR(VLOOKUP($B53,'小熊定理判定（不要动）'!$A:B,2,FALSE)),"",VLOOKUP($B53,'小熊定理判定（不要动）'!$A:B,2,FALSE))</f>
        <v/>
      </c>
      <c r="K53" s="47" t="str">
        <f>IF(ISERROR(VLOOKUP($B53,'小熊定理判定（不要动）'!$A:C,3,FALSE)),"",VLOOKUP($B53,'小熊定理判定（不要动）'!$A:C,3,FALSE))</f>
        <v/>
      </c>
      <c r="L53" s="47" t="str">
        <f>IF(ISERROR(VLOOKUP($B53,'小熊定理判定（不要动）'!$A:D,4,FALSE)),"",VLOOKUP($B53,'小熊定理判定（不要动）'!$A:D,4,FALSE))</f>
        <v/>
      </c>
      <c r="M53" s="54" t="str">
        <f>IF(ISERROR(VLOOKUP($B53,'分位点（自己导出） '!$C:E,3,FALSE)),"",VLOOKUP($B53,'分位点（自己导出） '!$C:E,3,FALSE))</f>
        <v/>
      </c>
      <c r="N53" s="54" t="str">
        <f>IF(ISERROR(VLOOKUP($B53,'分位点（自己导出） '!$C:F,4,FALSE)),"",VLOOKUP($B53,'分位点（自己导出） '!$C:F,4,FALSE))</f>
        <v/>
      </c>
      <c r="O53" s="54" t="str">
        <f>IF(ISERROR(VLOOKUP($B53,'分位点（自己导出） '!$C:G,5,FALSE)),"",VLOOKUP($B53,'分位点（自己导出） '!$C:G,5,FALSE))</f>
        <v/>
      </c>
    </row>
    <row r="54" ht="18.35" spans="1:15">
      <c r="A54" s="11"/>
      <c r="B54" s="11"/>
      <c r="C54" s="11"/>
      <c r="D54" s="41" t="str">
        <f>IF(ISERROR(VLOOKUP(C54,'周期表（不要动）'!A:B,2,FALSE)),"",VLOOKUP(C54,'周期表（不要动）'!A:B,2,FALSE))</f>
        <v/>
      </c>
      <c r="E54" s="43" t="str">
        <f>IF(ISERROR(VLOOKUP($B54,'问财（自己导出）'!B:D,3,FALSE)),"",VLOOKUP($B54,'问财（自己导出）'!B:D,3,FALSE))</f>
        <v/>
      </c>
      <c r="F54" s="43" t="str">
        <f>IF(ISERROR(VLOOKUP($B54,'问财（自己导出）'!B:E,4,FALSE)),"",VLOOKUP($B54,'问财（自己导出）'!B:E,4,FALSE))</f>
        <v/>
      </c>
      <c r="G54" s="43" t="str">
        <f>IF(ISERROR(VLOOKUP($B54,'问财（自己导出）'!B:F,5,FALSE)),"",VLOOKUP($B54,'问财（自己导出）'!B:F,5,FALSE))</f>
        <v/>
      </c>
      <c r="H54" s="43" t="str">
        <f>IF(ISERROR(VLOOKUP($B54,'问财（自己导出）'!B:G,6,FALSE)),"",VLOOKUP($B54,'问财（自己导出）'!B:G,6,FALSE))</f>
        <v/>
      </c>
      <c r="I54" s="46">
        <f t="shared" si="1"/>
        <v>0</v>
      </c>
      <c r="J54" s="47" t="str">
        <f>IF(ISERROR(VLOOKUP($B54,'小熊定理判定（不要动）'!$A:B,2,FALSE)),"",VLOOKUP($B54,'小熊定理判定（不要动）'!$A:B,2,FALSE))</f>
        <v/>
      </c>
      <c r="K54" s="47" t="str">
        <f>IF(ISERROR(VLOOKUP($B54,'小熊定理判定（不要动）'!$A:C,3,FALSE)),"",VLOOKUP($B54,'小熊定理判定（不要动）'!$A:C,3,FALSE))</f>
        <v/>
      </c>
      <c r="L54" s="47" t="str">
        <f>IF(ISERROR(VLOOKUP($B54,'小熊定理判定（不要动）'!$A:D,4,FALSE)),"",VLOOKUP($B54,'小熊定理判定（不要动）'!$A:D,4,FALSE))</f>
        <v/>
      </c>
      <c r="M54" s="54" t="str">
        <f>IF(ISERROR(VLOOKUP($B54,'分位点（自己导出） '!$C:E,3,FALSE)),"",VLOOKUP($B54,'分位点（自己导出） '!$C:E,3,FALSE))</f>
        <v/>
      </c>
      <c r="N54" s="54" t="str">
        <f>IF(ISERROR(VLOOKUP($B54,'分位点（自己导出） '!$C:F,4,FALSE)),"",VLOOKUP($B54,'分位点（自己导出） '!$C:F,4,FALSE))</f>
        <v/>
      </c>
      <c r="O54" s="54" t="str">
        <f>IF(ISERROR(VLOOKUP($B54,'分位点（自己导出） '!$C:G,5,FALSE)),"",VLOOKUP($B54,'分位点（自己导出） '!$C:G,5,FALSE))</f>
        <v/>
      </c>
    </row>
    <row r="55" spans="4:15">
      <c r="D55" s="41" t="str">
        <f>IF(ISERROR(VLOOKUP(C55,'周期表（不要动）'!A:B,2,FALSE)),"",VLOOKUP(C55,'周期表（不要动）'!A:B,2,FALSE))</f>
        <v/>
      </c>
      <c r="E55" s="43" t="str">
        <f>IF(ISERROR(VLOOKUP($B55,'问财（自己导出）'!B:D,3,FALSE)),"",VLOOKUP($B55,'问财（自己导出）'!B:D,3,FALSE))</f>
        <v/>
      </c>
      <c r="F55" s="43" t="str">
        <f>IF(ISERROR(VLOOKUP($B55,'问财（自己导出）'!B:E,4,FALSE)),"",VLOOKUP($B55,'问财（自己导出）'!B:E,4,FALSE))</f>
        <v/>
      </c>
      <c r="G55" s="43" t="str">
        <f>IF(ISERROR(VLOOKUP($B55,'问财（自己导出）'!B:F,5,FALSE)),"",VLOOKUP($B55,'问财（自己导出）'!B:F,5,FALSE))</f>
        <v/>
      </c>
      <c r="H55" s="43" t="str">
        <f>IF(ISERROR(VLOOKUP($B55,'问财（自己导出）'!B:G,6,FALSE)),"",VLOOKUP($B55,'问财（自己导出）'!B:G,6,FALSE))</f>
        <v/>
      </c>
      <c r="I55" s="46">
        <f t="shared" si="1"/>
        <v>0</v>
      </c>
      <c r="J55" s="47" t="str">
        <f>IF(ISERROR(VLOOKUP($B55,'小熊定理判定（不要动）'!$A:B,2,FALSE)),"",VLOOKUP($B55,'小熊定理判定（不要动）'!$A:B,2,FALSE))</f>
        <v/>
      </c>
      <c r="K55" s="47" t="str">
        <f>IF(ISERROR(VLOOKUP($B55,'小熊定理判定（不要动）'!$A:C,3,FALSE)),"",VLOOKUP($B55,'小熊定理判定（不要动）'!$A:C,3,FALSE))</f>
        <v/>
      </c>
      <c r="L55" s="47" t="str">
        <f>IF(ISERROR(VLOOKUP($B55,'小熊定理判定（不要动）'!$A:D,4,FALSE)),"",VLOOKUP($B55,'小熊定理判定（不要动）'!$A:D,4,FALSE))</f>
        <v/>
      </c>
      <c r="M55" s="54" t="str">
        <f>IF(ISERROR(VLOOKUP($B55,'分位点（自己导出） '!$C:E,3,FALSE)),"",VLOOKUP($B55,'分位点（自己导出） '!$C:E,3,FALSE))</f>
        <v/>
      </c>
      <c r="N55" s="54" t="str">
        <f>IF(ISERROR(VLOOKUP($B55,'分位点（自己导出） '!$C:F,4,FALSE)),"",VLOOKUP($B55,'分位点（自己导出） '!$C:F,4,FALSE))</f>
        <v/>
      </c>
      <c r="O55" s="54" t="str">
        <f>IF(ISERROR(VLOOKUP($B55,'分位点（自己导出） '!$C:G,5,FALSE)),"",VLOOKUP($B55,'分位点（自己导出） '!$C:G,5,FALSE))</f>
        <v/>
      </c>
    </row>
    <row r="56" spans="4:15">
      <c r="D56" s="41" t="str">
        <f>IF(ISERROR(VLOOKUP(C56,'周期表（不要动）'!A:B,2,FALSE)),"",VLOOKUP(C56,'周期表（不要动）'!A:B,2,FALSE))</f>
        <v/>
      </c>
      <c r="E56" s="43" t="str">
        <f>IF(ISERROR(VLOOKUP($B56,'问财（自己导出）'!B:D,3,FALSE)),"",VLOOKUP($B56,'问财（自己导出）'!B:D,3,FALSE))</f>
        <v/>
      </c>
      <c r="F56" s="43" t="str">
        <f>IF(ISERROR(VLOOKUP($B56,'问财（自己导出）'!B:E,4,FALSE)),"",VLOOKUP($B56,'问财（自己导出）'!B:E,4,FALSE))</f>
        <v/>
      </c>
      <c r="G56" s="43" t="str">
        <f>IF(ISERROR(VLOOKUP($B56,'问财（自己导出）'!B:F,5,FALSE)),"",VLOOKUP($B56,'问财（自己导出）'!B:F,5,FALSE))</f>
        <v/>
      </c>
      <c r="H56" s="43" t="str">
        <f>IF(ISERROR(VLOOKUP($B56,'问财（自己导出）'!B:G,6,FALSE)),"",VLOOKUP($B56,'问财（自己导出）'!B:G,6,FALSE))</f>
        <v/>
      </c>
      <c r="I56" s="46">
        <f t="shared" si="1"/>
        <v>0</v>
      </c>
      <c r="J56" s="47" t="str">
        <f>IF(ISERROR(VLOOKUP($B56,'小熊定理判定（不要动）'!$A:B,2,FALSE)),"",VLOOKUP($B56,'小熊定理判定（不要动）'!$A:B,2,FALSE))</f>
        <v/>
      </c>
      <c r="K56" s="47" t="str">
        <f>IF(ISERROR(VLOOKUP($B56,'小熊定理判定（不要动）'!$A:C,3,FALSE)),"",VLOOKUP($B56,'小熊定理判定（不要动）'!$A:C,3,FALSE))</f>
        <v/>
      </c>
      <c r="L56" s="47" t="str">
        <f>IF(ISERROR(VLOOKUP($B56,'小熊定理判定（不要动）'!$A:D,4,FALSE)),"",VLOOKUP($B56,'小熊定理判定（不要动）'!$A:D,4,FALSE))</f>
        <v/>
      </c>
      <c r="M56" s="54" t="str">
        <f>IF(ISERROR(VLOOKUP($B56,'分位点（自己导出） '!$C:E,3,FALSE)),"",VLOOKUP($B56,'分位点（自己导出） '!$C:E,3,FALSE))</f>
        <v/>
      </c>
      <c r="N56" s="54" t="str">
        <f>IF(ISERROR(VLOOKUP($B56,'分位点（自己导出） '!$C:F,4,FALSE)),"",VLOOKUP($B56,'分位点（自己导出） '!$C:F,4,FALSE))</f>
        <v/>
      </c>
      <c r="O56" s="54" t="str">
        <f>IF(ISERROR(VLOOKUP($B56,'分位点（自己导出） '!$C:G,5,FALSE)),"",VLOOKUP($B56,'分位点（自己导出） '!$C:G,5,FALSE))</f>
        <v/>
      </c>
    </row>
    <row r="57" spans="4:15">
      <c r="D57" s="41" t="str">
        <f>IF(ISERROR(VLOOKUP(C57,'周期表（不要动）'!A:B,2,FALSE)),"",VLOOKUP(C57,'周期表（不要动）'!A:B,2,FALSE))</f>
        <v/>
      </c>
      <c r="E57" s="43" t="str">
        <f>IF(ISERROR(VLOOKUP($B57,'问财（自己导出）'!B:D,3,FALSE)),"",VLOOKUP($B57,'问财（自己导出）'!B:D,3,FALSE))</f>
        <v/>
      </c>
      <c r="F57" s="43" t="str">
        <f>IF(ISERROR(VLOOKUP($B57,'问财（自己导出）'!B:E,4,FALSE)),"",VLOOKUP($B57,'问财（自己导出）'!B:E,4,FALSE))</f>
        <v/>
      </c>
      <c r="G57" s="43" t="str">
        <f>IF(ISERROR(VLOOKUP($B57,'问财（自己导出）'!B:F,5,FALSE)),"",VLOOKUP($B57,'问财（自己导出）'!B:F,5,FALSE))</f>
        <v/>
      </c>
      <c r="H57" s="43" t="str">
        <f>IF(ISERROR(VLOOKUP($B57,'问财（自己导出）'!B:G,6,FALSE)),"",VLOOKUP($B57,'问财（自己导出）'!B:G,6,FALSE))</f>
        <v/>
      </c>
      <c r="I57" s="46">
        <f t="shared" si="1"/>
        <v>0</v>
      </c>
      <c r="J57" s="47" t="str">
        <f>IF(ISERROR(VLOOKUP($B57,'小熊定理判定（不要动）'!$A:B,2,FALSE)),"",VLOOKUP($B57,'小熊定理判定（不要动）'!$A:B,2,FALSE))</f>
        <v/>
      </c>
      <c r="K57" s="47" t="str">
        <f>IF(ISERROR(VLOOKUP($B57,'小熊定理判定（不要动）'!$A:C,3,FALSE)),"",VLOOKUP($B57,'小熊定理判定（不要动）'!$A:C,3,FALSE))</f>
        <v/>
      </c>
      <c r="L57" s="47" t="str">
        <f>IF(ISERROR(VLOOKUP($B57,'小熊定理判定（不要动）'!$A:D,4,FALSE)),"",VLOOKUP($B57,'小熊定理判定（不要动）'!$A:D,4,FALSE))</f>
        <v/>
      </c>
      <c r="M57" s="54" t="str">
        <f>IF(ISERROR(VLOOKUP($B57,'分位点（自己导出） '!$C:E,3,FALSE)),"",VLOOKUP($B57,'分位点（自己导出） '!$C:E,3,FALSE))</f>
        <v/>
      </c>
      <c r="N57" s="54" t="str">
        <f>IF(ISERROR(VLOOKUP($B57,'分位点（自己导出） '!$C:F,4,FALSE)),"",VLOOKUP($B57,'分位点（自己导出） '!$C:F,4,FALSE))</f>
        <v/>
      </c>
      <c r="O57" s="54" t="str">
        <f>IF(ISERROR(VLOOKUP($B57,'分位点（自己导出） '!$C:G,5,FALSE)),"",VLOOKUP($B57,'分位点（自己导出） '!$C:G,5,FALSE))</f>
        <v/>
      </c>
    </row>
    <row r="58" spans="4:15">
      <c r="D58" s="41" t="str">
        <f>IF(ISERROR(VLOOKUP(C58,'周期表（不要动）'!A:B,2,FALSE)),"",VLOOKUP(C58,'周期表（不要动）'!A:B,2,FALSE))</f>
        <v/>
      </c>
      <c r="E58" s="43" t="str">
        <f>IF(ISERROR(VLOOKUP($B58,'问财（自己导出）'!B:D,3,FALSE)),"",VLOOKUP($B58,'问财（自己导出）'!B:D,3,FALSE))</f>
        <v/>
      </c>
      <c r="F58" s="43" t="str">
        <f>IF(ISERROR(VLOOKUP($B58,'问财（自己导出）'!B:E,4,FALSE)),"",VLOOKUP($B58,'问财（自己导出）'!B:E,4,FALSE))</f>
        <v/>
      </c>
      <c r="G58" s="43" t="str">
        <f>IF(ISERROR(VLOOKUP($B58,'问财（自己导出）'!B:F,5,FALSE)),"",VLOOKUP($B58,'问财（自己导出）'!B:F,5,FALSE))</f>
        <v/>
      </c>
      <c r="H58" s="43" t="str">
        <f>IF(ISERROR(VLOOKUP($B58,'问财（自己导出）'!B:G,6,FALSE)),"",VLOOKUP($B58,'问财（自己导出）'!B:G,6,FALSE))</f>
        <v/>
      </c>
      <c r="I58" s="46">
        <f t="shared" si="1"/>
        <v>0</v>
      </c>
      <c r="J58" s="47" t="str">
        <f>IF(ISERROR(VLOOKUP($B58,'小熊定理判定（不要动）'!$A:B,2,FALSE)),"",VLOOKUP($B58,'小熊定理判定（不要动）'!$A:B,2,FALSE))</f>
        <v/>
      </c>
      <c r="K58" s="47" t="str">
        <f>IF(ISERROR(VLOOKUP($B58,'小熊定理判定（不要动）'!$A:C,3,FALSE)),"",VLOOKUP($B58,'小熊定理判定（不要动）'!$A:C,3,FALSE))</f>
        <v/>
      </c>
      <c r="L58" s="47" t="str">
        <f>IF(ISERROR(VLOOKUP($B58,'小熊定理判定（不要动）'!$A:D,4,FALSE)),"",VLOOKUP($B58,'小熊定理判定（不要动）'!$A:D,4,FALSE))</f>
        <v/>
      </c>
      <c r="M58" s="54" t="str">
        <f>IF(ISERROR(VLOOKUP($B58,'分位点（自己导出） '!$C:E,3,FALSE)),"",VLOOKUP($B58,'分位点（自己导出） '!$C:E,3,FALSE))</f>
        <v/>
      </c>
      <c r="N58" s="54" t="str">
        <f>IF(ISERROR(VLOOKUP($B58,'分位点（自己导出） '!$C:F,4,FALSE)),"",VLOOKUP($B58,'分位点（自己导出） '!$C:F,4,FALSE))</f>
        <v/>
      </c>
      <c r="O58" s="54" t="str">
        <f>IF(ISERROR(VLOOKUP($B58,'分位点（自己导出） '!$C:G,5,FALSE)),"",VLOOKUP($B58,'分位点（自己导出） '!$C:G,5,FALSE))</f>
        <v/>
      </c>
    </row>
    <row r="59" spans="4:15">
      <c r="D59" s="41" t="str">
        <f>IF(ISERROR(VLOOKUP(C59,'周期表（不要动）'!A:B,2,FALSE)),"",VLOOKUP(C59,'周期表（不要动）'!A:B,2,FALSE))</f>
        <v/>
      </c>
      <c r="E59" s="43" t="str">
        <f>IF(ISERROR(VLOOKUP($B59,'问财（自己导出）'!B:D,3,FALSE)),"",VLOOKUP($B59,'问财（自己导出）'!B:D,3,FALSE))</f>
        <v/>
      </c>
      <c r="F59" s="43" t="str">
        <f>IF(ISERROR(VLOOKUP($B59,'问财（自己导出）'!B:E,4,FALSE)),"",VLOOKUP($B59,'问财（自己导出）'!B:E,4,FALSE))</f>
        <v/>
      </c>
      <c r="G59" s="43" t="str">
        <f>IF(ISERROR(VLOOKUP($B59,'问财（自己导出）'!B:F,5,FALSE)),"",VLOOKUP($B59,'问财（自己导出）'!B:F,5,FALSE))</f>
        <v/>
      </c>
      <c r="H59" s="43" t="str">
        <f>IF(ISERROR(VLOOKUP($B59,'问财（自己导出）'!B:G,6,FALSE)),"",VLOOKUP($B59,'问财（自己导出）'!B:G,6,FALSE))</f>
        <v/>
      </c>
      <c r="I59" s="46">
        <f t="shared" si="1"/>
        <v>0</v>
      </c>
      <c r="J59" s="47" t="str">
        <f>IF(ISERROR(VLOOKUP($B59,'小熊定理判定（不要动）'!$A:B,2,FALSE)),"",VLOOKUP($B59,'小熊定理判定（不要动）'!$A:B,2,FALSE))</f>
        <v/>
      </c>
      <c r="K59" s="47" t="str">
        <f>IF(ISERROR(VLOOKUP($B59,'小熊定理判定（不要动）'!$A:C,3,FALSE)),"",VLOOKUP($B59,'小熊定理判定（不要动）'!$A:C,3,FALSE))</f>
        <v/>
      </c>
      <c r="L59" s="47" t="str">
        <f>IF(ISERROR(VLOOKUP($B59,'小熊定理判定（不要动）'!$A:D,4,FALSE)),"",VLOOKUP($B59,'小熊定理判定（不要动）'!$A:D,4,FALSE))</f>
        <v/>
      </c>
      <c r="M59" s="54" t="str">
        <f>IF(ISERROR(VLOOKUP($B59,'分位点（自己导出） '!$C:E,3,FALSE)),"",VLOOKUP($B59,'分位点（自己导出） '!$C:E,3,FALSE))</f>
        <v/>
      </c>
      <c r="N59" s="54" t="str">
        <f>IF(ISERROR(VLOOKUP($B59,'分位点（自己导出） '!$C:F,4,FALSE)),"",VLOOKUP($B59,'分位点（自己导出） '!$C:F,4,FALSE))</f>
        <v/>
      </c>
      <c r="O59" s="54" t="str">
        <f>IF(ISERROR(VLOOKUP($B59,'分位点（自己导出） '!$C:G,5,FALSE)),"",VLOOKUP($B59,'分位点（自己导出） '!$C:G,5,FALSE))</f>
        <v/>
      </c>
    </row>
    <row r="60" spans="4:15">
      <c r="D60" s="41" t="str">
        <f>IF(ISERROR(VLOOKUP(C60,'周期表（不要动）'!A:B,2,FALSE)),"",VLOOKUP(C60,'周期表（不要动）'!A:B,2,FALSE))</f>
        <v/>
      </c>
      <c r="E60" s="43" t="str">
        <f>IF(ISERROR(VLOOKUP($B60,'问财（自己导出）'!B:D,3,FALSE)),"",VLOOKUP($B60,'问财（自己导出）'!B:D,3,FALSE))</f>
        <v/>
      </c>
      <c r="F60" s="43" t="str">
        <f>IF(ISERROR(VLOOKUP($B60,'问财（自己导出）'!B:E,4,FALSE)),"",VLOOKUP($B60,'问财（自己导出）'!B:E,4,FALSE))</f>
        <v/>
      </c>
      <c r="G60" s="43" t="str">
        <f>IF(ISERROR(VLOOKUP($B60,'问财（自己导出）'!B:F,5,FALSE)),"",VLOOKUP($B60,'问财（自己导出）'!B:F,5,FALSE))</f>
        <v/>
      </c>
      <c r="H60" s="43" t="str">
        <f>IF(ISERROR(VLOOKUP($B60,'问财（自己导出）'!B:G,6,FALSE)),"",VLOOKUP($B60,'问财（自己导出）'!B:G,6,FALSE))</f>
        <v/>
      </c>
      <c r="I60" s="46">
        <f t="shared" si="1"/>
        <v>0</v>
      </c>
      <c r="J60" s="47" t="str">
        <f>IF(ISERROR(VLOOKUP($B60,'小熊定理判定（不要动）'!$A:B,2,FALSE)),"",VLOOKUP($B60,'小熊定理判定（不要动）'!$A:B,2,FALSE))</f>
        <v/>
      </c>
      <c r="K60" s="47" t="str">
        <f>IF(ISERROR(VLOOKUP($B60,'小熊定理判定（不要动）'!$A:C,3,FALSE)),"",VLOOKUP($B60,'小熊定理判定（不要动）'!$A:C,3,FALSE))</f>
        <v/>
      </c>
      <c r="L60" s="47" t="str">
        <f>IF(ISERROR(VLOOKUP($B60,'小熊定理判定（不要动）'!$A:D,4,FALSE)),"",VLOOKUP($B60,'小熊定理判定（不要动）'!$A:D,4,FALSE))</f>
        <v/>
      </c>
      <c r="M60" s="54" t="str">
        <f>IF(ISERROR(VLOOKUP($B60,'分位点（自己导出） '!$C:E,3,FALSE)),"",VLOOKUP($B60,'分位点（自己导出） '!$C:E,3,FALSE))</f>
        <v/>
      </c>
      <c r="N60" s="54" t="str">
        <f>IF(ISERROR(VLOOKUP($B60,'分位点（自己导出） '!$C:F,4,FALSE)),"",VLOOKUP($B60,'分位点（自己导出） '!$C:F,4,FALSE))</f>
        <v/>
      </c>
      <c r="O60" s="54" t="str">
        <f>IF(ISERROR(VLOOKUP($B60,'分位点（自己导出） '!$C:G,5,FALSE)),"",VLOOKUP($B60,'分位点（自己导出） '!$C:G,5,FALSE))</f>
        <v/>
      </c>
    </row>
    <row r="61" spans="4:15">
      <c r="D61" s="41" t="str">
        <f>IF(ISERROR(VLOOKUP(C61,'周期表（不要动）'!A:B,2,FALSE)),"",VLOOKUP(C61,'周期表（不要动）'!A:B,2,FALSE))</f>
        <v/>
      </c>
      <c r="E61" s="43" t="str">
        <f>IF(ISERROR(VLOOKUP($B61,'问财（自己导出）'!B:D,3,FALSE)),"",VLOOKUP($B61,'问财（自己导出）'!B:D,3,FALSE))</f>
        <v/>
      </c>
      <c r="F61" s="43" t="str">
        <f>IF(ISERROR(VLOOKUP($B61,'问财（自己导出）'!B:E,4,FALSE)),"",VLOOKUP($B61,'问财（自己导出）'!B:E,4,FALSE))</f>
        <v/>
      </c>
      <c r="G61" s="43" t="str">
        <f>IF(ISERROR(VLOOKUP($B61,'问财（自己导出）'!B:F,5,FALSE)),"",VLOOKUP($B61,'问财（自己导出）'!B:F,5,FALSE))</f>
        <v/>
      </c>
      <c r="H61" s="43" t="str">
        <f>IF(ISERROR(VLOOKUP($B61,'问财（自己导出）'!B:G,6,FALSE)),"",VLOOKUP($B61,'问财（自己导出）'!B:G,6,FALSE))</f>
        <v/>
      </c>
      <c r="I61" s="46">
        <f t="shared" si="1"/>
        <v>0</v>
      </c>
      <c r="J61" s="47" t="str">
        <f>IF(ISERROR(VLOOKUP($B61,'小熊定理判定（不要动）'!$A:B,2,FALSE)),"",VLOOKUP($B61,'小熊定理判定（不要动）'!$A:B,2,FALSE))</f>
        <v/>
      </c>
      <c r="K61" s="47" t="str">
        <f>IF(ISERROR(VLOOKUP($B61,'小熊定理判定（不要动）'!$A:C,3,FALSE)),"",VLOOKUP($B61,'小熊定理判定（不要动）'!$A:C,3,FALSE))</f>
        <v/>
      </c>
      <c r="L61" s="47" t="str">
        <f>IF(ISERROR(VLOOKUP($B61,'小熊定理判定（不要动）'!$A:D,4,FALSE)),"",VLOOKUP($B61,'小熊定理判定（不要动）'!$A:D,4,FALSE))</f>
        <v/>
      </c>
      <c r="M61" s="54" t="str">
        <f>IF(ISERROR(VLOOKUP($B61,'分位点（自己导出） '!$C:E,3,FALSE)),"",VLOOKUP($B61,'分位点（自己导出） '!$C:E,3,FALSE))</f>
        <v/>
      </c>
      <c r="N61" s="54" t="str">
        <f>IF(ISERROR(VLOOKUP($B61,'分位点（自己导出） '!$C:F,4,FALSE)),"",VLOOKUP($B61,'分位点（自己导出） '!$C:F,4,FALSE))</f>
        <v/>
      </c>
      <c r="O61" s="54" t="str">
        <f>IF(ISERROR(VLOOKUP($B61,'分位点（自己导出） '!$C:G,5,FALSE)),"",VLOOKUP($B61,'分位点（自己导出） '!$C:G,5,FALSE))</f>
        <v/>
      </c>
    </row>
    <row r="62" spans="4:15">
      <c r="D62" s="41" t="str">
        <f>IF(ISERROR(VLOOKUP(C62,'周期表（不要动）'!A:B,2,FALSE)),"",VLOOKUP(C62,'周期表（不要动）'!A:B,2,FALSE))</f>
        <v/>
      </c>
      <c r="E62" s="43" t="str">
        <f>IF(ISERROR(VLOOKUP($B62,'问财（自己导出）'!B:D,3,FALSE)),"",VLOOKUP($B62,'问财（自己导出）'!B:D,3,FALSE))</f>
        <v/>
      </c>
      <c r="F62" s="43" t="str">
        <f>IF(ISERROR(VLOOKUP($B62,'问财（自己导出）'!B:E,4,FALSE)),"",VLOOKUP($B62,'问财（自己导出）'!B:E,4,FALSE))</f>
        <v/>
      </c>
      <c r="G62" s="43" t="str">
        <f>IF(ISERROR(VLOOKUP($B62,'问财（自己导出）'!B:F,5,FALSE)),"",VLOOKUP($B62,'问财（自己导出）'!B:F,5,FALSE))</f>
        <v/>
      </c>
      <c r="H62" s="43" t="str">
        <f>IF(ISERROR(VLOOKUP($B62,'问财（自己导出）'!B:G,6,FALSE)),"",VLOOKUP($B62,'问财（自己导出）'!B:G,6,FALSE))</f>
        <v/>
      </c>
      <c r="I62" s="46">
        <f t="shared" si="1"/>
        <v>0</v>
      </c>
      <c r="J62" s="47" t="str">
        <f>IF(ISERROR(VLOOKUP($B62,'小熊定理判定（不要动）'!$A:B,2,FALSE)),"",VLOOKUP($B62,'小熊定理判定（不要动）'!$A:B,2,FALSE))</f>
        <v/>
      </c>
      <c r="K62" s="47" t="str">
        <f>IF(ISERROR(VLOOKUP($B62,'小熊定理判定（不要动）'!$A:C,3,FALSE)),"",VLOOKUP($B62,'小熊定理判定（不要动）'!$A:C,3,FALSE))</f>
        <v/>
      </c>
      <c r="L62" s="47" t="str">
        <f>IF(ISERROR(VLOOKUP($B62,'小熊定理判定（不要动）'!$A:D,4,FALSE)),"",VLOOKUP($B62,'小熊定理判定（不要动）'!$A:D,4,FALSE))</f>
        <v/>
      </c>
      <c r="M62" s="54" t="str">
        <f>IF(ISERROR(VLOOKUP($B62,'分位点（自己导出） '!$C:E,3,FALSE)),"",VLOOKUP($B62,'分位点（自己导出） '!$C:E,3,FALSE))</f>
        <v/>
      </c>
      <c r="N62" s="54" t="str">
        <f>IF(ISERROR(VLOOKUP($B62,'分位点（自己导出） '!$C:F,4,FALSE)),"",VLOOKUP($B62,'分位点（自己导出） '!$C:F,4,FALSE))</f>
        <v/>
      </c>
      <c r="O62" s="54" t="str">
        <f>IF(ISERROR(VLOOKUP($B62,'分位点（自己导出） '!$C:G,5,FALSE)),"",VLOOKUP($B62,'分位点（自己导出） '!$C:G,5,FALSE))</f>
        <v/>
      </c>
    </row>
    <row r="63" spans="4:15">
      <c r="D63" s="41" t="str">
        <f>IF(ISERROR(VLOOKUP(C63,'周期表（不要动）'!A:B,2,FALSE)),"",VLOOKUP(C63,'周期表（不要动）'!A:B,2,FALSE))</f>
        <v/>
      </c>
      <c r="E63" s="43" t="str">
        <f>IF(ISERROR(VLOOKUP($B63,'问财（自己导出）'!B:D,3,FALSE)),"",VLOOKUP($B63,'问财（自己导出）'!B:D,3,FALSE))</f>
        <v/>
      </c>
      <c r="F63" s="43" t="str">
        <f>IF(ISERROR(VLOOKUP($B63,'问财（自己导出）'!B:E,4,FALSE)),"",VLOOKUP($B63,'问财（自己导出）'!B:E,4,FALSE))</f>
        <v/>
      </c>
      <c r="G63" s="43" t="str">
        <f>IF(ISERROR(VLOOKUP($B63,'问财（自己导出）'!B:F,5,FALSE)),"",VLOOKUP($B63,'问财（自己导出）'!B:F,5,FALSE))</f>
        <v/>
      </c>
      <c r="H63" s="43" t="str">
        <f>IF(ISERROR(VLOOKUP($B63,'问财（自己导出）'!B:G,6,FALSE)),"",VLOOKUP($B63,'问财（自己导出）'!B:G,6,FALSE))</f>
        <v/>
      </c>
      <c r="I63" s="46">
        <f t="shared" si="1"/>
        <v>0</v>
      </c>
      <c r="J63" s="47" t="str">
        <f>IF(ISERROR(VLOOKUP($B63,'小熊定理判定（不要动）'!$A:B,2,FALSE)),"",VLOOKUP($B63,'小熊定理判定（不要动）'!$A:B,2,FALSE))</f>
        <v/>
      </c>
      <c r="K63" s="47" t="str">
        <f>IF(ISERROR(VLOOKUP($B63,'小熊定理判定（不要动）'!$A:C,3,FALSE)),"",VLOOKUP($B63,'小熊定理判定（不要动）'!$A:C,3,FALSE))</f>
        <v/>
      </c>
      <c r="L63" s="47" t="str">
        <f>IF(ISERROR(VLOOKUP($B63,'小熊定理判定（不要动）'!$A:D,4,FALSE)),"",VLOOKUP($B63,'小熊定理判定（不要动）'!$A:D,4,FALSE))</f>
        <v/>
      </c>
      <c r="M63" s="54" t="str">
        <f>IF(ISERROR(VLOOKUP($B63,'分位点（自己导出） '!$C:E,3,FALSE)),"",VLOOKUP($B63,'分位点（自己导出） '!$C:E,3,FALSE))</f>
        <v/>
      </c>
      <c r="N63" s="54" t="str">
        <f>IF(ISERROR(VLOOKUP($B63,'分位点（自己导出） '!$C:F,4,FALSE)),"",VLOOKUP($B63,'分位点（自己导出） '!$C:F,4,FALSE))</f>
        <v/>
      </c>
      <c r="O63" s="54" t="str">
        <f>IF(ISERROR(VLOOKUP($B63,'分位点（自己导出） '!$C:G,5,FALSE)),"",VLOOKUP($B63,'分位点（自己导出） '!$C:G,5,FALSE))</f>
        <v/>
      </c>
    </row>
    <row r="64" spans="4:15">
      <c r="D64" s="41" t="str">
        <f>IF(ISERROR(VLOOKUP(C64,'周期表（不要动）'!A:B,2,FALSE)),"",VLOOKUP(C64,'周期表（不要动）'!A:B,2,FALSE))</f>
        <v/>
      </c>
      <c r="E64" s="43" t="str">
        <f>IF(ISERROR(VLOOKUP($B64,'问财（自己导出）'!B:D,3,FALSE)),"",VLOOKUP($B64,'问财（自己导出）'!B:D,3,FALSE))</f>
        <v/>
      </c>
      <c r="F64" s="43" t="str">
        <f>IF(ISERROR(VLOOKUP($B64,'问财（自己导出）'!B:E,4,FALSE)),"",VLOOKUP($B64,'问财（自己导出）'!B:E,4,FALSE))</f>
        <v/>
      </c>
      <c r="G64" s="43" t="str">
        <f>IF(ISERROR(VLOOKUP($B64,'问财（自己导出）'!B:F,5,FALSE)),"",VLOOKUP($B64,'问财（自己导出）'!B:F,5,FALSE))</f>
        <v/>
      </c>
      <c r="H64" s="43" t="str">
        <f>IF(ISERROR(VLOOKUP($B64,'问财（自己导出）'!B:G,6,FALSE)),"",VLOOKUP($B64,'问财（自己导出）'!B:G,6,FALSE))</f>
        <v/>
      </c>
      <c r="I64" s="46">
        <f t="shared" si="1"/>
        <v>0</v>
      </c>
      <c r="J64" s="47" t="str">
        <f>IF(ISERROR(VLOOKUP($B64,'小熊定理判定（不要动）'!$A:B,2,FALSE)),"",VLOOKUP($B64,'小熊定理判定（不要动）'!$A:B,2,FALSE))</f>
        <v/>
      </c>
      <c r="K64" s="47" t="str">
        <f>IF(ISERROR(VLOOKUP($B64,'小熊定理判定（不要动）'!$A:C,3,FALSE)),"",VLOOKUP($B64,'小熊定理判定（不要动）'!$A:C,3,FALSE))</f>
        <v/>
      </c>
      <c r="L64" s="47" t="str">
        <f>IF(ISERROR(VLOOKUP($B64,'小熊定理判定（不要动）'!$A:D,4,FALSE)),"",VLOOKUP($B64,'小熊定理判定（不要动）'!$A:D,4,FALSE))</f>
        <v/>
      </c>
      <c r="M64" s="54" t="str">
        <f>IF(ISERROR(VLOOKUP($B64,'分位点（自己导出） '!$C:E,3,FALSE)),"",VLOOKUP($B64,'分位点（自己导出） '!$C:E,3,FALSE))</f>
        <v/>
      </c>
      <c r="N64" s="54" t="str">
        <f>IF(ISERROR(VLOOKUP($B64,'分位点（自己导出） '!$C:F,4,FALSE)),"",VLOOKUP($B64,'分位点（自己导出） '!$C:F,4,FALSE))</f>
        <v/>
      </c>
      <c r="O64" s="54" t="str">
        <f>IF(ISERROR(VLOOKUP($B64,'分位点（自己导出） '!$C:G,5,FALSE)),"",VLOOKUP($B64,'分位点（自己导出） '!$C:G,5,FALSE))</f>
        <v/>
      </c>
    </row>
    <row r="65" spans="4:15">
      <c r="D65" s="41" t="str">
        <f>IF(ISERROR(VLOOKUP(C65,'周期表（不要动）'!A:B,2,FALSE)),"",VLOOKUP(C65,'周期表（不要动）'!A:B,2,FALSE))</f>
        <v/>
      </c>
      <c r="E65" s="43" t="str">
        <f>IF(ISERROR(VLOOKUP($B65,'问财（自己导出）'!B:D,3,FALSE)),"",VLOOKUP($B65,'问财（自己导出）'!B:D,3,FALSE))</f>
        <v/>
      </c>
      <c r="F65" s="43" t="str">
        <f>IF(ISERROR(VLOOKUP($B65,'问财（自己导出）'!B:E,4,FALSE)),"",VLOOKUP($B65,'问财（自己导出）'!B:E,4,FALSE))</f>
        <v/>
      </c>
      <c r="G65" s="43" t="str">
        <f>IF(ISERROR(VLOOKUP($B65,'问财（自己导出）'!B:F,5,FALSE)),"",VLOOKUP($B65,'问财（自己导出）'!B:F,5,FALSE))</f>
        <v/>
      </c>
      <c r="H65" s="43" t="str">
        <f>IF(ISERROR(VLOOKUP($B65,'问财（自己导出）'!B:G,6,FALSE)),"",VLOOKUP($B65,'问财（自己导出）'!B:G,6,FALSE))</f>
        <v/>
      </c>
      <c r="I65" s="46">
        <f t="shared" si="1"/>
        <v>0</v>
      </c>
      <c r="J65" s="47" t="str">
        <f>IF(ISERROR(VLOOKUP($B65,'小熊定理判定（不要动）'!$A:B,2,FALSE)),"",VLOOKUP($B65,'小熊定理判定（不要动）'!$A:B,2,FALSE))</f>
        <v/>
      </c>
      <c r="K65" s="47" t="str">
        <f>IF(ISERROR(VLOOKUP($B65,'小熊定理判定（不要动）'!$A:C,3,FALSE)),"",VLOOKUP($B65,'小熊定理判定（不要动）'!$A:C,3,FALSE))</f>
        <v/>
      </c>
      <c r="L65" s="47" t="str">
        <f>IF(ISERROR(VLOOKUP($B65,'小熊定理判定（不要动）'!$A:D,4,FALSE)),"",VLOOKUP($B65,'小熊定理判定（不要动）'!$A:D,4,FALSE))</f>
        <v/>
      </c>
      <c r="M65" s="54" t="str">
        <f>IF(ISERROR(VLOOKUP($B65,'分位点（自己导出） '!$C:E,3,FALSE)),"",VLOOKUP($B65,'分位点（自己导出） '!$C:E,3,FALSE))</f>
        <v/>
      </c>
      <c r="N65" s="54" t="str">
        <f>IF(ISERROR(VLOOKUP($B65,'分位点（自己导出） '!$C:F,4,FALSE)),"",VLOOKUP($B65,'分位点（自己导出） '!$C:F,4,FALSE))</f>
        <v/>
      </c>
      <c r="O65" s="54" t="str">
        <f>IF(ISERROR(VLOOKUP($B65,'分位点（自己导出） '!$C:G,5,FALSE)),"",VLOOKUP($B65,'分位点（自己导出） '!$C:G,5,FALSE))</f>
        <v/>
      </c>
    </row>
    <row r="66" spans="4:15">
      <c r="D66" s="41" t="str">
        <f>IF(ISERROR(VLOOKUP(C66,'周期表（不要动）'!A:B,2,FALSE)),"",VLOOKUP(C66,'周期表（不要动）'!A:B,2,FALSE))</f>
        <v/>
      </c>
      <c r="E66" s="43" t="str">
        <f>IF(ISERROR(VLOOKUP($B66,'问财（自己导出）'!B:D,3,FALSE)),"",VLOOKUP($B66,'问财（自己导出）'!B:D,3,FALSE))</f>
        <v/>
      </c>
      <c r="F66" s="43" t="str">
        <f>IF(ISERROR(VLOOKUP($B66,'问财（自己导出）'!B:E,4,FALSE)),"",VLOOKUP($B66,'问财（自己导出）'!B:E,4,FALSE))</f>
        <v/>
      </c>
      <c r="G66" s="43" t="str">
        <f>IF(ISERROR(VLOOKUP($B66,'问财（自己导出）'!B:F,5,FALSE)),"",VLOOKUP($B66,'问财（自己导出）'!B:F,5,FALSE))</f>
        <v/>
      </c>
      <c r="H66" s="43" t="str">
        <f>IF(ISERROR(VLOOKUP($B66,'问财（自己导出）'!B:G,6,FALSE)),"",VLOOKUP($B66,'问财（自己导出）'!B:G,6,FALSE))</f>
        <v/>
      </c>
      <c r="I66" s="46">
        <f t="shared" si="1"/>
        <v>0</v>
      </c>
      <c r="J66" s="47" t="str">
        <f>IF(ISERROR(VLOOKUP($B66,'小熊定理判定（不要动）'!$A:B,2,FALSE)),"",VLOOKUP($B66,'小熊定理判定（不要动）'!$A:B,2,FALSE))</f>
        <v/>
      </c>
      <c r="K66" s="47" t="str">
        <f>IF(ISERROR(VLOOKUP($B66,'小熊定理判定（不要动）'!$A:C,3,FALSE)),"",VLOOKUP($B66,'小熊定理判定（不要动）'!$A:C,3,FALSE))</f>
        <v/>
      </c>
      <c r="L66" s="47" t="str">
        <f>IF(ISERROR(VLOOKUP($B66,'小熊定理判定（不要动）'!$A:D,4,FALSE)),"",VLOOKUP($B66,'小熊定理判定（不要动）'!$A:D,4,FALSE))</f>
        <v/>
      </c>
      <c r="M66" s="54" t="str">
        <f>IF(ISERROR(VLOOKUP($B66,'分位点（自己导出） '!$C:E,3,FALSE)),"",VLOOKUP($B66,'分位点（自己导出） '!$C:E,3,FALSE))</f>
        <v/>
      </c>
      <c r="N66" s="54" t="str">
        <f>IF(ISERROR(VLOOKUP($B66,'分位点（自己导出） '!$C:F,4,FALSE)),"",VLOOKUP($B66,'分位点（自己导出） '!$C:F,4,FALSE))</f>
        <v/>
      </c>
      <c r="O66" s="54" t="str">
        <f>IF(ISERROR(VLOOKUP($B66,'分位点（自己导出） '!$C:G,5,FALSE)),"",VLOOKUP($B66,'分位点（自己导出） '!$C:G,5,FALSE))</f>
        <v/>
      </c>
    </row>
    <row r="67" spans="4:15">
      <c r="D67" s="41" t="str">
        <f>IF(ISERROR(VLOOKUP(C67,'周期表（不要动）'!A:B,2,FALSE)),"",VLOOKUP(C67,'周期表（不要动）'!A:B,2,FALSE))</f>
        <v/>
      </c>
      <c r="E67" s="43" t="str">
        <f>IF(ISERROR(VLOOKUP($B67,'问财（自己导出）'!B:D,3,FALSE)),"",VLOOKUP($B67,'问财（自己导出）'!B:D,3,FALSE))</f>
        <v/>
      </c>
      <c r="F67" s="43" t="str">
        <f>IF(ISERROR(VLOOKUP($B67,'问财（自己导出）'!B:E,4,FALSE)),"",VLOOKUP($B67,'问财（自己导出）'!B:E,4,FALSE))</f>
        <v/>
      </c>
      <c r="G67" s="43" t="str">
        <f>IF(ISERROR(VLOOKUP($B67,'问财（自己导出）'!B:F,5,FALSE)),"",VLOOKUP($B67,'问财（自己导出）'!B:F,5,FALSE))</f>
        <v/>
      </c>
      <c r="H67" s="43" t="str">
        <f>IF(ISERROR(VLOOKUP($B67,'问财（自己导出）'!B:G,6,FALSE)),"",VLOOKUP($B67,'问财（自己导出）'!B:G,6,FALSE))</f>
        <v/>
      </c>
      <c r="I67" s="46">
        <f t="shared" si="1"/>
        <v>0</v>
      </c>
      <c r="J67" s="47" t="str">
        <f>IF(ISERROR(VLOOKUP($B67,'小熊定理判定（不要动）'!$A:B,2,FALSE)),"",VLOOKUP($B67,'小熊定理判定（不要动）'!$A:B,2,FALSE))</f>
        <v/>
      </c>
      <c r="K67" s="47" t="str">
        <f>IF(ISERROR(VLOOKUP($B67,'小熊定理判定（不要动）'!$A:C,3,FALSE)),"",VLOOKUP($B67,'小熊定理判定（不要动）'!$A:C,3,FALSE))</f>
        <v/>
      </c>
      <c r="L67" s="47" t="str">
        <f>IF(ISERROR(VLOOKUP($B67,'小熊定理判定（不要动）'!$A:D,4,FALSE)),"",VLOOKUP($B67,'小熊定理判定（不要动）'!$A:D,4,FALSE))</f>
        <v/>
      </c>
      <c r="M67" s="54" t="str">
        <f>IF(ISERROR(VLOOKUP($B67,'分位点（自己导出） '!$C:E,3,FALSE)),"",VLOOKUP($B67,'分位点（自己导出） '!$C:E,3,FALSE))</f>
        <v/>
      </c>
      <c r="N67" s="54" t="str">
        <f>IF(ISERROR(VLOOKUP($B67,'分位点（自己导出） '!$C:F,4,FALSE)),"",VLOOKUP($B67,'分位点（自己导出） '!$C:F,4,FALSE))</f>
        <v/>
      </c>
      <c r="O67" s="54" t="str">
        <f>IF(ISERROR(VLOOKUP($B67,'分位点（自己导出） '!$C:G,5,FALSE)),"",VLOOKUP($B67,'分位点（自己导出） '!$C:G,5,FALSE))</f>
        <v/>
      </c>
    </row>
    <row r="68" spans="4:15">
      <c r="D68" s="41" t="str">
        <f>IF(ISERROR(VLOOKUP(C68,'周期表（不要动）'!A:B,2,FALSE)),"",VLOOKUP(C68,'周期表（不要动）'!A:B,2,FALSE))</f>
        <v/>
      </c>
      <c r="E68" s="43" t="str">
        <f>IF(ISERROR(VLOOKUP($B68,'问财（自己导出）'!B:D,3,FALSE)),"",VLOOKUP($B68,'问财（自己导出）'!B:D,3,FALSE))</f>
        <v/>
      </c>
      <c r="F68" s="43" t="str">
        <f>IF(ISERROR(VLOOKUP($B68,'问财（自己导出）'!B:E,4,FALSE)),"",VLOOKUP($B68,'问财（自己导出）'!B:E,4,FALSE))</f>
        <v/>
      </c>
      <c r="G68" s="43" t="str">
        <f>IF(ISERROR(VLOOKUP($B68,'问财（自己导出）'!B:F,5,FALSE)),"",VLOOKUP($B68,'问财（自己导出）'!B:F,5,FALSE))</f>
        <v/>
      </c>
      <c r="H68" s="43" t="str">
        <f>IF(ISERROR(VLOOKUP($B68,'问财（自己导出）'!B:G,6,FALSE)),"",VLOOKUP($B68,'问财（自己导出）'!B:G,6,FALSE))</f>
        <v/>
      </c>
      <c r="I68" s="46">
        <f t="shared" si="1"/>
        <v>0</v>
      </c>
      <c r="J68" s="47" t="str">
        <f>IF(ISERROR(VLOOKUP($B68,'小熊定理判定（不要动）'!$A:B,2,FALSE)),"",VLOOKUP($B68,'小熊定理判定（不要动）'!$A:B,2,FALSE))</f>
        <v/>
      </c>
      <c r="K68" s="47" t="str">
        <f>IF(ISERROR(VLOOKUP($B68,'小熊定理判定（不要动）'!$A:C,3,FALSE)),"",VLOOKUP($B68,'小熊定理判定（不要动）'!$A:C,3,FALSE))</f>
        <v/>
      </c>
      <c r="L68" s="47" t="str">
        <f>IF(ISERROR(VLOOKUP($B68,'小熊定理判定（不要动）'!$A:D,4,FALSE)),"",VLOOKUP($B68,'小熊定理判定（不要动）'!$A:D,4,FALSE))</f>
        <v/>
      </c>
      <c r="M68" s="54" t="str">
        <f>IF(ISERROR(VLOOKUP($B68,'分位点（自己导出） '!$C:E,3,FALSE)),"",VLOOKUP($B68,'分位点（自己导出） '!$C:E,3,FALSE))</f>
        <v/>
      </c>
      <c r="N68" s="54" t="str">
        <f>IF(ISERROR(VLOOKUP($B68,'分位点（自己导出） '!$C:F,4,FALSE)),"",VLOOKUP($B68,'分位点（自己导出） '!$C:F,4,FALSE))</f>
        <v/>
      </c>
      <c r="O68" s="54" t="str">
        <f>IF(ISERROR(VLOOKUP($B68,'分位点（自己导出） '!$C:G,5,FALSE)),"",VLOOKUP($B68,'分位点（自己导出） '!$C:G,5,FALSE))</f>
        <v/>
      </c>
    </row>
    <row r="69" spans="4:15">
      <c r="D69" s="41" t="str">
        <f>IF(ISERROR(VLOOKUP(C69,'周期表（不要动）'!A:B,2,FALSE)),"",VLOOKUP(C69,'周期表（不要动）'!A:B,2,FALSE))</f>
        <v/>
      </c>
      <c r="E69" s="43" t="str">
        <f>IF(ISERROR(VLOOKUP($B69,'问财（自己导出）'!B:D,3,FALSE)),"",VLOOKUP($B69,'问财（自己导出）'!B:D,3,FALSE))</f>
        <v/>
      </c>
      <c r="F69" s="43" t="str">
        <f>IF(ISERROR(VLOOKUP($B69,'问财（自己导出）'!B:E,4,FALSE)),"",VLOOKUP($B69,'问财（自己导出）'!B:E,4,FALSE))</f>
        <v/>
      </c>
      <c r="G69" s="43" t="str">
        <f>IF(ISERROR(VLOOKUP($B69,'问财（自己导出）'!B:F,5,FALSE)),"",VLOOKUP($B69,'问财（自己导出）'!B:F,5,FALSE))</f>
        <v/>
      </c>
      <c r="H69" s="43" t="str">
        <f>IF(ISERROR(VLOOKUP($B69,'问财（自己导出）'!B:G,6,FALSE)),"",VLOOKUP($B69,'问财（自己导出）'!B:G,6,FALSE))</f>
        <v/>
      </c>
      <c r="I69" s="46">
        <f t="shared" si="1"/>
        <v>0</v>
      </c>
      <c r="J69" s="47" t="str">
        <f>IF(ISERROR(VLOOKUP($B69,'小熊定理判定（不要动）'!$A:B,2,FALSE)),"",VLOOKUP($B69,'小熊定理判定（不要动）'!$A:B,2,FALSE))</f>
        <v/>
      </c>
      <c r="K69" s="47" t="str">
        <f>IF(ISERROR(VLOOKUP($B69,'小熊定理判定（不要动）'!$A:C,3,FALSE)),"",VLOOKUP($B69,'小熊定理判定（不要动）'!$A:C,3,FALSE))</f>
        <v/>
      </c>
      <c r="L69" s="47" t="str">
        <f>IF(ISERROR(VLOOKUP($B69,'小熊定理判定（不要动）'!$A:D,4,FALSE)),"",VLOOKUP($B69,'小熊定理判定（不要动）'!$A:D,4,FALSE))</f>
        <v/>
      </c>
      <c r="M69" s="54" t="str">
        <f>IF(ISERROR(VLOOKUP($B69,'分位点（自己导出） '!$C:E,3,FALSE)),"",VLOOKUP($B69,'分位点（自己导出） '!$C:E,3,FALSE))</f>
        <v/>
      </c>
      <c r="N69" s="54" t="str">
        <f>IF(ISERROR(VLOOKUP($B69,'分位点（自己导出） '!$C:F,4,FALSE)),"",VLOOKUP($B69,'分位点（自己导出） '!$C:F,4,FALSE))</f>
        <v/>
      </c>
      <c r="O69" s="54" t="str">
        <f>IF(ISERROR(VLOOKUP($B69,'分位点（自己导出） '!$C:G,5,FALSE)),"",VLOOKUP($B69,'分位点（自己导出） '!$C:G,5,FALSE))</f>
        <v/>
      </c>
    </row>
    <row r="70" spans="4:15">
      <c r="D70" s="41" t="str">
        <f>IF(ISERROR(VLOOKUP(C70,'周期表（不要动）'!A:B,2,FALSE)),"",VLOOKUP(C70,'周期表（不要动）'!A:B,2,FALSE))</f>
        <v/>
      </c>
      <c r="E70" s="43" t="str">
        <f>IF(ISERROR(VLOOKUP($B70,'问财（自己导出）'!B:D,3,FALSE)),"",VLOOKUP($B70,'问财（自己导出）'!B:D,3,FALSE))</f>
        <v/>
      </c>
      <c r="F70" s="43" t="str">
        <f>IF(ISERROR(VLOOKUP($B70,'问财（自己导出）'!B:E,4,FALSE)),"",VLOOKUP($B70,'问财（自己导出）'!B:E,4,FALSE))</f>
        <v/>
      </c>
      <c r="G70" s="43" t="str">
        <f>IF(ISERROR(VLOOKUP($B70,'问财（自己导出）'!B:F,5,FALSE)),"",VLOOKUP($B70,'问财（自己导出）'!B:F,5,FALSE))</f>
        <v/>
      </c>
      <c r="H70" s="43" t="str">
        <f>IF(ISERROR(VLOOKUP($B70,'问财（自己导出）'!B:G,6,FALSE)),"",VLOOKUP($B70,'问财（自己导出）'!B:G,6,FALSE))</f>
        <v/>
      </c>
      <c r="I70" s="46">
        <f t="shared" si="1"/>
        <v>0</v>
      </c>
      <c r="J70" s="47" t="str">
        <f>IF(ISERROR(VLOOKUP($B70,'小熊定理判定（不要动）'!$A:B,2,FALSE)),"",VLOOKUP($B70,'小熊定理判定（不要动）'!$A:B,2,FALSE))</f>
        <v/>
      </c>
      <c r="K70" s="47" t="str">
        <f>IF(ISERROR(VLOOKUP($B70,'小熊定理判定（不要动）'!$A:C,3,FALSE)),"",VLOOKUP($B70,'小熊定理判定（不要动）'!$A:C,3,FALSE))</f>
        <v/>
      </c>
      <c r="L70" s="47" t="str">
        <f>IF(ISERROR(VLOOKUP($B70,'小熊定理判定（不要动）'!$A:D,4,FALSE)),"",VLOOKUP($B70,'小熊定理判定（不要动）'!$A:D,4,FALSE))</f>
        <v/>
      </c>
      <c r="M70" s="54" t="str">
        <f>IF(ISERROR(VLOOKUP($B70,'分位点（自己导出） '!$C:E,3,FALSE)),"",VLOOKUP($B70,'分位点（自己导出） '!$C:E,3,FALSE))</f>
        <v/>
      </c>
      <c r="N70" s="54" t="str">
        <f>IF(ISERROR(VLOOKUP($B70,'分位点（自己导出） '!$C:F,4,FALSE)),"",VLOOKUP($B70,'分位点（自己导出） '!$C:F,4,FALSE))</f>
        <v/>
      </c>
      <c r="O70" s="54" t="str">
        <f>IF(ISERROR(VLOOKUP($B70,'分位点（自己导出） '!$C:G,5,FALSE)),"",VLOOKUP($B70,'分位点（自己导出） '!$C:G,5,FALSE))</f>
        <v/>
      </c>
    </row>
    <row r="71" spans="4:15">
      <c r="D71" s="41" t="str">
        <f>IF(ISERROR(VLOOKUP(C71,'周期表（不要动）'!A:B,2,FALSE)),"",VLOOKUP(C71,'周期表（不要动）'!A:B,2,FALSE))</f>
        <v/>
      </c>
      <c r="E71" s="43" t="str">
        <f>IF(ISERROR(VLOOKUP($B71,'问财（自己导出）'!B:D,3,FALSE)),"",VLOOKUP($B71,'问财（自己导出）'!B:D,3,FALSE))</f>
        <v/>
      </c>
      <c r="F71" s="43" t="str">
        <f>IF(ISERROR(VLOOKUP($B71,'问财（自己导出）'!B:E,4,FALSE)),"",VLOOKUP($B71,'问财（自己导出）'!B:E,4,FALSE))</f>
        <v/>
      </c>
      <c r="G71" s="43" t="str">
        <f>IF(ISERROR(VLOOKUP($B71,'问财（自己导出）'!B:F,5,FALSE)),"",VLOOKUP($B71,'问财（自己导出）'!B:F,5,FALSE))</f>
        <v/>
      </c>
      <c r="H71" s="43" t="str">
        <f>IF(ISERROR(VLOOKUP($B71,'问财（自己导出）'!B:G,6,FALSE)),"",VLOOKUP($B71,'问财（自己导出）'!B:G,6,FALSE))</f>
        <v/>
      </c>
      <c r="I71" s="46">
        <f t="shared" si="1"/>
        <v>0</v>
      </c>
      <c r="J71" s="47" t="str">
        <f>IF(ISERROR(VLOOKUP($B71,'小熊定理判定（不要动）'!$A:B,2,FALSE)),"",VLOOKUP($B71,'小熊定理判定（不要动）'!$A:B,2,FALSE))</f>
        <v/>
      </c>
      <c r="K71" s="47" t="str">
        <f>IF(ISERROR(VLOOKUP($B71,'小熊定理判定（不要动）'!$A:C,3,FALSE)),"",VLOOKUP($B71,'小熊定理判定（不要动）'!$A:C,3,FALSE))</f>
        <v/>
      </c>
      <c r="L71" s="47" t="str">
        <f>IF(ISERROR(VLOOKUP($B71,'小熊定理判定（不要动）'!$A:D,4,FALSE)),"",VLOOKUP($B71,'小熊定理判定（不要动）'!$A:D,4,FALSE))</f>
        <v/>
      </c>
      <c r="M71" s="54" t="str">
        <f>IF(ISERROR(VLOOKUP($B71,'分位点（自己导出） '!$C:E,3,FALSE)),"",VLOOKUP($B71,'分位点（自己导出） '!$C:E,3,FALSE))</f>
        <v/>
      </c>
      <c r="N71" s="54" t="str">
        <f>IF(ISERROR(VLOOKUP($B71,'分位点（自己导出） '!$C:F,4,FALSE)),"",VLOOKUP($B71,'分位点（自己导出） '!$C:F,4,FALSE))</f>
        <v/>
      </c>
      <c r="O71" s="54" t="str">
        <f>IF(ISERROR(VLOOKUP($B71,'分位点（自己导出） '!$C:G,5,FALSE)),"",VLOOKUP($B71,'分位点（自己导出） '!$C:G,5,FALSE))</f>
        <v/>
      </c>
    </row>
    <row r="72" spans="4:15">
      <c r="D72" s="41" t="str">
        <f>IF(ISERROR(VLOOKUP(C72,'周期表（不要动）'!A:B,2,FALSE)),"",VLOOKUP(C72,'周期表（不要动）'!A:B,2,FALSE))</f>
        <v/>
      </c>
      <c r="E72" s="43" t="str">
        <f>IF(ISERROR(VLOOKUP($B72,'问财（自己导出）'!B:D,3,FALSE)),"",VLOOKUP($B72,'问财（自己导出）'!B:D,3,FALSE))</f>
        <v/>
      </c>
      <c r="F72" s="43" t="str">
        <f>IF(ISERROR(VLOOKUP($B72,'问财（自己导出）'!B:E,4,FALSE)),"",VLOOKUP($B72,'问财（自己导出）'!B:E,4,FALSE))</f>
        <v/>
      </c>
      <c r="G72" s="43" t="str">
        <f>IF(ISERROR(VLOOKUP($B72,'问财（自己导出）'!B:F,5,FALSE)),"",VLOOKUP($B72,'问财（自己导出）'!B:F,5,FALSE))</f>
        <v/>
      </c>
      <c r="H72" s="43" t="str">
        <f>IF(ISERROR(VLOOKUP($B72,'问财（自己导出）'!B:G,6,FALSE)),"",VLOOKUP($B72,'问财（自己导出）'!B:G,6,FALSE))</f>
        <v/>
      </c>
      <c r="I72" s="46">
        <f t="shared" si="1"/>
        <v>0</v>
      </c>
      <c r="J72" s="47" t="str">
        <f>IF(ISERROR(VLOOKUP($B72,'小熊定理判定（不要动）'!$A:B,2,FALSE)),"",VLOOKUP($B72,'小熊定理判定（不要动）'!$A:B,2,FALSE))</f>
        <v/>
      </c>
      <c r="K72" s="47" t="str">
        <f>IF(ISERROR(VLOOKUP($B72,'小熊定理判定（不要动）'!$A:C,3,FALSE)),"",VLOOKUP($B72,'小熊定理判定（不要动）'!$A:C,3,FALSE))</f>
        <v/>
      </c>
      <c r="L72" s="47" t="str">
        <f>IF(ISERROR(VLOOKUP($B72,'小熊定理判定（不要动）'!$A:D,4,FALSE)),"",VLOOKUP($B72,'小熊定理判定（不要动）'!$A:D,4,FALSE))</f>
        <v/>
      </c>
      <c r="M72" s="54" t="str">
        <f>IF(ISERROR(VLOOKUP($B72,'分位点（自己导出） '!$C:E,3,FALSE)),"",VLOOKUP($B72,'分位点（自己导出） '!$C:E,3,FALSE))</f>
        <v/>
      </c>
      <c r="N72" s="54" t="str">
        <f>IF(ISERROR(VLOOKUP($B72,'分位点（自己导出） '!$C:F,4,FALSE)),"",VLOOKUP($B72,'分位点（自己导出） '!$C:F,4,FALSE))</f>
        <v/>
      </c>
      <c r="O72" s="54" t="str">
        <f>IF(ISERROR(VLOOKUP($B72,'分位点（自己导出） '!$C:G,5,FALSE)),"",VLOOKUP($B72,'分位点（自己导出） '!$C:G,5,FALSE))</f>
        <v/>
      </c>
    </row>
    <row r="73" spans="4:15">
      <c r="D73" s="41" t="str">
        <f>IF(ISERROR(VLOOKUP(C73,'周期表（不要动）'!A:B,2,FALSE)),"",VLOOKUP(C73,'周期表（不要动）'!A:B,2,FALSE))</f>
        <v/>
      </c>
      <c r="E73" s="43" t="str">
        <f>IF(ISERROR(VLOOKUP($B73,'问财（自己导出）'!B:D,3,FALSE)),"",VLOOKUP($B73,'问财（自己导出）'!B:D,3,FALSE))</f>
        <v/>
      </c>
      <c r="F73" s="43" t="str">
        <f>IF(ISERROR(VLOOKUP($B73,'问财（自己导出）'!B:E,4,FALSE)),"",VLOOKUP($B73,'问财（自己导出）'!B:E,4,FALSE))</f>
        <v/>
      </c>
      <c r="G73" s="43" t="str">
        <f>IF(ISERROR(VLOOKUP($B73,'问财（自己导出）'!B:F,5,FALSE)),"",VLOOKUP($B73,'问财（自己导出）'!B:F,5,FALSE))</f>
        <v/>
      </c>
      <c r="H73" s="43" t="str">
        <f>IF(ISERROR(VLOOKUP($B73,'问财（自己导出）'!B:G,6,FALSE)),"",VLOOKUP($B73,'问财（自己导出）'!B:G,6,FALSE))</f>
        <v/>
      </c>
      <c r="I73" s="46">
        <f t="shared" si="1"/>
        <v>0</v>
      </c>
      <c r="J73" s="47" t="str">
        <f>IF(ISERROR(VLOOKUP($B73,'小熊定理判定（不要动）'!$A:B,2,FALSE)),"",VLOOKUP($B73,'小熊定理判定（不要动）'!$A:B,2,FALSE))</f>
        <v/>
      </c>
      <c r="K73" s="47" t="str">
        <f>IF(ISERROR(VLOOKUP($B73,'小熊定理判定（不要动）'!$A:C,3,FALSE)),"",VLOOKUP($B73,'小熊定理判定（不要动）'!$A:C,3,FALSE))</f>
        <v/>
      </c>
      <c r="L73" s="47" t="str">
        <f>IF(ISERROR(VLOOKUP($B73,'小熊定理判定（不要动）'!$A:D,4,FALSE)),"",VLOOKUP($B73,'小熊定理判定（不要动）'!$A:D,4,FALSE))</f>
        <v/>
      </c>
      <c r="M73" s="54" t="str">
        <f>IF(ISERROR(VLOOKUP($B73,'分位点（自己导出） '!$C:E,3,FALSE)),"",VLOOKUP($B73,'分位点（自己导出） '!$C:E,3,FALSE))</f>
        <v/>
      </c>
      <c r="N73" s="54" t="str">
        <f>IF(ISERROR(VLOOKUP($B73,'分位点（自己导出） '!$C:F,4,FALSE)),"",VLOOKUP($B73,'分位点（自己导出） '!$C:F,4,FALSE))</f>
        <v/>
      </c>
      <c r="O73" s="54" t="str">
        <f>IF(ISERROR(VLOOKUP($B73,'分位点（自己导出） '!$C:G,5,FALSE)),"",VLOOKUP($B73,'分位点（自己导出） '!$C:G,5,FALSE))</f>
        <v/>
      </c>
    </row>
    <row r="74" spans="4:15">
      <c r="D74" s="41" t="str">
        <f>IF(ISERROR(VLOOKUP(C74,'周期表（不要动）'!A:B,2,FALSE)),"",VLOOKUP(C74,'周期表（不要动）'!A:B,2,FALSE))</f>
        <v/>
      </c>
      <c r="E74" s="43" t="str">
        <f>IF(ISERROR(VLOOKUP($B74,'问财（自己导出）'!B:D,3,FALSE)),"",VLOOKUP($B74,'问财（自己导出）'!B:D,3,FALSE))</f>
        <v/>
      </c>
      <c r="F74" s="43" t="str">
        <f>IF(ISERROR(VLOOKUP($B74,'问财（自己导出）'!B:E,4,FALSE)),"",VLOOKUP($B74,'问财（自己导出）'!B:E,4,FALSE))</f>
        <v/>
      </c>
      <c r="G74" s="43" t="str">
        <f>IF(ISERROR(VLOOKUP($B74,'问财（自己导出）'!B:F,5,FALSE)),"",VLOOKUP($B74,'问财（自己导出）'!B:F,5,FALSE))</f>
        <v/>
      </c>
      <c r="H74" s="43" t="str">
        <f>IF(ISERROR(VLOOKUP($B74,'问财（自己导出）'!B:G,6,FALSE)),"",VLOOKUP($B74,'问财（自己导出）'!B:G,6,FALSE))</f>
        <v/>
      </c>
      <c r="I74" s="46">
        <f t="shared" si="1"/>
        <v>0</v>
      </c>
      <c r="J74" s="47" t="str">
        <f>IF(ISERROR(VLOOKUP($B74,'小熊定理判定（不要动）'!$A:B,2,FALSE)),"",VLOOKUP($B74,'小熊定理判定（不要动）'!$A:B,2,FALSE))</f>
        <v/>
      </c>
      <c r="K74" s="47" t="str">
        <f>IF(ISERROR(VLOOKUP($B74,'小熊定理判定（不要动）'!$A:C,3,FALSE)),"",VLOOKUP($B74,'小熊定理判定（不要动）'!$A:C,3,FALSE))</f>
        <v/>
      </c>
      <c r="L74" s="47" t="str">
        <f>IF(ISERROR(VLOOKUP($B74,'小熊定理判定（不要动）'!$A:D,4,FALSE)),"",VLOOKUP($B74,'小熊定理判定（不要动）'!$A:D,4,FALSE))</f>
        <v/>
      </c>
      <c r="M74" s="54" t="str">
        <f>IF(ISERROR(VLOOKUP($B74,'分位点（自己导出） '!$C:E,3,FALSE)),"",VLOOKUP($B74,'分位点（自己导出） '!$C:E,3,FALSE))</f>
        <v/>
      </c>
      <c r="N74" s="54" t="str">
        <f>IF(ISERROR(VLOOKUP($B74,'分位点（自己导出） '!$C:F,4,FALSE)),"",VLOOKUP($B74,'分位点（自己导出） '!$C:F,4,FALSE))</f>
        <v/>
      </c>
      <c r="O74" s="54" t="str">
        <f>IF(ISERROR(VLOOKUP($B74,'分位点（自己导出） '!$C:G,5,FALSE)),"",VLOOKUP($B74,'分位点（自己导出） '!$C:G,5,FALSE))</f>
        <v/>
      </c>
    </row>
    <row r="75" spans="4:15">
      <c r="D75" s="41" t="str">
        <f>IF(ISERROR(VLOOKUP(C75,'周期表（不要动）'!A:B,2,FALSE)),"",VLOOKUP(C75,'周期表（不要动）'!A:B,2,FALSE))</f>
        <v/>
      </c>
      <c r="E75" s="43" t="str">
        <f>IF(ISERROR(VLOOKUP($B75,'问财（自己导出）'!B:D,3,FALSE)),"",VLOOKUP($B75,'问财（自己导出）'!B:D,3,FALSE))</f>
        <v/>
      </c>
      <c r="F75" s="43" t="str">
        <f>IF(ISERROR(VLOOKUP($B75,'问财（自己导出）'!B:E,4,FALSE)),"",VLOOKUP($B75,'问财（自己导出）'!B:E,4,FALSE))</f>
        <v/>
      </c>
      <c r="G75" s="43" t="str">
        <f>IF(ISERROR(VLOOKUP($B75,'问财（自己导出）'!B:F,5,FALSE)),"",VLOOKUP($B75,'问财（自己导出）'!B:F,5,FALSE))</f>
        <v/>
      </c>
      <c r="H75" s="43" t="str">
        <f>IF(ISERROR(VLOOKUP($B75,'问财（自己导出）'!B:G,6,FALSE)),"",VLOOKUP($B75,'问财（自己导出）'!B:G,6,FALSE))</f>
        <v/>
      </c>
      <c r="I75" s="46">
        <f t="shared" si="1"/>
        <v>0</v>
      </c>
      <c r="J75" s="47" t="str">
        <f>IF(ISERROR(VLOOKUP($B75,'小熊定理判定（不要动）'!$A:B,2,FALSE)),"",VLOOKUP($B75,'小熊定理判定（不要动）'!$A:B,2,FALSE))</f>
        <v/>
      </c>
      <c r="K75" s="47" t="str">
        <f>IF(ISERROR(VLOOKUP($B75,'小熊定理判定（不要动）'!$A:C,3,FALSE)),"",VLOOKUP($B75,'小熊定理判定（不要动）'!$A:C,3,FALSE))</f>
        <v/>
      </c>
      <c r="L75" s="47" t="str">
        <f>IF(ISERROR(VLOOKUP($B75,'小熊定理判定（不要动）'!$A:D,4,FALSE)),"",VLOOKUP($B75,'小熊定理判定（不要动）'!$A:D,4,FALSE))</f>
        <v/>
      </c>
      <c r="M75" s="54" t="str">
        <f>IF(ISERROR(VLOOKUP($B75,'分位点（自己导出） '!$C:E,3,FALSE)),"",VLOOKUP($B75,'分位点（自己导出） '!$C:E,3,FALSE))</f>
        <v/>
      </c>
      <c r="N75" s="54" t="str">
        <f>IF(ISERROR(VLOOKUP($B75,'分位点（自己导出） '!$C:F,4,FALSE)),"",VLOOKUP($B75,'分位点（自己导出） '!$C:F,4,FALSE))</f>
        <v/>
      </c>
      <c r="O75" s="54" t="str">
        <f>IF(ISERROR(VLOOKUP($B75,'分位点（自己导出） '!$C:G,5,FALSE)),"",VLOOKUP($B75,'分位点（自己导出） '!$C:G,5,FALSE))</f>
        <v/>
      </c>
    </row>
    <row r="76" spans="4:15">
      <c r="D76" s="41" t="str">
        <f>IF(ISERROR(VLOOKUP(C76,'周期表（不要动）'!A:B,2,FALSE)),"",VLOOKUP(C76,'周期表（不要动）'!A:B,2,FALSE))</f>
        <v/>
      </c>
      <c r="E76" s="43" t="str">
        <f>IF(ISERROR(VLOOKUP($B76,'问财（自己导出）'!B:D,3,FALSE)),"",VLOOKUP($B76,'问财（自己导出）'!B:D,3,FALSE))</f>
        <v/>
      </c>
      <c r="F76" s="43" t="str">
        <f>IF(ISERROR(VLOOKUP($B76,'问财（自己导出）'!B:E,4,FALSE)),"",VLOOKUP($B76,'问财（自己导出）'!B:E,4,FALSE))</f>
        <v/>
      </c>
      <c r="G76" s="43" t="str">
        <f>IF(ISERROR(VLOOKUP($B76,'问财（自己导出）'!B:F,5,FALSE)),"",VLOOKUP($B76,'问财（自己导出）'!B:F,5,FALSE))</f>
        <v/>
      </c>
      <c r="H76" s="43" t="str">
        <f>IF(ISERROR(VLOOKUP($B76,'问财（自己导出）'!B:G,6,FALSE)),"",VLOOKUP($B76,'问财（自己导出）'!B:G,6,FALSE))</f>
        <v/>
      </c>
      <c r="I76" s="46">
        <f t="shared" si="1"/>
        <v>0</v>
      </c>
      <c r="J76" s="47" t="str">
        <f>IF(ISERROR(VLOOKUP($B76,'小熊定理判定（不要动）'!$A:B,2,FALSE)),"",VLOOKUP($B76,'小熊定理判定（不要动）'!$A:B,2,FALSE))</f>
        <v/>
      </c>
      <c r="K76" s="47" t="str">
        <f>IF(ISERROR(VLOOKUP($B76,'小熊定理判定（不要动）'!$A:C,3,FALSE)),"",VLOOKUP($B76,'小熊定理判定（不要动）'!$A:C,3,FALSE))</f>
        <v/>
      </c>
      <c r="L76" s="47" t="str">
        <f>IF(ISERROR(VLOOKUP($B76,'小熊定理判定（不要动）'!$A:D,4,FALSE)),"",VLOOKUP($B76,'小熊定理判定（不要动）'!$A:D,4,FALSE))</f>
        <v/>
      </c>
      <c r="M76" s="54" t="str">
        <f>IF(ISERROR(VLOOKUP($B76,'分位点（自己导出） '!$C:E,3,FALSE)),"",VLOOKUP($B76,'分位点（自己导出） '!$C:E,3,FALSE))</f>
        <v/>
      </c>
      <c r="N76" s="54" t="str">
        <f>IF(ISERROR(VLOOKUP($B76,'分位点（自己导出） '!$C:F,4,FALSE)),"",VLOOKUP($B76,'分位点（自己导出） '!$C:F,4,FALSE))</f>
        <v/>
      </c>
      <c r="O76" s="54" t="str">
        <f>IF(ISERROR(VLOOKUP($B76,'分位点（自己导出） '!$C:G,5,FALSE)),"",VLOOKUP($B76,'分位点（自己导出） '!$C:G,5,FALSE))</f>
        <v/>
      </c>
    </row>
    <row r="77" spans="4:15">
      <c r="D77" s="41" t="str">
        <f>IF(ISERROR(VLOOKUP(C77,'周期表（不要动）'!A:B,2,FALSE)),"",VLOOKUP(C77,'周期表（不要动）'!A:B,2,FALSE))</f>
        <v/>
      </c>
      <c r="E77" s="43" t="str">
        <f>IF(ISERROR(VLOOKUP($B77,'问财（自己导出）'!B:D,3,FALSE)),"",VLOOKUP($B77,'问财（自己导出）'!B:D,3,FALSE))</f>
        <v/>
      </c>
      <c r="F77" s="43" t="str">
        <f>IF(ISERROR(VLOOKUP($B77,'问财（自己导出）'!B:E,4,FALSE)),"",VLOOKUP($B77,'问财（自己导出）'!B:E,4,FALSE))</f>
        <v/>
      </c>
      <c r="G77" s="43" t="str">
        <f>IF(ISERROR(VLOOKUP($B77,'问财（自己导出）'!B:F,5,FALSE)),"",VLOOKUP($B77,'问财（自己导出）'!B:F,5,FALSE))</f>
        <v/>
      </c>
      <c r="H77" s="43" t="str">
        <f>IF(ISERROR(VLOOKUP($B77,'问财（自己导出）'!B:G,6,FALSE)),"",VLOOKUP($B77,'问财（自己导出）'!B:G,6,FALSE))</f>
        <v/>
      </c>
      <c r="I77" s="46">
        <f t="shared" si="1"/>
        <v>0</v>
      </c>
      <c r="J77" s="47" t="str">
        <f>IF(ISERROR(VLOOKUP($B77,'小熊定理判定（不要动）'!$A:B,2,FALSE)),"",VLOOKUP($B77,'小熊定理判定（不要动）'!$A:B,2,FALSE))</f>
        <v/>
      </c>
      <c r="K77" s="47" t="str">
        <f>IF(ISERROR(VLOOKUP($B77,'小熊定理判定（不要动）'!$A:C,3,FALSE)),"",VLOOKUP($B77,'小熊定理判定（不要动）'!$A:C,3,FALSE))</f>
        <v/>
      </c>
      <c r="L77" s="47" t="str">
        <f>IF(ISERROR(VLOOKUP($B77,'小熊定理判定（不要动）'!$A:D,4,FALSE)),"",VLOOKUP($B77,'小熊定理判定（不要动）'!$A:D,4,FALSE))</f>
        <v/>
      </c>
      <c r="M77" s="54" t="str">
        <f>IF(ISERROR(VLOOKUP($B77,'分位点（自己导出） '!$C:E,3,FALSE)),"",VLOOKUP($B77,'分位点（自己导出） '!$C:E,3,FALSE))</f>
        <v/>
      </c>
      <c r="N77" s="54" t="str">
        <f>IF(ISERROR(VLOOKUP($B77,'分位点（自己导出） '!$C:F,4,FALSE)),"",VLOOKUP($B77,'分位点（自己导出） '!$C:F,4,FALSE))</f>
        <v/>
      </c>
      <c r="O77" s="54" t="str">
        <f>IF(ISERROR(VLOOKUP($B77,'分位点（自己导出） '!$C:G,5,FALSE)),"",VLOOKUP($B77,'分位点（自己导出） '!$C:G,5,FALSE))</f>
        <v/>
      </c>
    </row>
    <row r="78" spans="4:15">
      <c r="D78" s="41" t="str">
        <f>IF(ISERROR(VLOOKUP(C78,'周期表（不要动）'!A:B,2,FALSE)),"",VLOOKUP(C78,'周期表（不要动）'!A:B,2,FALSE))</f>
        <v/>
      </c>
      <c r="E78" s="43" t="str">
        <f>IF(ISERROR(VLOOKUP($B78,'问财（自己导出）'!B:D,3,FALSE)),"",VLOOKUP($B78,'问财（自己导出）'!B:D,3,FALSE))</f>
        <v/>
      </c>
      <c r="F78" s="43" t="str">
        <f>IF(ISERROR(VLOOKUP($B78,'问财（自己导出）'!B:E,4,FALSE)),"",VLOOKUP($B78,'问财（自己导出）'!B:E,4,FALSE))</f>
        <v/>
      </c>
      <c r="G78" s="43" t="str">
        <f>IF(ISERROR(VLOOKUP($B78,'问财（自己导出）'!B:F,5,FALSE)),"",VLOOKUP($B78,'问财（自己导出）'!B:F,5,FALSE))</f>
        <v/>
      </c>
      <c r="H78" s="43" t="str">
        <f>IF(ISERROR(VLOOKUP($B78,'问财（自己导出）'!B:G,6,FALSE)),"",VLOOKUP($B78,'问财（自己导出）'!B:G,6,FALSE))</f>
        <v/>
      </c>
      <c r="I78" s="46">
        <f t="shared" si="1"/>
        <v>0</v>
      </c>
      <c r="J78" s="47" t="str">
        <f>IF(ISERROR(VLOOKUP($B78,'小熊定理判定（不要动）'!$A:B,2,FALSE)),"",VLOOKUP($B78,'小熊定理判定（不要动）'!$A:B,2,FALSE))</f>
        <v/>
      </c>
      <c r="K78" s="47" t="str">
        <f>IF(ISERROR(VLOOKUP($B78,'小熊定理判定（不要动）'!$A:C,3,FALSE)),"",VLOOKUP($B78,'小熊定理判定（不要动）'!$A:C,3,FALSE))</f>
        <v/>
      </c>
      <c r="L78" s="47" t="str">
        <f>IF(ISERROR(VLOOKUP($B78,'小熊定理判定（不要动）'!$A:D,4,FALSE)),"",VLOOKUP($B78,'小熊定理判定（不要动）'!$A:D,4,FALSE))</f>
        <v/>
      </c>
      <c r="M78" s="54" t="str">
        <f>IF(ISERROR(VLOOKUP($B78,'分位点（自己导出） '!$C:E,3,FALSE)),"",VLOOKUP($B78,'分位点（自己导出） '!$C:E,3,FALSE))</f>
        <v/>
      </c>
      <c r="N78" s="54" t="str">
        <f>IF(ISERROR(VLOOKUP($B78,'分位点（自己导出） '!$C:F,4,FALSE)),"",VLOOKUP($B78,'分位点（自己导出） '!$C:F,4,FALSE))</f>
        <v/>
      </c>
      <c r="O78" s="54" t="str">
        <f>IF(ISERROR(VLOOKUP($B78,'分位点（自己导出） '!$C:G,5,FALSE)),"",VLOOKUP($B78,'分位点（自己导出） '!$C:G,5,FALSE))</f>
        <v/>
      </c>
    </row>
    <row r="79" spans="4:15">
      <c r="D79" s="41" t="str">
        <f>IF(ISERROR(VLOOKUP(C79,'周期表（不要动）'!A:B,2,FALSE)),"",VLOOKUP(C79,'周期表（不要动）'!A:B,2,FALSE))</f>
        <v/>
      </c>
      <c r="E79" s="43" t="str">
        <f>IF(ISERROR(VLOOKUP($B79,'问财（自己导出）'!B:D,3,FALSE)),"",VLOOKUP($B79,'问财（自己导出）'!B:D,3,FALSE))</f>
        <v/>
      </c>
      <c r="F79" s="43" t="str">
        <f>IF(ISERROR(VLOOKUP($B79,'问财（自己导出）'!B:E,4,FALSE)),"",VLOOKUP($B79,'问财（自己导出）'!B:E,4,FALSE))</f>
        <v/>
      </c>
      <c r="G79" s="43" t="str">
        <f>IF(ISERROR(VLOOKUP($B79,'问财（自己导出）'!B:F,5,FALSE)),"",VLOOKUP($B79,'问财（自己导出）'!B:F,5,FALSE))</f>
        <v/>
      </c>
      <c r="H79" s="43" t="str">
        <f>IF(ISERROR(VLOOKUP($B79,'问财（自己导出）'!B:G,6,FALSE)),"",VLOOKUP($B79,'问财（自己导出）'!B:G,6,FALSE))</f>
        <v/>
      </c>
      <c r="I79" s="46">
        <f t="shared" si="1"/>
        <v>0</v>
      </c>
      <c r="J79" s="47" t="str">
        <f>IF(ISERROR(VLOOKUP($B79,'小熊定理判定（不要动）'!$A:B,2,FALSE)),"",VLOOKUP($B79,'小熊定理判定（不要动）'!$A:B,2,FALSE))</f>
        <v/>
      </c>
      <c r="K79" s="47" t="str">
        <f>IF(ISERROR(VLOOKUP($B79,'小熊定理判定（不要动）'!$A:C,3,FALSE)),"",VLOOKUP($B79,'小熊定理判定（不要动）'!$A:C,3,FALSE))</f>
        <v/>
      </c>
      <c r="L79" s="47" t="str">
        <f>IF(ISERROR(VLOOKUP($B79,'小熊定理判定（不要动）'!$A:D,4,FALSE)),"",VLOOKUP($B79,'小熊定理判定（不要动）'!$A:D,4,FALSE))</f>
        <v/>
      </c>
      <c r="M79" s="54" t="str">
        <f>IF(ISERROR(VLOOKUP($B79,'分位点（自己导出） '!$C:E,3,FALSE)),"",VLOOKUP($B79,'分位点（自己导出） '!$C:E,3,FALSE))</f>
        <v/>
      </c>
      <c r="N79" s="54" t="str">
        <f>IF(ISERROR(VLOOKUP($B79,'分位点（自己导出） '!$C:F,4,FALSE)),"",VLOOKUP($B79,'分位点（自己导出） '!$C:F,4,FALSE))</f>
        <v/>
      </c>
      <c r="O79" s="54" t="str">
        <f>IF(ISERROR(VLOOKUP($B79,'分位点（自己导出） '!$C:G,5,FALSE)),"",VLOOKUP($B79,'分位点（自己导出） '!$C:G,5,FALSE))</f>
        <v/>
      </c>
    </row>
    <row r="80" spans="4:15">
      <c r="D80" s="41" t="str">
        <f>IF(ISERROR(VLOOKUP(C80,'周期表（不要动）'!A:B,2,FALSE)),"",VLOOKUP(C80,'周期表（不要动）'!A:B,2,FALSE))</f>
        <v/>
      </c>
      <c r="E80" s="43" t="str">
        <f>IF(ISERROR(VLOOKUP($B80,'问财（自己导出）'!B:D,3,FALSE)),"",VLOOKUP($B80,'问财（自己导出）'!B:D,3,FALSE))</f>
        <v/>
      </c>
      <c r="F80" s="43" t="str">
        <f>IF(ISERROR(VLOOKUP($B80,'问财（自己导出）'!B:E,4,FALSE)),"",VLOOKUP($B80,'问财（自己导出）'!B:E,4,FALSE))</f>
        <v/>
      </c>
      <c r="G80" s="43" t="str">
        <f>IF(ISERROR(VLOOKUP($B80,'问财（自己导出）'!B:F,5,FALSE)),"",VLOOKUP($B80,'问财（自己导出）'!B:F,5,FALSE))</f>
        <v/>
      </c>
      <c r="H80" s="43" t="str">
        <f>IF(ISERROR(VLOOKUP($B80,'问财（自己导出）'!B:G,6,FALSE)),"",VLOOKUP($B80,'问财（自己导出）'!B:G,6,FALSE))</f>
        <v/>
      </c>
      <c r="I80" s="46">
        <f t="shared" si="1"/>
        <v>0</v>
      </c>
      <c r="J80" s="47" t="str">
        <f>IF(ISERROR(VLOOKUP($B80,'小熊定理判定（不要动）'!$A:B,2,FALSE)),"",VLOOKUP($B80,'小熊定理判定（不要动）'!$A:B,2,FALSE))</f>
        <v/>
      </c>
      <c r="K80" s="47" t="str">
        <f>IF(ISERROR(VLOOKUP($B80,'小熊定理判定（不要动）'!$A:C,3,FALSE)),"",VLOOKUP($B80,'小熊定理判定（不要动）'!$A:C,3,FALSE))</f>
        <v/>
      </c>
      <c r="L80" s="47" t="str">
        <f>IF(ISERROR(VLOOKUP($B80,'小熊定理判定（不要动）'!$A:D,4,FALSE)),"",VLOOKUP($B80,'小熊定理判定（不要动）'!$A:D,4,FALSE))</f>
        <v/>
      </c>
      <c r="M80" s="54" t="str">
        <f>IF(ISERROR(VLOOKUP($B80,'分位点（自己导出） '!$C:E,3,FALSE)),"",VLOOKUP($B80,'分位点（自己导出） '!$C:E,3,FALSE))</f>
        <v/>
      </c>
      <c r="N80" s="54" t="str">
        <f>IF(ISERROR(VLOOKUP($B80,'分位点（自己导出） '!$C:F,4,FALSE)),"",VLOOKUP($B80,'分位点（自己导出） '!$C:F,4,FALSE))</f>
        <v/>
      </c>
      <c r="O80" s="54" t="str">
        <f>IF(ISERROR(VLOOKUP($B80,'分位点（自己导出） '!$C:G,5,FALSE)),"",VLOOKUP($B80,'分位点（自己导出） '!$C:G,5,FALSE))</f>
        <v/>
      </c>
    </row>
    <row r="81" spans="4:15">
      <c r="D81" s="41" t="str">
        <f>IF(ISERROR(VLOOKUP(C81,'周期表（不要动）'!A:B,2,FALSE)),"",VLOOKUP(C81,'周期表（不要动）'!A:B,2,FALSE))</f>
        <v/>
      </c>
      <c r="E81" s="43" t="str">
        <f>IF(ISERROR(VLOOKUP($B81,'问财（自己导出）'!B:D,3,FALSE)),"",VLOOKUP($B81,'问财（自己导出）'!B:D,3,FALSE))</f>
        <v/>
      </c>
      <c r="F81" s="43" t="str">
        <f>IF(ISERROR(VLOOKUP($B81,'问财（自己导出）'!B:E,4,FALSE)),"",VLOOKUP($B81,'问财（自己导出）'!B:E,4,FALSE))</f>
        <v/>
      </c>
      <c r="G81" s="43" t="str">
        <f>IF(ISERROR(VLOOKUP($B81,'问财（自己导出）'!B:F,5,FALSE)),"",VLOOKUP($B81,'问财（自己导出）'!B:F,5,FALSE))</f>
        <v/>
      </c>
      <c r="H81" s="43" t="str">
        <f>IF(ISERROR(VLOOKUP($B81,'问财（自己导出）'!B:G,6,FALSE)),"",VLOOKUP($B81,'问财（自己导出）'!B:G,6,FALSE))</f>
        <v/>
      </c>
      <c r="I81" s="46">
        <f t="shared" si="1"/>
        <v>0</v>
      </c>
      <c r="J81" s="47" t="str">
        <f>IF(ISERROR(VLOOKUP($B81,'小熊定理判定（不要动）'!$A:B,2,FALSE)),"",VLOOKUP($B81,'小熊定理判定（不要动）'!$A:B,2,FALSE))</f>
        <v/>
      </c>
      <c r="K81" s="47" t="str">
        <f>IF(ISERROR(VLOOKUP($B81,'小熊定理判定（不要动）'!$A:C,3,FALSE)),"",VLOOKUP($B81,'小熊定理判定（不要动）'!$A:C,3,FALSE))</f>
        <v/>
      </c>
      <c r="L81" s="47" t="str">
        <f>IF(ISERROR(VLOOKUP($B81,'小熊定理判定（不要动）'!$A:D,4,FALSE)),"",VLOOKUP($B81,'小熊定理判定（不要动）'!$A:D,4,FALSE))</f>
        <v/>
      </c>
      <c r="M81" s="54" t="str">
        <f>IF(ISERROR(VLOOKUP($B81,'分位点（自己导出） '!$C:E,3,FALSE)),"",VLOOKUP($B81,'分位点（自己导出） '!$C:E,3,FALSE))</f>
        <v/>
      </c>
      <c r="N81" s="54" t="str">
        <f>IF(ISERROR(VLOOKUP($B81,'分位点（自己导出） '!$C:F,4,FALSE)),"",VLOOKUP($B81,'分位点（自己导出） '!$C:F,4,FALSE))</f>
        <v/>
      </c>
      <c r="O81" s="54" t="str">
        <f>IF(ISERROR(VLOOKUP($B81,'分位点（自己导出） '!$C:G,5,FALSE)),"",VLOOKUP($B81,'分位点（自己导出） '!$C:G,5,FALSE))</f>
        <v/>
      </c>
    </row>
    <row r="82" spans="4:15">
      <c r="D82" s="41" t="str">
        <f>IF(ISERROR(VLOOKUP(C82,'周期表（不要动）'!A:B,2,FALSE)),"",VLOOKUP(C82,'周期表（不要动）'!A:B,2,FALSE))</f>
        <v/>
      </c>
      <c r="E82" s="43" t="str">
        <f>IF(ISERROR(VLOOKUP($B82,'问财（自己导出）'!B:D,3,FALSE)),"",VLOOKUP($B82,'问财（自己导出）'!B:D,3,FALSE))</f>
        <v/>
      </c>
      <c r="F82" s="43" t="str">
        <f>IF(ISERROR(VLOOKUP($B82,'问财（自己导出）'!B:E,4,FALSE)),"",VLOOKUP($B82,'问财（自己导出）'!B:E,4,FALSE))</f>
        <v/>
      </c>
      <c r="G82" s="43" t="str">
        <f>IF(ISERROR(VLOOKUP($B82,'问财（自己导出）'!B:F,5,FALSE)),"",VLOOKUP($B82,'问财（自己导出）'!B:F,5,FALSE))</f>
        <v/>
      </c>
      <c r="H82" s="43" t="str">
        <f>IF(ISERROR(VLOOKUP($B82,'问财（自己导出）'!B:G,6,FALSE)),"",VLOOKUP($B82,'问财（自己导出）'!B:G,6,FALSE))</f>
        <v/>
      </c>
      <c r="I82" s="46">
        <f t="shared" si="1"/>
        <v>0</v>
      </c>
      <c r="J82" s="47" t="str">
        <f>IF(ISERROR(VLOOKUP($B82,'小熊定理判定（不要动）'!$A:B,2,FALSE)),"",VLOOKUP($B82,'小熊定理判定（不要动）'!$A:B,2,FALSE))</f>
        <v/>
      </c>
      <c r="K82" s="47" t="str">
        <f>IF(ISERROR(VLOOKUP($B82,'小熊定理判定（不要动）'!$A:C,3,FALSE)),"",VLOOKUP($B82,'小熊定理判定（不要动）'!$A:C,3,FALSE))</f>
        <v/>
      </c>
      <c r="L82" s="47" t="str">
        <f>IF(ISERROR(VLOOKUP($B82,'小熊定理判定（不要动）'!$A:D,4,FALSE)),"",VLOOKUP($B82,'小熊定理判定（不要动）'!$A:D,4,FALSE))</f>
        <v/>
      </c>
      <c r="M82" s="54" t="str">
        <f>IF(ISERROR(VLOOKUP($B82,'分位点（自己导出） '!$C:E,3,FALSE)),"",VLOOKUP($B82,'分位点（自己导出） '!$C:E,3,FALSE))</f>
        <v/>
      </c>
      <c r="N82" s="54" t="str">
        <f>IF(ISERROR(VLOOKUP($B82,'分位点（自己导出） '!$C:F,4,FALSE)),"",VLOOKUP($B82,'分位点（自己导出） '!$C:F,4,FALSE))</f>
        <v/>
      </c>
      <c r="O82" s="54" t="str">
        <f>IF(ISERROR(VLOOKUP($B82,'分位点（自己导出） '!$C:G,5,FALSE)),"",VLOOKUP($B82,'分位点（自己导出） '!$C:G,5,FALSE))</f>
        <v/>
      </c>
    </row>
    <row r="83" spans="4:15">
      <c r="D83" s="41" t="str">
        <f>IF(ISERROR(VLOOKUP(C83,'周期表（不要动）'!A:B,2,FALSE)),"",VLOOKUP(C83,'周期表（不要动）'!A:B,2,FALSE))</f>
        <v/>
      </c>
      <c r="E83" s="43" t="str">
        <f>IF(ISERROR(VLOOKUP($B83,'问财（自己导出）'!B:D,3,FALSE)),"",VLOOKUP($B83,'问财（自己导出）'!B:D,3,FALSE))</f>
        <v/>
      </c>
      <c r="F83" s="43" t="str">
        <f>IF(ISERROR(VLOOKUP($B83,'问财（自己导出）'!B:E,4,FALSE)),"",VLOOKUP($B83,'问财（自己导出）'!B:E,4,FALSE))</f>
        <v/>
      </c>
      <c r="G83" s="43" t="str">
        <f>IF(ISERROR(VLOOKUP($B83,'问财（自己导出）'!B:F,5,FALSE)),"",VLOOKUP($B83,'问财（自己导出）'!B:F,5,FALSE))</f>
        <v/>
      </c>
      <c r="H83" s="43" t="str">
        <f>IF(ISERROR(VLOOKUP($B83,'问财（自己导出）'!B:G,6,FALSE)),"",VLOOKUP($B83,'问财（自己导出）'!B:G,6,FALSE))</f>
        <v/>
      </c>
      <c r="I83" s="46">
        <f t="shared" ref="I83:I100" si="2">IF(E83&gt;0,IF(F83&gt;0,IF(G83&gt;0,IF(H83&gt;0,0,1),1),1),1)</f>
        <v>0</v>
      </c>
      <c r="J83" s="47" t="str">
        <f>IF(ISERROR(VLOOKUP($B83,'小熊定理判定（不要动）'!$A:B,2,FALSE)),"",VLOOKUP($B83,'小熊定理判定（不要动）'!$A:B,2,FALSE))</f>
        <v/>
      </c>
      <c r="K83" s="47" t="str">
        <f>IF(ISERROR(VLOOKUP($B83,'小熊定理判定（不要动）'!$A:C,3,FALSE)),"",VLOOKUP($B83,'小熊定理判定（不要动）'!$A:C,3,FALSE))</f>
        <v/>
      </c>
      <c r="L83" s="47" t="str">
        <f>IF(ISERROR(VLOOKUP($B83,'小熊定理判定（不要动）'!$A:D,4,FALSE)),"",VLOOKUP($B83,'小熊定理判定（不要动）'!$A:D,4,FALSE))</f>
        <v/>
      </c>
      <c r="M83" s="54" t="str">
        <f>IF(ISERROR(VLOOKUP($B83,'分位点（自己导出） '!$C:E,3,FALSE)),"",VLOOKUP($B83,'分位点（自己导出） '!$C:E,3,FALSE))</f>
        <v/>
      </c>
      <c r="N83" s="54" t="str">
        <f>IF(ISERROR(VLOOKUP($B83,'分位点（自己导出） '!$C:F,4,FALSE)),"",VLOOKUP($B83,'分位点（自己导出） '!$C:F,4,FALSE))</f>
        <v/>
      </c>
      <c r="O83" s="54" t="str">
        <f>IF(ISERROR(VLOOKUP($B83,'分位点（自己导出） '!$C:G,5,FALSE)),"",VLOOKUP($B83,'分位点（自己导出） '!$C:G,5,FALSE))</f>
        <v/>
      </c>
    </row>
    <row r="84" spans="4:15">
      <c r="D84" s="41" t="str">
        <f>IF(ISERROR(VLOOKUP(C84,'周期表（不要动）'!A:B,2,FALSE)),"",VLOOKUP(C84,'周期表（不要动）'!A:B,2,FALSE))</f>
        <v/>
      </c>
      <c r="E84" s="43" t="str">
        <f>IF(ISERROR(VLOOKUP($B84,'问财（自己导出）'!B:D,3,FALSE)),"",VLOOKUP($B84,'问财（自己导出）'!B:D,3,FALSE))</f>
        <v/>
      </c>
      <c r="F84" s="43" t="str">
        <f>IF(ISERROR(VLOOKUP($B84,'问财（自己导出）'!B:E,4,FALSE)),"",VLOOKUP($B84,'问财（自己导出）'!B:E,4,FALSE))</f>
        <v/>
      </c>
      <c r="G84" s="43" t="str">
        <f>IF(ISERROR(VLOOKUP($B84,'问财（自己导出）'!B:F,5,FALSE)),"",VLOOKUP($B84,'问财（自己导出）'!B:F,5,FALSE))</f>
        <v/>
      </c>
      <c r="H84" s="43" t="str">
        <f>IF(ISERROR(VLOOKUP($B84,'问财（自己导出）'!B:G,6,FALSE)),"",VLOOKUP($B84,'问财（自己导出）'!B:G,6,FALSE))</f>
        <v/>
      </c>
      <c r="I84" s="46">
        <f t="shared" si="2"/>
        <v>0</v>
      </c>
      <c r="J84" s="47" t="str">
        <f>IF(ISERROR(VLOOKUP($B84,'小熊定理判定（不要动）'!$A:B,2,FALSE)),"",VLOOKUP($B84,'小熊定理判定（不要动）'!$A:B,2,FALSE))</f>
        <v/>
      </c>
      <c r="K84" s="47" t="str">
        <f>IF(ISERROR(VLOOKUP($B84,'小熊定理判定（不要动）'!$A:C,3,FALSE)),"",VLOOKUP($B84,'小熊定理判定（不要动）'!$A:C,3,FALSE))</f>
        <v/>
      </c>
      <c r="L84" s="47" t="str">
        <f>IF(ISERROR(VLOOKUP($B84,'小熊定理判定（不要动）'!$A:D,4,FALSE)),"",VLOOKUP($B84,'小熊定理判定（不要动）'!$A:D,4,FALSE))</f>
        <v/>
      </c>
      <c r="M84" s="54" t="str">
        <f>IF(ISERROR(VLOOKUP($B84,'分位点（自己导出） '!$C:E,3,FALSE)),"",VLOOKUP($B84,'分位点（自己导出） '!$C:E,3,FALSE))</f>
        <v/>
      </c>
      <c r="N84" s="54" t="str">
        <f>IF(ISERROR(VLOOKUP($B84,'分位点（自己导出） '!$C:F,4,FALSE)),"",VLOOKUP($B84,'分位点（自己导出） '!$C:F,4,FALSE))</f>
        <v/>
      </c>
      <c r="O84" s="54" t="str">
        <f>IF(ISERROR(VLOOKUP($B84,'分位点（自己导出） '!$C:G,5,FALSE)),"",VLOOKUP($B84,'分位点（自己导出） '!$C:G,5,FALSE))</f>
        <v/>
      </c>
    </row>
    <row r="85" spans="4:15">
      <c r="D85" s="41" t="str">
        <f>IF(ISERROR(VLOOKUP(C85,'周期表（不要动）'!A:B,2,FALSE)),"",VLOOKUP(C85,'周期表（不要动）'!A:B,2,FALSE))</f>
        <v/>
      </c>
      <c r="E85" s="43" t="str">
        <f>IF(ISERROR(VLOOKUP($B85,'问财（自己导出）'!B:D,3,FALSE)),"",VLOOKUP($B85,'问财（自己导出）'!B:D,3,FALSE))</f>
        <v/>
      </c>
      <c r="F85" s="43" t="str">
        <f>IF(ISERROR(VLOOKUP($B85,'问财（自己导出）'!B:E,4,FALSE)),"",VLOOKUP($B85,'问财（自己导出）'!B:E,4,FALSE))</f>
        <v/>
      </c>
      <c r="G85" s="43" t="str">
        <f>IF(ISERROR(VLOOKUP($B85,'问财（自己导出）'!B:F,5,FALSE)),"",VLOOKUP($B85,'问财（自己导出）'!B:F,5,FALSE))</f>
        <v/>
      </c>
      <c r="H85" s="43" t="str">
        <f>IF(ISERROR(VLOOKUP($B85,'问财（自己导出）'!B:G,6,FALSE)),"",VLOOKUP($B85,'问财（自己导出）'!B:G,6,FALSE))</f>
        <v/>
      </c>
      <c r="I85" s="46">
        <f t="shared" si="2"/>
        <v>0</v>
      </c>
      <c r="J85" s="47" t="str">
        <f>IF(ISERROR(VLOOKUP($B85,'小熊定理判定（不要动）'!$A:B,2,FALSE)),"",VLOOKUP($B85,'小熊定理判定（不要动）'!$A:B,2,FALSE))</f>
        <v/>
      </c>
      <c r="K85" s="47" t="str">
        <f>IF(ISERROR(VLOOKUP($B85,'小熊定理判定（不要动）'!$A:C,3,FALSE)),"",VLOOKUP($B85,'小熊定理判定（不要动）'!$A:C,3,FALSE))</f>
        <v/>
      </c>
      <c r="L85" s="47" t="str">
        <f>IF(ISERROR(VLOOKUP($B85,'小熊定理判定（不要动）'!$A:D,4,FALSE)),"",VLOOKUP($B85,'小熊定理判定（不要动）'!$A:D,4,FALSE))</f>
        <v/>
      </c>
      <c r="M85" s="54" t="str">
        <f>IF(ISERROR(VLOOKUP($B85,'分位点（自己导出） '!$C:E,3,FALSE)),"",VLOOKUP($B85,'分位点（自己导出） '!$C:E,3,FALSE))</f>
        <v/>
      </c>
      <c r="N85" s="54" t="str">
        <f>IF(ISERROR(VLOOKUP($B85,'分位点（自己导出） '!$C:F,4,FALSE)),"",VLOOKUP($B85,'分位点（自己导出） '!$C:F,4,FALSE))</f>
        <v/>
      </c>
      <c r="O85" s="54" t="str">
        <f>IF(ISERROR(VLOOKUP($B85,'分位点（自己导出） '!$C:G,5,FALSE)),"",VLOOKUP($B85,'分位点（自己导出） '!$C:G,5,FALSE))</f>
        <v/>
      </c>
    </row>
    <row r="86" spans="4:15">
      <c r="D86" s="41" t="str">
        <f>IF(ISERROR(VLOOKUP(C86,'周期表（不要动）'!A:B,2,FALSE)),"",VLOOKUP(C86,'周期表（不要动）'!A:B,2,FALSE))</f>
        <v/>
      </c>
      <c r="E86" s="43" t="str">
        <f>IF(ISERROR(VLOOKUP($B86,'问财（自己导出）'!B:D,3,FALSE)),"",VLOOKUP($B86,'问财（自己导出）'!B:D,3,FALSE))</f>
        <v/>
      </c>
      <c r="F86" s="43" t="str">
        <f>IF(ISERROR(VLOOKUP($B86,'问财（自己导出）'!B:E,4,FALSE)),"",VLOOKUP($B86,'问财（自己导出）'!B:E,4,FALSE))</f>
        <v/>
      </c>
      <c r="G86" s="43" t="str">
        <f>IF(ISERROR(VLOOKUP($B86,'问财（自己导出）'!B:F,5,FALSE)),"",VLOOKUP($B86,'问财（自己导出）'!B:F,5,FALSE))</f>
        <v/>
      </c>
      <c r="H86" s="43" t="str">
        <f>IF(ISERROR(VLOOKUP($B86,'问财（自己导出）'!B:G,6,FALSE)),"",VLOOKUP($B86,'问财（自己导出）'!B:G,6,FALSE))</f>
        <v/>
      </c>
      <c r="I86" s="46">
        <f t="shared" si="2"/>
        <v>0</v>
      </c>
      <c r="J86" s="47" t="str">
        <f>IF(ISERROR(VLOOKUP($B86,'小熊定理判定（不要动）'!$A:B,2,FALSE)),"",VLOOKUP($B86,'小熊定理判定（不要动）'!$A:B,2,FALSE))</f>
        <v/>
      </c>
      <c r="K86" s="47" t="str">
        <f>IF(ISERROR(VLOOKUP($B86,'小熊定理判定（不要动）'!$A:C,3,FALSE)),"",VLOOKUP($B86,'小熊定理判定（不要动）'!$A:C,3,FALSE))</f>
        <v/>
      </c>
      <c r="L86" s="47" t="str">
        <f>IF(ISERROR(VLOOKUP($B86,'小熊定理判定（不要动）'!$A:D,4,FALSE)),"",VLOOKUP($B86,'小熊定理判定（不要动）'!$A:D,4,FALSE))</f>
        <v/>
      </c>
      <c r="M86" s="54" t="str">
        <f>IF(ISERROR(VLOOKUP($B86,'分位点（自己导出） '!$C:E,3,FALSE)),"",VLOOKUP($B86,'分位点（自己导出） '!$C:E,3,FALSE))</f>
        <v/>
      </c>
      <c r="N86" s="54" t="str">
        <f>IF(ISERROR(VLOOKUP($B86,'分位点（自己导出） '!$C:F,4,FALSE)),"",VLOOKUP($B86,'分位点（自己导出） '!$C:F,4,FALSE))</f>
        <v/>
      </c>
      <c r="O86" s="54" t="str">
        <f>IF(ISERROR(VLOOKUP($B86,'分位点（自己导出） '!$C:G,5,FALSE)),"",VLOOKUP($B86,'分位点（自己导出） '!$C:G,5,FALSE))</f>
        <v/>
      </c>
    </row>
    <row r="87" spans="4:15">
      <c r="D87" s="41" t="str">
        <f>IF(ISERROR(VLOOKUP(C87,'周期表（不要动）'!A:B,2,FALSE)),"",VLOOKUP(C87,'周期表（不要动）'!A:B,2,FALSE))</f>
        <v/>
      </c>
      <c r="E87" s="43" t="str">
        <f>IF(ISERROR(VLOOKUP($B87,'问财（自己导出）'!B:D,3,FALSE)),"",VLOOKUP($B87,'问财（自己导出）'!B:D,3,FALSE))</f>
        <v/>
      </c>
      <c r="F87" s="43" t="str">
        <f>IF(ISERROR(VLOOKUP($B87,'问财（自己导出）'!B:E,4,FALSE)),"",VLOOKUP($B87,'问财（自己导出）'!B:E,4,FALSE))</f>
        <v/>
      </c>
      <c r="G87" s="43" t="str">
        <f>IF(ISERROR(VLOOKUP($B87,'问财（自己导出）'!B:F,5,FALSE)),"",VLOOKUP($B87,'问财（自己导出）'!B:F,5,FALSE))</f>
        <v/>
      </c>
      <c r="H87" s="43" t="str">
        <f>IF(ISERROR(VLOOKUP($B87,'问财（自己导出）'!B:G,6,FALSE)),"",VLOOKUP($B87,'问财（自己导出）'!B:G,6,FALSE))</f>
        <v/>
      </c>
      <c r="I87" s="46">
        <f t="shared" si="2"/>
        <v>0</v>
      </c>
      <c r="J87" s="47" t="str">
        <f>IF(ISERROR(VLOOKUP($B87,'小熊定理判定（不要动）'!$A:B,2,FALSE)),"",VLOOKUP($B87,'小熊定理判定（不要动）'!$A:B,2,FALSE))</f>
        <v/>
      </c>
      <c r="K87" s="47" t="str">
        <f>IF(ISERROR(VLOOKUP($B87,'小熊定理判定（不要动）'!$A:C,3,FALSE)),"",VLOOKUP($B87,'小熊定理判定（不要动）'!$A:C,3,FALSE))</f>
        <v/>
      </c>
      <c r="L87" s="47" t="str">
        <f>IF(ISERROR(VLOOKUP($B87,'小熊定理判定（不要动）'!$A:D,4,FALSE)),"",VLOOKUP($B87,'小熊定理判定（不要动）'!$A:D,4,FALSE))</f>
        <v/>
      </c>
      <c r="M87" s="54" t="str">
        <f>IF(ISERROR(VLOOKUP($B87,'分位点（自己导出） '!$C:E,3,FALSE)),"",VLOOKUP($B87,'分位点（自己导出） '!$C:E,3,FALSE))</f>
        <v/>
      </c>
      <c r="N87" s="54" t="str">
        <f>IF(ISERROR(VLOOKUP($B87,'分位点（自己导出） '!$C:F,4,FALSE)),"",VLOOKUP($B87,'分位点（自己导出） '!$C:F,4,FALSE))</f>
        <v/>
      </c>
      <c r="O87" s="54" t="str">
        <f>IF(ISERROR(VLOOKUP($B87,'分位点（自己导出） '!$C:G,5,FALSE)),"",VLOOKUP($B87,'分位点（自己导出） '!$C:G,5,FALSE))</f>
        <v/>
      </c>
    </row>
    <row r="88" spans="4:15">
      <c r="D88" s="41" t="str">
        <f>IF(ISERROR(VLOOKUP(C88,'周期表（不要动）'!A:B,2,FALSE)),"",VLOOKUP(C88,'周期表（不要动）'!A:B,2,FALSE))</f>
        <v/>
      </c>
      <c r="E88" s="43" t="str">
        <f>IF(ISERROR(VLOOKUP($B88,'问财（自己导出）'!B:D,3,FALSE)),"",VLOOKUP($B88,'问财（自己导出）'!B:D,3,FALSE))</f>
        <v/>
      </c>
      <c r="F88" s="43" t="str">
        <f>IF(ISERROR(VLOOKUP($B88,'问财（自己导出）'!B:E,4,FALSE)),"",VLOOKUP($B88,'问财（自己导出）'!B:E,4,FALSE))</f>
        <v/>
      </c>
      <c r="G88" s="43" t="str">
        <f>IF(ISERROR(VLOOKUP($B88,'问财（自己导出）'!B:F,5,FALSE)),"",VLOOKUP($B88,'问财（自己导出）'!B:F,5,FALSE))</f>
        <v/>
      </c>
      <c r="H88" s="43" t="str">
        <f>IF(ISERROR(VLOOKUP($B88,'问财（自己导出）'!B:G,6,FALSE)),"",VLOOKUP($B88,'问财（自己导出）'!B:G,6,FALSE))</f>
        <v/>
      </c>
      <c r="I88" s="46">
        <f t="shared" si="2"/>
        <v>0</v>
      </c>
      <c r="J88" s="47" t="str">
        <f>IF(ISERROR(VLOOKUP($B88,'小熊定理判定（不要动）'!$A:B,2,FALSE)),"",VLOOKUP($B88,'小熊定理判定（不要动）'!$A:B,2,FALSE))</f>
        <v/>
      </c>
      <c r="K88" s="47" t="str">
        <f>IF(ISERROR(VLOOKUP($B88,'小熊定理判定（不要动）'!$A:C,3,FALSE)),"",VLOOKUP($B88,'小熊定理判定（不要动）'!$A:C,3,FALSE))</f>
        <v/>
      </c>
      <c r="L88" s="47" t="str">
        <f>IF(ISERROR(VLOOKUP($B88,'小熊定理判定（不要动）'!$A:D,4,FALSE)),"",VLOOKUP($B88,'小熊定理判定（不要动）'!$A:D,4,FALSE))</f>
        <v/>
      </c>
      <c r="M88" s="54" t="str">
        <f>IF(ISERROR(VLOOKUP($B88,'分位点（自己导出） '!$C:E,3,FALSE)),"",VLOOKUP($B88,'分位点（自己导出） '!$C:E,3,FALSE))</f>
        <v/>
      </c>
      <c r="N88" s="54" t="str">
        <f>IF(ISERROR(VLOOKUP($B88,'分位点（自己导出） '!$C:F,4,FALSE)),"",VLOOKUP($B88,'分位点（自己导出） '!$C:F,4,FALSE))</f>
        <v/>
      </c>
      <c r="O88" s="54" t="str">
        <f>IF(ISERROR(VLOOKUP($B88,'分位点（自己导出） '!$C:G,5,FALSE)),"",VLOOKUP($B88,'分位点（自己导出） '!$C:G,5,FALSE))</f>
        <v/>
      </c>
    </row>
    <row r="89" spans="4:15">
      <c r="D89" s="41" t="str">
        <f>IF(ISERROR(VLOOKUP(C89,'周期表（不要动）'!A:B,2,FALSE)),"",VLOOKUP(C89,'周期表（不要动）'!A:B,2,FALSE))</f>
        <v/>
      </c>
      <c r="E89" s="43" t="str">
        <f>IF(ISERROR(VLOOKUP($B89,'问财（自己导出）'!B:D,3,FALSE)),"",VLOOKUP($B89,'问财（自己导出）'!B:D,3,FALSE))</f>
        <v/>
      </c>
      <c r="F89" s="43" t="str">
        <f>IF(ISERROR(VLOOKUP($B89,'问财（自己导出）'!B:E,4,FALSE)),"",VLOOKUP($B89,'问财（自己导出）'!B:E,4,FALSE))</f>
        <v/>
      </c>
      <c r="G89" s="43" t="str">
        <f>IF(ISERROR(VLOOKUP($B89,'问财（自己导出）'!B:F,5,FALSE)),"",VLOOKUP($B89,'问财（自己导出）'!B:F,5,FALSE))</f>
        <v/>
      </c>
      <c r="H89" s="43" t="str">
        <f>IF(ISERROR(VLOOKUP($B89,'问财（自己导出）'!B:G,6,FALSE)),"",VLOOKUP($B89,'问财（自己导出）'!B:G,6,FALSE))</f>
        <v/>
      </c>
      <c r="I89" s="46">
        <f t="shared" si="2"/>
        <v>0</v>
      </c>
      <c r="J89" s="47" t="str">
        <f>IF(ISERROR(VLOOKUP($B89,'小熊定理判定（不要动）'!$A:B,2,FALSE)),"",VLOOKUP($B89,'小熊定理判定（不要动）'!$A:B,2,FALSE))</f>
        <v/>
      </c>
      <c r="K89" s="47" t="str">
        <f>IF(ISERROR(VLOOKUP($B89,'小熊定理判定（不要动）'!$A:C,3,FALSE)),"",VLOOKUP($B89,'小熊定理判定（不要动）'!$A:C,3,FALSE))</f>
        <v/>
      </c>
      <c r="L89" s="47" t="str">
        <f>IF(ISERROR(VLOOKUP($B89,'小熊定理判定（不要动）'!$A:D,4,FALSE)),"",VLOOKUP($B89,'小熊定理判定（不要动）'!$A:D,4,FALSE))</f>
        <v/>
      </c>
      <c r="M89" s="54" t="str">
        <f>IF(ISERROR(VLOOKUP($B89,'分位点（自己导出） '!$C:E,3,FALSE)),"",VLOOKUP($B89,'分位点（自己导出） '!$C:E,3,FALSE))</f>
        <v/>
      </c>
      <c r="N89" s="54" t="str">
        <f>IF(ISERROR(VLOOKUP($B89,'分位点（自己导出） '!$C:F,4,FALSE)),"",VLOOKUP($B89,'分位点（自己导出） '!$C:F,4,FALSE))</f>
        <v/>
      </c>
      <c r="O89" s="54" t="str">
        <f>IF(ISERROR(VLOOKUP($B89,'分位点（自己导出） '!$C:G,5,FALSE)),"",VLOOKUP($B89,'分位点（自己导出） '!$C:G,5,FALSE))</f>
        <v/>
      </c>
    </row>
    <row r="90" spans="4:15">
      <c r="D90" s="41" t="str">
        <f>IF(ISERROR(VLOOKUP(C90,'周期表（不要动）'!A:B,2,FALSE)),"",VLOOKUP(C90,'周期表（不要动）'!A:B,2,FALSE))</f>
        <v/>
      </c>
      <c r="E90" s="43" t="str">
        <f>IF(ISERROR(VLOOKUP($B90,'问财（自己导出）'!B:D,3,FALSE)),"",VLOOKUP($B90,'问财（自己导出）'!B:D,3,FALSE))</f>
        <v/>
      </c>
      <c r="F90" s="43" t="str">
        <f>IF(ISERROR(VLOOKUP($B90,'问财（自己导出）'!B:E,4,FALSE)),"",VLOOKUP($B90,'问财（自己导出）'!B:E,4,FALSE))</f>
        <v/>
      </c>
      <c r="G90" s="43" t="str">
        <f>IF(ISERROR(VLOOKUP($B90,'问财（自己导出）'!B:F,5,FALSE)),"",VLOOKUP($B90,'问财（自己导出）'!B:F,5,FALSE))</f>
        <v/>
      </c>
      <c r="H90" s="43" t="str">
        <f>IF(ISERROR(VLOOKUP($B90,'问财（自己导出）'!B:G,6,FALSE)),"",VLOOKUP($B90,'问财（自己导出）'!B:G,6,FALSE))</f>
        <v/>
      </c>
      <c r="I90" s="46">
        <f t="shared" si="2"/>
        <v>0</v>
      </c>
      <c r="J90" s="47" t="str">
        <f>IF(ISERROR(VLOOKUP($B90,'小熊定理判定（不要动）'!$A:B,2,FALSE)),"",VLOOKUP($B90,'小熊定理判定（不要动）'!$A:B,2,FALSE))</f>
        <v/>
      </c>
      <c r="K90" s="47" t="str">
        <f>IF(ISERROR(VLOOKUP($B90,'小熊定理判定（不要动）'!$A:C,3,FALSE)),"",VLOOKUP($B90,'小熊定理判定（不要动）'!$A:C,3,FALSE))</f>
        <v/>
      </c>
      <c r="L90" s="47" t="str">
        <f>IF(ISERROR(VLOOKUP($B90,'小熊定理判定（不要动）'!$A:D,4,FALSE)),"",VLOOKUP($B90,'小熊定理判定（不要动）'!$A:D,4,FALSE))</f>
        <v/>
      </c>
      <c r="M90" s="54" t="str">
        <f>IF(ISERROR(VLOOKUP($B90,'分位点（自己导出） '!$C:E,3,FALSE)),"",VLOOKUP($B90,'分位点（自己导出） '!$C:E,3,FALSE))</f>
        <v/>
      </c>
      <c r="N90" s="54" t="str">
        <f>IF(ISERROR(VLOOKUP($B90,'分位点（自己导出） '!$C:F,4,FALSE)),"",VLOOKUP($B90,'分位点（自己导出） '!$C:F,4,FALSE))</f>
        <v/>
      </c>
      <c r="O90" s="54" t="str">
        <f>IF(ISERROR(VLOOKUP($B90,'分位点（自己导出） '!$C:G,5,FALSE)),"",VLOOKUP($B90,'分位点（自己导出） '!$C:G,5,FALSE))</f>
        <v/>
      </c>
    </row>
    <row r="91" spans="4:15">
      <c r="D91" s="41" t="str">
        <f>IF(ISERROR(VLOOKUP(C91,'周期表（不要动）'!A:B,2,FALSE)),"",VLOOKUP(C91,'周期表（不要动）'!A:B,2,FALSE))</f>
        <v/>
      </c>
      <c r="E91" s="43" t="str">
        <f>IF(ISERROR(VLOOKUP($B91,'问财（自己导出）'!B:D,3,FALSE)),"",VLOOKUP($B91,'问财（自己导出）'!B:D,3,FALSE))</f>
        <v/>
      </c>
      <c r="F91" s="43" t="str">
        <f>IF(ISERROR(VLOOKUP($B91,'问财（自己导出）'!B:E,4,FALSE)),"",VLOOKUP($B91,'问财（自己导出）'!B:E,4,FALSE))</f>
        <v/>
      </c>
      <c r="G91" s="43" t="str">
        <f>IF(ISERROR(VLOOKUP($B91,'问财（自己导出）'!B:F,5,FALSE)),"",VLOOKUP($B91,'问财（自己导出）'!B:F,5,FALSE))</f>
        <v/>
      </c>
      <c r="H91" s="43" t="str">
        <f>IF(ISERROR(VLOOKUP($B91,'问财（自己导出）'!B:G,6,FALSE)),"",VLOOKUP($B91,'问财（自己导出）'!B:G,6,FALSE))</f>
        <v/>
      </c>
      <c r="I91" s="46">
        <f t="shared" si="2"/>
        <v>0</v>
      </c>
      <c r="J91" s="47" t="str">
        <f>IF(ISERROR(VLOOKUP($B91,'小熊定理判定（不要动）'!$A:B,2,FALSE)),"",VLOOKUP($B91,'小熊定理判定（不要动）'!$A:B,2,FALSE))</f>
        <v/>
      </c>
      <c r="K91" s="47" t="str">
        <f>IF(ISERROR(VLOOKUP($B91,'小熊定理判定（不要动）'!$A:C,3,FALSE)),"",VLOOKUP($B91,'小熊定理判定（不要动）'!$A:C,3,FALSE))</f>
        <v/>
      </c>
      <c r="L91" s="47" t="str">
        <f>IF(ISERROR(VLOOKUP($B91,'小熊定理判定（不要动）'!$A:D,4,FALSE)),"",VLOOKUP($B91,'小熊定理判定（不要动）'!$A:D,4,FALSE))</f>
        <v/>
      </c>
      <c r="M91" s="54" t="str">
        <f>IF(ISERROR(VLOOKUP($B91,'分位点（自己导出） '!$C:E,3,FALSE)),"",VLOOKUP($B91,'分位点（自己导出） '!$C:E,3,FALSE))</f>
        <v/>
      </c>
      <c r="N91" s="54" t="str">
        <f>IF(ISERROR(VLOOKUP($B91,'分位点（自己导出） '!$C:F,4,FALSE)),"",VLOOKUP($B91,'分位点（自己导出） '!$C:F,4,FALSE))</f>
        <v/>
      </c>
      <c r="O91" s="54" t="str">
        <f>IF(ISERROR(VLOOKUP($B91,'分位点（自己导出） '!$C:G,5,FALSE)),"",VLOOKUP($B91,'分位点（自己导出） '!$C:G,5,FALSE))</f>
        <v/>
      </c>
    </row>
    <row r="92" spans="4:15">
      <c r="D92" s="41" t="str">
        <f>IF(ISERROR(VLOOKUP(C92,'周期表（不要动）'!A:B,2,FALSE)),"",VLOOKUP(C92,'周期表（不要动）'!A:B,2,FALSE))</f>
        <v/>
      </c>
      <c r="E92" s="43" t="str">
        <f>IF(ISERROR(VLOOKUP($B92,'问财（自己导出）'!B:D,3,FALSE)),"",VLOOKUP($B92,'问财（自己导出）'!B:D,3,FALSE))</f>
        <v/>
      </c>
      <c r="F92" s="43" t="str">
        <f>IF(ISERROR(VLOOKUP($B92,'问财（自己导出）'!B:E,4,FALSE)),"",VLOOKUP($B92,'问财（自己导出）'!B:E,4,FALSE))</f>
        <v/>
      </c>
      <c r="G92" s="43" t="str">
        <f>IF(ISERROR(VLOOKUP($B92,'问财（自己导出）'!B:F,5,FALSE)),"",VLOOKUP($B92,'问财（自己导出）'!B:F,5,FALSE))</f>
        <v/>
      </c>
      <c r="H92" s="43" t="str">
        <f>IF(ISERROR(VLOOKUP($B92,'问财（自己导出）'!B:G,6,FALSE)),"",VLOOKUP($B92,'问财（自己导出）'!B:G,6,FALSE))</f>
        <v/>
      </c>
      <c r="I92" s="46">
        <f t="shared" si="2"/>
        <v>0</v>
      </c>
      <c r="J92" s="47" t="str">
        <f>IF(ISERROR(VLOOKUP($B92,'小熊定理判定（不要动）'!$A:B,2,FALSE)),"",VLOOKUP($B92,'小熊定理判定（不要动）'!$A:B,2,FALSE))</f>
        <v/>
      </c>
      <c r="K92" s="47" t="str">
        <f>IF(ISERROR(VLOOKUP($B92,'小熊定理判定（不要动）'!$A:C,3,FALSE)),"",VLOOKUP($B92,'小熊定理判定（不要动）'!$A:C,3,FALSE))</f>
        <v/>
      </c>
      <c r="L92" s="47" t="str">
        <f>IF(ISERROR(VLOOKUP($B92,'小熊定理判定（不要动）'!$A:D,4,FALSE)),"",VLOOKUP($B92,'小熊定理判定（不要动）'!$A:D,4,FALSE))</f>
        <v/>
      </c>
      <c r="M92" s="54" t="str">
        <f>IF(ISERROR(VLOOKUP($B92,'分位点（自己导出） '!$C:E,3,FALSE)),"",VLOOKUP($B92,'分位点（自己导出） '!$C:E,3,FALSE))</f>
        <v/>
      </c>
      <c r="N92" s="54" t="str">
        <f>IF(ISERROR(VLOOKUP($B92,'分位点（自己导出） '!$C:F,4,FALSE)),"",VLOOKUP($B92,'分位点（自己导出） '!$C:F,4,FALSE))</f>
        <v/>
      </c>
      <c r="O92" s="54" t="str">
        <f>IF(ISERROR(VLOOKUP($B92,'分位点（自己导出） '!$C:G,5,FALSE)),"",VLOOKUP($B92,'分位点（自己导出） '!$C:G,5,FALSE))</f>
        <v/>
      </c>
    </row>
    <row r="93" spans="4:15">
      <c r="D93" s="41" t="str">
        <f>IF(ISERROR(VLOOKUP(C93,'周期表（不要动）'!A:B,2,FALSE)),"",VLOOKUP(C93,'周期表（不要动）'!A:B,2,FALSE))</f>
        <v/>
      </c>
      <c r="E93" s="43" t="str">
        <f>IF(ISERROR(VLOOKUP($B93,'问财（自己导出）'!B:D,3,FALSE)),"",VLOOKUP($B93,'问财（自己导出）'!B:D,3,FALSE))</f>
        <v/>
      </c>
      <c r="F93" s="43" t="str">
        <f>IF(ISERROR(VLOOKUP($B93,'问财（自己导出）'!B:E,4,FALSE)),"",VLOOKUP($B93,'问财（自己导出）'!B:E,4,FALSE))</f>
        <v/>
      </c>
      <c r="G93" s="43" t="str">
        <f>IF(ISERROR(VLOOKUP($B93,'问财（自己导出）'!B:F,5,FALSE)),"",VLOOKUP($B93,'问财（自己导出）'!B:F,5,FALSE))</f>
        <v/>
      </c>
      <c r="H93" s="43" t="str">
        <f>IF(ISERROR(VLOOKUP($B93,'问财（自己导出）'!B:G,6,FALSE)),"",VLOOKUP($B93,'问财（自己导出）'!B:G,6,FALSE))</f>
        <v/>
      </c>
      <c r="I93" s="46">
        <f t="shared" si="2"/>
        <v>0</v>
      </c>
      <c r="J93" s="47" t="str">
        <f>IF(ISERROR(VLOOKUP($B93,'小熊定理判定（不要动）'!$A:B,2,FALSE)),"",VLOOKUP($B93,'小熊定理判定（不要动）'!$A:B,2,FALSE))</f>
        <v/>
      </c>
      <c r="K93" s="47" t="str">
        <f>IF(ISERROR(VLOOKUP($B93,'小熊定理判定（不要动）'!$A:C,3,FALSE)),"",VLOOKUP($B93,'小熊定理判定（不要动）'!$A:C,3,FALSE))</f>
        <v/>
      </c>
      <c r="L93" s="47" t="str">
        <f>IF(ISERROR(VLOOKUP($B93,'小熊定理判定（不要动）'!$A:D,4,FALSE)),"",VLOOKUP($B93,'小熊定理判定（不要动）'!$A:D,4,FALSE))</f>
        <v/>
      </c>
      <c r="M93" s="54" t="str">
        <f>IF(ISERROR(VLOOKUP($B93,'分位点（自己导出） '!$C:E,3,FALSE)),"",VLOOKUP($B93,'分位点（自己导出） '!$C:E,3,FALSE))</f>
        <v/>
      </c>
      <c r="N93" s="54" t="str">
        <f>IF(ISERROR(VLOOKUP($B93,'分位点（自己导出） '!$C:F,4,FALSE)),"",VLOOKUP($B93,'分位点（自己导出） '!$C:F,4,FALSE))</f>
        <v/>
      </c>
      <c r="O93" s="54" t="str">
        <f>IF(ISERROR(VLOOKUP($B93,'分位点（自己导出） '!$C:G,5,FALSE)),"",VLOOKUP($B93,'分位点（自己导出） '!$C:G,5,FALSE))</f>
        <v/>
      </c>
    </row>
    <row r="94" spans="4:15">
      <c r="D94" s="41" t="str">
        <f>IF(ISERROR(VLOOKUP(C94,'周期表（不要动）'!A:B,2,FALSE)),"",VLOOKUP(C94,'周期表（不要动）'!A:B,2,FALSE))</f>
        <v/>
      </c>
      <c r="E94" s="43" t="str">
        <f>IF(ISERROR(VLOOKUP($B94,'问财（自己导出）'!B:D,3,FALSE)),"",VLOOKUP($B94,'问财（自己导出）'!B:D,3,FALSE))</f>
        <v/>
      </c>
      <c r="F94" s="43" t="str">
        <f>IF(ISERROR(VLOOKUP($B94,'问财（自己导出）'!B:E,4,FALSE)),"",VLOOKUP($B94,'问财（自己导出）'!B:E,4,FALSE))</f>
        <v/>
      </c>
      <c r="G94" s="43" t="str">
        <f>IF(ISERROR(VLOOKUP($B94,'问财（自己导出）'!B:F,5,FALSE)),"",VLOOKUP($B94,'问财（自己导出）'!B:F,5,FALSE))</f>
        <v/>
      </c>
      <c r="H94" s="43" t="str">
        <f>IF(ISERROR(VLOOKUP($B94,'问财（自己导出）'!B:G,6,FALSE)),"",VLOOKUP($B94,'问财（自己导出）'!B:G,6,FALSE))</f>
        <v/>
      </c>
      <c r="I94" s="46">
        <f t="shared" si="2"/>
        <v>0</v>
      </c>
      <c r="J94" s="47" t="str">
        <f>IF(ISERROR(VLOOKUP($B94,'小熊定理判定（不要动）'!$A:B,2,FALSE)),"",VLOOKUP($B94,'小熊定理判定（不要动）'!$A:B,2,FALSE))</f>
        <v/>
      </c>
      <c r="K94" s="47" t="str">
        <f>IF(ISERROR(VLOOKUP($B94,'小熊定理判定（不要动）'!$A:C,3,FALSE)),"",VLOOKUP($B94,'小熊定理判定（不要动）'!$A:C,3,FALSE))</f>
        <v/>
      </c>
      <c r="L94" s="47" t="str">
        <f>IF(ISERROR(VLOOKUP($B94,'小熊定理判定（不要动）'!$A:D,4,FALSE)),"",VLOOKUP($B94,'小熊定理判定（不要动）'!$A:D,4,FALSE))</f>
        <v/>
      </c>
      <c r="M94" s="54" t="str">
        <f>IF(ISERROR(VLOOKUP($B94,'分位点（自己导出） '!$C:E,3,FALSE)),"",VLOOKUP($B94,'分位点（自己导出） '!$C:E,3,FALSE))</f>
        <v/>
      </c>
      <c r="N94" s="54" t="str">
        <f>IF(ISERROR(VLOOKUP($B94,'分位点（自己导出） '!$C:F,4,FALSE)),"",VLOOKUP($B94,'分位点（自己导出） '!$C:F,4,FALSE))</f>
        <v/>
      </c>
      <c r="O94" s="54" t="str">
        <f>IF(ISERROR(VLOOKUP($B94,'分位点（自己导出） '!$C:G,5,FALSE)),"",VLOOKUP($B94,'分位点（自己导出） '!$C:G,5,FALSE))</f>
        <v/>
      </c>
    </row>
    <row r="95" spans="4:15">
      <c r="D95" s="41" t="str">
        <f>IF(ISERROR(VLOOKUP(C95,'周期表（不要动）'!A:B,2,FALSE)),"",VLOOKUP(C95,'周期表（不要动）'!A:B,2,FALSE))</f>
        <v/>
      </c>
      <c r="E95" s="43" t="str">
        <f>IF(ISERROR(VLOOKUP($B95,'问财（自己导出）'!B:D,3,FALSE)),"",VLOOKUP($B95,'问财（自己导出）'!B:D,3,FALSE))</f>
        <v/>
      </c>
      <c r="F95" s="43" t="str">
        <f>IF(ISERROR(VLOOKUP($B95,'问财（自己导出）'!B:E,4,FALSE)),"",VLOOKUP($B95,'问财（自己导出）'!B:E,4,FALSE))</f>
        <v/>
      </c>
      <c r="G95" s="43" t="str">
        <f>IF(ISERROR(VLOOKUP($B95,'问财（自己导出）'!B:F,5,FALSE)),"",VLOOKUP($B95,'问财（自己导出）'!B:F,5,FALSE))</f>
        <v/>
      </c>
      <c r="H95" s="43" t="str">
        <f>IF(ISERROR(VLOOKUP($B95,'问财（自己导出）'!B:G,6,FALSE)),"",VLOOKUP($B95,'问财（自己导出）'!B:G,6,FALSE))</f>
        <v/>
      </c>
      <c r="I95" s="46">
        <f t="shared" si="2"/>
        <v>0</v>
      </c>
      <c r="J95" s="47" t="str">
        <f>IF(ISERROR(VLOOKUP($B95,'小熊定理判定（不要动）'!$A:B,2,FALSE)),"",VLOOKUP($B95,'小熊定理判定（不要动）'!$A:B,2,FALSE))</f>
        <v/>
      </c>
      <c r="K95" s="47" t="str">
        <f>IF(ISERROR(VLOOKUP($B95,'小熊定理判定（不要动）'!$A:C,3,FALSE)),"",VLOOKUP($B95,'小熊定理判定（不要动）'!$A:C,3,FALSE))</f>
        <v/>
      </c>
      <c r="L95" s="47" t="str">
        <f>IF(ISERROR(VLOOKUP($B95,'小熊定理判定（不要动）'!$A:D,4,FALSE)),"",VLOOKUP($B95,'小熊定理判定（不要动）'!$A:D,4,FALSE))</f>
        <v/>
      </c>
      <c r="M95" s="54" t="str">
        <f>IF(ISERROR(VLOOKUP($B95,'分位点（自己导出） '!$C:E,3,FALSE)),"",VLOOKUP($B95,'分位点（自己导出） '!$C:E,3,FALSE))</f>
        <v/>
      </c>
      <c r="N95" s="54" t="str">
        <f>IF(ISERROR(VLOOKUP($B95,'分位点（自己导出） '!$C:F,4,FALSE)),"",VLOOKUP($B95,'分位点（自己导出） '!$C:F,4,FALSE))</f>
        <v/>
      </c>
      <c r="O95" s="54" t="str">
        <f>IF(ISERROR(VLOOKUP($B95,'分位点（自己导出） '!$C:G,5,FALSE)),"",VLOOKUP($B95,'分位点（自己导出） '!$C:G,5,FALSE))</f>
        <v/>
      </c>
    </row>
    <row r="96" spans="4:15">
      <c r="D96" s="41" t="str">
        <f>IF(ISERROR(VLOOKUP(C96,'周期表（不要动）'!A:B,2,FALSE)),"",VLOOKUP(C96,'周期表（不要动）'!A:B,2,FALSE))</f>
        <v/>
      </c>
      <c r="E96" s="43" t="str">
        <f>IF(ISERROR(VLOOKUP($B96,'问财（自己导出）'!B:D,3,FALSE)),"",VLOOKUP($B96,'问财（自己导出）'!B:D,3,FALSE))</f>
        <v/>
      </c>
      <c r="F96" s="43" t="str">
        <f>IF(ISERROR(VLOOKUP($B96,'问财（自己导出）'!B:E,4,FALSE)),"",VLOOKUP($B96,'问财（自己导出）'!B:E,4,FALSE))</f>
        <v/>
      </c>
      <c r="G96" s="43" t="str">
        <f>IF(ISERROR(VLOOKUP($B96,'问财（自己导出）'!B:F,5,FALSE)),"",VLOOKUP($B96,'问财（自己导出）'!B:F,5,FALSE))</f>
        <v/>
      </c>
      <c r="H96" s="43" t="str">
        <f>IF(ISERROR(VLOOKUP($B96,'问财（自己导出）'!B:G,6,FALSE)),"",VLOOKUP($B96,'问财（自己导出）'!B:G,6,FALSE))</f>
        <v/>
      </c>
      <c r="I96" s="46">
        <f t="shared" si="2"/>
        <v>0</v>
      </c>
      <c r="J96" s="47" t="str">
        <f>IF(ISERROR(VLOOKUP($B96,'小熊定理判定（不要动）'!$A:B,2,FALSE)),"",VLOOKUP($B96,'小熊定理判定（不要动）'!$A:B,2,FALSE))</f>
        <v/>
      </c>
      <c r="K96" s="47" t="str">
        <f>IF(ISERROR(VLOOKUP($B96,'小熊定理判定（不要动）'!$A:C,3,FALSE)),"",VLOOKUP($B96,'小熊定理判定（不要动）'!$A:C,3,FALSE))</f>
        <v/>
      </c>
      <c r="L96" s="47" t="str">
        <f>IF(ISERROR(VLOOKUP($B96,'小熊定理判定（不要动）'!$A:D,4,FALSE)),"",VLOOKUP($B96,'小熊定理判定（不要动）'!$A:D,4,FALSE))</f>
        <v/>
      </c>
      <c r="M96" s="54" t="str">
        <f>IF(ISERROR(VLOOKUP($B96,'分位点（自己导出） '!$C:E,3,FALSE)),"",VLOOKUP($B96,'分位点（自己导出） '!$C:E,3,FALSE))</f>
        <v/>
      </c>
      <c r="N96" s="54" t="str">
        <f>IF(ISERROR(VLOOKUP($B96,'分位点（自己导出） '!$C:F,4,FALSE)),"",VLOOKUP($B96,'分位点（自己导出） '!$C:F,4,FALSE))</f>
        <v/>
      </c>
      <c r="O96" s="54" t="str">
        <f>IF(ISERROR(VLOOKUP($B96,'分位点（自己导出） '!$C:G,5,FALSE)),"",VLOOKUP($B96,'分位点（自己导出） '!$C:G,5,FALSE))</f>
        <v/>
      </c>
    </row>
    <row r="97" spans="4:15">
      <c r="D97" s="41" t="str">
        <f>IF(ISERROR(VLOOKUP(C97,'周期表（不要动）'!A:B,2,FALSE)),"",VLOOKUP(C97,'周期表（不要动）'!A:B,2,FALSE))</f>
        <v/>
      </c>
      <c r="E97" s="43" t="str">
        <f>IF(ISERROR(VLOOKUP($B97,'问财（自己导出）'!B:D,3,FALSE)),"",VLOOKUP($B97,'问财（自己导出）'!B:D,3,FALSE))</f>
        <v/>
      </c>
      <c r="F97" s="43" t="str">
        <f>IF(ISERROR(VLOOKUP($B97,'问财（自己导出）'!B:E,4,FALSE)),"",VLOOKUP($B97,'问财（自己导出）'!B:E,4,FALSE))</f>
        <v/>
      </c>
      <c r="G97" s="43" t="str">
        <f>IF(ISERROR(VLOOKUP($B97,'问财（自己导出）'!B:F,5,FALSE)),"",VLOOKUP($B97,'问财（自己导出）'!B:F,5,FALSE))</f>
        <v/>
      </c>
      <c r="H97" s="43" t="str">
        <f>IF(ISERROR(VLOOKUP($B97,'问财（自己导出）'!B:G,6,FALSE)),"",VLOOKUP($B97,'问财（自己导出）'!B:G,6,FALSE))</f>
        <v/>
      </c>
      <c r="I97" s="46">
        <f t="shared" si="2"/>
        <v>0</v>
      </c>
      <c r="J97" s="47" t="str">
        <f>IF(ISERROR(VLOOKUP($B97,'小熊定理判定（不要动）'!$A:B,2,FALSE)),"",VLOOKUP($B97,'小熊定理判定（不要动）'!$A:B,2,FALSE))</f>
        <v/>
      </c>
      <c r="K97" s="47" t="str">
        <f>IF(ISERROR(VLOOKUP($B97,'小熊定理判定（不要动）'!$A:C,3,FALSE)),"",VLOOKUP($B97,'小熊定理判定（不要动）'!$A:C,3,FALSE))</f>
        <v/>
      </c>
      <c r="L97" s="47" t="str">
        <f>IF(ISERROR(VLOOKUP($B97,'小熊定理判定（不要动）'!$A:D,4,FALSE)),"",VLOOKUP($B97,'小熊定理判定（不要动）'!$A:D,4,FALSE))</f>
        <v/>
      </c>
      <c r="M97" s="54" t="str">
        <f>IF(ISERROR(VLOOKUP($B97,'分位点（自己导出） '!$C:E,3,FALSE)),"",VLOOKUP($B97,'分位点（自己导出） '!$C:E,3,FALSE))</f>
        <v/>
      </c>
      <c r="N97" s="54" t="str">
        <f>IF(ISERROR(VLOOKUP($B97,'分位点（自己导出） '!$C:F,4,FALSE)),"",VLOOKUP($B97,'分位点（自己导出） '!$C:F,4,FALSE))</f>
        <v/>
      </c>
      <c r="O97" s="54" t="str">
        <f>IF(ISERROR(VLOOKUP($B97,'分位点（自己导出） '!$C:G,5,FALSE)),"",VLOOKUP($B97,'分位点（自己导出） '!$C:G,5,FALSE))</f>
        <v/>
      </c>
    </row>
    <row r="98" spans="4:15">
      <c r="D98" s="41" t="str">
        <f>IF(ISERROR(VLOOKUP(C98,'周期表（不要动）'!A:B,2,FALSE)),"",VLOOKUP(C98,'周期表（不要动）'!A:B,2,FALSE))</f>
        <v/>
      </c>
      <c r="E98" s="43" t="str">
        <f>IF(ISERROR(VLOOKUP($B98,'问财（自己导出）'!B:D,3,FALSE)),"",VLOOKUP($B98,'问财（自己导出）'!B:D,3,FALSE))</f>
        <v/>
      </c>
      <c r="F98" s="43" t="str">
        <f>IF(ISERROR(VLOOKUP($B98,'问财（自己导出）'!B:E,4,FALSE)),"",VLOOKUP($B98,'问财（自己导出）'!B:E,4,FALSE))</f>
        <v/>
      </c>
      <c r="G98" s="43" t="str">
        <f>IF(ISERROR(VLOOKUP($B98,'问财（自己导出）'!B:F,5,FALSE)),"",VLOOKUP($B98,'问财（自己导出）'!B:F,5,FALSE))</f>
        <v/>
      </c>
      <c r="H98" s="43" t="str">
        <f>IF(ISERROR(VLOOKUP($B98,'问财（自己导出）'!B:G,6,FALSE)),"",VLOOKUP($B98,'问财（自己导出）'!B:G,6,FALSE))</f>
        <v/>
      </c>
      <c r="I98" s="46">
        <f t="shared" si="2"/>
        <v>0</v>
      </c>
      <c r="J98" s="47" t="str">
        <f>IF(ISERROR(VLOOKUP($B98,'小熊定理判定（不要动）'!$A:B,2,FALSE)),"",VLOOKUP($B98,'小熊定理判定（不要动）'!$A:B,2,FALSE))</f>
        <v/>
      </c>
      <c r="K98" s="47" t="str">
        <f>IF(ISERROR(VLOOKUP($B98,'小熊定理判定（不要动）'!$A:C,3,FALSE)),"",VLOOKUP($B98,'小熊定理判定（不要动）'!$A:C,3,FALSE))</f>
        <v/>
      </c>
      <c r="L98" s="47" t="str">
        <f>IF(ISERROR(VLOOKUP($B98,'小熊定理判定（不要动）'!$A:D,4,FALSE)),"",VLOOKUP($B98,'小熊定理判定（不要动）'!$A:D,4,FALSE))</f>
        <v/>
      </c>
      <c r="M98" s="54" t="str">
        <f>IF(ISERROR(VLOOKUP($B98,'分位点（自己导出） '!$C:E,3,FALSE)),"",VLOOKUP($B98,'分位点（自己导出） '!$C:E,3,FALSE))</f>
        <v/>
      </c>
      <c r="N98" s="54" t="str">
        <f>IF(ISERROR(VLOOKUP($B98,'分位点（自己导出） '!$C:F,4,FALSE)),"",VLOOKUP($B98,'分位点（自己导出） '!$C:F,4,FALSE))</f>
        <v/>
      </c>
      <c r="O98" s="54" t="str">
        <f>IF(ISERROR(VLOOKUP($B98,'分位点（自己导出） '!$C:G,5,FALSE)),"",VLOOKUP($B98,'分位点（自己导出） '!$C:G,5,FALSE))</f>
        <v/>
      </c>
    </row>
    <row r="99" spans="4:15">
      <c r="D99" s="41" t="str">
        <f>IF(ISERROR(VLOOKUP(C99,'周期表（不要动）'!A:B,2,FALSE)),"",VLOOKUP(C99,'周期表（不要动）'!A:B,2,FALSE))</f>
        <v/>
      </c>
      <c r="E99" s="43" t="str">
        <f>IF(ISERROR(VLOOKUP($B99,'问财（自己导出）'!B:D,3,FALSE)),"",VLOOKUP($B99,'问财（自己导出）'!B:D,3,FALSE))</f>
        <v/>
      </c>
      <c r="F99" s="43" t="str">
        <f>IF(ISERROR(VLOOKUP($B99,'问财（自己导出）'!B:E,4,FALSE)),"",VLOOKUP($B99,'问财（自己导出）'!B:E,4,FALSE))</f>
        <v/>
      </c>
      <c r="G99" s="43" t="str">
        <f>IF(ISERROR(VLOOKUP($B99,'问财（自己导出）'!B:F,5,FALSE)),"",VLOOKUP($B99,'问财（自己导出）'!B:F,5,FALSE))</f>
        <v/>
      </c>
      <c r="H99" s="43" t="str">
        <f>IF(ISERROR(VLOOKUP($B99,'问财（自己导出）'!B:G,6,FALSE)),"",VLOOKUP($B99,'问财（自己导出）'!B:G,6,FALSE))</f>
        <v/>
      </c>
      <c r="I99" s="46">
        <f t="shared" si="2"/>
        <v>0</v>
      </c>
      <c r="J99" s="47" t="str">
        <f>IF(ISERROR(VLOOKUP($B99,'小熊定理判定（不要动）'!$A:B,2,FALSE)),"",VLOOKUP($B99,'小熊定理判定（不要动）'!$A:B,2,FALSE))</f>
        <v/>
      </c>
      <c r="K99" s="47" t="str">
        <f>IF(ISERROR(VLOOKUP($B99,'小熊定理判定（不要动）'!$A:C,3,FALSE)),"",VLOOKUP($B99,'小熊定理判定（不要动）'!$A:C,3,FALSE))</f>
        <v/>
      </c>
      <c r="L99" s="47" t="str">
        <f>IF(ISERROR(VLOOKUP($B99,'小熊定理判定（不要动）'!$A:D,4,FALSE)),"",VLOOKUP($B99,'小熊定理判定（不要动）'!$A:D,4,FALSE))</f>
        <v/>
      </c>
      <c r="M99" s="54" t="str">
        <f>IF(ISERROR(VLOOKUP($B99,'分位点（自己导出） '!$C:E,3,FALSE)),"",VLOOKUP($B99,'分位点（自己导出） '!$C:E,3,FALSE))</f>
        <v/>
      </c>
      <c r="N99" s="54" t="str">
        <f>IF(ISERROR(VLOOKUP($B99,'分位点（自己导出） '!$C:F,4,FALSE)),"",VLOOKUP($B99,'分位点（自己导出） '!$C:F,4,FALSE))</f>
        <v/>
      </c>
      <c r="O99" s="54" t="str">
        <f>IF(ISERROR(VLOOKUP($B99,'分位点（自己导出） '!$C:G,5,FALSE)),"",VLOOKUP($B99,'分位点（自己导出） '!$C:G,5,FALSE))</f>
        <v/>
      </c>
    </row>
    <row r="100" spans="4:15">
      <c r="D100" s="41" t="str">
        <f>IF(ISERROR(VLOOKUP(C100,'周期表（不要动）'!A:B,2,FALSE)),"",VLOOKUP(C100,'周期表（不要动）'!A:B,2,FALSE))</f>
        <v/>
      </c>
      <c r="E100" s="43" t="str">
        <f>IF(ISERROR(VLOOKUP($B100,'问财（自己导出）'!B:D,3,FALSE)),"",VLOOKUP($B100,'问财（自己导出）'!B:D,3,FALSE))</f>
        <v/>
      </c>
      <c r="F100" s="43" t="str">
        <f>IF(ISERROR(VLOOKUP($B100,'问财（自己导出）'!B:E,4,FALSE)),"",VLOOKUP($B100,'问财（自己导出）'!B:E,4,FALSE))</f>
        <v/>
      </c>
      <c r="G100" s="43" t="str">
        <f>IF(ISERROR(VLOOKUP($B100,'问财（自己导出）'!B:F,5,FALSE)),"",VLOOKUP($B100,'问财（自己导出）'!B:F,5,FALSE))</f>
        <v/>
      </c>
      <c r="H100" s="43" t="str">
        <f>IF(ISERROR(VLOOKUP($B100,'问财（自己导出）'!B:G,6,FALSE)),"",VLOOKUP($B100,'问财（自己导出）'!B:G,6,FALSE))</f>
        <v/>
      </c>
      <c r="I100" s="46">
        <f t="shared" si="2"/>
        <v>0</v>
      </c>
      <c r="J100" s="47" t="str">
        <f>IF(ISERROR(VLOOKUP($B100,'小熊定理判定（不要动）'!$A:B,2,FALSE)),"",VLOOKUP($B100,'小熊定理判定（不要动）'!$A:B,2,FALSE))</f>
        <v/>
      </c>
      <c r="K100" s="47" t="str">
        <f>IF(ISERROR(VLOOKUP($B100,'小熊定理判定（不要动）'!$A:C,3,FALSE)),"",VLOOKUP($B100,'小熊定理判定（不要动）'!$A:C,3,FALSE))</f>
        <v/>
      </c>
      <c r="L100" s="47" t="str">
        <f>IF(ISERROR(VLOOKUP($B100,'小熊定理判定（不要动）'!$A:D,4,FALSE)),"",VLOOKUP($B100,'小熊定理判定（不要动）'!$A:D,4,FALSE))</f>
        <v/>
      </c>
      <c r="M100" s="54" t="str">
        <f>IF(ISERROR(VLOOKUP($B100,'分位点（自己导出） '!$C:E,3,FALSE)),"",VLOOKUP($B100,'分位点（自己导出） '!$C:E,3,FALSE))</f>
        <v/>
      </c>
      <c r="N100" s="54" t="str">
        <f>IF(ISERROR(VLOOKUP($B100,'分位点（自己导出） '!$C:F,4,FALSE)),"",VLOOKUP($B100,'分位点（自己导出） '!$C:F,4,FALSE))</f>
        <v/>
      </c>
      <c r="O100" s="54" t="str">
        <f>IF(ISERROR(VLOOKUP($B100,'分位点（自己导出） '!$C:G,5,FALSE)),"",VLOOKUP($B100,'分位点（自己导出） '!$C:G,5,FALSE))</f>
        <v/>
      </c>
    </row>
    <row r="101" spans="4:15">
      <c r="D101" s="41" t="str">
        <f>IF(ISERROR(VLOOKUP(C101,'周期表（不要动）'!A:B,2,FALSE)),"",VLOOKUP(C101,'周期表（不要动）'!A:B,2,FALSE))</f>
        <v/>
      </c>
      <c r="E101" s="43" t="str">
        <f>IF(ISERROR(VLOOKUP($B101,'问财（自己导出）'!B:D,3,FALSE)),"",VLOOKUP($B101,'问财（自己导出）'!B:D,3,FALSE))</f>
        <v/>
      </c>
      <c r="F101" s="43" t="str">
        <f>IF(ISERROR(VLOOKUP($B101,'问财（自己导出）'!B:E,4,FALSE)),"",VLOOKUP($B101,'问财（自己导出）'!B:E,4,FALSE))</f>
        <v/>
      </c>
      <c r="G101" s="43" t="str">
        <f>IF(ISERROR(VLOOKUP($B101,'问财（自己导出）'!B:F,5,FALSE)),"",VLOOKUP($B101,'问财（自己导出）'!B:F,5,FALSE))</f>
        <v/>
      </c>
      <c r="H101" s="43" t="str">
        <f>IF(ISERROR(VLOOKUP($B101,'问财（自己导出）'!B:G,6,FALSE)),"",VLOOKUP($B101,'问财（自己导出）'!B:G,6,FALSE))</f>
        <v/>
      </c>
      <c r="I101" s="46">
        <f t="shared" ref="I101:I164" si="3">IF(E101&gt;0,IF(F101&gt;0,IF(G101&gt;0,IF(H101&gt;0,0,1),1),1),1)</f>
        <v>0</v>
      </c>
      <c r="J101" s="47" t="str">
        <f>IF(ISERROR(VLOOKUP($B101,'小熊定理判定（不要动）'!$A:B,2,FALSE)),"",VLOOKUP($B101,'小熊定理判定（不要动）'!$A:B,2,FALSE))</f>
        <v/>
      </c>
      <c r="K101" s="47" t="str">
        <f>IF(ISERROR(VLOOKUP($B101,'小熊定理判定（不要动）'!$A:C,3,FALSE)),"",VLOOKUP($B101,'小熊定理判定（不要动）'!$A:C,3,FALSE))</f>
        <v/>
      </c>
      <c r="L101" s="47" t="str">
        <f>IF(ISERROR(VLOOKUP($B101,'小熊定理判定（不要动）'!$A:D,4,FALSE)),"",VLOOKUP($B101,'小熊定理判定（不要动）'!$A:D,4,FALSE))</f>
        <v/>
      </c>
      <c r="M101" s="54" t="str">
        <f>IF(ISERROR(VLOOKUP($B101,'分位点（自己导出） '!$C:E,3,FALSE)),"",VLOOKUP($B101,'分位点（自己导出） '!$C:E,3,FALSE))</f>
        <v/>
      </c>
      <c r="N101" s="54" t="str">
        <f>IF(ISERROR(VLOOKUP($B101,'分位点（自己导出） '!$C:F,4,FALSE)),"",VLOOKUP($B101,'分位点（自己导出） '!$C:F,4,FALSE))</f>
        <v/>
      </c>
      <c r="O101" s="55"/>
    </row>
    <row r="102" spans="4:15">
      <c r="D102" s="41" t="str">
        <f>IF(ISERROR(VLOOKUP(C102,'周期表（不要动）'!A:B,2,FALSE)),"",VLOOKUP(C102,'周期表（不要动）'!A:B,2,FALSE))</f>
        <v/>
      </c>
      <c r="E102" s="43" t="str">
        <f>IF(ISERROR(VLOOKUP($B102,'问财（自己导出）'!B:D,3,FALSE)),"",VLOOKUP($B102,'问财（自己导出）'!B:D,3,FALSE))</f>
        <v/>
      </c>
      <c r="F102" s="43" t="str">
        <f>IF(ISERROR(VLOOKUP($B102,'问财（自己导出）'!B:E,4,FALSE)),"",VLOOKUP($B102,'问财（自己导出）'!B:E,4,FALSE))</f>
        <v/>
      </c>
      <c r="G102" s="43" t="str">
        <f>IF(ISERROR(VLOOKUP($B102,'问财（自己导出）'!B:F,5,FALSE)),"",VLOOKUP($B102,'问财（自己导出）'!B:F,5,FALSE))</f>
        <v/>
      </c>
      <c r="H102" s="43" t="str">
        <f>IF(ISERROR(VLOOKUP($B102,'问财（自己导出）'!B:G,6,FALSE)),"",VLOOKUP($B102,'问财（自己导出）'!B:G,6,FALSE))</f>
        <v/>
      </c>
      <c r="I102" s="46">
        <f t="shared" si="3"/>
        <v>0</v>
      </c>
      <c r="J102" s="47" t="str">
        <f>IF(ISERROR(VLOOKUP($B102,'小熊定理判定（不要动）'!$A:B,2,FALSE)),"",VLOOKUP($B102,'小熊定理判定（不要动）'!$A:B,2,FALSE))</f>
        <v/>
      </c>
      <c r="K102" s="47" t="str">
        <f>IF(ISERROR(VLOOKUP($B102,'小熊定理判定（不要动）'!$A:C,3,FALSE)),"",VLOOKUP($B102,'小熊定理判定（不要动）'!$A:C,3,FALSE))</f>
        <v/>
      </c>
      <c r="L102" s="47" t="str">
        <f>IF(ISERROR(VLOOKUP($B102,'小熊定理判定（不要动）'!$A:D,4,FALSE)),"",VLOOKUP($B102,'小熊定理判定（不要动）'!$A:D,4,FALSE))</f>
        <v/>
      </c>
      <c r="M102" s="54" t="str">
        <f>IF(ISERROR(VLOOKUP($B102,'分位点（自己导出） '!$C:E,3,FALSE)),"",VLOOKUP($B102,'分位点（自己导出） '!$C:E,3,FALSE))</f>
        <v/>
      </c>
      <c r="N102" s="54" t="str">
        <f>IF(ISERROR(VLOOKUP($B102,'分位点（自己导出） '!$C:F,4,FALSE)),"",VLOOKUP($B102,'分位点（自己导出） '!$C:F,4,FALSE))</f>
        <v/>
      </c>
      <c r="O102" s="55"/>
    </row>
    <row r="103" spans="4:15">
      <c r="D103" s="41" t="str">
        <f>IF(ISERROR(VLOOKUP(C103,'周期表（不要动）'!A:B,2,FALSE)),"",VLOOKUP(C103,'周期表（不要动）'!A:B,2,FALSE))</f>
        <v/>
      </c>
      <c r="E103" s="43" t="str">
        <f>IF(ISERROR(VLOOKUP($B103,'问财（自己导出）'!B:D,3,FALSE)),"",VLOOKUP($B103,'问财（自己导出）'!B:D,3,FALSE))</f>
        <v/>
      </c>
      <c r="F103" s="43" t="str">
        <f>IF(ISERROR(VLOOKUP($B103,'问财（自己导出）'!B:E,4,FALSE)),"",VLOOKUP($B103,'问财（自己导出）'!B:E,4,FALSE))</f>
        <v/>
      </c>
      <c r="G103" s="43" t="str">
        <f>IF(ISERROR(VLOOKUP($B103,'问财（自己导出）'!B:F,5,FALSE)),"",VLOOKUP($B103,'问财（自己导出）'!B:F,5,FALSE))</f>
        <v/>
      </c>
      <c r="H103" s="43" t="str">
        <f>IF(ISERROR(VLOOKUP($B103,'问财（自己导出）'!B:G,6,FALSE)),"",VLOOKUP($B103,'问财（自己导出）'!B:G,6,FALSE))</f>
        <v/>
      </c>
      <c r="I103" s="46">
        <f t="shared" si="3"/>
        <v>0</v>
      </c>
      <c r="J103" s="47" t="str">
        <f>IF(ISERROR(VLOOKUP($B103,'小熊定理判定（不要动）'!$A:B,2,FALSE)),"",VLOOKUP($B103,'小熊定理判定（不要动）'!$A:B,2,FALSE))</f>
        <v/>
      </c>
      <c r="K103" s="47" t="str">
        <f>IF(ISERROR(VLOOKUP($B103,'小熊定理判定（不要动）'!$A:C,3,FALSE)),"",VLOOKUP($B103,'小熊定理判定（不要动）'!$A:C,3,FALSE))</f>
        <v/>
      </c>
      <c r="L103" s="47" t="str">
        <f>IF(ISERROR(VLOOKUP($B103,'小熊定理判定（不要动）'!$A:D,4,FALSE)),"",VLOOKUP($B103,'小熊定理判定（不要动）'!$A:D,4,FALSE))</f>
        <v/>
      </c>
      <c r="M103" s="54" t="str">
        <f>IF(ISERROR(VLOOKUP($B103,'分位点（自己导出） '!$C:E,3,FALSE)),"",VLOOKUP($B103,'分位点（自己导出） '!$C:E,3,FALSE))</f>
        <v/>
      </c>
      <c r="N103" s="54" t="str">
        <f>IF(ISERROR(VLOOKUP($B103,'分位点（自己导出） '!$C:F,4,FALSE)),"",VLOOKUP($B103,'分位点（自己导出） '!$C:F,4,FALSE))</f>
        <v/>
      </c>
      <c r="O103" s="55"/>
    </row>
    <row r="104" spans="4:15">
      <c r="D104" s="41" t="str">
        <f>IF(ISERROR(VLOOKUP(C104,'周期表（不要动）'!A:B,2,FALSE)),"",VLOOKUP(C104,'周期表（不要动）'!A:B,2,FALSE))</f>
        <v/>
      </c>
      <c r="E104" s="43" t="str">
        <f>IF(ISERROR(VLOOKUP($B104,'问财（自己导出）'!B:D,3,FALSE)),"",VLOOKUP($B104,'问财（自己导出）'!B:D,3,FALSE))</f>
        <v/>
      </c>
      <c r="F104" s="43" t="str">
        <f>IF(ISERROR(VLOOKUP($B104,'问财（自己导出）'!B:E,4,FALSE)),"",VLOOKUP($B104,'问财（自己导出）'!B:E,4,FALSE))</f>
        <v/>
      </c>
      <c r="G104" s="43" t="str">
        <f>IF(ISERROR(VLOOKUP($B104,'问财（自己导出）'!B:F,5,FALSE)),"",VLOOKUP($B104,'问财（自己导出）'!B:F,5,FALSE))</f>
        <v/>
      </c>
      <c r="H104" s="43" t="str">
        <f>IF(ISERROR(VLOOKUP($B104,'问财（自己导出）'!B:G,6,FALSE)),"",VLOOKUP($B104,'问财（自己导出）'!B:G,6,FALSE))</f>
        <v/>
      </c>
      <c r="I104" s="46">
        <f t="shared" si="3"/>
        <v>0</v>
      </c>
      <c r="J104" s="47" t="str">
        <f>IF(ISERROR(VLOOKUP($B104,'小熊定理判定（不要动）'!$A:B,2,FALSE)),"",VLOOKUP($B104,'小熊定理判定（不要动）'!$A:B,2,FALSE))</f>
        <v/>
      </c>
      <c r="K104" s="47" t="str">
        <f>IF(ISERROR(VLOOKUP($B104,'小熊定理判定（不要动）'!$A:C,3,FALSE)),"",VLOOKUP($B104,'小熊定理判定（不要动）'!$A:C,3,FALSE))</f>
        <v/>
      </c>
      <c r="L104" s="47" t="str">
        <f>IF(ISERROR(VLOOKUP($B104,'小熊定理判定（不要动）'!$A:D,4,FALSE)),"",VLOOKUP($B104,'小熊定理判定（不要动）'!$A:D,4,FALSE))</f>
        <v/>
      </c>
      <c r="M104" s="54" t="str">
        <f>IF(ISERROR(VLOOKUP($B104,'分位点（自己导出） '!$C:E,3,FALSE)),"",VLOOKUP($B104,'分位点（自己导出） '!$C:E,3,FALSE))</f>
        <v/>
      </c>
      <c r="N104" s="54" t="str">
        <f>IF(ISERROR(VLOOKUP($B104,'分位点（自己导出） '!$C:F,4,FALSE)),"",VLOOKUP($B104,'分位点（自己导出） '!$C:F,4,FALSE))</f>
        <v/>
      </c>
      <c r="O104" s="55"/>
    </row>
    <row r="105" spans="4:15">
      <c r="D105" s="41" t="str">
        <f>IF(ISERROR(VLOOKUP(C105,'周期表（不要动）'!A:B,2,FALSE)),"",VLOOKUP(C105,'周期表（不要动）'!A:B,2,FALSE))</f>
        <v/>
      </c>
      <c r="E105" s="43" t="str">
        <f>IF(ISERROR(VLOOKUP($B105,'问财（自己导出）'!B:D,3,FALSE)),"",VLOOKUP($B105,'问财（自己导出）'!B:D,3,FALSE))</f>
        <v/>
      </c>
      <c r="F105" s="43" t="str">
        <f>IF(ISERROR(VLOOKUP($B105,'问财（自己导出）'!B:E,4,FALSE)),"",VLOOKUP($B105,'问财（自己导出）'!B:E,4,FALSE))</f>
        <v/>
      </c>
      <c r="G105" s="43" t="str">
        <f>IF(ISERROR(VLOOKUP($B105,'问财（自己导出）'!B:F,5,FALSE)),"",VLOOKUP($B105,'问财（自己导出）'!B:F,5,FALSE))</f>
        <v/>
      </c>
      <c r="H105" s="43" t="str">
        <f>IF(ISERROR(VLOOKUP($B105,'问财（自己导出）'!B:G,6,FALSE)),"",VLOOKUP($B105,'问财（自己导出）'!B:G,6,FALSE))</f>
        <v/>
      </c>
      <c r="I105" s="46">
        <f t="shared" si="3"/>
        <v>0</v>
      </c>
      <c r="J105" s="47" t="str">
        <f>IF(ISERROR(VLOOKUP($B105,'小熊定理判定（不要动）'!$A:B,2,FALSE)),"",VLOOKUP($B105,'小熊定理判定（不要动）'!$A:B,2,FALSE))</f>
        <v/>
      </c>
      <c r="K105" s="47" t="str">
        <f>IF(ISERROR(VLOOKUP($B105,'小熊定理判定（不要动）'!$A:C,3,FALSE)),"",VLOOKUP($B105,'小熊定理判定（不要动）'!$A:C,3,FALSE))</f>
        <v/>
      </c>
      <c r="L105" s="47" t="str">
        <f>IF(ISERROR(VLOOKUP($B105,'小熊定理判定（不要动）'!$A:D,4,FALSE)),"",VLOOKUP($B105,'小熊定理判定（不要动）'!$A:D,4,FALSE))</f>
        <v/>
      </c>
      <c r="M105" s="54" t="str">
        <f>IF(ISERROR(VLOOKUP($B105,'分位点（自己导出） '!$C:E,3,FALSE)),"",VLOOKUP($B105,'分位点（自己导出） '!$C:E,3,FALSE))</f>
        <v/>
      </c>
      <c r="N105" s="54" t="str">
        <f>IF(ISERROR(VLOOKUP($B105,'分位点（自己导出） '!$C:F,4,FALSE)),"",VLOOKUP($B105,'分位点（自己导出） '!$C:F,4,FALSE))</f>
        <v/>
      </c>
      <c r="O105" s="55"/>
    </row>
    <row r="106" spans="4:15">
      <c r="D106" s="41" t="str">
        <f>IF(ISERROR(VLOOKUP(C106,'周期表（不要动）'!A:B,2,FALSE)),"",VLOOKUP(C106,'周期表（不要动）'!A:B,2,FALSE))</f>
        <v/>
      </c>
      <c r="E106" s="43" t="str">
        <f>IF(ISERROR(VLOOKUP($B106,'问财（自己导出）'!B:D,3,FALSE)),"",VLOOKUP($B106,'问财（自己导出）'!B:D,3,FALSE))</f>
        <v/>
      </c>
      <c r="F106" s="43" t="str">
        <f>IF(ISERROR(VLOOKUP($B106,'问财（自己导出）'!B:E,4,FALSE)),"",VLOOKUP($B106,'问财（自己导出）'!B:E,4,FALSE))</f>
        <v/>
      </c>
      <c r="G106" s="43" t="str">
        <f>IF(ISERROR(VLOOKUP($B106,'问财（自己导出）'!B:F,5,FALSE)),"",VLOOKUP($B106,'问财（自己导出）'!B:F,5,FALSE))</f>
        <v/>
      </c>
      <c r="H106" s="43" t="str">
        <f>IF(ISERROR(VLOOKUP($B106,'问财（自己导出）'!B:G,6,FALSE)),"",VLOOKUP($B106,'问财（自己导出）'!B:G,6,FALSE))</f>
        <v/>
      </c>
      <c r="I106" s="46">
        <f t="shared" si="3"/>
        <v>0</v>
      </c>
      <c r="J106" s="47" t="str">
        <f>IF(ISERROR(VLOOKUP($B106,'小熊定理判定（不要动）'!$A:B,2,FALSE)),"",VLOOKUP($B106,'小熊定理判定（不要动）'!$A:B,2,FALSE))</f>
        <v/>
      </c>
      <c r="K106" s="47" t="str">
        <f>IF(ISERROR(VLOOKUP($B106,'小熊定理判定（不要动）'!$A:C,3,FALSE)),"",VLOOKUP($B106,'小熊定理判定（不要动）'!$A:C,3,FALSE))</f>
        <v/>
      </c>
      <c r="L106" s="47" t="str">
        <f>IF(ISERROR(VLOOKUP($B106,'小熊定理判定（不要动）'!$A:D,4,FALSE)),"",VLOOKUP($B106,'小熊定理判定（不要动）'!$A:D,4,FALSE))</f>
        <v/>
      </c>
      <c r="M106" s="54" t="str">
        <f>IF(ISERROR(VLOOKUP($B106,'分位点（自己导出） '!$C:E,3,FALSE)),"",VLOOKUP($B106,'分位点（自己导出） '!$C:E,3,FALSE))</f>
        <v/>
      </c>
      <c r="N106" s="54" t="str">
        <f>IF(ISERROR(VLOOKUP($B106,'分位点（自己导出） '!$C:F,4,FALSE)),"",VLOOKUP($B106,'分位点（自己导出） '!$C:F,4,FALSE))</f>
        <v/>
      </c>
      <c r="O106" s="55"/>
    </row>
    <row r="107" spans="4:15">
      <c r="D107" s="41" t="str">
        <f>IF(ISERROR(VLOOKUP(C107,'周期表（不要动）'!A:B,2,FALSE)),"",VLOOKUP(C107,'周期表（不要动）'!A:B,2,FALSE))</f>
        <v/>
      </c>
      <c r="E107" s="43" t="str">
        <f>IF(ISERROR(VLOOKUP($B107,'问财（自己导出）'!B:D,3,FALSE)),"",VLOOKUP($B107,'问财（自己导出）'!B:D,3,FALSE))</f>
        <v/>
      </c>
      <c r="F107" s="43" t="str">
        <f>IF(ISERROR(VLOOKUP($B107,'问财（自己导出）'!B:E,4,FALSE)),"",VLOOKUP($B107,'问财（自己导出）'!B:E,4,FALSE))</f>
        <v/>
      </c>
      <c r="G107" s="43" t="str">
        <f>IF(ISERROR(VLOOKUP($B107,'问财（自己导出）'!B:F,5,FALSE)),"",VLOOKUP($B107,'问财（自己导出）'!B:F,5,FALSE))</f>
        <v/>
      </c>
      <c r="H107" s="43" t="str">
        <f>IF(ISERROR(VLOOKUP($B107,'问财（自己导出）'!B:G,6,FALSE)),"",VLOOKUP($B107,'问财（自己导出）'!B:G,6,FALSE))</f>
        <v/>
      </c>
      <c r="I107" s="46">
        <f t="shared" si="3"/>
        <v>0</v>
      </c>
      <c r="J107" s="47" t="str">
        <f>IF(ISERROR(VLOOKUP($B107,'小熊定理判定（不要动）'!$A:B,2,FALSE)),"",VLOOKUP($B107,'小熊定理判定（不要动）'!$A:B,2,FALSE))</f>
        <v/>
      </c>
      <c r="K107" s="47" t="str">
        <f>IF(ISERROR(VLOOKUP($B107,'小熊定理判定（不要动）'!$A:C,3,FALSE)),"",VLOOKUP($B107,'小熊定理判定（不要动）'!$A:C,3,FALSE))</f>
        <v/>
      </c>
      <c r="L107" s="47" t="str">
        <f>IF(ISERROR(VLOOKUP($B107,'小熊定理判定（不要动）'!$A:D,4,FALSE)),"",VLOOKUP($B107,'小熊定理判定（不要动）'!$A:D,4,FALSE))</f>
        <v/>
      </c>
      <c r="M107" s="54" t="str">
        <f>IF(ISERROR(VLOOKUP($B107,'分位点（自己导出） '!$C:E,3,FALSE)),"",VLOOKUP($B107,'分位点（自己导出） '!$C:E,3,FALSE))</f>
        <v/>
      </c>
      <c r="N107" s="54" t="str">
        <f>IF(ISERROR(VLOOKUP($B107,'分位点（自己导出） '!$C:F,4,FALSE)),"",VLOOKUP($B107,'分位点（自己导出） '!$C:F,4,FALSE))</f>
        <v/>
      </c>
      <c r="O107" s="55"/>
    </row>
    <row r="108" spans="4:15">
      <c r="D108" s="41" t="str">
        <f>IF(ISERROR(VLOOKUP(C108,'周期表（不要动）'!A:B,2,FALSE)),"",VLOOKUP(C108,'周期表（不要动）'!A:B,2,FALSE))</f>
        <v/>
      </c>
      <c r="E108" s="43" t="str">
        <f>IF(ISERROR(VLOOKUP($B108,'问财（自己导出）'!B:D,3,FALSE)),"",VLOOKUP($B108,'问财（自己导出）'!B:D,3,FALSE))</f>
        <v/>
      </c>
      <c r="F108" s="43" t="str">
        <f>IF(ISERROR(VLOOKUP($B108,'问财（自己导出）'!B:E,4,FALSE)),"",VLOOKUP($B108,'问财（自己导出）'!B:E,4,FALSE))</f>
        <v/>
      </c>
      <c r="G108" s="43" t="str">
        <f>IF(ISERROR(VLOOKUP($B108,'问财（自己导出）'!B:F,5,FALSE)),"",VLOOKUP($B108,'问财（自己导出）'!B:F,5,FALSE))</f>
        <v/>
      </c>
      <c r="H108" s="43" t="str">
        <f>IF(ISERROR(VLOOKUP($B108,'问财（自己导出）'!B:G,6,FALSE)),"",VLOOKUP($B108,'问财（自己导出）'!B:G,6,FALSE))</f>
        <v/>
      </c>
      <c r="I108" s="46">
        <f t="shared" si="3"/>
        <v>0</v>
      </c>
      <c r="J108" s="47" t="str">
        <f>IF(ISERROR(VLOOKUP($B108,'小熊定理判定（不要动）'!$A:B,2,FALSE)),"",VLOOKUP($B108,'小熊定理判定（不要动）'!$A:B,2,FALSE))</f>
        <v/>
      </c>
      <c r="K108" s="47" t="str">
        <f>IF(ISERROR(VLOOKUP($B108,'小熊定理判定（不要动）'!$A:C,3,FALSE)),"",VLOOKUP($B108,'小熊定理判定（不要动）'!$A:C,3,FALSE))</f>
        <v/>
      </c>
      <c r="L108" s="47" t="str">
        <f>IF(ISERROR(VLOOKUP($B108,'小熊定理判定（不要动）'!$A:D,4,FALSE)),"",VLOOKUP($B108,'小熊定理判定（不要动）'!$A:D,4,FALSE))</f>
        <v/>
      </c>
      <c r="M108" s="54" t="str">
        <f>IF(ISERROR(VLOOKUP($B108,'分位点（自己导出） '!$C:E,3,FALSE)),"",VLOOKUP($B108,'分位点（自己导出） '!$C:E,3,FALSE))</f>
        <v/>
      </c>
      <c r="N108" s="54" t="str">
        <f>IF(ISERROR(VLOOKUP($B108,'分位点（自己导出） '!$C:F,4,FALSE)),"",VLOOKUP($B108,'分位点（自己导出） '!$C:F,4,FALSE))</f>
        <v/>
      </c>
      <c r="O108" s="55"/>
    </row>
    <row r="109" spans="4:15">
      <c r="D109" s="41" t="str">
        <f>IF(ISERROR(VLOOKUP(C109,'周期表（不要动）'!A:B,2,FALSE)),"",VLOOKUP(C109,'周期表（不要动）'!A:B,2,FALSE))</f>
        <v/>
      </c>
      <c r="E109" s="43" t="str">
        <f>IF(ISERROR(VLOOKUP($B109,'问财（自己导出）'!B:D,3,FALSE)),"",VLOOKUP($B109,'问财（自己导出）'!B:D,3,FALSE))</f>
        <v/>
      </c>
      <c r="F109" s="43" t="str">
        <f>IF(ISERROR(VLOOKUP($B109,'问财（自己导出）'!B:E,4,FALSE)),"",VLOOKUP($B109,'问财（自己导出）'!B:E,4,FALSE))</f>
        <v/>
      </c>
      <c r="G109" s="43" t="str">
        <f>IF(ISERROR(VLOOKUP($B109,'问财（自己导出）'!B:F,5,FALSE)),"",VLOOKUP($B109,'问财（自己导出）'!B:F,5,FALSE))</f>
        <v/>
      </c>
      <c r="H109" s="43" t="str">
        <f>IF(ISERROR(VLOOKUP($B109,'问财（自己导出）'!B:G,6,FALSE)),"",VLOOKUP($B109,'问财（自己导出）'!B:G,6,FALSE))</f>
        <v/>
      </c>
      <c r="I109" s="46">
        <f t="shared" si="3"/>
        <v>0</v>
      </c>
      <c r="J109" s="47" t="str">
        <f>IF(ISERROR(VLOOKUP($B109,'小熊定理判定（不要动）'!$A:B,2,FALSE)),"",VLOOKUP($B109,'小熊定理判定（不要动）'!$A:B,2,FALSE))</f>
        <v/>
      </c>
      <c r="K109" s="47" t="str">
        <f>IF(ISERROR(VLOOKUP($B109,'小熊定理判定（不要动）'!$A:C,3,FALSE)),"",VLOOKUP($B109,'小熊定理判定（不要动）'!$A:C,3,FALSE))</f>
        <v/>
      </c>
      <c r="L109" s="47" t="str">
        <f>IF(ISERROR(VLOOKUP($B109,'小熊定理判定（不要动）'!$A:D,4,FALSE)),"",VLOOKUP($B109,'小熊定理判定（不要动）'!$A:D,4,FALSE))</f>
        <v/>
      </c>
      <c r="M109" s="54" t="str">
        <f>IF(ISERROR(VLOOKUP($B109,'分位点（自己导出） '!$C:E,3,FALSE)),"",VLOOKUP($B109,'分位点（自己导出） '!$C:E,3,FALSE))</f>
        <v/>
      </c>
      <c r="N109" s="54" t="str">
        <f>IF(ISERROR(VLOOKUP($B109,'分位点（自己导出） '!$C:F,4,FALSE)),"",VLOOKUP($B109,'分位点（自己导出） '!$C:F,4,FALSE))</f>
        <v/>
      </c>
      <c r="O109" s="55"/>
    </row>
    <row r="110" spans="4:15">
      <c r="D110" s="41" t="str">
        <f>IF(ISERROR(VLOOKUP(C110,'周期表（不要动）'!A:B,2,FALSE)),"",VLOOKUP(C110,'周期表（不要动）'!A:B,2,FALSE))</f>
        <v/>
      </c>
      <c r="E110" s="43" t="str">
        <f>IF(ISERROR(VLOOKUP($B110,'问财（自己导出）'!B:D,3,FALSE)),"",VLOOKUP($B110,'问财（自己导出）'!B:D,3,FALSE))</f>
        <v/>
      </c>
      <c r="F110" s="43" t="str">
        <f>IF(ISERROR(VLOOKUP($B110,'问财（自己导出）'!B:E,4,FALSE)),"",VLOOKUP($B110,'问财（自己导出）'!B:E,4,FALSE))</f>
        <v/>
      </c>
      <c r="G110" s="43" t="str">
        <f>IF(ISERROR(VLOOKUP($B110,'问财（自己导出）'!B:F,5,FALSE)),"",VLOOKUP($B110,'问财（自己导出）'!B:F,5,FALSE))</f>
        <v/>
      </c>
      <c r="H110" s="43" t="str">
        <f>IF(ISERROR(VLOOKUP($B110,'问财（自己导出）'!B:G,6,FALSE)),"",VLOOKUP($B110,'问财（自己导出）'!B:G,6,FALSE))</f>
        <v/>
      </c>
      <c r="I110" s="46">
        <f t="shared" si="3"/>
        <v>0</v>
      </c>
      <c r="J110" s="47" t="str">
        <f>IF(ISERROR(VLOOKUP($B110,'小熊定理判定（不要动）'!$A:B,2,FALSE)),"",VLOOKUP($B110,'小熊定理判定（不要动）'!$A:B,2,FALSE))</f>
        <v/>
      </c>
      <c r="K110" s="47" t="str">
        <f>IF(ISERROR(VLOOKUP($B110,'小熊定理判定（不要动）'!$A:C,3,FALSE)),"",VLOOKUP($B110,'小熊定理判定（不要动）'!$A:C,3,FALSE))</f>
        <v/>
      </c>
      <c r="L110" s="47" t="str">
        <f>IF(ISERROR(VLOOKUP($B110,'小熊定理判定（不要动）'!$A:D,4,FALSE)),"",VLOOKUP($B110,'小熊定理判定（不要动）'!$A:D,4,FALSE))</f>
        <v/>
      </c>
      <c r="M110" s="54" t="str">
        <f>IF(ISERROR(VLOOKUP($B110,'分位点（自己导出） '!$C:E,3,FALSE)),"",VLOOKUP($B110,'分位点（自己导出） '!$C:E,3,FALSE))</f>
        <v/>
      </c>
      <c r="N110" s="54" t="str">
        <f>IF(ISERROR(VLOOKUP($B110,'分位点（自己导出） '!$C:F,4,FALSE)),"",VLOOKUP($B110,'分位点（自己导出） '!$C:F,4,FALSE))</f>
        <v/>
      </c>
      <c r="O110" s="55"/>
    </row>
    <row r="111" spans="4:15">
      <c r="D111" s="41" t="str">
        <f>IF(ISERROR(VLOOKUP(C111,'周期表（不要动）'!A:B,2,FALSE)),"",VLOOKUP(C111,'周期表（不要动）'!A:B,2,FALSE))</f>
        <v/>
      </c>
      <c r="E111" s="43" t="str">
        <f>IF(ISERROR(VLOOKUP($B111,'问财（自己导出）'!B:D,3,FALSE)),"",VLOOKUP($B111,'问财（自己导出）'!B:D,3,FALSE))</f>
        <v/>
      </c>
      <c r="F111" s="43" t="str">
        <f>IF(ISERROR(VLOOKUP($B111,'问财（自己导出）'!B:E,4,FALSE)),"",VLOOKUP($B111,'问财（自己导出）'!B:E,4,FALSE))</f>
        <v/>
      </c>
      <c r="G111" s="43" t="str">
        <f>IF(ISERROR(VLOOKUP($B111,'问财（自己导出）'!B:F,5,FALSE)),"",VLOOKUP($B111,'问财（自己导出）'!B:F,5,FALSE))</f>
        <v/>
      </c>
      <c r="H111" s="43" t="str">
        <f>IF(ISERROR(VLOOKUP($B111,'问财（自己导出）'!B:G,6,FALSE)),"",VLOOKUP($B111,'问财（自己导出）'!B:G,6,FALSE))</f>
        <v/>
      </c>
      <c r="I111" s="46">
        <f t="shared" si="3"/>
        <v>0</v>
      </c>
      <c r="J111" s="47" t="str">
        <f>IF(ISERROR(VLOOKUP($B111,'小熊定理判定（不要动）'!$A:B,2,FALSE)),"",VLOOKUP($B111,'小熊定理判定（不要动）'!$A:B,2,FALSE))</f>
        <v/>
      </c>
      <c r="K111" s="47" t="str">
        <f>IF(ISERROR(VLOOKUP($B111,'小熊定理判定（不要动）'!$A:C,3,FALSE)),"",VLOOKUP($B111,'小熊定理判定（不要动）'!$A:C,3,FALSE))</f>
        <v/>
      </c>
      <c r="L111" s="47" t="str">
        <f>IF(ISERROR(VLOOKUP($B111,'小熊定理判定（不要动）'!$A:D,4,FALSE)),"",VLOOKUP($B111,'小熊定理判定（不要动）'!$A:D,4,FALSE))</f>
        <v/>
      </c>
      <c r="M111" s="54" t="str">
        <f>IF(ISERROR(VLOOKUP($B111,'分位点（自己导出） '!$C:E,3,FALSE)),"",VLOOKUP($B111,'分位点（自己导出） '!$C:E,3,FALSE))</f>
        <v/>
      </c>
      <c r="N111" s="54" t="str">
        <f>IF(ISERROR(VLOOKUP($B111,'分位点（自己导出） '!$C:F,4,FALSE)),"",VLOOKUP($B111,'分位点（自己导出） '!$C:F,4,FALSE))</f>
        <v/>
      </c>
      <c r="O111" s="55"/>
    </row>
    <row r="112" spans="4:15">
      <c r="D112" s="41" t="str">
        <f>IF(ISERROR(VLOOKUP(C112,'周期表（不要动）'!A:B,2,FALSE)),"",VLOOKUP(C112,'周期表（不要动）'!A:B,2,FALSE))</f>
        <v/>
      </c>
      <c r="E112" s="43" t="str">
        <f>IF(ISERROR(VLOOKUP($B112,'问财（自己导出）'!B:D,3,FALSE)),"",VLOOKUP($B112,'问财（自己导出）'!B:D,3,FALSE))</f>
        <v/>
      </c>
      <c r="F112" s="43" t="str">
        <f>IF(ISERROR(VLOOKUP($B112,'问财（自己导出）'!B:E,4,FALSE)),"",VLOOKUP($B112,'问财（自己导出）'!B:E,4,FALSE))</f>
        <v/>
      </c>
      <c r="G112" s="43" t="str">
        <f>IF(ISERROR(VLOOKUP($B112,'问财（自己导出）'!B:F,5,FALSE)),"",VLOOKUP($B112,'问财（自己导出）'!B:F,5,FALSE))</f>
        <v/>
      </c>
      <c r="H112" s="43" t="str">
        <f>IF(ISERROR(VLOOKUP($B112,'问财（自己导出）'!B:G,6,FALSE)),"",VLOOKUP($B112,'问财（自己导出）'!B:G,6,FALSE))</f>
        <v/>
      </c>
      <c r="I112" s="46">
        <f t="shared" si="3"/>
        <v>0</v>
      </c>
      <c r="J112" s="47" t="str">
        <f>IF(ISERROR(VLOOKUP($B112,'小熊定理判定（不要动）'!$A:B,2,FALSE)),"",VLOOKUP($B112,'小熊定理判定（不要动）'!$A:B,2,FALSE))</f>
        <v/>
      </c>
      <c r="K112" s="47" t="str">
        <f>IF(ISERROR(VLOOKUP($B112,'小熊定理判定（不要动）'!$A:C,3,FALSE)),"",VLOOKUP($B112,'小熊定理判定（不要动）'!$A:C,3,FALSE))</f>
        <v/>
      </c>
      <c r="L112" s="47" t="str">
        <f>IF(ISERROR(VLOOKUP($B112,'小熊定理判定（不要动）'!$A:D,4,FALSE)),"",VLOOKUP($B112,'小熊定理判定（不要动）'!$A:D,4,FALSE))</f>
        <v/>
      </c>
      <c r="M112" s="54" t="str">
        <f>IF(ISERROR(VLOOKUP($B112,'分位点（自己导出） '!$C:E,3,FALSE)),"",VLOOKUP($B112,'分位点（自己导出） '!$C:E,3,FALSE))</f>
        <v/>
      </c>
      <c r="N112" s="54" t="str">
        <f>IF(ISERROR(VLOOKUP($B112,'分位点（自己导出） '!$C:F,4,FALSE)),"",VLOOKUP($B112,'分位点（自己导出） '!$C:F,4,FALSE))</f>
        <v/>
      </c>
      <c r="O112" s="55"/>
    </row>
    <row r="113" spans="4:15">
      <c r="D113" s="41" t="str">
        <f>IF(ISERROR(VLOOKUP(C113,'周期表（不要动）'!A:B,2,FALSE)),"",VLOOKUP(C113,'周期表（不要动）'!A:B,2,FALSE))</f>
        <v/>
      </c>
      <c r="E113" s="43" t="str">
        <f>IF(ISERROR(VLOOKUP($B113,'问财（自己导出）'!B:D,3,FALSE)),"",VLOOKUP($B113,'问财（自己导出）'!B:D,3,FALSE))</f>
        <v/>
      </c>
      <c r="F113" s="43" t="str">
        <f>IF(ISERROR(VLOOKUP($B113,'问财（自己导出）'!B:E,4,FALSE)),"",VLOOKUP($B113,'问财（自己导出）'!B:E,4,FALSE))</f>
        <v/>
      </c>
      <c r="G113" s="43" t="str">
        <f>IF(ISERROR(VLOOKUP($B113,'问财（自己导出）'!B:F,5,FALSE)),"",VLOOKUP($B113,'问财（自己导出）'!B:F,5,FALSE))</f>
        <v/>
      </c>
      <c r="H113" s="43" t="str">
        <f>IF(ISERROR(VLOOKUP($B113,'问财（自己导出）'!B:G,6,FALSE)),"",VLOOKUP($B113,'问财（自己导出）'!B:G,6,FALSE))</f>
        <v/>
      </c>
      <c r="I113" s="46">
        <f t="shared" si="3"/>
        <v>0</v>
      </c>
      <c r="J113" s="47" t="str">
        <f>IF(ISERROR(VLOOKUP($B113,'小熊定理判定（不要动）'!$A:B,2,FALSE)),"",VLOOKUP($B113,'小熊定理判定（不要动）'!$A:B,2,FALSE))</f>
        <v/>
      </c>
      <c r="K113" s="47" t="str">
        <f>IF(ISERROR(VLOOKUP($B113,'小熊定理判定（不要动）'!$A:C,3,FALSE)),"",VLOOKUP($B113,'小熊定理判定（不要动）'!$A:C,3,FALSE))</f>
        <v/>
      </c>
      <c r="L113" s="47" t="str">
        <f>IF(ISERROR(VLOOKUP($B113,'小熊定理判定（不要动）'!$A:D,4,FALSE)),"",VLOOKUP($B113,'小熊定理判定（不要动）'!$A:D,4,FALSE))</f>
        <v/>
      </c>
      <c r="M113" s="54" t="str">
        <f>IF(ISERROR(VLOOKUP($B113,'分位点（自己导出） '!$C:E,3,FALSE)),"",VLOOKUP($B113,'分位点（自己导出） '!$C:E,3,FALSE))</f>
        <v/>
      </c>
      <c r="N113" s="54" t="str">
        <f>IF(ISERROR(VLOOKUP($B113,'分位点（自己导出） '!$C:F,4,FALSE)),"",VLOOKUP($B113,'分位点（自己导出） '!$C:F,4,FALSE))</f>
        <v/>
      </c>
      <c r="O113" s="55"/>
    </row>
    <row r="114" spans="4:15">
      <c r="D114" s="41" t="str">
        <f>IF(ISERROR(VLOOKUP(C114,'周期表（不要动）'!A:B,2,FALSE)),"",VLOOKUP(C114,'周期表（不要动）'!A:B,2,FALSE))</f>
        <v/>
      </c>
      <c r="E114" s="43" t="str">
        <f>IF(ISERROR(VLOOKUP($B114,'问财（自己导出）'!B:D,3,FALSE)),"",VLOOKUP($B114,'问财（自己导出）'!B:D,3,FALSE))</f>
        <v/>
      </c>
      <c r="F114" s="43" t="str">
        <f>IF(ISERROR(VLOOKUP($B114,'问财（自己导出）'!B:E,4,FALSE)),"",VLOOKUP($B114,'问财（自己导出）'!B:E,4,FALSE))</f>
        <v/>
      </c>
      <c r="G114" s="43" t="str">
        <f>IF(ISERROR(VLOOKUP($B114,'问财（自己导出）'!B:F,5,FALSE)),"",VLOOKUP($B114,'问财（自己导出）'!B:F,5,FALSE))</f>
        <v/>
      </c>
      <c r="H114" s="43" t="str">
        <f>IF(ISERROR(VLOOKUP($B114,'问财（自己导出）'!B:G,6,FALSE)),"",VLOOKUP($B114,'问财（自己导出）'!B:G,6,FALSE))</f>
        <v/>
      </c>
      <c r="I114" s="46">
        <f t="shared" si="3"/>
        <v>0</v>
      </c>
      <c r="J114" s="47" t="str">
        <f>IF(ISERROR(VLOOKUP($B114,'小熊定理判定（不要动）'!$A:B,2,FALSE)),"",VLOOKUP($B114,'小熊定理判定（不要动）'!$A:B,2,FALSE))</f>
        <v/>
      </c>
      <c r="K114" s="47" t="str">
        <f>IF(ISERROR(VLOOKUP($B114,'小熊定理判定（不要动）'!$A:C,3,FALSE)),"",VLOOKUP($B114,'小熊定理判定（不要动）'!$A:C,3,FALSE))</f>
        <v/>
      </c>
      <c r="L114" s="47" t="str">
        <f>IF(ISERROR(VLOOKUP($B114,'小熊定理判定（不要动）'!$A:D,4,FALSE)),"",VLOOKUP($B114,'小熊定理判定（不要动）'!$A:D,4,FALSE))</f>
        <v/>
      </c>
      <c r="M114" s="54" t="str">
        <f>IF(ISERROR(VLOOKUP($B114,'分位点（自己导出） '!$C:E,3,FALSE)),"",VLOOKUP($B114,'分位点（自己导出） '!$C:E,3,FALSE))</f>
        <v/>
      </c>
      <c r="N114" s="54" t="str">
        <f>IF(ISERROR(VLOOKUP($B114,'分位点（自己导出） '!$C:F,4,FALSE)),"",VLOOKUP($B114,'分位点（自己导出） '!$C:F,4,FALSE))</f>
        <v/>
      </c>
      <c r="O114" s="55"/>
    </row>
    <row r="115" spans="4:14">
      <c r="D115" s="41" t="str">
        <f>IF(ISERROR(VLOOKUP(C115,'周期表（不要动）'!A:B,2,FALSE)),"",VLOOKUP(C115,'周期表（不要动）'!A:B,2,FALSE))</f>
        <v/>
      </c>
      <c r="E115" s="43" t="str">
        <f>IF(ISERROR(VLOOKUP($B115,'问财（自己导出）'!B:D,3,FALSE)),"",VLOOKUP($B115,'问财（自己导出）'!B:D,3,FALSE))</f>
        <v/>
      </c>
      <c r="F115" s="43" t="str">
        <f>IF(ISERROR(VLOOKUP($B115,'问财（自己导出）'!B:E,4,FALSE)),"",VLOOKUP($B115,'问财（自己导出）'!B:E,4,FALSE))</f>
        <v/>
      </c>
      <c r="G115" s="43" t="str">
        <f>IF(ISERROR(VLOOKUP($B115,'问财（自己导出）'!B:F,5,FALSE)),"",VLOOKUP($B115,'问财（自己导出）'!B:F,5,FALSE))</f>
        <v/>
      </c>
      <c r="H115" s="43" t="str">
        <f>IF(ISERROR(VLOOKUP($B115,'问财（自己导出）'!B:G,6,FALSE)),"",VLOOKUP($B115,'问财（自己导出）'!B:G,6,FALSE))</f>
        <v/>
      </c>
      <c r="I115" s="46">
        <f t="shared" si="3"/>
        <v>0</v>
      </c>
      <c r="J115" s="47" t="str">
        <f>IF(ISERROR(VLOOKUP($B115,'小熊定理判定（不要动）'!$A:B,2,FALSE)),"",VLOOKUP($B115,'小熊定理判定（不要动）'!$A:B,2,FALSE))</f>
        <v/>
      </c>
      <c r="K115" s="47" t="str">
        <f>IF(ISERROR(VLOOKUP($B115,'小熊定理判定（不要动）'!$A:C,3,FALSE)),"",VLOOKUP($B115,'小熊定理判定（不要动）'!$A:C,3,FALSE))</f>
        <v/>
      </c>
      <c r="L115" s="47" t="str">
        <f>IF(ISERROR(VLOOKUP($B115,'小熊定理判定（不要动）'!$A:D,4,FALSE)),"",VLOOKUP($B115,'小熊定理判定（不要动）'!$A:D,4,FALSE))</f>
        <v/>
      </c>
      <c r="M115" s="54" t="str">
        <f>IF(ISERROR(VLOOKUP($B115,'分位点（自己导出） '!$C:E,3,FALSE)),"",VLOOKUP($B115,'分位点（自己导出） '!$C:E,3,FALSE))</f>
        <v/>
      </c>
      <c r="N115" s="54" t="str">
        <f>IF(ISERROR(VLOOKUP($B115,'分位点（自己导出） '!$C:F,4,FALSE)),"",VLOOKUP($B115,'分位点（自己导出） '!$C:F,4,FALSE))</f>
        <v/>
      </c>
    </row>
    <row r="116" spans="4:14">
      <c r="D116" s="41" t="str">
        <f>IF(ISERROR(VLOOKUP(C116,'周期表（不要动）'!A:B,2,FALSE)),"",VLOOKUP(C116,'周期表（不要动）'!A:B,2,FALSE))</f>
        <v/>
      </c>
      <c r="E116" s="43" t="str">
        <f>IF(ISERROR(VLOOKUP($B116,'问财（自己导出）'!B:D,3,FALSE)),"",VLOOKUP($B116,'问财（自己导出）'!B:D,3,FALSE))</f>
        <v/>
      </c>
      <c r="F116" s="43" t="str">
        <f>IF(ISERROR(VLOOKUP($B116,'问财（自己导出）'!B:E,4,FALSE)),"",VLOOKUP($B116,'问财（自己导出）'!B:E,4,FALSE))</f>
        <v/>
      </c>
      <c r="G116" s="43" t="str">
        <f>IF(ISERROR(VLOOKUP($B116,'问财（自己导出）'!B:F,5,FALSE)),"",VLOOKUP($B116,'问财（自己导出）'!B:F,5,FALSE))</f>
        <v/>
      </c>
      <c r="H116" s="43" t="str">
        <f>IF(ISERROR(VLOOKUP($B116,'问财（自己导出）'!B:G,6,FALSE)),"",VLOOKUP($B116,'问财（自己导出）'!B:G,6,FALSE))</f>
        <v/>
      </c>
      <c r="I116" s="46">
        <f t="shared" si="3"/>
        <v>0</v>
      </c>
      <c r="J116" s="47" t="str">
        <f>IF(ISERROR(VLOOKUP($B116,'小熊定理判定（不要动）'!$A:B,2,FALSE)),"",VLOOKUP($B116,'小熊定理判定（不要动）'!$A:B,2,FALSE))</f>
        <v/>
      </c>
      <c r="K116" s="47" t="str">
        <f>IF(ISERROR(VLOOKUP($B116,'小熊定理判定（不要动）'!$A:C,3,FALSE)),"",VLOOKUP($B116,'小熊定理判定（不要动）'!$A:C,3,FALSE))</f>
        <v/>
      </c>
      <c r="L116" s="47" t="str">
        <f>IF(ISERROR(VLOOKUP($B116,'小熊定理判定（不要动）'!$A:D,4,FALSE)),"",VLOOKUP($B116,'小熊定理判定（不要动）'!$A:D,4,FALSE))</f>
        <v/>
      </c>
      <c r="M116" s="54" t="str">
        <f>IF(ISERROR(VLOOKUP($B116,'分位点（自己导出） '!$C:E,3,FALSE)),"",VLOOKUP($B116,'分位点（自己导出） '!$C:E,3,FALSE))</f>
        <v/>
      </c>
      <c r="N116" s="54" t="str">
        <f>IF(ISERROR(VLOOKUP($B116,'分位点（自己导出） '!$C:F,4,FALSE)),"",VLOOKUP($B116,'分位点（自己导出） '!$C:F,4,FALSE))</f>
        <v/>
      </c>
    </row>
    <row r="117" spans="4:14">
      <c r="D117" s="41" t="str">
        <f>IF(ISERROR(VLOOKUP(C117,'周期表（不要动）'!A:B,2,FALSE)),"",VLOOKUP(C117,'周期表（不要动）'!A:B,2,FALSE))</f>
        <v/>
      </c>
      <c r="E117" s="43" t="str">
        <f>IF(ISERROR(VLOOKUP($B117,'问财（自己导出）'!B:D,3,FALSE)),"",VLOOKUP($B117,'问财（自己导出）'!B:D,3,FALSE))</f>
        <v/>
      </c>
      <c r="F117" s="43" t="str">
        <f>IF(ISERROR(VLOOKUP($B117,'问财（自己导出）'!B:E,4,FALSE)),"",VLOOKUP($B117,'问财（自己导出）'!B:E,4,FALSE))</f>
        <v/>
      </c>
      <c r="G117" s="43" t="str">
        <f>IF(ISERROR(VLOOKUP($B117,'问财（自己导出）'!B:F,5,FALSE)),"",VLOOKUP($B117,'问财（自己导出）'!B:F,5,FALSE))</f>
        <v/>
      </c>
      <c r="H117" s="43" t="str">
        <f>IF(ISERROR(VLOOKUP($B117,'问财（自己导出）'!B:G,6,FALSE)),"",VLOOKUP($B117,'问财（自己导出）'!B:G,6,FALSE))</f>
        <v/>
      </c>
      <c r="I117" s="46">
        <f t="shared" si="3"/>
        <v>0</v>
      </c>
      <c r="J117" s="47" t="str">
        <f>IF(ISERROR(VLOOKUP($B117,'小熊定理判定（不要动）'!$A:B,2,FALSE)),"",VLOOKUP($B117,'小熊定理判定（不要动）'!$A:B,2,FALSE))</f>
        <v/>
      </c>
      <c r="K117" s="47" t="str">
        <f>IF(ISERROR(VLOOKUP($B117,'小熊定理判定（不要动）'!$A:C,3,FALSE)),"",VLOOKUP($B117,'小熊定理判定（不要动）'!$A:C,3,FALSE))</f>
        <v/>
      </c>
      <c r="L117" s="47" t="str">
        <f>IF(ISERROR(VLOOKUP($B117,'小熊定理判定（不要动）'!$A:D,4,FALSE)),"",VLOOKUP($B117,'小熊定理判定（不要动）'!$A:D,4,FALSE))</f>
        <v/>
      </c>
      <c r="M117" s="54" t="str">
        <f>IF(ISERROR(VLOOKUP($B117,'分位点（自己导出） '!$C:E,3,FALSE)),"",VLOOKUP($B117,'分位点（自己导出） '!$C:E,3,FALSE))</f>
        <v/>
      </c>
      <c r="N117" s="54" t="str">
        <f>IF(ISERROR(VLOOKUP($B117,'分位点（自己导出） '!$C:F,4,FALSE)),"",VLOOKUP($B117,'分位点（自己导出） '!$C:F,4,FALSE))</f>
        <v/>
      </c>
    </row>
    <row r="118" spans="4:14">
      <c r="D118" s="41" t="str">
        <f>IF(ISERROR(VLOOKUP(C118,'周期表（不要动）'!A:B,2,FALSE)),"",VLOOKUP(C118,'周期表（不要动）'!A:B,2,FALSE))</f>
        <v/>
      </c>
      <c r="E118" s="43" t="str">
        <f>IF(ISERROR(VLOOKUP($B118,'问财（自己导出）'!B:D,3,FALSE)),"",VLOOKUP($B118,'问财（自己导出）'!B:D,3,FALSE))</f>
        <v/>
      </c>
      <c r="F118" s="43" t="str">
        <f>IF(ISERROR(VLOOKUP($B118,'问财（自己导出）'!B:E,4,FALSE)),"",VLOOKUP($B118,'问财（自己导出）'!B:E,4,FALSE))</f>
        <v/>
      </c>
      <c r="G118" s="43" t="str">
        <f>IF(ISERROR(VLOOKUP($B118,'问财（自己导出）'!B:F,5,FALSE)),"",VLOOKUP($B118,'问财（自己导出）'!B:F,5,FALSE))</f>
        <v/>
      </c>
      <c r="H118" s="43" t="str">
        <f>IF(ISERROR(VLOOKUP($B118,'问财（自己导出）'!B:G,6,FALSE)),"",VLOOKUP($B118,'问财（自己导出）'!B:G,6,FALSE))</f>
        <v/>
      </c>
      <c r="I118" s="46">
        <f t="shared" si="3"/>
        <v>0</v>
      </c>
      <c r="J118" s="47" t="str">
        <f>IF(ISERROR(VLOOKUP($B118,'小熊定理判定（不要动）'!$A:B,2,FALSE)),"",VLOOKUP($B118,'小熊定理判定（不要动）'!$A:B,2,FALSE))</f>
        <v/>
      </c>
      <c r="K118" s="47" t="str">
        <f>IF(ISERROR(VLOOKUP($B118,'小熊定理判定（不要动）'!$A:C,3,FALSE)),"",VLOOKUP($B118,'小熊定理判定（不要动）'!$A:C,3,FALSE))</f>
        <v/>
      </c>
      <c r="L118" s="47" t="str">
        <f>IF(ISERROR(VLOOKUP($B118,'小熊定理判定（不要动）'!$A:D,4,FALSE)),"",VLOOKUP($B118,'小熊定理判定（不要动）'!$A:D,4,FALSE))</f>
        <v/>
      </c>
      <c r="M118" s="54" t="str">
        <f>IF(ISERROR(VLOOKUP($B118,'分位点（自己导出） '!$C:E,3,FALSE)),"",VLOOKUP($B118,'分位点（自己导出） '!$C:E,3,FALSE))</f>
        <v/>
      </c>
      <c r="N118" s="54" t="str">
        <f>IF(ISERROR(VLOOKUP($B118,'分位点（自己导出） '!$C:F,4,FALSE)),"",VLOOKUP($B118,'分位点（自己导出） '!$C:F,4,FALSE))</f>
        <v/>
      </c>
    </row>
    <row r="119" spans="4:14">
      <c r="D119" s="41" t="str">
        <f>IF(ISERROR(VLOOKUP(C119,'周期表（不要动）'!A:B,2,FALSE)),"",VLOOKUP(C119,'周期表（不要动）'!A:B,2,FALSE))</f>
        <v/>
      </c>
      <c r="E119" s="43" t="str">
        <f>IF(ISERROR(VLOOKUP($B119,'问财（自己导出）'!B:D,3,FALSE)),"",VLOOKUP($B119,'问财（自己导出）'!B:D,3,FALSE))</f>
        <v/>
      </c>
      <c r="F119" s="43" t="str">
        <f>IF(ISERROR(VLOOKUP($B119,'问财（自己导出）'!B:E,4,FALSE)),"",VLOOKUP($B119,'问财（自己导出）'!B:E,4,FALSE))</f>
        <v/>
      </c>
      <c r="G119" s="43" t="str">
        <f>IF(ISERROR(VLOOKUP($B119,'问财（自己导出）'!B:F,5,FALSE)),"",VLOOKUP($B119,'问财（自己导出）'!B:F,5,FALSE))</f>
        <v/>
      </c>
      <c r="H119" s="43" t="str">
        <f>IF(ISERROR(VLOOKUP($B119,'问财（自己导出）'!B:G,6,FALSE)),"",VLOOKUP($B119,'问财（自己导出）'!B:G,6,FALSE))</f>
        <v/>
      </c>
      <c r="I119" s="46">
        <f t="shared" si="3"/>
        <v>0</v>
      </c>
      <c r="J119" s="47" t="str">
        <f>IF(ISERROR(VLOOKUP($B119,'小熊定理判定（不要动）'!$A:B,2,FALSE)),"",VLOOKUP($B119,'小熊定理判定（不要动）'!$A:B,2,FALSE))</f>
        <v/>
      </c>
      <c r="K119" s="47" t="str">
        <f>IF(ISERROR(VLOOKUP($B119,'小熊定理判定（不要动）'!$A:C,3,FALSE)),"",VLOOKUP($B119,'小熊定理判定（不要动）'!$A:C,3,FALSE))</f>
        <v/>
      </c>
      <c r="L119" s="47" t="str">
        <f>IF(ISERROR(VLOOKUP($B119,'小熊定理判定（不要动）'!$A:D,4,FALSE)),"",VLOOKUP($B119,'小熊定理判定（不要动）'!$A:D,4,FALSE))</f>
        <v/>
      </c>
      <c r="M119" s="54" t="str">
        <f>IF(ISERROR(VLOOKUP($B119,'分位点（自己导出） '!$C:E,3,FALSE)),"",VLOOKUP($B119,'分位点（自己导出） '!$C:E,3,FALSE))</f>
        <v/>
      </c>
      <c r="N119" s="54" t="str">
        <f>IF(ISERROR(VLOOKUP($B119,'分位点（自己导出） '!$C:F,4,FALSE)),"",VLOOKUP($B119,'分位点（自己导出） '!$C:F,4,FALSE))</f>
        <v/>
      </c>
    </row>
    <row r="120" spans="4:14">
      <c r="D120" s="41" t="str">
        <f>IF(ISERROR(VLOOKUP(C120,'周期表（不要动）'!A:B,2,FALSE)),"",VLOOKUP(C120,'周期表（不要动）'!A:B,2,FALSE))</f>
        <v/>
      </c>
      <c r="E120" s="43" t="str">
        <f>IF(ISERROR(VLOOKUP($B120,'问财（自己导出）'!B:D,3,FALSE)),"",VLOOKUP($B120,'问财（自己导出）'!B:D,3,FALSE))</f>
        <v/>
      </c>
      <c r="F120" s="43" t="str">
        <f>IF(ISERROR(VLOOKUP($B120,'问财（自己导出）'!B:E,4,FALSE)),"",VLOOKUP($B120,'问财（自己导出）'!B:E,4,FALSE))</f>
        <v/>
      </c>
      <c r="G120" s="43" t="str">
        <f>IF(ISERROR(VLOOKUP($B120,'问财（自己导出）'!B:F,5,FALSE)),"",VLOOKUP($B120,'问财（自己导出）'!B:F,5,FALSE))</f>
        <v/>
      </c>
      <c r="H120" s="43" t="str">
        <f>IF(ISERROR(VLOOKUP($B120,'问财（自己导出）'!B:G,6,FALSE)),"",VLOOKUP($B120,'问财（自己导出）'!B:G,6,FALSE))</f>
        <v/>
      </c>
      <c r="I120" s="46">
        <f t="shared" si="3"/>
        <v>0</v>
      </c>
      <c r="J120" s="47" t="str">
        <f>IF(ISERROR(VLOOKUP($B120,'小熊定理判定（不要动）'!$A:B,2,FALSE)),"",VLOOKUP($B120,'小熊定理判定（不要动）'!$A:B,2,FALSE))</f>
        <v/>
      </c>
      <c r="K120" s="47" t="str">
        <f>IF(ISERROR(VLOOKUP($B120,'小熊定理判定（不要动）'!$A:C,3,FALSE)),"",VLOOKUP($B120,'小熊定理判定（不要动）'!$A:C,3,FALSE))</f>
        <v/>
      </c>
      <c r="L120" s="47" t="str">
        <f>IF(ISERROR(VLOOKUP($B120,'小熊定理判定（不要动）'!$A:D,4,FALSE)),"",VLOOKUP($B120,'小熊定理判定（不要动）'!$A:D,4,FALSE))</f>
        <v/>
      </c>
      <c r="M120" s="54" t="str">
        <f>IF(ISERROR(VLOOKUP($B120,'分位点（自己导出） '!$C:E,3,FALSE)),"",VLOOKUP($B120,'分位点（自己导出） '!$C:E,3,FALSE))</f>
        <v/>
      </c>
      <c r="N120" s="54" t="str">
        <f>IF(ISERROR(VLOOKUP($B120,'分位点（自己导出） '!$C:F,4,FALSE)),"",VLOOKUP($B120,'分位点（自己导出） '!$C:F,4,FALSE))</f>
        <v/>
      </c>
    </row>
    <row r="121" spans="4:14">
      <c r="D121" s="41" t="str">
        <f>IF(ISERROR(VLOOKUP(C121,'周期表（不要动）'!A:B,2,FALSE)),"",VLOOKUP(C121,'周期表（不要动）'!A:B,2,FALSE))</f>
        <v/>
      </c>
      <c r="E121" s="43" t="str">
        <f>IF(ISERROR(VLOOKUP($B121,'问财（自己导出）'!B:D,3,FALSE)),"",VLOOKUP($B121,'问财（自己导出）'!B:D,3,FALSE))</f>
        <v/>
      </c>
      <c r="F121" s="43" t="str">
        <f>IF(ISERROR(VLOOKUP($B121,'问财（自己导出）'!B:E,4,FALSE)),"",VLOOKUP($B121,'问财（自己导出）'!B:E,4,FALSE))</f>
        <v/>
      </c>
      <c r="G121" s="43" t="str">
        <f>IF(ISERROR(VLOOKUP($B121,'问财（自己导出）'!B:F,5,FALSE)),"",VLOOKUP($B121,'问财（自己导出）'!B:F,5,FALSE))</f>
        <v/>
      </c>
      <c r="H121" s="43" t="str">
        <f>IF(ISERROR(VLOOKUP($B121,'问财（自己导出）'!B:G,6,FALSE)),"",VLOOKUP($B121,'问财（自己导出）'!B:G,6,FALSE))</f>
        <v/>
      </c>
      <c r="I121" s="46">
        <f t="shared" si="3"/>
        <v>0</v>
      </c>
      <c r="J121" s="47" t="str">
        <f>IF(ISERROR(VLOOKUP($B121,'小熊定理判定（不要动）'!$A:B,2,FALSE)),"",VLOOKUP($B121,'小熊定理判定（不要动）'!$A:B,2,FALSE))</f>
        <v/>
      </c>
      <c r="K121" s="47" t="str">
        <f>IF(ISERROR(VLOOKUP($B121,'小熊定理判定（不要动）'!$A:C,3,FALSE)),"",VLOOKUP($B121,'小熊定理判定（不要动）'!$A:C,3,FALSE))</f>
        <v/>
      </c>
      <c r="L121" s="47" t="str">
        <f>IF(ISERROR(VLOOKUP($B121,'小熊定理判定（不要动）'!$A:D,4,FALSE)),"",VLOOKUP($B121,'小熊定理判定（不要动）'!$A:D,4,FALSE))</f>
        <v/>
      </c>
      <c r="M121" s="54" t="str">
        <f>IF(ISERROR(VLOOKUP($B121,'分位点（自己导出） '!$C:E,3,FALSE)),"",VLOOKUP($B121,'分位点（自己导出） '!$C:E,3,FALSE))</f>
        <v/>
      </c>
      <c r="N121" s="54" t="str">
        <f>IF(ISERROR(VLOOKUP($B121,'分位点（自己导出） '!$C:F,4,FALSE)),"",VLOOKUP($B121,'分位点（自己导出） '!$C:F,4,FALSE))</f>
        <v/>
      </c>
    </row>
    <row r="122" spans="4:14">
      <c r="D122" s="41" t="str">
        <f>IF(ISERROR(VLOOKUP(C122,'周期表（不要动）'!A:B,2,FALSE)),"",VLOOKUP(C122,'周期表（不要动）'!A:B,2,FALSE))</f>
        <v/>
      </c>
      <c r="E122" s="43" t="str">
        <f>IF(ISERROR(VLOOKUP($B122,'问财（自己导出）'!B:D,3,FALSE)),"",VLOOKUP($B122,'问财（自己导出）'!B:D,3,FALSE))</f>
        <v/>
      </c>
      <c r="F122" s="43" t="str">
        <f>IF(ISERROR(VLOOKUP($B122,'问财（自己导出）'!B:E,4,FALSE)),"",VLOOKUP($B122,'问财（自己导出）'!B:E,4,FALSE))</f>
        <v/>
      </c>
      <c r="G122" s="43" t="str">
        <f>IF(ISERROR(VLOOKUP($B122,'问财（自己导出）'!B:F,5,FALSE)),"",VLOOKUP($B122,'问财（自己导出）'!B:F,5,FALSE))</f>
        <v/>
      </c>
      <c r="H122" s="43" t="str">
        <f>IF(ISERROR(VLOOKUP($B122,'问财（自己导出）'!B:G,6,FALSE)),"",VLOOKUP($B122,'问财（自己导出）'!B:G,6,FALSE))</f>
        <v/>
      </c>
      <c r="I122" s="46">
        <f t="shared" si="3"/>
        <v>0</v>
      </c>
      <c r="J122" s="47" t="str">
        <f>IF(ISERROR(VLOOKUP($B122,'小熊定理判定（不要动）'!$A:B,2,FALSE)),"",VLOOKUP($B122,'小熊定理判定（不要动）'!$A:B,2,FALSE))</f>
        <v/>
      </c>
      <c r="K122" s="47" t="str">
        <f>IF(ISERROR(VLOOKUP($B122,'小熊定理判定（不要动）'!$A:C,3,FALSE)),"",VLOOKUP($B122,'小熊定理判定（不要动）'!$A:C,3,FALSE))</f>
        <v/>
      </c>
      <c r="L122" s="47" t="str">
        <f>IF(ISERROR(VLOOKUP($B122,'小熊定理判定（不要动）'!$A:D,4,FALSE)),"",VLOOKUP($B122,'小熊定理判定（不要动）'!$A:D,4,FALSE))</f>
        <v/>
      </c>
      <c r="M122" s="54" t="str">
        <f>IF(ISERROR(VLOOKUP($B122,'分位点（自己导出） '!$C:E,3,FALSE)),"",VLOOKUP($B122,'分位点（自己导出） '!$C:E,3,FALSE))</f>
        <v/>
      </c>
      <c r="N122" s="54" t="str">
        <f>IF(ISERROR(VLOOKUP($B122,'分位点（自己导出） '!$C:F,4,FALSE)),"",VLOOKUP($B122,'分位点（自己导出） '!$C:F,4,FALSE))</f>
        <v/>
      </c>
    </row>
    <row r="123" spans="4:14">
      <c r="D123" s="41" t="str">
        <f>IF(ISERROR(VLOOKUP(C123,'周期表（不要动）'!A:B,2,FALSE)),"",VLOOKUP(C123,'周期表（不要动）'!A:B,2,FALSE))</f>
        <v/>
      </c>
      <c r="E123" s="43" t="str">
        <f>IF(ISERROR(VLOOKUP($B123,'问财（自己导出）'!B:D,3,FALSE)),"",VLOOKUP($B123,'问财（自己导出）'!B:D,3,FALSE))</f>
        <v/>
      </c>
      <c r="F123" s="43" t="str">
        <f>IF(ISERROR(VLOOKUP($B123,'问财（自己导出）'!B:E,4,FALSE)),"",VLOOKUP($B123,'问财（自己导出）'!B:E,4,FALSE))</f>
        <v/>
      </c>
      <c r="G123" s="43" t="str">
        <f>IF(ISERROR(VLOOKUP($B123,'问财（自己导出）'!B:F,5,FALSE)),"",VLOOKUP($B123,'问财（自己导出）'!B:F,5,FALSE))</f>
        <v/>
      </c>
      <c r="H123" s="43" t="str">
        <f>IF(ISERROR(VLOOKUP($B123,'问财（自己导出）'!B:G,6,FALSE)),"",VLOOKUP($B123,'问财（自己导出）'!B:G,6,FALSE))</f>
        <v/>
      </c>
      <c r="I123" s="46">
        <f t="shared" si="3"/>
        <v>0</v>
      </c>
      <c r="J123" s="47" t="str">
        <f>IF(ISERROR(VLOOKUP($B123,'小熊定理判定（不要动）'!$A:B,2,FALSE)),"",VLOOKUP($B123,'小熊定理判定（不要动）'!$A:B,2,FALSE))</f>
        <v/>
      </c>
      <c r="K123" s="47" t="str">
        <f>IF(ISERROR(VLOOKUP($B123,'小熊定理判定（不要动）'!$A:C,3,FALSE)),"",VLOOKUP($B123,'小熊定理判定（不要动）'!$A:C,3,FALSE))</f>
        <v/>
      </c>
      <c r="L123" s="47" t="str">
        <f>IF(ISERROR(VLOOKUP($B123,'小熊定理判定（不要动）'!$A:D,4,FALSE)),"",VLOOKUP($B123,'小熊定理判定（不要动）'!$A:D,4,FALSE))</f>
        <v/>
      </c>
      <c r="M123" s="54" t="str">
        <f>IF(ISERROR(VLOOKUP($B123,'分位点（自己导出） '!$C:E,3,FALSE)),"",VLOOKUP($B123,'分位点（自己导出） '!$C:E,3,FALSE))</f>
        <v/>
      </c>
      <c r="N123" s="54" t="str">
        <f>IF(ISERROR(VLOOKUP($B123,'分位点（自己导出） '!$C:F,4,FALSE)),"",VLOOKUP($B123,'分位点（自己导出） '!$C:F,4,FALSE))</f>
        <v/>
      </c>
    </row>
    <row r="124" spans="4:14">
      <c r="D124" s="41" t="str">
        <f>IF(ISERROR(VLOOKUP(C124,'周期表（不要动）'!A:B,2,FALSE)),"",VLOOKUP(C124,'周期表（不要动）'!A:B,2,FALSE))</f>
        <v/>
      </c>
      <c r="E124" s="43" t="str">
        <f>IF(ISERROR(VLOOKUP($B124,'问财（自己导出）'!B:D,3,FALSE)),"",VLOOKUP($B124,'问财（自己导出）'!B:D,3,FALSE))</f>
        <v/>
      </c>
      <c r="F124" s="43" t="str">
        <f>IF(ISERROR(VLOOKUP($B124,'问财（自己导出）'!B:E,4,FALSE)),"",VLOOKUP($B124,'问财（自己导出）'!B:E,4,FALSE))</f>
        <v/>
      </c>
      <c r="G124" s="43" t="str">
        <f>IF(ISERROR(VLOOKUP($B124,'问财（自己导出）'!B:F,5,FALSE)),"",VLOOKUP($B124,'问财（自己导出）'!B:F,5,FALSE))</f>
        <v/>
      </c>
      <c r="H124" s="43" t="str">
        <f>IF(ISERROR(VLOOKUP($B124,'问财（自己导出）'!B:G,6,FALSE)),"",VLOOKUP($B124,'问财（自己导出）'!B:G,6,FALSE))</f>
        <v/>
      </c>
      <c r="I124" s="46">
        <f t="shared" si="3"/>
        <v>0</v>
      </c>
      <c r="J124" s="47" t="str">
        <f>IF(ISERROR(VLOOKUP($B124,'小熊定理判定（不要动）'!$A:B,2,FALSE)),"",VLOOKUP($B124,'小熊定理判定（不要动）'!$A:B,2,FALSE))</f>
        <v/>
      </c>
      <c r="K124" s="47" t="str">
        <f>IF(ISERROR(VLOOKUP($B124,'小熊定理判定（不要动）'!$A:C,3,FALSE)),"",VLOOKUP($B124,'小熊定理判定（不要动）'!$A:C,3,FALSE))</f>
        <v/>
      </c>
      <c r="L124" s="47" t="str">
        <f>IF(ISERROR(VLOOKUP($B124,'小熊定理判定（不要动）'!$A:D,4,FALSE)),"",VLOOKUP($B124,'小熊定理判定（不要动）'!$A:D,4,FALSE))</f>
        <v/>
      </c>
      <c r="M124" s="54" t="str">
        <f>IF(ISERROR(VLOOKUP($B124,'分位点（自己导出） '!$C:E,3,FALSE)),"",VLOOKUP($B124,'分位点（自己导出） '!$C:E,3,FALSE))</f>
        <v/>
      </c>
      <c r="N124" s="54" t="str">
        <f>IF(ISERROR(VLOOKUP($B124,'分位点（自己导出） '!$C:F,4,FALSE)),"",VLOOKUP($B124,'分位点（自己导出） '!$C:F,4,FALSE))</f>
        <v/>
      </c>
    </row>
    <row r="125" spans="4:14">
      <c r="D125" s="41" t="str">
        <f>IF(ISERROR(VLOOKUP(C125,'周期表（不要动）'!A:B,2,FALSE)),"",VLOOKUP(C125,'周期表（不要动）'!A:B,2,FALSE))</f>
        <v/>
      </c>
      <c r="E125" s="43" t="str">
        <f>IF(ISERROR(VLOOKUP($B125,'问财（自己导出）'!B:D,3,FALSE)),"",VLOOKUP($B125,'问财（自己导出）'!B:D,3,FALSE))</f>
        <v/>
      </c>
      <c r="F125" s="43" t="str">
        <f>IF(ISERROR(VLOOKUP($B125,'问财（自己导出）'!B:E,4,FALSE)),"",VLOOKUP($B125,'问财（自己导出）'!B:E,4,FALSE))</f>
        <v/>
      </c>
      <c r="G125" s="43" t="str">
        <f>IF(ISERROR(VLOOKUP($B125,'问财（自己导出）'!B:F,5,FALSE)),"",VLOOKUP($B125,'问财（自己导出）'!B:F,5,FALSE))</f>
        <v/>
      </c>
      <c r="H125" s="43" t="str">
        <f>IF(ISERROR(VLOOKUP($B125,'问财（自己导出）'!B:G,6,FALSE)),"",VLOOKUP($B125,'问财（自己导出）'!B:G,6,FALSE))</f>
        <v/>
      </c>
      <c r="I125" s="46">
        <f t="shared" si="3"/>
        <v>0</v>
      </c>
      <c r="J125" s="47" t="str">
        <f>IF(ISERROR(VLOOKUP($B125,'小熊定理判定（不要动）'!$A:B,2,FALSE)),"",VLOOKUP($B125,'小熊定理判定（不要动）'!$A:B,2,FALSE))</f>
        <v/>
      </c>
      <c r="K125" s="47" t="str">
        <f>IF(ISERROR(VLOOKUP($B125,'小熊定理判定（不要动）'!$A:C,3,FALSE)),"",VLOOKUP($B125,'小熊定理判定（不要动）'!$A:C,3,FALSE))</f>
        <v/>
      </c>
      <c r="L125" s="47" t="str">
        <f>IF(ISERROR(VLOOKUP($B125,'小熊定理判定（不要动）'!$A:D,4,FALSE)),"",VLOOKUP($B125,'小熊定理判定（不要动）'!$A:D,4,FALSE))</f>
        <v/>
      </c>
      <c r="M125" s="54" t="str">
        <f>IF(ISERROR(VLOOKUP($B125,'分位点（自己导出） '!$C:E,3,FALSE)),"",VLOOKUP($B125,'分位点（自己导出） '!$C:E,3,FALSE))</f>
        <v/>
      </c>
      <c r="N125" s="54" t="str">
        <f>IF(ISERROR(VLOOKUP($B125,'分位点（自己导出） '!$C:F,4,FALSE)),"",VLOOKUP($B125,'分位点（自己导出） '!$C:F,4,FALSE))</f>
        <v/>
      </c>
    </row>
    <row r="126" spans="4:14">
      <c r="D126" s="41" t="str">
        <f>IF(ISERROR(VLOOKUP(C126,'周期表（不要动）'!A:B,2,FALSE)),"",VLOOKUP(C126,'周期表（不要动）'!A:B,2,FALSE))</f>
        <v/>
      </c>
      <c r="E126" s="43" t="str">
        <f>IF(ISERROR(VLOOKUP($B126,'问财（自己导出）'!B:D,3,FALSE)),"",VLOOKUP($B126,'问财（自己导出）'!B:D,3,FALSE))</f>
        <v/>
      </c>
      <c r="F126" s="43" t="str">
        <f>IF(ISERROR(VLOOKUP($B126,'问财（自己导出）'!B:E,4,FALSE)),"",VLOOKUP($B126,'问财（自己导出）'!B:E,4,FALSE))</f>
        <v/>
      </c>
      <c r="G126" s="43" t="str">
        <f>IF(ISERROR(VLOOKUP($B126,'问财（自己导出）'!B:F,5,FALSE)),"",VLOOKUP($B126,'问财（自己导出）'!B:F,5,FALSE))</f>
        <v/>
      </c>
      <c r="H126" s="43" t="str">
        <f>IF(ISERROR(VLOOKUP($B126,'问财（自己导出）'!B:G,6,FALSE)),"",VLOOKUP($B126,'问财（自己导出）'!B:G,6,FALSE))</f>
        <v/>
      </c>
      <c r="I126" s="46">
        <f t="shared" si="3"/>
        <v>0</v>
      </c>
      <c r="J126" s="47" t="str">
        <f>IF(ISERROR(VLOOKUP($B126,'小熊定理判定（不要动）'!$A:B,2,FALSE)),"",VLOOKUP($B126,'小熊定理判定（不要动）'!$A:B,2,FALSE))</f>
        <v/>
      </c>
      <c r="K126" s="47" t="str">
        <f>IF(ISERROR(VLOOKUP($B126,'小熊定理判定（不要动）'!$A:C,3,FALSE)),"",VLOOKUP($B126,'小熊定理判定（不要动）'!$A:C,3,FALSE))</f>
        <v/>
      </c>
      <c r="L126" s="47" t="str">
        <f>IF(ISERROR(VLOOKUP($B126,'小熊定理判定（不要动）'!$A:D,4,FALSE)),"",VLOOKUP($B126,'小熊定理判定（不要动）'!$A:D,4,FALSE))</f>
        <v/>
      </c>
      <c r="M126" s="54" t="str">
        <f>IF(ISERROR(VLOOKUP($B126,'分位点（自己导出） '!$C:E,3,FALSE)),"",VLOOKUP($B126,'分位点（自己导出） '!$C:E,3,FALSE))</f>
        <v/>
      </c>
      <c r="N126" s="54" t="str">
        <f>IF(ISERROR(VLOOKUP($B126,'分位点（自己导出） '!$C:F,4,FALSE)),"",VLOOKUP($B126,'分位点（自己导出） '!$C:F,4,FALSE))</f>
        <v/>
      </c>
    </row>
    <row r="127" spans="4:14">
      <c r="D127" s="41" t="str">
        <f>IF(ISERROR(VLOOKUP(C127,'周期表（不要动）'!A:B,2,FALSE)),"",VLOOKUP(C127,'周期表（不要动）'!A:B,2,FALSE))</f>
        <v/>
      </c>
      <c r="E127" s="43" t="str">
        <f>IF(ISERROR(VLOOKUP($B127,'问财（自己导出）'!B:D,3,FALSE)),"",VLOOKUP($B127,'问财（自己导出）'!B:D,3,FALSE))</f>
        <v/>
      </c>
      <c r="F127" s="43" t="str">
        <f>IF(ISERROR(VLOOKUP($B127,'问财（自己导出）'!B:E,4,FALSE)),"",VLOOKUP($B127,'问财（自己导出）'!B:E,4,FALSE))</f>
        <v/>
      </c>
      <c r="G127" s="43" t="str">
        <f>IF(ISERROR(VLOOKUP($B127,'问财（自己导出）'!B:F,5,FALSE)),"",VLOOKUP($B127,'问财（自己导出）'!B:F,5,FALSE))</f>
        <v/>
      </c>
      <c r="H127" s="43" t="str">
        <f>IF(ISERROR(VLOOKUP($B127,'问财（自己导出）'!B:G,6,FALSE)),"",VLOOKUP($B127,'问财（自己导出）'!B:G,6,FALSE))</f>
        <v/>
      </c>
      <c r="I127" s="46">
        <f t="shared" si="3"/>
        <v>0</v>
      </c>
      <c r="J127" s="47" t="str">
        <f>IF(ISERROR(VLOOKUP($B127,'小熊定理判定（不要动）'!$A:B,2,FALSE)),"",VLOOKUP($B127,'小熊定理判定（不要动）'!$A:B,2,FALSE))</f>
        <v/>
      </c>
      <c r="K127" s="47" t="str">
        <f>IF(ISERROR(VLOOKUP($B127,'小熊定理判定（不要动）'!$A:C,3,FALSE)),"",VLOOKUP($B127,'小熊定理判定（不要动）'!$A:C,3,FALSE))</f>
        <v/>
      </c>
      <c r="L127" s="47" t="str">
        <f>IF(ISERROR(VLOOKUP($B127,'小熊定理判定（不要动）'!$A:D,4,FALSE)),"",VLOOKUP($B127,'小熊定理判定（不要动）'!$A:D,4,FALSE))</f>
        <v/>
      </c>
      <c r="M127" s="54" t="str">
        <f>IF(ISERROR(VLOOKUP($B127,'分位点（自己导出） '!$C:E,3,FALSE)),"",VLOOKUP($B127,'分位点（自己导出） '!$C:E,3,FALSE))</f>
        <v/>
      </c>
      <c r="N127" s="54" t="str">
        <f>IF(ISERROR(VLOOKUP($B127,'分位点（自己导出） '!$C:F,4,FALSE)),"",VLOOKUP($B127,'分位点（自己导出） '!$C:F,4,FALSE))</f>
        <v/>
      </c>
    </row>
    <row r="128" spans="4:14">
      <c r="D128" s="41" t="str">
        <f>IF(ISERROR(VLOOKUP(C128,'周期表（不要动）'!A:B,2,FALSE)),"",VLOOKUP(C128,'周期表（不要动）'!A:B,2,FALSE))</f>
        <v/>
      </c>
      <c r="E128" s="43" t="str">
        <f>IF(ISERROR(VLOOKUP($B128,'问财（自己导出）'!B:D,3,FALSE)),"",VLOOKUP($B128,'问财（自己导出）'!B:D,3,FALSE))</f>
        <v/>
      </c>
      <c r="F128" s="43" t="str">
        <f>IF(ISERROR(VLOOKUP($B128,'问财（自己导出）'!B:E,4,FALSE)),"",VLOOKUP($B128,'问财（自己导出）'!B:E,4,FALSE))</f>
        <v/>
      </c>
      <c r="G128" s="43" t="str">
        <f>IF(ISERROR(VLOOKUP($B128,'问财（自己导出）'!B:F,5,FALSE)),"",VLOOKUP($B128,'问财（自己导出）'!B:F,5,FALSE))</f>
        <v/>
      </c>
      <c r="H128" s="43" t="str">
        <f>IF(ISERROR(VLOOKUP($B128,'问财（自己导出）'!B:G,6,FALSE)),"",VLOOKUP($B128,'问财（自己导出）'!B:G,6,FALSE))</f>
        <v/>
      </c>
      <c r="I128" s="46">
        <f t="shared" si="3"/>
        <v>0</v>
      </c>
      <c r="J128" s="47" t="str">
        <f>IF(ISERROR(VLOOKUP($B128,'小熊定理判定（不要动）'!$A:B,2,FALSE)),"",VLOOKUP($B128,'小熊定理判定（不要动）'!$A:B,2,FALSE))</f>
        <v/>
      </c>
      <c r="K128" s="47" t="str">
        <f>IF(ISERROR(VLOOKUP($B128,'小熊定理判定（不要动）'!$A:C,3,FALSE)),"",VLOOKUP($B128,'小熊定理判定（不要动）'!$A:C,3,FALSE))</f>
        <v/>
      </c>
      <c r="L128" s="47" t="str">
        <f>IF(ISERROR(VLOOKUP($B128,'小熊定理判定（不要动）'!$A:D,4,FALSE)),"",VLOOKUP($B128,'小熊定理判定（不要动）'!$A:D,4,FALSE))</f>
        <v/>
      </c>
      <c r="M128" s="54" t="str">
        <f>IF(ISERROR(VLOOKUP($B128,'分位点（自己导出） '!$C:E,3,FALSE)),"",VLOOKUP($B128,'分位点（自己导出） '!$C:E,3,FALSE))</f>
        <v/>
      </c>
      <c r="N128" s="54" t="str">
        <f>IF(ISERROR(VLOOKUP($B128,'分位点（自己导出） '!$C:F,4,FALSE)),"",VLOOKUP($B128,'分位点（自己导出） '!$C:F,4,FALSE))</f>
        <v/>
      </c>
    </row>
    <row r="129" spans="4:14">
      <c r="D129" s="41" t="str">
        <f>IF(ISERROR(VLOOKUP(C129,'周期表（不要动）'!A:B,2,FALSE)),"",VLOOKUP(C129,'周期表（不要动）'!A:B,2,FALSE))</f>
        <v/>
      </c>
      <c r="E129" s="43" t="str">
        <f>IF(ISERROR(VLOOKUP($B129,'问财（自己导出）'!B:D,3,FALSE)),"",VLOOKUP($B129,'问财（自己导出）'!B:D,3,FALSE))</f>
        <v/>
      </c>
      <c r="F129" s="43" t="str">
        <f>IF(ISERROR(VLOOKUP($B129,'问财（自己导出）'!B:E,4,FALSE)),"",VLOOKUP($B129,'问财（自己导出）'!B:E,4,FALSE))</f>
        <v/>
      </c>
      <c r="G129" s="43" t="str">
        <f>IF(ISERROR(VLOOKUP($B129,'问财（自己导出）'!B:F,5,FALSE)),"",VLOOKUP($B129,'问财（自己导出）'!B:F,5,FALSE))</f>
        <v/>
      </c>
      <c r="H129" s="43" t="str">
        <f>IF(ISERROR(VLOOKUP($B129,'问财（自己导出）'!B:G,6,FALSE)),"",VLOOKUP($B129,'问财（自己导出）'!B:G,6,FALSE))</f>
        <v/>
      </c>
      <c r="I129" s="46">
        <f t="shared" si="3"/>
        <v>0</v>
      </c>
      <c r="J129" s="47" t="str">
        <f>IF(ISERROR(VLOOKUP($B129,'小熊定理判定（不要动）'!$A:B,2,FALSE)),"",VLOOKUP($B129,'小熊定理判定（不要动）'!$A:B,2,FALSE))</f>
        <v/>
      </c>
      <c r="K129" s="47" t="str">
        <f>IF(ISERROR(VLOOKUP($B129,'小熊定理判定（不要动）'!$A:C,3,FALSE)),"",VLOOKUP($B129,'小熊定理判定（不要动）'!$A:C,3,FALSE))</f>
        <v/>
      </c>
      <c r="L129" s="47" t="str">
        <f>IF(ISERROR(VLOOKUP($B129,'小熊定理判定（不要动）'!$A:D,4,FALSE)),"",VLOOKUP($B129,'小熊定理判定（不要动）'!$A:D,4,FALSE))</f>
        <v/>
      </c>
      <c r="M129" s="54" t="str">
        <f>IF(ISERROR(VLOOKUP($B129,'分位点（自己导出） '!$C:E,3,FALSE)),"",VLOOKUP($B129,'分位点（自己导出） '!$C:E,3,FALSE))</f>
        <v/>
      </c>
      <c r="N129" s="54" t="str">
        <f>IF(ISERROR(VLOOKUP($B129,'分位点（自己导出） '!$C:F,4,FALSE)),"",VLOOKUP($B129,'分位点（自己导出） '!$C:F,4,FALSE))</f>
        <v/>
      </c>
    </row>
    <row r="130" spans="4:14">
      <c r="D130" s="41" t="str">
        <f>IF(ISERROR(VLOOKUP(C130,'周期表（不要动）'!A:B,2,FALSE)),"",VLOOKUP(C130,'周期表（不要动）'!A:B,2,FALSE))</f>
        <v/>
      </c>
      <c r="E130" s="43" t="str">
        <f>IF(ISERROR(VLOOKUP($B130,'问财（自己导出）'!B:D,3,FALSE)),"",VLOOKUP($B130,'问财（自己导出）'!B:D,3,FALSE))</f>
        <v/>
      </c>
      <c r="F130" s="43" t="str">
        <f>IF(ISERROR(VLOOKUP($B130,'问财（自己导出）'!B:E,4,FALSE)),"",VLOOKUP($B130,'问财（自己导出）'!B:E,4,FALSE))</f>
        <v/>
      </c>
      <c r="G130" s="43" t="str">
        <f>IF(ISERROR(VLOOKUP($B130,'问财（自己导出）'!B:F,5,FALSE)),"",VLOOKUP($B130,'问财（自己导出）'!B:F,5,FALSE))</f>
        <v/>
      </c>
      <c r="H130" s="43" t="str">
        <f>IF(ISERROR(VLOOKUP($B130,'问财（自己导出）'!B:G,6,FALSE)),"",VLOOKUP($B130,'问财（自己导出）'!B:G,6,FALSE))</f>
        <v/>
      </c>
      <c r="I130" s="46">
        <f t="shared" si="3"/>
        <v>0</v>
      </c>
      <c r="J130" s="47" t="str">
        <f>IF(ISERROR(VLOOKUP($B130,'小熊定理判定（不要动）'!$A:B,2,FALSE)),"",VLOOKUP($B130,'小熊定理判定（不要动）'!$A:B,2,FALSE))</f>
        <v/>
      </c>
      <c r="K130" s="47" t="str">
        <f>IF(ISERROR(VLOOKUP($B130,'小熊定理判定（不要动）'!$A:C,3,FALSE)),"",VLOOKUP($B130,'小熊定理判定（不要动）'!$A:C,3,FALSE))</f>
        <v/>
      </c>
      <c r="L130" s="47" t="str">
        <f>IF(ISERROR(VLOOKUP($B130,'小熊定理判定（不要动）'!$A:D,4,FALSE)),"",VLOOKUP($B130,'小熊定理判定（不要动）'!$A:D,4,FALSE))</f>
        <v/>
      </c>
      <c r="M130" s="54" t="str">
        <f>IF(ISERROR(VLOOKUP($B130,'分位点（自己导出） '!$C:E,3,FALSE)),"",VLOOKUP($B130,'分位点（自己导出） '!$C:E,3,FALSE))</f>
        <v/>
      </c>
      <c r="N130" s="54" t="str">
        <f>IF(ISERROR(VLOOKUP($B130,'分位点（自己导出） '!$C:F,4,FALSE)),"",VLOOKUP($B130,'分位点（自己导出） '!$C:F,4,FALSE))</f>
        <v/>
      </c>
    </row>
    <row r="131" spans="4:14">
      <c r="D131" s="41" t="str">
        <f>IF(ISERROR(VLOOKUP(C131,'周期表（不要动）'!A:B,2,FALSE)),"",VLOOKUP(C131,'周期表（不要动）'!A:B,2,FALSE))</f>
        <v/>
      </c>
      <c r="E131" s="43" t="str">
        <f>IF(ISERROR(VLOOKUP($B131,'问财（自己导出）'!B:D,3,FALSE)),"",VLOOKUP($B131,'问财（自己导出）'!B:D,3,FALSE))</f>
        <v/>
      </c>
      <c r="F131" s="43" t="str">
        <f>IF(ISERROR(VLOOKUP($B131,'问财（自己导出）'!B:E,4,FALSE)),"",VLOOKUP($B131,'问财（自己导出）'!B:E,4,FALSE))</f>
        <v/>
      </c>
      <c r="G131" s="43" t="str">
        <f>IF(ISERROR(VLOOKUP($B131,'问财（自己导出）'!B:F,5,FALSE)),"",VLOOKUP($B131,'问财（自己导出）'!B:F,5,FALSE))</f>
        <v/>
      </c>
      <c r="H131" s="43" t="str">
        <f>IF(ISERROR(VLOOKUP($B131,'问财（自己导出）'!B:G,6,FALSE)),"",VLOOKUP($B131,'问财（自己导出）'!B:G,6,FALSE))</f>
        <v/>
      </c>
      <c r="I131" s="46">
        <f t="shared" si="3"/>
        <v>0</v>
      </c>
      <c r="J131" s="47" t="str">
        <f>IF(ISERROR(VLOOKUP($B131,'小熊定理判定（不要动）'!$A:B,2,FALSE)),"",VLOOKUP($B131,'小熊定理判定（不要动）'!$A:B,2,FALSE))</f>
        <v/>
      </c>
      <c r="K131" s="47" t="str">
        <f>IF(ISERROR(VLOOKUP($B131,'小熊定理判定（不要动）'!$A:C,3,FALSE)),"",VLOOKUP($B131,'小熊定理判定（不要动）'!$A:C,3,FALSE))</f>
        <v/>
      </c>
      <c r="L131" s="47" t="str">
        <f>IF(ISERROR(VLOOKUP($B131,'小熊定理判定（不要动）'!$A:D,4,FALSE)),"",VLOOKUP($B131,'小熊定理判定（不要动）'!$A:D,4,FALSE))</f>
        <v/>
      </c>
      <c r="M131" s="54" t="str">
        <f>IF(ISERROR(VLOOKUP($B131,'分位点（自己导出） '!$C:E,3,FALSE)),"",VLOOKUP($B131,'分位点（自己导出） '!$C:E,3,FALSE))</f>
        <v/>
      </c>
      <c r="N131" s="54" t="str">
        <f>IF(ISERROR(VLOOKUP($B131,'分位点（自己导出） '!$C:F,4,FALSE)),"",VLOOKUP($B131,'分位点（自己导出） '!$C:F,4,FALSE))</f>
        <v/>
      </c>
    </row>
    <row r="132" spans="4:14">
      <c r="D132" s="41" t="str">
        <f>IF(ISERROR(VLOOKUP(C132,'周期表（不要动）'!A:B,2,FALSE)),"",VLOOKUP(C132,'周期表（不要动）'!A:B,2,FALSE))</f>
        <v/>
      </c>
      <c r="E132" s="43" t="str">
        <f>IF(ISERROR(VLOOKUP($B132,'问财（自己导出）'!B:D,3,FALSE)),"",VLOOKUP($B132,'问财（自己导出）'!B:D,3,FALSE))</f>
        <v/>
      </c>
      <c r="F132" s="43" t="str">
        <f>IF(ISERROR(VLOOKUP($B132,'问财（自己导出）'!B:E,4,FALSE)),"",VLOOKUP($B132,'问财（自己导出）'!B:E,4,FALSE))</f>
        <v/>
      </c>
      <c r="G132" s="43" t="str">
        <f>IF(ISERROR(VLOOKUP($B132,'问财（自己导出）'!B:F,5,FALSE)),"",VLOOKUP($B132,'问财（自己导出）'!B:F,5,FALSE))</f>
        <v/>
      </c>
      <c r="H132" s="43" t="str">
        <f>IF(ISERROR(VLOOKUP($B132,'问财（自己导出）'!B:G,6,FALSE)),"",VLOOKUP($B132,'问财（自己导出）'!B:G,6,FALSE))</f>
        <v/>
      </c>
      <c r="I132" s="46">
        <f t="shared" si="3"/>
        <v>0</v>
      </c>
      <c r="J132" s="47" t="str">
        <f>IF(ISERROR(VLOOKUP($B132,'小熊定理判定（不要动）'!$A:B,2,FALSE)),"",VLOOKUP($B132,'小熊定理判定（不要动）'!$A:B,2,FALSE))</f>
        <v/>
      </c>
      <c r="K132" s="47" t="str">
        <f>IF(ISERROR(VLOOKUP($B132,'小熊定理判定（不要动）'!$A:C,3,FALSE)),"",VLOOKUP($B132,'小熊定理判定（不要动）'!$A:C,3,FALSE))</f>
        <v/>
      </c>
      <c r="L132" s="47" t="str">
        <f>IF(ISERROR(VLOOKUP($B132,'小熊定理判定（不要动）'!$A:D,4,FALSE)),"",VLOOKUP($B132,'小熊定理判定（不要动）'!$A:D,4,FALSE))</f>
        <v/>
      </c>
      <c r="M132" s="54" t="str">
        <f>IF(ISERROR(VLOOKUP($B132,'分位点（自己导出） '!$C:E,3,FALSE)),"",VLOOKUP($B132,'分位点（自己导出） '!$C:E,3,FALSE))</f>
        <v/>
      </c>
      <c r="N132" s="54" t="str">
        <f>IF(ISERROR(VLOOKUP($B132,'分位点（自己导出） '!$C:F,4,FALSE)),"",VLOOKUP($B132,'分位点（自己导出） '!$C:F,4,FALSE))</f>
        <v/>
      </c>
    </row>
    <row r="133" spans="4:14">
      <c r="D133" s="41" t="str">
        <f>IF(ISERROR(VLOOKUP(C133,'周期表（不要动）'!A:B,2,FALSE)),"",VLOOKUP(C133,'周期表（不要动）'!A:B,2,FALSE))</f>
        <v/>
      </c>
      <c r="E133" s="43" t="str">
        <f>IF(ISERROR(VLOOKUP($B133,'问财（自己导出）'!B:D,3,FALSE)),"",VLOOKUP($B133,'问财（自己导出）'!B:D,3,FALSE))</f>
        <v/>
      </c>
      <c r="F133" s="43" t="str">
        <f>IF(ISERROR(VLOOKUP($B133,'问财（自己导出）'!B:E,4,FALSE)),"",VLOOKUP($B133,'问财（自己导出）'!B:E,4,FALSE))</f>
        <v/>
      </c>
      <c r="G133" s="43" t="str">
        <f>IF(ISERROR(VLOOKUP($B133,'问财（自己导出）'!B:F,5,FALSE)),"",VLOOKUP($B133,'问财（自己导出）'!B:F,5,FALSE))</f>
        <v/>
      </c>
      <c r="H133" s="43" t="str">
        <f>IF(ISERROR(VLOOKUP($B133,'问财（自己导出）'!B:G,6,FALSE)),"",VLOOKUP($B133,'问财（自己导出）'!B:G,6,FALSE))</f>
        <v/>
      </c>
      <c r="I133" s="46">
        <f t="shared" si="3"/>
        <v>0</v>
      </c>
      <c r="J133" s="47" t="str">
        <f>IF(ISERROR(VLOOKUP($B133,'小熊定理判定（不要动）'!$A:B,2,FALSE)),"",VLOOKUP($B133,'小熊定理判定（不要动）'!$A:B,2,FALSE))</f>
        <v/>
      </c>
      <c r="K133" s="47" t="str">
        <f>IF(ISERROR(VLOOKUP($B133,'小熊定理判定（不要动）'!$A:C,3,FALSE)),"",VLOOKUP($B133,'小熊定理判定（不要动）'!$A:C,3,FALSE))</f>
        <v/>
      </c>
      <c r="L133" s="47" t="str">
        <f>IF(ISERROR(VLOOKUP($B133,'小熊定理判定（不要动）'!$A:D,4,FALSE)),"",VLOOKUP($B133,'小熊定理判定（不要动）'!$A:D,4,FALSE))</f>
        <v/>
      </c>
      <c r="M133" s="54" t="str">
        <f>IF(ISERROR(VLOOKUP($B133,'分位点（自己导出） '!$C:E,3,FALSE)),"",VLOOKUP($B133,'分位点（自己导出） '!$C:E,3,FALSE))</f>
        <v/>
      </c>
      <c r="N133" s="54" t="str">
        <f>IF(ISERROR(VLOOKUP($B133,'分位点（自己导出） '!$C:F,4,FALSE)),"",VLOOKUP($B133,'分位点（自己导出） '!$C:F,4,FALSE))</f>
        <v/>
      </c>
    </row>
    <row r="134" spans="4:14">
      <c r="D134" s="41" t="str">
        <f>IF(ISERROR(VLOOKUP(C134,'周期表（不要动）'!A:B,2,FALSE)),"",VLOOKUP(C134,'周期表（不要动）'!A:B,2,FALSE))</f>
        <v/>
      </c>
      <c r="E134" s="43" t="str">
        <f>IF(ISERROR(VLOOKUP($B134,'问财（自己导出）'!B:D,3,FALSE)),"",VLOOKUP($B134,'问财（自己导出）'!B:D,3,FALSE))</f>
        <v/>
      </c>
      <c r="F134" s="43" t="str">
        <f>IF(ISERROR(VLOOKUP($B134,'问财（自己导出）'!B:E,4,FALSE)),"",VLOOKUP($B134,'问财（自己导出）'!B:E,4,FALSE))</f>
        <v/>
      </c>
      <c r="G134" s="43" t="str">
        <f>IF(ISERROR(VLOOKUP($B134,'问财（自己导出）'!B:F,5,FALSE)),"",VLOOKUP($B134,'问财（自己导出）'!B:F,5,FALSE))</f>
        <v/>
      </c>
      <c r="H134" s="43" t="str">
        <f>IF(ISERROR(VLOOKUP($B134,'问财（自己导出）'!B:G,6,FALSE)),"",VLOOKUP($B134,'问财（自己导出）'!B:G,6,FALSE))</f>
        <v/>
      </c>
      <c r="I134" s="46">
        <f t="shared" si="3"/>
        <v>0</v>
      </c>
      <c r="J134" s="47" t="str">
        <f>IF(ISERROR(VLOOKUP($B134,'小熊定理判定（不要动）'!$A:B,2,FALSE)),"",VLOOKUP($B134,'小熊定理判定（不要动）'!$A:B,2,FALSE))</f>
        <v/>
      </c>
      <c r="K134" s="47" t="str">
        <f>IF(ISERROR(VLOOKUP($B134,'小熊定理判定（不要动）'!$A:C,3,FALSE)),"",VLOOKUP($B134,'小熊定理判定（不要动）'!$A:C,3,FALSE))</f>
        <v/>
      </c>
      <c r="L134" s="47" t="str">
        <f>IF(ISERROR(VLOOKUP($B134,'小熊定理判定（不要动）'!$A:D,4,FALSE)),"",VLOOKUP($B134,'小熊定理判定（不要动）'!$A:D,4,FALSE))</f>
        <v/>
      </c>
      <c r="M134" s="54" t="str">
        <f>IF(ISERROR(VLOOKUP($B134,'分位点（自己导出） '!$C:E,3,FALSE)),"",VLOOKUP($B134,'分位点（自己导出） '!$C:E,3,FALSE))</f>
        <v/>
      </c>
      <c r="N134" s="54" t="str">
        <f>IF(ISERROR(VLOOKUP($B134,'分位点（自己导出） '!$C:F,4,FALSE)),"",VLOOKUP($B134,'分位点（自己导出） '!$C:F,4,FALSE))</f>
        <v/>
      </c>
    </row>
    <row r="135" spans="4:14">
      <c r="D135" s="41" t="str">
        <f>IF(ISERROR(VLOOKUP(C135,'周期表（不要动）'!A:B,2,FALSE)),"",VLOOKUP(C135,'周期表（不要动）'!A:B,2,FALSE))</f>
        <v/>
      </c>
      <c r="E135" s="43" t="str">
        <f>IF(ISERROR(VLOOKUP($B135,'问财（自己导出）'!B:D,3,FALSE)),"",VLOOKUP($B135,'问财（自己导出）'!B:D,3,FALSE))</f>
        <v/>
      </c>
      <c r="F135" s="43" t="str">
        <f>IF(ISERROR(VLOOKUP($B135,'问财（自己导出）'!B:E,4,FALSE)),"",VLOOKUP($B135,'问财（自己导出）'!B:E,4,FALSE))</f>
        <v/>
      </c>
      <c r="G135" s="43" t="str">
        <f>IF(ISERROR(VLOOKUP($B135,'问财（自己导出）'!B:F,5,FALSE)),"",VLOOKUP($B135,'问财（自己导出）'!B:F,5,FALSE))</f>
        <v/>
      </c>
      <c r="H135" s="43" t="str">
        <f>IF(ISERROR(VLOOKUP($B135,'问财（自己导出）'!B:G,6,FALSE)),"",VLOOKUP($B135,'问财（自己导出）'!B:G,6,FALSE))</f>
        <v/>
      </c>
      <c r="I135" s="46">
        <f t="shared" si="3"/>
        <v>0</v>
      </c>
      <c r="J135" s="47" t="str">
        <f>IF(ISERROR(VLOOKUP($B135,'小熊定理判定（不要动）'!$A:B,2,FALSE)),"",VLOOKUP($B135,'小熊定理判定（不要动）'!$A:B,2,FALSE))</f>
        <v/>
      </c>
      <c r="K135" s="47" t="str">
        <f>IF(ISERROR(VLOOKUP($B135,'小熊定理判定（不要动）'!$A:C,3,FALSE)),"",VLOOKUP($B135,'小熊定理判定（不要动）'!$A:C,3,FALSE))</f>
        <v/>
      </c>
      <c r="L135" s="47" t="str">
        <f>IF(ISERROR(VLOOKUP($B135,'小熊定理判定（不要动）'!$A:D,4,FALSE)),"",VLOOKUP($B135,'小熊定理判定（不要动）'!$A:D,4,FALSE))</f>
        <v/>
      </c>
      <c r="M135" s="54" t="str">
        <f>IF(ISERROR(VLOOKUP($B135,'分位点（自己导出） '!$C:E,3,FALSE)),"",VLOOKUP($B135,'分位点（自己导出） '!$C:E,3,FALSE))</f>
        <v/>
      </c>
      <c r="N135" s="54" t="str">
        <f>IF(ISERROR(VLOOKUP($B135,'分位点（自己导出） '!$C:F,4,FALSE)),"",VLOOKUP($B135,'分位点（自己导出） '!$C:F,4,FALSE))</f>
        <v/>
      </c>
    </row>
    <row r="136" spans="4:14">
      <c r="D136" s="41" t="str">
        <f>IF(ISERROR(VLOOKUP(C136,'周期表（不要动）'!A:B,2,FALSE)),"",VLOOKUP(C136,'周期表（不要动）'!A:B,2,FALSE))</f>
        <v/>
      </c>
      <c r="E136" s="43" t="str">
        <f>IF(ISERROR(VLOOKUP($B136,'问财（自己导出）'!B:D,3,FALSE)),"",VLOOKUP($B136,'问财（自己导出）'!B:D,3,FALSE))</f>
        <v/>
      </c>
      <c r="F136" s="43" t="str">
        <f>IF(ISERROR(VLOOKUP($B136,'问财（自己导出）'!B:E,4,FALSE)),"",VLOOKUP($B136,'问财（自己导出）'!B:E,4,FALSE))</f>
        <v/>
      </c>
      <c r="G136" s="43" t="str">
        <f>IF(ISERROR(VLOOKUP($B136,'问财（自己导出）'!B:F,5,FALSE)),"",VLOOKUP($B136,'问财（自己导出）'!B:F,5,FALSE))</f>
        <v/>
      </c>
      <c r="H136" s="43" t="str">
        <f>IF(ISERROR(VLOOKUP($B136,'问财（自己导出）'!B:G,6,FALSE)),"",VLOOKUP($B136,'问财（自己导出）'!B:G,6,FALSE))</f>
        <v/>
      </c>
      <c r="I136" s="46">
        <f t="shared" si="3"/>
        <v>0</v>
      </c>
      <c r="J136" s="47" t="str">
        <f>IF(ISERROR(VLOOKUP($B136,'小熊定理判定（不要动）'!$A:B,2,FALSE)),"",VLOOKUP($B136,'小熊定理判定（不要动）'!$A:B,2,FALSE))</f>
        <v/>
      </c>
      <c r="K136" s="47" t="str">
        <f>IF(ISERROR(VLOOKUP($B136,'小熊定理判定（不要动）'!$A:C,3,FALSE)),"",VLOOKUP($B136,'小熊定理判定（不要动）'!$A:C,3,FALSE))</f>
        <v/>
      </c>
      <c r="L136" s="47" t="str">
        <f>IF(ISERROR(VLOOKUP($B136,'小熊定理判定（不要动）'!$A:D,4,FALSE)),"",VLOOKUP($B136,'小熊定理判定（不要动）'!$A:D,4,FALSE))</f>
        <v/>
      </c>
      <c r="M136" s="54" t="str">
        <f>IF(ISERROR(VLOOKUP($B136,'分位点（自己导出） '!$C:E,3,FALSE)),"",VLOOKUP($B136,'分位点（自己导出） '!$C:E,3,FALSE))</f>
        <v/>
      </c>
      <c r="N136" s="54" t="str">
        <f>IF(ISERROR(VLOOKUP($B136,'分位点（自己导出） '!$C:F,4,FALSE)),"",VLOOKUP($B136,'分位点（自己导出） '!$C:F,4,FALSE))</f>
        <v/>
      </c>
    </row>
    <row r="137" spans="4:14">
      <c r="D137" s="41" t="str">
        <f>IF(ISERROR(VLOOKUP(C137,'周期表（不要动）'!A:B,2,FALSE)),"",VLOOKUP(C137,'周期表（不要动）'!A:B,2,FALSE))</f>
        <v/>
      </c>
      <c r="E137" s="43" t="str">
        <f>IF(ISERROR(VLOOKUP($B137,'问财（自己导出）'!B:D,3,FALSE)),"",VLOOKUP($B137,'问财（自己导出）'!B:D,3,FALSE))</f>
        <v/>
      </c>
      <c r="F137" s="43" t="str">
        <f>IF(ISERROR(VLOOKUP($B137,'问财（自己导出）'!B:E,4,FALSE)),"",VLOOKUP($B137,'问财（自己导出）'!B:E,4,FALSE))</f>
        <v/>
      </c>
      <c r="G137" s="43" t="str">
        <f>IF(ISERROR(VLOOKUP($B137,'问财（自己导出）'!B:F,5,FALSE)),"",VLOOKUP($B137,'问财（自己导出）'!B:F,5,FALSE))</f>
        <v/>
      </c>
      <c r="H137" s="43" t="str">
        <f>IF(ISERROR(VLOOKUP($B137,'问财（自己导出）'!B:G,6,FALSE)),"",VLOOKUP($B137,'问财（自己导出）'!B:G,6,FALSE))</f>
        <v/>
      </c>
      <c r="I137" s="46">
        <f t="shared" si="3"/>
        <v>0</v>
      </c>
      <c r="J137" s="47" t="str">
        <f>IF(ISERROR(VLOOKUP($B137,'小熊定理判定（不要动）'!$A:B,2,FALSE)),"",VLOOKUP($B137,'小熊定理判定（不要动）'!$A:B,2,FALSE))</f>
        <v/>
      </c>
      <c r="K137" s="47" t="str">
        <f>IF(ISERROR(VLOOKUP($B137,'小熊定理判定（不要动）'!$A:C,3,FALSE)),"",VLOOKUP($B137,'小熊定理判定（不要动）'!$A:C,3,FALSE))</f>
        <v/>
      </c>
      <c r="L137" s="47" t="str">
        <f>IF(ISERROR(VLOOKUP($B137,'小熊定理判定（不要动）'!$A:D,4,FALSE)),"",VLOOKUP($B137,'小熊定理判定（不要动）'!$A:D,4,FALSE))</f>
        <v/>
      </c>
      <c r="M137" s="54" t="str">
        <f>IF(ISERROR(VLOOKUP($B137,'分位点（自己导出） '!$C:E,3,FALSE)),"",VLOOKUP($B137,'分位点（自己导出） '!$C:E,3,FALSE))</f>
        <v/>
      </c>
      <c r="N137" s="54" t="str">
        <f>IF(ISERROR(VLOOKUP($B137,'分位点（自己导出） '!$C:F,4,FALSE)),"",VLOOKUP($B137,'分位点（自己导出） '!$C:F,4,FALSE))</f>
        <v/>
      </c>
    </row>
    <row r="138" spans="4:14">
      <c r="D138" s="41" t="str">
        <f>IF(ISERROR(VLOOKUP(C138,'周期表（不要动）'!A:B,2,FALSE)),"",VLOOKUP(C138,'周期表（不要动）'!A:B,2,FALSE))</f>
        <v/>
      </c>
      <c r="E138" s="43" t="str">
        <f>IF(ISERROR(VLOOKUP($B138,'问财（自己导出）'!B:D,3,FALSE)),"",VLOOKUP($B138,'问财（自己导出）'!B:D,3,FALSE))</f>
        <v/>
      </c>
      <c r="F138" s="43" t="str">
        <f>IF(ISERROR(VLOOKUP($B138,'问财（自己导出）'!B:E,4,FALSE)),"",VLOOKUP($B138,'问财（自己导出）'!B:E,4,FALSE))</f>
        <v/>
      </c>
      <c r="G138" s="43" t="str">
        <f>IF(ISERROR(VLOOKUP($B138,'问财（自己导出）'!B:F,5,FALSE)),"",VLOOKUP($B138,'问财（自己导出）'!B:F,5,FALSE))</f>
        <v/>
      </c>
      <c r="H138" s="43" t="str">
        <f>IF(ISERROR(VLOOKUP($B138,'问财（自己导出）'!B:G,6,FALSE)),"",VLOOKUP($B138,'问财（自己导出）'!B:G,6,FALSE))</f>
        <v/>
      </c>
      <c r="I138" s="46">
        <f t="shared" si="3"/>
        <v>0</v>
      </c>
      <c r="J138" s="47" t="str">
        <f>IF(ISERROR(VLOOKUP($B138,'小熊定理判定（不要动）'!$A:B,2,FALSE)),"",VLOOKUP($B138,'小熊定理判定（不要动）'!$A:B,2,FALSE))</f>
        <v/>
      </c>
      <c r="K138" s="47" t="str">
        <f>IF(ISERROR(VLOOKUP($B138,'小熊定理判定（不要动）'!$A:C,3,FALSE)),"",VLOOKUP($B138,'小熊定理判定（不要动）'!$A:C,3,FALSE))</f>
        <v/>
      </c>
      <c r="L138" s="47" t="str">
        <f>IF(ISERROR(VLOOKUP($B138,'小熊定理判定（不要动）'!$A:D,4,FALSE)),"",VLOOKUP($B138,'小熊定理判定（不要动）'!$A:D,4,FALSE))</f>
        <v/>
      </c>
      <c r="M138" s="54" t="str">
        <f>IF(ISERROR(VLOOKUP($B138,'分位点（自己导出） '!$C:E,3,FALSE)),"",VLOOKUP($B138,'分位点（自己导出） '!$C:E,3,FALSE))</f>
        <v/>
      </c>
      <c r="N138" s="54" t="str">
        <f>IF(ISERROR(VLOOKUP($B138,'分位点（自己导出） '!$C:F,4,FALSE)),"",VLOOKUP($B138,'分位点（自己导出） '!$C:F,4,FALSE))</f>
        <v/>
      </c>
    </row>
    <row r="139" spans="4:14">
      <c r="D139" s="41" t="str">
        <f>IF(ISERROR(VLOOKUP(C139,'周期表（不要动）'!A:B,2,FALSE)),"",VLOOKUP(C139,'周期表（不要动）'!A:B,2,FALSE))</f>
        <v/>
      </c>
      <c r="E139" s="43" t="str">
        <f>IF(ISERROR(VLOOKUP($B139,'问财（自己导出）'!B:D,3,FALSE)),"",VLOOKUP($B139,'问财（自己导出）'!B:D,3,FALSE))</f>
        <v/>
      </c>
      <c r="F139" s="43" t="str">
        <f>IF(ISERROR(VLOOKUP($B139,'问财（自己导出）'!B:E,4,FALSE)),"",VLOOKUP($B139,'问财（自己导出）'!B:E,4,FALSE))</f>
        <v/>
      </c>
      <c r="G139" s="43" t="str">
        <f>IF(ISERROR(VLOOKUP($B139,'问财（自己导出）'!B:F,5,FALSE)),"",VLOOKUP($B139,'问财（自己导出）'!B:F,5,FALSE))</f>
        <v/>
      </c>
      <c r="H139" s="43" t="str">
        <f>IF(ISERROR(VLOOKUP($B139,'问财（自己导出）'!B:G,6,FALSE)),"",VLOOKUP($B139,'问财（自己导出）'!B:G,6,FALSE))</f>
        <v/>
      </c>
      <c r="I139" s="46">
        <f t="shared" si="3"/>
        <v>0</v>
      </c>
      <c r="J139" s="47" t="str">
        <f>IF(ISERROR(VLOOKUP($B139,'小熊定理判定（不要动）'!$A:B,2,FALSE)),"",VLOOKUP($B139,'小熊定理判定（不要动）'!$A:B,2,FALSE))</f>
        <v/>
      </c>
      <c r="K139" s="47" t="str">
        <f>IF(ISERROR(VLOOKUP($B139,'小熊定理判定（不要动）'!$A:C,3,FALSE)),"",VLOOKUP($B139,'小熊定理判定（不要动）'!$A:C,3,FALSE))</f>
        <v/>
      </c>
      <c r="L139" s="47" t="str">
        <f>IF(ISERROR(VLOOKUP($B139,'小熊定理判定（不要动）'!$A:D,4,FALSE)),"",VLOOKUP($B139,'小熊定理判定（不要动）'!$A:D,4,FALSE))</f>
        <v/>
      </c>
      <c r="M139" s="54" t="str">
        <f>IF(ISERROR(VLOOKUP($B139,'分位点（自己导出） '!$C:E,3,FALSE)),"",VLOOKUP($B139,'分位点（自己导出） '!$C:E,3,FALSE))</f>
        <v/>
      </c>
      <c r="N139" s="54" t="str">
        <f>IF(ISERROR(VLOOKUP($B139,'分位点（自己导出） '!$C:F,4,FALSE)),"",VLOOKUP($B139,'分位点（自己导出） '!$C:F,4,FALSE))</f>
        <v/>
      </c>
    </row>
    <row r="140" spans="4:14">
      <c r="D140" s="41" t="str">
        <f>IF(ISERROR(VLOOKUP(C140,'周期表（不要动）'!A:B,2,FALSE)),"",VLOOKUP(C140,'周期表（不要动）'!A:B,2,FALSE))</f>
        <v/>
      </c>
      <c r="E140" s="43" t="str">
        <f>IF(ISERROR(VLOOKUP($B140,'问财（自己导出）'!B:D,3,FALSE)),"",VLOOKUP($B140,'问财（自己导出）'!B:D,3,FALSE))</f>
        <v/>
      </c>
      <c r="F140" s="43" t="str">
        <f>IF(ISERROR(VLOOKUP($B140,'问财（自己导出）'!B:E,4,FALSE)),"",VLOOKUP($B140,'问财（自己导出）'!B:E,4,FALSE))</f>
        <v/>
      </c>
      <c r="G140" s="43" t="str">
        <f>IF(ISERROR(VLOOKUP($B140,'问财（自己导出）'!B:F,5,FALSE)),"",VLOOKUP($B140,'问财（自己导出）'!B:F,5,FALSE))</f>
        <v/>
      </c>
      <c r="H140" s="43" t="str">
        <f>IF(ISERROR(VLOOKUP($B140,'问财（自己导出）'!B:G,6,FALSE)),"",VLOOKUP($B140,'问财（自己导出）'!B:G,6,FALSE))</f>
        <v/>
      </c>
      <c r="I140" s="46">
        <f t="shared" si="3"/>
        <v>0</v>
      </c>
      <c r="J140" s="47" t="str">
        <f>IF(ISERROR(VLOOKUP($B140,'小熊定理判定（不要动）'!$A:B,2,FALSE)),"",VLOOKUP($B140,'小熊定理判定（不要动）'!$A:B,2,FALSE))</f>
        <v/>
      </c>
      <c r="K140" s="47" t="str">
        <f>IF(ISERROR(VLOOKUP($B140,'小熊定理判定（不要动）'!$A:C,3,FALSE)),"",VLOOKUP($B140,'小熊定理判定（不要动）'!$A:C,3,FALSE))</f>
        <v/>
      </c>
      <c r="L140" s="47" t="str">
        <f>IF(ISERROR(VLOOKUP($B140,'小熊定理判定（不要动）'!$A:D,4,FALSE)),"",VLOOKUP($B140,'小熊定理判定（不要动）'!$A:D,4,FALSE))</f>
        <v/>
      </c>
      <c r="M140" s="54" t="str">
        <f>IF(ISERROR(VLOOKUP($B140,'分位点（自己导出） '!$C:E,3,FALSE)),"",VLOOKUP($B140,'分位点（自己导出） '!$C:E,3,FALSE))</f>
        <v/>
      </c>
      <c r="N140" s="54" t="str">
        <f>IF(ISERROR(VLOOKUP($B140,'分位点（自己导出） '!$C:F,4,FALSE)),"",VLOOKUP($B140,'分位点（自己导出） '!$C:F,4,FALSE))</f>
        <v/>
      </c>
    </row>
    <row r="141" spans="4:14">
      <c r="D141" s="41" t="str">
        <f>IF(ISERROR(VLOOKUP(C141,'周期表（不要动）'!A:B,2,FALSE)),"",VLOOKUP(C141,'周期表（不要动）'!A:B,2,FALSE))</f>
        <v/>
      </c>
      <c r="E141" s="43" t="str">
        <f>IF(ISERROR(VLOOKUP($B141,'问财（自己导出）'!B:D,3,FALSE)),"",VLOOKUP($B141,'问财（自己导出）'!B:D,3,FALSE))</f>
        <v/>
      </c>
      <c r="F141" s="43" t="str">
        <f>IF(ISERROR(VLOOKUP($B141,'问财（自己导出）'!B:E,4,FALSE)),"",VLOOKUP($B141,'问财（自己导出）'!B:E,4,FALSE))</f>
        <v/>
      </c>
      <c r="G141" s="43" t="str">
        <f>IF(ISERROR(VLOOKUP($B141,'问财（自己导出）'!B:F,5,FALSE)),"",VLOOKUP($B141,'问财（自己导出）'!B:F,5,FALSE))</f>
        <v/>
      </c>
      <c r="H141" s="43" t="str">
        <f>IF(ISERROR(VLOOKUP($B141,'问财（自己导出）'!B:G,6,FALSE)),"",VLOOKUP($B141,'问财（自己导出）'!B:G,6,FALSE))</f>
        <v/>
      </c>
      <c r="I141" s="46">
        <f t="shared" si="3"/>
        <v>0</v>
      </c>
      <c r="J141" s="47" t="str">
        <f>IF(ISERROR(VLOOKUP($B141,'小熊定理判定（不要动）'!$A:B,2,FALSE)),"",VLOOKUP($B141,'小熊定理判定（不要动）'!$A:B,2,FALSE))</f>
        <v/>
      </c>
      <c r="K141" s="47" t="str">
        <f>IF(ISERROR(VLOOKUP($B141,'小熊定理判定（不要动）'!$A:C,3,FALSE)),"",VLOOKUP($B141,'小熊定理判定（不要动）'!$A:C,3,FALSE))</f>
        <v/>
      </c>
      <c r="L141" s="47" t="str">
        <f>IF(ISERROR(VLOOKUP($B141,'小熊定理判定（不要动）'!$A:D,4,FALSE)),"",VLOOKUP($B141,'小熊定理判定（不要动）'!$A:D,4,FALSE))</f>
        <v/>
      </c>
      <c r="M141" s="54" t="str">
        <f>IF(ISERROR(VLOOKUP($B141,'分位点（自己导出） '!$C:E,3,FALSE)),"",VLOOKUP($B141,'分位点（自己导出） '!$C:E,3,FALSE))</f>
        <v/>
      </c>
      <c r="N141" s="54" t="str">
        <f>IF(ISERROR(VLOOKUP($B141,'分位点（自己导出） '!$C:F,4,FALSE)),"",VLOOKUP($B141,'分位点（自己导出） '!$C:F,4,FALSE))</f>
        <v/>
      </c>
    </row>
    <row r="142" spans="4:14">
      <c r="D142" s="41" t="str">
        <f>IF(ISERROR(VLOOKUP(C142,'周期表（不要动）'!A:B,2,FALSE)),"",VLOOKUP(C142,'周期表（不要动）'!A:B,2,FALSE))</f>
        <v/>
      </c>
      <c r="E142" s="43" t="str">
        <f>IF(ISERROR(VLOOKUP($B142,'问财（自己导出）'!B:D,3,FALSE)),"",VLOOKUP($B142,'问财（自己导出）'!B:D,3,FALSE))</f>
        <v/>
      </c>
      <c r="F142" s="43" t="str">
        <f>IF(ISERROR(VLOOKUP($B142,'问财（自己导出）'!B:E,4,FALSE)),"",VLOOKUP($B142,'问财（自己导出）'!B:E,4,FALSE))</f>
        <v/>
      </c>
      <c r="G142" s="43" t="str">
        <f>IF(ISERROR(VLOOKUP($B142,'问财（自己导出）'!B:F,5,FALSE)),"",VLOOKUP($B142,'问财（自己导出）'!B:F,5,FALSE))</f>
        <v/>
      </c>
      <c r="H142" s="43" t="str">
        <f>IF(ISERROR(VLOOKUP($B142,'问财（自己导出）'!B:G,6,FALSE)),"",VLOOKUP($B142,'问财（自己导出）'!B:G,6,FALSE))</f>
        <v/>
      </c>
      <c r="I142" s="46">
        <f t="shared" si="3"/>
        <v>0</v>
      </c>
      <c r="J142" s="47" t="str">
        <f>IF(ISERROR(VLOOKUP($B142,'小熊定理判定（不要动）'!$A:B,2,FALSE)),"",VLOOKUP($B142,'小熊定理判定（不要动）'!$A:B,2,FALSE))</f>
        <v/>
      </c>
      <c r="K142" s="47" t="str">
        <f>IF(ISERROR(VLOOKUP($B142,'小熊定理判定（不要动）'!$A:C,3,FALSE)),"",VLOOKUP($B142,'小熊定理判定（不要动）'!$A:C,3,FALSE))</f>
        <v/>
      </c>
      <c r="L142" s="47" t="str">
        <f>IF(ISERROR(VLOOKUP($B142,'小熊定理判定（不要动）'!$A:D,4,FALSE)),"",VLOOKUP($B142,'小熊定理判定（不要动）'!$A:D,4,FALSE))</f>
        <v/>
      </c>
      <c r="M142" s="54" t="str">
        <f>IF(ISERROR(VLOOKUP($B142,'分位点（自己导出） '!$C:E,3,FALSE)),"",VLOOKUP($B142,'分位点（自己导出） '!$C:E,3,FALSE))</f>
        <v/>
      </c>
      <c r="N142" s="54" t="str">
        <f>IF(ISERROR(VLOOKUP($B142,'分位点（自己导出） '!$C:F,4,FALSE)),"",VLOOKUP($B142,'分位点（自己导出） '!$C:F,4,FALSE))</f>
        <v/>
      </c>
    </row>
    <row r="143" spans="4:14">
      <c r="D143" s="41" t="str">
        <f>IF(ISERROR(VLOOKUP(C143,'周期表（不要动）'!A:B,2,FALSE)),"",VLOOKUP(C143,'周期表（不要动）'!A:B,2,FALSE))</f>
        <v/>
      </c>
      <c r="E143" s="43" t="str">
        <f>IF(ISERROR(VLOOKUP($B143,'问财（自己导出）'!B:D,3,FALSE)),"",VLOOKUP($B143,'问财（自己导出）'!B:D,3,FALSE))</f>
        <v/>
      </c>
      <c r="F143" s="43" t="str">
        <f>IF(ISERROR(VLOOKUP($B143,'问财（自己导出）'!B:E,4,FALSE)),"",VLOOKUP($B143,'问财（自己导出）'!B:E,4,FALSE))</f>
        <v/>
      </c>
      <c r="G143" s="43" t="str">
        <f>IF(ISERROR(VLOOKUP($B143,'问财（自己导出）'!B:F,5,FALSE)),"",VLOOKUP($B143,'问财（自己导出）'!B:F,5,FALSE))</f>
        <v/>
      </c>
      <c r="H143" s="43" t="str">
        <f>IF(ISERROR(VLOOKUP($B143,'问财（自己导出）'!B:G,6,FALSE)),"",VLOOKUP($B143,'问财（自己导出）'!B:G,6,FALSE))</f>
        <v/>
      </c>
      <c r="I143" s="46">
        <f t="shared" si="3"/>
        <v>0</v>
      </c>
      <c r="J143" s="47" t="str">
        <f>IF(ISERROR(VLOOKUP($B143,'小熊定理判定（不要动）'!$A:B,2,FALSE)),"",VLOOKUP($B143,'小熊定理判定（不要动）'!$A:B,2,FALSE))</f>
        <v/>
      </c>
      <c r="K143" s="47" t="str">
        <f>IF(ISERROR(VLOOKUP($B143,'小熊定理判定（不要动）'!$A:C,3,FALSE)),"",VLOOKUP($B143,'小熊定理判定（不要动）'!$A:C,3,FALSE))</f>
        <v/>
      </c>
      <c r="L143" s="47" t="str">
        <f>IF(ISERROR(VLOOKUP($B143,'小熊定理判定（不要动）'!$A:D,4,FALSE)),"",VLOOKUP($B143,'小熊定理判定（不要动）'!$A:D,4,FALSE))</f>
        <v/>
      </c>
      <c r="M143" s="54" t="str">
        <f>IF(ISERROR(VLOOKUP($B143,'分位点（自己导出） '!$C:E,3,FALSE)),"",VLOOKUP($B143,'分位点（自己导出） '!$C:E,3,FALSE))</f>
        <v/>
      </c>
      <c r="N143" s="54" t="str">
        <f>IF(ISERROR(VLOOKUP($B143,'分位点（自己导出） '!$C:F,4,FALSE)),"",VLOOKUP($B143,'分位点（自己导出） '!$C:F,4,FALSE))</f>
        <v/>
      </c>
    </row>
    <row r="144" spans="4:14">
      <c r="D144" s="41" t="str">
        <f>IF(ISERROR(VLOOKUP(C144,'周期表（不要动）'!A:B,2,FALSE)),"",VLOOKUP(C144,'周期表（不要动）'!A:B,2,FALSE))</f>
        <v/>
      </c>
      <c r="E144" s="43" t="str">
        <f>IF(ISERROR(VLOOKUP($B144,'问财（自己导出）'!B:D,3,FALSE)),"",VLOOKUP($B144,'问财（自己导出）'!B:D,3,FALSE))</f>
        <v/>
      </c>
      <c r="F144" s="43" t="str">
        <f>IF(ISERROR(VLOOKUP($B144,'问财（自己导出）'!B:E,4,FALSE)),"",VLOOKUP($B144,'问财（自己导出）'!B:E,4,FALSE))</f>
        <v/>
      </c>
      <c r="G144" s="43" t="str">
        <f>IF(ISERROR(VLOOKUP($B144,'问财（自己导出）'!B:F,5,FALSE)),"",VLOOKUP($B144,'问财（自己导出）'!B:F,5,FALSE))</f>
        <v/>
      </c>
      <c r="H144" s="43" t="str">
        <f>IF(ISERROR(VLOOKUP($B144,'问财（自己导出）'!B:G,6,FALSE)),"",VLOOKUP($B144,'问财（自己导出）'!B:G,6,FALSE))</f>
        <v/>
      </c>
      <c r="I144" s="46">
        <f t="shared" si="3"/>
        <v>0</v>
      </c>
      <c r="J144" s="47" t="str">
        <f>IF(ISERROR(VLOOKUP($B144,'小熊定理判定（不要动）'!$A:B,2,FALSE)),"",VLOOKUP($B144,'小熊定理判定（不要动）'!$A:B,2,FALSE))</f>
        <v/>
      </c>
      <c r="K144" s="47" t="str">
        <f>IF(ISERROR(VLOOKUP($B144,'小熊定理判定（不要动）'!$A:C,3,FALSE)),"",VLOOKUP($B144,'小熊定理判定（不要动）'!$A:C,3,FALSE))</f>
        <v/>
      </c>
      <c r="L144" s="47" t="str">
        <f>IF(ISERROR(VLOOKUP($B144,'小熊定理判定（不要动）'!$A:D,4,FALSE)),"",VLOOKUP($B144,'小熊定理判定（不要动）'!$A:D,4,FALSE))</f>
        <v/>
      </c>
      <c r="M144" s="54" t="str">
        <f>IF(ISERROR(VLOOKUP($B144,'分位点（自己导出） '!$C:E,3,FALSE)),"",VLOOKUP($B144,'分位点（自己导出） '!$C:E,3,FALSE))</f>
        <v/>
      </c>
      <c r="N144" s="54" t="str">
        <f>IF(ISERROR(VLOOKUP($B144,'分位点（自己导出） '!$C:F,4,FALSE)),"",VLOOKUP($B144,'分位点（自己导出） '!$C:F,4,FALSE))</f>
        <v/>
      </c>
    </row>
    <row r="145" spans="4:14">
      <c r="D145" s="41" t="str">
        <f>IF(ISERROR(VLOOKUP(C145,'周期表（不要动）'!A:B,2,FALSE)),"",VLOOKUP(C145,'周期表（不要动）'!A:B,2,FALSE))</f>
        <v/>
      </c>
      <c r="E145" s="43" t="str">
        <f>IF(ISERROR(VLOOKUP($B145,'问财（自己导出）'!B:D,3,FALSE)),"",VLOOKUP($B145,'问财（自己导出）'!B:D,3,FALSE))</f>
        <v/>
      </c>
      <c r="F145" s="43" t="str">
        <f>IF(ISERROR(VLOOKUP($B145,'问财（自己导出）'!B:E,4,FALSE)),"",VLOOKUP($B145,'问财（自己导出）'!B:E,4,FALSE))</f>
        <v/>
      </c>
      <c r="G145" s="43" t="str">
        <f>IF(ISERROR(VLOOKUP($B145,'问财（自己导出）'!B:F,5,FALSE)),"",VLOOKUP($B145,'问财（自己导出）'!B:F,5,FALSE))</f>
        <v/>
      </c>
      <c r="H145" s="43" t="str">
        <f>IF(ISERROR(VLOOKUP($B145,'问财（自己导出）'!B:G,6,FALSE)),"",VLOOKUP($B145,'问财（自己导出）'!B:G,6,FALSE))</f>
        <v/>
      </c>
      <c r="I145" s="46">
        <f t="shared" si="3"/>
        <v>0</v>
      </c>
      <c r="J145" s="47" t="str">
        <f>IF(ISERROR(VLOOKUP($B145,'小熊定理判定（不要动）'!$A:B,2,FALSE)),"",VLOOKUP($B145,'小熊定理判定（不要动）'!$A:B,2,FALSE))</f>
        <v/>
      </c>
      <c r="K145" s="47" t="str">
        <f>IF(ISERROR(VLOOKUP($B145,'小熊定理判定（不要动）'!$A:C,3,FALSE)),"",VLOOKUP($B145,'小熊定理判定（不要动）'!$A:C,3,FALSE))</f>
        <v/>
      </c>
      <c r="L145" s="47" t="str">
        <f>IF(ISERROR(VLOOKUP($B145,'小熊定理判定（不要动）'!$A:D,4,FALSE)),"",VLOOKUP($B145,'小熊定理判定（不要动）'!$A:D,4,FALSE))</f>
        <v/>
      </c>
      <c r="M145" s="54" t="str">
        <f>IF(ISERROR(VLOOKUP($B145,'分位点（自己导出） '!$C:E,3,FALSE)),"",VLOOKUP($B145,'分位点（自己导出） '!$C:E,3,FALSE))</f>
        <v/>
      </c>
      <c r="N145" s="54" t="str">
        <f>IF(ISERROR(VLOOKUP($B145,'分位点（自己导出） '!$C:F,4,FALSE)),"",VLOOKUP($B145,'分位点（自己导出） '!$C:F,4,FALSE))</f>
        <v/>
      </c>
    </row>
    <row r="146" spans="4:14">
      <c r="D146" s="41" t="str">
        <f>IF(ISERROR(VLOOKUP(C146,'周期表（不要动）'!A:B,2,FALSE)),"",VLOOKUP(C146,'周期表（不要动）'!A:B,2,FALSE))</f>
        <v/>
      </c>
      <c r="E146" s="43" t="str">
        <f>IF(ISERROR(VLOOKUP($B146,'问财（自己导出）'!B:D,3,FALSE)),"",VLOOKUP($B146,'问财（自己导出）'!B:D,3,FALSE))</f>
        <v/>
      </c>
      <c r="F146" s="43" t="str">
        <f>IF(ISERROR(VLOOKUP($B146,'问财（自己导出）'!B:E,4,FALSE)),"",VLOOKUP($B146,'问财（自己导出）'!B:E,4,FALSE))</f>
        <v/>
      </c>
      <c r="G146" s="43" t="str">
        <f>IF(ISERROR(VLOOKUP($B146,'问财（自己导出）'!B:F,5,FALSE)),"",VLOOKUP($B146,'问财（自己导出）'!B:F,5,FALSE))</f>
        <v/>
      </c>
      <c r="H146" s="43" t="str">
        <f>IF(ISERROR(VLOOKUP($B146,'问财（自己导出）'!B:G,6,FALSE)),"",VLOOKUP($B146,'问财（自己导出）'!B:G,6,FALSE))</f>
        <v/>
      </c>
      <c r="I146" s="46">
        <f t="shared" si="3"/>
        <v>0</v>
      </c>
      <c r="J146" s="47" t="str">
        <f>IF(ISERROR(VLOOKUP($B146,'小熊定理判定（不要动）'!$A:B,2,FALSE)),"",VLOOKUP($B146,'小熊定理判定（不要动）'!$A:B,2,FALSE))</f>
        <v/>
      </c>
      <c r="K146" s="47" t="str">
        <f>IF(ISERROR(VLOOKUP($B146,'小熊定理判定（不要动）'!$A:C,3,FALSE)),"",VLOOKUP($B146,'小熊定理判定（不要动）'!$A:C,3,FALSE))</f>
        <v/>
      </c>
      <c r="L146" s="47" t="str">
        <f>IF(ISERROR(VLOOKUP($B146,'小熊定理判定（不要动）'!$A:D,4,FALSE)),"",VLOOKUP($B146,'小熊定理判定（不要动）'!$A:D,4,FALSE))</f>
        <v/>
      </c>
      <c r="M146" s="54" t="str">
        <f>IF(ISERROR(VLOOKUP($B146,'分位点（自己导出） '!$C:E,3,FALSE)),"",VLOOKUP($B146,'分位点（自己导出） '!$C:E,3,FALSE))</f>
        <v/>
      </c>
      <c r="N146" s="54" t="str">
        <f>IF(ISERROR(VLOOKUP($B146,'分位点（自己导出） '!$C:F,4,FALSE)),"",VLOOKUP($B146,'分位点（自己导出） '!$C:F,4,FALSE))</f>
        <v/>
      </c>
    </row>
    <row r="147" spans="4:14">
      <c r="D147" s="41" t="str">
        <f>IF(ISERROR(VLOOKUP(C147,'周期表（不要动）'!A:B,2,FALSE)),"",VLOOKUP(C147,'周期表（不要动）'!A:B,2,FALSE))</f>
        <v/>
      </c>
      <c r="E147" s="43" t="str">
        <f>IF(ISERROR(VLOOKUP($B147,'问财（自己导出）'!B:D,3,FALSE)),"",VLOOKUP($B147,'问财（自己导出）'!B:D,3,FALSE))</f>
        <v/>
      </c>
      <c r="F147" s="43" t="str">
        <f>IF(ISERROR(VLOOKUP($B147,'问财（自己导出）'!B:E,4,FALSE)),"",VLOOKUP($B147,'问财（自己导出）'!B:E,4,FALSE))</f>
        <v/>
      </c>
      <c r="G147" s="43" t="str">
        <f>IF(ISERROR(VLOOKUP($B147,'问财（自己导出）'!B:F,5,FALSE)),"",VLOOKUP($B147,'问财（自己导出）'!B:F,5,FALSE))</f>
        <v/>
      </c>
      <c r="H147" s="43" t="str">
        <f>IF(ISERROR(VLOOKUP($B147,'问财（自己导出）'!B:G,6,FALSE)),"",VLOOKUP($B147,'问财（自己导出）'!B:G,6,FALSE))</f>
        <v/>
      </c>
      <c r="I147" s="46">
        <f t="shared" si="3"/>
        <v>0</v>
      </c>
      <c r="J147" s="47" t="str">
        <f>IF(ISERROR(VLOOKUP($B147,'小熊定理判定（不要动）'!$A:B,2,FALSE)),"",VLOOKUP($B147,'小熊定理判定（不要动）'!$A:B,2,FALSE))</f>
        <v/>
      </c>
      <c r="K147" s="47" t="str">
        <f>IF(ISERROR(VLOOKUP($B147,'小熊定理判定（不要动）'!$A:C,3,FALSE)),"",VLOOKUP($B147,'小熊定理判定（不要动）'!$A:C,3,FALSE))</f>
        <v/>
      </c>
      <c r="L147" s="47" t="str">
        <f>IF(ISERROR(VLOOKUP($B147,'小熊定理判定（不要动）'!$A:D,4,FALSE)),"",VLOOKUP($B147,'小熊定理判定（不要动）'!$A:D,4,FALSE))</f>
        <v/>
      </c>
      <c r="M147" s="54" t="str">
        <f>IF(ISERROR(VLOOKUP($B147,'分位点（自己导出） '!$C:E,3,FALSE)),"",VLOOKUP($B147,'分位点（自己导出） '!$C:E,3,FALSE))</f>
        <v/>
      </c>
      <c r="N147" s="54" t="str">
        <f>IF(ISERROR(VLOOKUP($B147,'分位点（自己导出） '!$C:F,4,FALSE)),"",VLOOKUP($B147,'分位点（自己导出） '!$C:F,4,FALSE))</f>
        <v/>
      </c>
    </row>
    <row r="148" spans="4:14">
      <c r="D148" s="41" t="str">
        <f>IF(ISERROR(VLOOKUP(C148,'周期表（不要动）'!A:B,2,FALSE)),"",VLOOKUP(C148,'周期表（不要动）'!A:B,2,FALSE))</f>
        <v/>
      </c>
      <c r="E148" s="43" t="str">
        <f>IF(ISERROR(VLOOKUP($B148,'问财（自己导出）'!B:D,3,FALSE)),"",VLOOKUP($B148,'问财（自己导出）'!B:D,3,FALSE))</f>
        <v/>
      </c>
      <c r="F148" s="43" t="str">
        <f>IF(ISERROR(VLOOKUP($B148,'问财（自己导出）'!B:E,4,FALSE)),"",VLOOKUP($B148,'问财（自己导出）'!B:E,4,FALSE))</f>
        <v/>
      </c>
      <c r="G148" s="43" t="str">
        <f>IF(ISERROR(VLOOKUP($B148,'问财（自己导出）'!B:F,5,FALSE)),"",VLOOKUP($B148,'问财（自己导出）'!B:F,5,FALSE))</f>
        <v/>
      </c>
      <c r="H148" s="43" t="str">
        <f>IF(ISERROR(VLOOKUP($B148,'问财（自己导出）'!B:G,6,FALSE)),"",VLOOKUP($B148,'问财（自己导出）'!B:G,6,FALSE))</f>
        <v/>
      </c>
      <c r="I148" s="46">
        <f t="shared" si="3"/>
        <v>0</v>
      </c>
      <c r="J148" s="47" t="str">
        <f>IF(ISERROR(VLOOKUP($B148,'小熊定理判定（不要动）'!$A:B,2,FALSE)),"",VLOOKUP($B148,'小熊定理判定（不要动）'!$A:B,2,FALSE))</f>
        <v/>
      </c>
      <c r="K148" s="47" t="str">
        <f>IF(ISERROR(VLOOKUP($B148,'小熊定理判定（不要动）'!$A:C,3,FALSE)),"",VLOOKUP($B148,'小熊定理判定（不要动）'!$A:C,3,FALSE))</f>
        <v/>
      </c>
      <c r="L148" s="47" t="str">
        <f>IF(ISERROR(VLOOKUP($B148,'小熊定理判定（不要动）'!$A:D,4,FALSE)),"",VLOOKUP($B148,'小熊定理判定（不要动）'!$A:D,4,FALSE))</f>
        <v/>
      </c>
      <c r="M148" s="54" t="str">
        <f>IF(ISERROR(VLOOKUP($B148,'分位点（自己导出） '!$C:E,3,FALSE)),"",VLOOKUP($B148,'分位点（自己导出） '!$C:E,3,FALSE))</f>
        <v/>
      </c>
      <c r="N148" s="54" t="str">
        <f>IF(ISERROR(VLOOKUP($B148,'分位点（自己导出） '!$C:F,4,FALSE)),"",VLOOKUP($B148,'分位点（自己导出） '!$C:F,4,FALSE))</f>
        <v/>
      </c>
    </row>
    <row r="149" spans="4:14">
      <c r="D149" s="41" t="str">
        <f>IF(ISERROR(VLOOKUP(C149,'周期表（不要动）'!A:B,2,FALSE)),"",VLOOKUP(C149,'周期表（不要动）'!A:B,2,FALSE))</f>
        <v/>
      </c>
      <c r="E149" s="43" t="str">
        <f>IF(ISERROR(VLOOKUP($B149,'问财（自己导出）'!B:D,3,FALSE)),"",VLOOKUP($B149,'问财（自己导出）'!B:D,3,FALSE))</f>
        <v/>
      </c>
      <c r="F149" s="43" t="str">
        <f>IF(ISERROR(VLOOKUP($B149,'问财（自己导出）'!B:E,4,FALSE)),"",VLOOKUP($B149,'问财（自己导出）'!B:E,4,FALSE))</f>
        <v/>
      </c>
      <c r="G149" s="43" t="str">
        <f>IF(ISERROR(VLOOKUP($B149,'问财（自己导出）'!B:F,5,FALSE)),"",VLOOKUP($B149,'问财（自己导出）'!B:F,5,FALSE))</f>
        <v/>
      </c>
      <c r="H149" s="43" t="str">
        <f>IF(ISERROR(VLOOKUP($B149,'问财（自己导出）'!B:G,6,FALSE)),"",VLOOKUP($B149,'问财（自己导出）'!B:G,6,FALSE))</f>
        <v/>
      </c>
      <c r="I149" s="46">
        <f t="shared" si="3"/>
        <v>0</v>
      </c>
      <c r="J149" s="47" t="str">
        <f>IF(ISERROR(VLOOKUP($B149,'小熊定理判定（不要动）'!$A:B,2,FALSE)),"",VLOOKUP($B149,'小熊定理判定（不要动）'!$A:B,2,FALSE))</f>
        <v/>
      </c>
      <c r="K149" s="47" t="str">
        <f>IF(ISERROR(VLOOKUP($B149,'小熊定理判定（不要动）'!$A:C,3,FALSE)),"",VLOOKUP($B149,'小熊定理判定（不要动）'!$A:C,3,FALSE))</f>
        <v/>
      </c>
      <c r="L149" s="47" t="str">
        <f>IF(ISERROR(VLOOKUP($B149,'小熊定理判定（不要动）'!$A:D,4,FALSE)),"",VLOOKUP($B149,'小熊定理判定（不要动）'!$A:D,4,FALSE))</f>
        <v/>
      </c>
      <c r="M149" s="54" t="str">
        <f>IF(ISERROR(VLOOKUP($B149,'分位点（自己导出） '!$C:E,3,FALSE)),"",VLOOKUP($B149,'分位点（自己导出） '!$C:E,3,FALSE))</f>
        <v/>
      </c>
      <c r="N149" s="54" t="str">
        <f>IF(ISERROR(VLOOKUP($B149,'分位点（自己导出） '!$C:F,4,FALSE)),"",VLOOKUP($B149,'分位点（自己导出） '!$C:F,4,FALSE))</f>
        <v/>
      </c>
    </row>
    <row r="150" spans="4:14">
      <c r="D150" s="41" t="str">
        <f>IF(ISERROR(VLOOKUP(C150,'周期表（不要动）'!A:B,2,FALSE)),"",VLOOKUP(C150,'周期表（不要动）'!A:B,2,FALSE))</f>
        <v/>
      </c>
      <c r="E150" s="43" t="str">
        <f>IF(ISERROR(VLOOKUP($B150,'问财（自己导出）'!B:D,3,FALSE)),"",VLOOKUP($B150,'问财（自己导出）'!B:D,3,FALSE))</f>
        <v/>
      </c>
      <c r="F150" s="43" t="str">
        <f>IF(ISERROR(VLOOKUP($B150,'问财（自己导出）'!B:E,4,FALSE)),"",VLOOKUP($B150,'问财（自己导出）'!B:E,4,FALSE))</f>
        <v/>
      </c>
      <c r="G150" s="43" t="str">
        <f>IF(ISERROR(VLOOKUP($B150,'问财（自己导出）'!B:F,5,FALSE)),"",VLOOKUP($B150,'问财（自己导出）'!B:F,5,FALSE))</f>
        <v/>
      </c>
      <c r="H150" s="43" t="str">
        <f>IF(ISERROR(VLOOKUP($B150,'问财（自己导出）'!B:G,6,FALSE)),"",VLOOKUP($B150,'问财（自己导出）'!B:G,6,FALSE))</f>
        <v/>
      </c>
      <c r="I150" s="46">
        <f t="shared" si="3"/>
        <v>0</v>
      </c>
      <c r="J150" s="47" t="str">
        <f>IF(ISERROR(VLOOKUP($B150,'小熊定理判定（不要动）'!$A:B,2,FALSE)),"",VLOOKUP($B150,'小熊定理判定（不要动）'!$A:B,2,FALSE))</f>
        <v/>
      </c>
      <c r="K150" s="47" t="str">
        <f>IF(ISERROR(VLOOKUP($B150,'小熊定理判定（不要动）'!$A:C,3,FALSE)),"",VLOOKUP($B150,'小熊定理判定（不要动）'!$A:C,3,FALSE))</f>
        <v/>
      </c>
      <c r="L150" s="47" t="str">
        <f>IF(ISERROR(VLOOKUP($B150,'小熊定理判定（不要动）'!$A:D,4,FALSE)),"",VLOOKUP($B150,'小熊定理判定（不要动）'!$A:D,4,FALSE))</f>
        <v/>
      </c>
      <c r="M150" s="54" t="str">
        <f>IF(ISERROR(VLOOKUP($B150,'分位点（自己导出） '!$C:E,3,FALSE)),"",VLOOKUP($B150,'分位点（自己导出） '!$C:E,3,FALSE))</f>
        <v/>
      </c>
      <c r="N150" s="54" t="str">
        <f>IF(ISERROR(VLOOKUP($B150,'分位点（自己导出） '!$C:F,4,FALSE)),"",VLOOKUP($B150,'分位点（自己导出） '!$C:F,4,FALSE))</f>
        <v/>
      </c>
    </row>
    <row r="151" spans="4:14">
      <c r="D151" s="41" t="str">
        <f>IF(ISERROR(VLOOKUP(C151,'周期表（不要动）'!A:B,2,FALSE)),"",VLOOKUP(C151,'周期表（不要动）'!A:B,2,FALSE))</f>
        <v/>
      </c>
      <c r="E151" s="43" t="str">
        <f>IF(ISERROR(VLOOKUP($B151,'问财（自己导出）'!B:D,3,FALSE)),"",VLOOKUP($B151,'问财（自己导出）'!B:D,3,FALSE))</f>
        <v/>
      </c>
      <c r="F151" s="43" t="str">
        <f>IF(ISERROR(VLOOKUP($B151,'问财（自己导出）'!B:E,4,FALSE)),"",VLOOKUP($B151,'问财（自己导出）'!B:E,4,FALSE))</f>
        <v/>
      </c>
      <c r="G151" s="43" t="str">
        <f>IF(ISERROR(VLOOKUP($B151,'问财（自己导出）'!B:F,5,FALSE)),"",VLOOKUP($B151,'问财（自己导出）'!B:F,5,FALSE))</f>
        <v/>
      </c>
      <c r="H151" s="43" t="str">
        <f>IF(ISERROR(VLOOKUP($B151,'问财（自己导出）'!B:G,6,FALSE)),"",VLOOKUP($B151,'问财（自己导出）'!B:G,6,FALSE))</f>
        <v/>
      </c>
      <c r="I151" s="46">
        <f t="shared" si="3"/>
        <v>0</v>
      </c>
      <c r="J151" s="47" t="str">
        <f>IF(ISERROR(VLOOKUP($B151,'小熊定理判定（不要动）'!$A:B,2,FALSE)),"",VLOOKUP($B151,'小熊定理判定（不要动）'!$A:B,2,FALSE))</f>
        <v/>
      </c>
      <c r="K151" s="47" t="str">
        <f>IF(ISERROR(VLOOKUP($B151,'小熊定理判定（不要动）'!$A:C,3,FALSE)),"",VLOOKUP($B151,'小熊定理判定（不要动）'!$A:C,3,FALSE))</f>
        <v/>
      </c>
      <c r="L151" s="47" t="str">
        <f>IF(ISERROR(VLOOKUP($B151,'小熊定理判定（不要动）'!$A:D,4,FALSE)),"",VLOOKUP($B151,'小熊定理判定（不要动）'!$A:D,4,FALSE))</f>
        <v/>
      </c>
      <c r="M151" s="54" t="str">
        <f>IF(ISERROR(VLOOKUP($B151,'分位点（自己导出） '!$C:E,3,FALSE)),"",VLOOKUP($B151,'分位点（自己导出） '!$C:E,3,FALSE))</f>
        <v/>
      </c>
      <c r="N151" s="54" t="str">
        <f>IF(ISERROR(VLOOKUP($B151,'分位点（自己导出） '!$C:F,4,FALSE)),"",VLOOKUP($B151,'分位点（自己导出） '!$C:F,4,FALSE))</f>
        <v/>
      </c>
    </row>
    <row r="152" spans="4:14">
      <c r="D152" s="41" t="str">
        <f>IF(ISERROR(VLOOKUP(C152,'周期表（不要动）'!A:B,2,FALSE)),"",VLOOKUP(C152,'周期表（不要动）'!A:B,2,FALSE))</f>
        <v/>
      </c>
      <c r="E152" s="43" t="str">
        <f>IF(ISERROR(VLOOKUP($B152,'问财（自己导出）'!B:D,3,FALSE)),"",VLOOKUP($B152,'问财（自己导出）'!B:D,3,FALSE))</f>
        <v/>
      </c>
      <c r="F152" s="43" t="str">
        <f>IF(ISERROR(VLOOKUP($B152,'问财（自己导出）'!B:E,4,FALSE)),"",VLOOKUP($B152,'问财（自己导出）'!B:E,4,FALSE))</f>
        <v/>
      </c>
      <c r="G152" s="43" t="str">
        <f>IF(ISERROR(VLOOKUP($B152,'问财（自己导出）'!B:F,5,FALSE)),"",VLOOKUP($B152,'问财（自己导出）'!B:F,5,FALSE))</f>
        <v/>
      </c>
      <c r="H152" s="43" t="str">
        <f>IF(ISERROR(VLOOKUP($B152,'问财（自己导出）'!B:G,6,FALSE)),"",VLOOKUP($B152,'问财（自己导出）'!B:G,6,FALSE))</f>
        <v/>
      </c>
      <c r="I152" s="46">
        <f t="shared" si="3"/>
        <v>0</v>
      </c>
      <c r="J152" s="47" t="str">
        <f>IF(ISERROR(VLOOKUP($B152,'小熊定理判定（不要动）'!$A:B,2,FALSE)),"",VLOOKUP($B152,'小熊定理判定（不要动）'!$A:B,2,FALSE))</f>
        <v/>
      </c>
      <c r="K152" s="47" t="str">
        <f>IF(ISERROR(VLOOKUP($B152,'小熊定理判定（不要动）'!$A:C,3,FALSE)),"",VLOOKUP($B152,'小熊定理判定（不要动）'!$A:C,3,FALSE))</f>
        <v/>
      </c>
      <c r="L152" s="47" t="str">
        <f>IF(ISERROR(VLOOKUP($B152,'小熊定理判定（不要动）'!$A:D,4,FALSE)),"",VLOOKUP($B152,'小熊定理判定（不要动）'!$A:D,4,FALSE))</f>
        <v/>
      </c>
      <c r="M152" s="54" t="str">
        <f>IF(ISERROR(VLOOKUP($B152,'分位点（自己导出） '!$C:E,3,FALSE)),"",VLOOKUP($B152,'分位点（自己导出） '!$C:E,3,FALSE))</f>
        <v/>
      </c>
      <c r="N152" s="54" t="str">
        <f>IF(ISERROR(VLOOKUP($B152,'分位点（自己导出） '!$C:F,4,FALSE)),"",VLOOKUP($B152,'分位点（自己导出） '!$C:F,4,FALSE))</f>
        <v/>
      </c>
    </row>
    <row r="153" spans="4:14">
      <c r="D153" s="41" t="str">
        <f>IF(ISERROR(VLOOKUP(C153,'周期表（不要动）'!A:B,2,FALSE)),"",VLOOKUP(C153,'周期表（不要动）'!A:B,2,FALSE))</f>
        <v/>
      </c>
      <c r="E153" s="43" t="str">
        <f>IF(ISERROR(VLOOKUP($B153,'问财（自己导出）'!B:D,3,FALSE)),"",VLOOKUP($B153,'问财（自己导出）'!B:D,3,FALSE))</f>
        <v/>
      </c>
      <c r="F153" s="43" t="str">
        <f>IF(ISERROR(VLOOKUP($B153,'问财（自己导出）'!B:E,4,FALSE)),"",VLOOKUP($B153,'问财（自己导出）'!B:E,4,FALSE))</f>
        <v/>
      </c>
      <c r="G153" s="43" t="str">
        <f>IF(ISERROR(VLOOKUP($B153,'问财（自己导出）'!B:F,5,FALSE)),"",VLOOKUP($B153,'问财（自己导出）'!B:F,5,FALSE))</f>
        <v/>
      </c>
      <c r="H153" s="43" t="str">
        <f>IF(ISERROR(VLOOKUP($B153,'问财（自己导出）'!B:G,6,FALSE)),"",VLOOKUP($B153,'问财（自己导出）'!B:G,6,FALSE))</f>
        <v/>
      </c>
      <c r="I153" s="46">
        <f t="shared" si="3"/>
        <v>0</v>
      </c>
      <c r="J153" s="47" t="str">
        <f>IF(ISERROR(VLOOKUP($B153,'小熊定理判定（不要动）'!$A:B,2,FALSE)),"",VLOOKUP($B153,'小熊定理判定（不要动）'!$A:B,2,FALSE))</f>
        <v/>
      </c>
      <c r="K153" s="47" t="str">
        <f>IF(ISERROR(VLOOKUP($B153,'小熊定理判定（不要动）'!$A:C,3,FALSE)),"",VLOOKUP($B153,'小熊定理判定（不要动）'!$A:C,3,FALSE))</f>
        <v/>
      </c>
      <c r="L153" s="47" t="str">
        <f>IF(ISERROR(VLOOKUP($B153,'小熊定理判定（不要动）'!$A:D,4,FALSE)),"",VLOOKUP($B153,'小熊定理判定（不要动）'!$A:D,4,FALSE))</f>
        <v/>
      </c>
      <c r="M153" s="54" t="str">
        <f>IF(ISERROR(VLOOKUP($B153,'分位点（自己导出） '!$C:E,3,FALSE)),"",VLOOKUP($B153,'分位点（自己导出） '!$C:E,3,FALSE))</f>
        <v/>
      </c>
      <c r="N153" s="54" t="str">
        <f>IF(ISERROR(VLOOKUP($B153,'分位点（自己导出） '!$C:F,4,FALSE)),"",VLOOKUP($B153,'分位点（自己导出） '!$C:F,4,FALSE))</f>
        <v/>
      </c>
    </row>
    <row r="154" spans="4:14">
      <c r="D154" s="41" t="str">
        <f>IF(ISERROR(VLOOKUP(C154,'周期表（不要动）'!A:B,2,FALSE)),"",VLOOKUP(C154,'周期表（不要动）'!A:B,2,FALSE))</f>
        <v/>
      </c>
      <c r="E154" s="43" t="str">
        <f>IF(ISERROR(VLOOKUP($B154,'问财（自己导出）'!B:D,3,FALSE)),"",VLOOKUP($B154,'问财（自己导出）'!B:D,3,FALSE))</f>
        <v/>
      </c>
      <c r="F154" s="43" t="str">
        <f>IF(ISERROR(VLOOKUP($B154,'问财（自己导出）'!B:E,4,FALSE)),"",VLOOKUP($B154,'问财（自己导出）'!B:E,4,FALSE))</f>
        <v/>
      </c>
      <c r="G154" s="43" t="str">
        <f>IF(ISERROR(VLOOKUP($B154,'问财（自己导出）'!B:F,5,FALSE)),"",VLOOKUP($B154,'问财（自己导出）'!B:F,5,FALSE))</f>
        <v/>
      </c>
      <c r="H154" s="43" t="str">
        <f>IF(ISERROR(VLOOKUP($B154,'问财（自己导出）'!B:G,6,FALSE)),"",VLOOKUP($B154,'问财（自己导出）'!B:G,6,FALSE))</f>
        <v/>
      </c>
      <c r="I154" s="46">
        <f t="shared" si="3"/>
        <v>0</v>
      </c>
      <c r="J154" s="47" t="str">
        <f>IF(ISERROR(VLOOKUP($B154,'小熊定理判定（不要动）'!$A:B,2,FALSE)),"",VLOOKUP($B154,'小熊定理判定（不要动）'!$A:B,2,FALSE))</f>
        <v/>
      </c>
      <c r="K154" s="47" t="str">
        <f>IF(ISERROR(VLOOKUP($B154,'小熊定理判定（不要动）'!$A:C,3,FALSE)),"",VLOOKUP($B154,'小熊定理判定（不要动）'!$A:C,3,FALSE))</f>
        <v/>
      </c>
      <c r="L154" s="47" t="str">
        <f>IF(ISERROR(VLOOKUP($B154,'小熊定理判定（不要动）'!$A:D,4,FALSE)),"",VLOOKUP($B154,'小熊定理判定（不要动）'!$A:D,4,FALSE))</f>
        <v/>
      </c>
      <c r="M154" s="54" t="str">
        <f>IF(ISERROR(VLOOKUP($B154,'分位点（自己导出） '!$C:E,3,FALSE)),"",VLOOKUP($B154,'分位点（自己导出） '!$C:E,3,FALSE))</f>
        <v/>
      </c>
      <c r="N154" s="54" t="str">
        <f>IF(ISERROR(VLOOKUP($B154,'分位点（自己导出） '!$C:F,4,FALSE)),"",VLOOKUP($B154,'分位点（自己导出） '!$C:F,4,FALSE))</f>
        <v/>
      </c>
    </row>
    <row r="155" spans="4:14">
      <c r="D155" s="41" t="str">
        <f>IF(ISERROR(VLOOKUP(C155,'周期表（不要动）'!A:B,2,FALSE)),"",VLOOKUP(C155,'周期表（不要动）'!A:B,2,FALSE))</f>
        <v/>
      </c>
      <c r="E155" s="43" t="str">
        <f>IF(ISERROR(VLOOKUP($B155,'问财（自己导出）'!B:D,3,FALSE)),"",VLOOKUP($B155,'问财（自己导出）'!B:D,3,FALSE))</f>
        <v/>
      </c>
      <c r="F155" s="43" t="str">
        <f>IF(ISERROR(VLOOKUP($B155,'问财（自己导出）'!B:E,4,FALSE)),"",VLOOKUP($B155,'问财（自己导出）'!B:E,4,FALSE))</f>
        <v/>
      </c>
      <c r="G155" s="43" t="str">
        <f>IF(ISERROR(VLOOKUP($B155,'问财（自己导出）'!B:F,5,FALSE)),"",VLOOKUP($B155,'问财（自己导出）'!B:F,5,FALSE))</f>
        <v/>
      </c>
      <c r="H155" s="43" t="str">
        <f>IF(ISERROR(VLOOKUP($B155,'问财（自己导出）'!B:G,6,FALSE)),"",VLOOKUP($B155,'问财（自己导出）'!B:G,6,FALSE))</f>
        <v/>
      </c>
      <c r="I155" s="46">
        <f t="shared" si="3"/>
        <v>0</v>
      </c>
      <c r="J155" s="47" t="str">
        <f>IF(ISERROR(VLOOKUP($B155,'小熊定理判定（不要动）'!$A:B,2,FALSE)),"",VLOOKUP($B155,'小熊定理判定（不要动）'!$A:B,2,FALSE))</f>
        <v/>
      </c>
      <c r="K155" s="47" t="str">
        <f>IF(ISERROR(VLOOKUP($B155,'小熊定理判定（不要动）'!$A:C,3,FALSE)),"",VLOOKUP($B155,'小熊定理判定（不要动）'!$A:C,3,FALSE))</f>
        <v/>
      </c>
      <c r="L155" s="47" t="str">
        <f>IF(ISERROR(VLOOKUP($B155,'小熊定理判定（不要动）'!$A:D,4,FALSE)),"",VLOOKUP($B155,'小熊定理判定（不要动）'!$A:D,4,FALSE))</f>
        <v/>
      </c>
      <c r="M155" s="54" t="str">
        <f>IF(ISERROR(VLOOKUP($B155,'分位点（自己导出） '!$C:E,3,FALSE)),"",VLOOKUP($B155,'分位点（自己导出） '!$C:E,3,FALSE))</f>
        <v/>
      </c>
      <c r="N155" s="54" t="str">
        <f>IF(ISERROR(VLOOKUP($B155,'分位点（自己导出） '!$C:F,4,FALSE)),"",VLOOKUP($B155,'分位点（自己导出） '!$C:F,4,FALSE))</f>
        <v/>
      </c>
    </row>
    <row r="156" spans="4:14">
      <c r="D156" s="41" t="str">
        <f>IF(ISERROR(VLOOKUP(C156,'周期表（不要动）'!A:B,2,FALSE)),"",VLOOKUP(C156,'周期表（不要动）'!A:B,2,FALSE))</f>
        <v/>
      </c>
      <c r="E156" s="43" t="str">
        <f>IF(ISERROR(VLOOKUP($B156,'问财（自己导出）'!B:D,3,FALSE)),"",VLOOKUP($B156,'问财（自己导出）'!B:D,3,FALSE))</f>
        <v/>
      </c>
      <c r="F156" s="43" t="str">
        <f>IF(ISERROR(VLOOKUP($B156,'问财（自己导出）'!B:E,4,FALSE)),"",VLOOKUP($B156,'问财（自己导出）'!B:E,4,FALSE))</f>
        <v/>
      </c>
      <c r="G156" s="43" t="str">
        <f>IF(ISERROR(VLOOKUP($B156,'问财（自己导出）'!B:F,5,FALSE)),"",VLOOKUP($B156,'问财（自己导出）'!B:F,5,FALSE))</f>
        <v/>
      </c>
      <c r="H156" s="43" t="str">
        <f>IF(ISERROR(VLOOKUP($B156,'问财（自己导出）'!B:G,6,FALSE)),"",VLOOKUP($B156,'问财（自己导出）'!B:G,6,FALSE))</f>
        <v/>
      </c>
      <c r="I156" s="46">
        <f t="shared" si="3"/>
        <v>0</v>
      </c>
      <c r="J156" s="47" t="str">
        <f>IF(ISERROR(VLOOKUP($B156,'小熊定理判定（不要动）'!$A:B,2,FALSE)),"",VLOOKUP($B156,'小熊定理判定（不要动）'!$A:B,2,FALSE))</f>
        <v/>
      </c>
      <c r="K156" s="47" t="str">
        <f>IF(ISERROR(VLOOKUP($B156,'小熊定理判定（不要动）'!$A:C,3,FALSE)),"",VLOOKUP($B156,'小熊定理判定（不要动）'!$A:C,3,FALSE))</f>
        <v/>
      </c>
      <c r="L156" s="47" t="str">
        <f>IF(ISERROR(VLOOKUP($B156,'小熊定理判定（不要动）'!$A:D,4,FALSE)),"",VLOOKUP($B156,'小熊定理判定（不要动）'!$A:D,4,FALSE))</f>
        <v/>
      </c>
      <c r="M156" s="54" t="str">
        <f>IF(ISERROR(VLOOKUP($B156,'分位点（自己导出） '!$C:E,3,FALSE)),"",VLOOKUP($B156,'分位点（自己导出） '!$C:E,3,FALSE))</f>
        <v/>
      </c>
      <c r="N156" s="54" t="str">
        <f>IF(ISERROR(VLOOKUP($B156,'分位点（自己导出） '!$C:F,4,FALSE)),"",VLOOKUP($B156,'分位点（自己导出） '!$C:F,4,FALSE))</f>
        <v/>
      </c>
    </row>
    <row r="157" spans="4:14">
      <c r="D157" s="41" t="str">
        <f>IF(ISERROR(VLOOKUP(C157,'周期表（不要动）'!A:B,2,FALSE)),"",VLOOKUP(C157,'周期表（不要动）'!A:B,2,FALSE))</f>
        <v/>
      </c>
      <c r="E157" s="43" t="str">
        <f>IF(ISERROR(VLOOKUP($B157,'问财（自己导出）'!B:D,3,FALSE)),"",VLOOKUP($B157,'问财（自己导出）'!B:D,3,FALSE))</f>
        <v/>
      </c>
      <c r="F157" s="43" t="str">
        <f>IF(ISERROR(VLOOKUP($B157,'问财（自己导出）'!B:E,4,FALSE)),"",VLOOKUP($B157,'问财（自己导出）'!B:E,4,FALSE))</f>
        <v/>
      </c>
      <c r="G157" s="43" t="str">
        <f>IF(ISERROR(VLOOKUP($B157,'问财（自己导出）'!B:F,5,FALSE)),"",VLOOKUP($B157,'问财（自己导出）'!B:F,5,FALSE))</f>
        <v/>
      </c>
      <c r="H157" s="43" t="str">
        <f>IF(ISERROR(VLOOKUP($B157,'问财（自己导出）'!B:G,6,FALSE)),"",VLOOKUP($B157,'问财（自己导出）'!B:G,6,FALSE))</f>
        <v/>
      </c>
      <c r="I157" s="46">
        <f t="shared" si="3"/>
        <v>0</v>
      </c>
      <c r="J157" s="47" t="str">
        <f>IF(ISERROR(VLOOKUP($B157,'小熊定理判定（不要动）'!$A:B,2,FALSE)),"",VLOOKUP($B157,'小熊定理判定（不要动）'!$A:B,2,FALSE))</f>
        <v/>
      </c>
      <c r="K157" s="47" t="str">
        <f>IF(ISERROR(VLOOKUP($B157,'小熊定理判定（不要动）'!$A:C,3,FALSE)),"",VLOOKUP($B157,'小熊定理判定（不要动）'!$A:C,3,FALSE))</f>
        <v/>
      </c>
      <c r="L157" s="47" t="str">
        <f>IF(ISERROR(VLOOKUP($B157,'小熊定理判定（不要动）'!$A:D,4,FALSE)),"",VLOOKUP($B157,'小熊定理判定（不要动）'!$A:D,4,FALSE))</f>
        <v/>
      </c>
      <c r="M157" s="54" t="str">
        <f>IF(ISERROR(VLOOKUP($B157,'分位点（自己导出） '!$C:E,3,FALSE)),"",VLOOKUP($B157,'分位点（自己导出） '!$C:E,3,FALSE))</f>
        <v/>
      </c>
      <c r="N157" s="54" t="str">
        <f>IF(ISERROR(VLOOKUP($B157,'分位点（自己导出） '!$C:F,4,FALSE)),"",VLOOKUP($B157,'分位点（自己导出） '!$C:F,4,FALSE))</f>
        <v/>
      </c>
    </row>
    <row r="158" spans="4:14">
      <c r="D158" s="41" t="str">
        <f>IF(ISERROR(VLOOKUP(C158,'周期表（不要动）'!A:B,2,FALSE)),"",VLOOKUP(C158,'周期表（不要动）'!A:B,2,FALSE))</f>
        <v/>
      </c>
      <c r="E158" s="43" t="str">
        <f>IF(ISERROR(VLOOKUP($B158,'问财（自己导出）'!B:D,3,FALSE)),"",VLOOKUP($B158,'问财（自己导出）'!B:D,3,FALSE))</f>
        <v/>
      </c>
      <c r="F158" s="43" t="str">
        <f>IF(ISERROR(VLOOKUP($B158,'问财（自己导出）'!B:E,4,FALSE)),"",VLOOKUP($B158,'问财（自己导出）'!B:E,4,FALSE))</f>
        <v/>
      </c>
      <c r="G158" s="43" t="str">
        <f>IF(ISERROR(VLOOKUP($B158,'问财（自己导出）'!B:F,5,FALSE)),"",VLOOKUP($B158,'问财（自己导出）'!B:F,5,FALSE))</f>
        <v/>
      </c>
      <c r="H158" s="43" t="str">
        <f>IF(ISERROR(VLOOKUP($B158,'问财（自己导出）'!B:G,6,FALSE)),"",VLOOKUP($B158,'问财（自己导出）'!B:G,6,FALSE))</f>
        <v/>
      </c>
      <c r="I158" s="46">
        <f t="shared" si="3"/>
        <v>0</v>
      </c>
      <c r="J158" s="47" t="str">
        <f>IF(ISERROR(VLOOKUP($B158,'小熊定理判定（不要动）'!$A:B,2,FALSE)),"",VLOOKUP($B158,'小熊定理判定（不要动）'!$A:B,2,FALSE))</f>
        <v/>
      </c>
      <c r="K158" s="47" t="str">
        <f>IF(ISERROR(VLOOKUP($B158,'小熊定理判定（不要动）'!$A:C,3,FALSE)),"",VLOOKUP($B158,'小熊定理判定（不要动）'!$A:C,3,FALSE))</f>
        <v/>
      </c>
      <c r="L158" s="47" t="str">
        <f>IF(ISERROR(VLOOKUP($B158,'小熊定理判定（不要动）'!$A:D,4,FALSE)),"",VLOOKUP($B158,'小熊定理判定（不要动）'!$A:D,4,FALSE))</f>
        <v/>
      </c>
      <c r="M158" s="54" t="str">
        <f>IF(ISERROR(VLOOKUP($B158,'分位点（自己导出） '!$C:E,3,FALSE)),"",VLOOKUP($B158,'分位点（自己导出） '!$C:E,3,FALSE))</f>
        <v/>
      </c>
      <c r="N158" s="54" t="str">
        <f>IF(ISERROR(VLOOKUP($B158,'分位点（自己导出） '!$C:F,4,FALSE)),"",VLOOKUP($B158,'分位点（自己导出） '!$C:F,4,FALSE))</f>
        <v/>
      </c>
    </row>
    <row r="159" spans="4:14">
      <c r="D159" s="41" t="str">
        <f>IF(ISERROR(VLOOKUP(C159,'周期表（不要动）'!A:B,2,FALSE)),"",VLOOKUP(C159,'周期表（不要动）'!A:B,2,FALSE))</f>
        <v/>
      </c>
      <c r="E159" s="43" t="str">
        <f>IF(ISERROR(VLOOKUP($B159,'问财（自己导出）'!B:D,3,FALSE)),"",VLOOKUP($B159,'问财（自己导出）'!B:D,3,FALSE))</f>
        <v/>
      </c>
      <c r="F159" s="43" t="str">
        <f>IF(ISERROR(VLOOKUP($B159,'问财（自己导出）'!B:E,4,FALSE)),"",VLOOKUP($B159,'问财（自己导出）'!B:E,4,FALSE))</f>
        <v/>
      </c>
      <c r="G159" s="43" t="str">
        <f>IF(ISERROR(VLOOKUP($B159,'问财（自己导出）'!B:F,5,FALSE)),"",VLOOKUP($B159,'问财（自己导出）'!B:F,5,FALSE))</f>
        <v/>
      </c>
      <c r="H159" s="43" t="str">
        <f>IF(ISERROR(VLOOKUP($B159,'问财（自己导出）'!B:G,6,FALSE)),"",VLOOKUP($B159,'问财（自己导出）'!B:G,6,FALSE))</f>
        <v/>
      </c>
      <c r="I159" s="46">
        <f t="shared" si="3"/>
        <v>0</v>
      </c>
      <c r="J159" s="47" t="str">
        <f>IF(ISERROR(VLOOKUP($B159,'小熊定理判定（不要动）'!$A:B,2,FALSE)),"",VLOOKUP($B159,'小熊定理判定（不要动）'!$A:B,2,FALSE))</f>
        <v/>
      </c>
      <c r="K159" s="47" t="str">
        <f>IF(ISERROR(VLOOKUP($B159,'小熊定理判定（不要动）'!$A:C,3,FALSE)),"",VLOOKUP($B159,'小熊定理判定（不要动）'!$A:C,3,FALSE))</f>
        <v/>
      </c>
      <c r="L159" s="47" t="str">
        <f>IF(ISERROR(VLOOKUP($B159,'小熊定理判定（不要动）'!$A:D,4,FALSE)),"",VLOOKUP($B159,'小熊定理判定（不要动）'!$A:D,4,FALSE))</f>
        <v/>
      </c>
      <c r="M159" s="54" t="str">
        <f>IF(ISERROR(VLOOKUP($B159,'分位点（自己导出） '!$C:E,3,FALSE)),"",VLOOKUP($B159,'分位点（自己导出） '!$C:E,3,FALSE))</f>
        <v/>
      </c>
      <c r="N159" s="54" t="str">
        <f>IF(ISERROR(VLOOKUP($B159,'分位点（自己导出） '!$C:F,4,FALSE)),"",VLOOKUP($B159,'分位点（自己导出） '!$C:F,4,FALSE))</f>
        <v/>
      </c>
    </row>
    <row r="160" spans="4:14">
      <c r="D160" s="41" t="str">
        <f>IF(ISERROR(VLOOKUP(C160,'周期表（不要动）'!A:B,2,FALSE)),"",VLOOKUP(C160,'周期表（不要动）'!A:B,2,FALSE))</f>
        <v/>
      </c>
      <c r="E160" s="43" t="str">
        <f>IF(ISERROR(VLOOKUP($B160,'问财（自己导出）'!B:D,3,FALSE)),"",VLOOKUP($B160,'问财（自己导出）'!B:D,3,FALSE))</f>
        <v/>
      </c>
      <c r="F160" s="43" t="str">
        <f>IF(ISERROR(VLOOKUP($B160,'问财（自己导出）'!B:E,4,FALSE)),"",VLOOKUP($B160,'问财（自己导出）'!B:E,4,FALSE))</f>
        <v/>
      </c>
      <c r="G160" s="43" t="str">
        <f>IF(ISERROR(VLOOKUP($B160,'问财（自己导出）'!B:F,5,FALSE)),"",VLOOKUP($B160,'问财（自己导出）'!B:F,5,FALSE))</f>
        <v/>
      </c>
      <c r="H160" s="43" t="str">
        <f>IF(ISERROR(VLOOKUP($B160,'问财（自己导出）'!B:G,6,FALSE)),"",VLOOKUP($B160,'问财（自己导出）'!B:G,6,FALSE))</f>
        <v/>
      </c>
      <c r="I160" s="46">
        <f t="shared" si="3"/>
        <v>0</v>
      </c>
      <c r="J160" s="47" t="str">
        <f>IF(ISERROR(VLOOKUP($B160,'小熊定理判定（不要动）'!$A:B,2,FALSE)),"",VLOOKUP($B160,'小熊定理判定（不要动）'!$A:B,2,FALSE))</f>
        <v/>
      </c>
      <c r="K160" s="47" t="str">
        <f>IF(ISERROR(VLOOKUP($B160,'小熊定理判定（不要动）'!$A:C,3,FALSE)),"",VLOOKUP($B160,'小熊定理判定（不要动）'!$A:C,3,FALSE))</f>
        <v/>
      </c>
      <c r="L160" s="47" t="str">
        <f>IF(ISERROR(VLOOKUP($B160,'小熊定理判定（不要动）'!$A:D,4,FALSE)),"",VLOOKUP($B160,'小熊定理判定（不要动）'!$A:D,4,FALSE))</f>
        <v/>
      </c>
      <c r="M160" s="54" t="str">
        <f>IF(ISERROR(VLOOKUP($B160,'分位点（自己导出） '!$C:E,3,FALSE)),"",VLOOKUP($B160,'分位点（自己导出） '!$C:E,3,FALSE))</f>
        <v/>
      </c>
      <c r="N160" s="54" t="str">
        <f>IF(ISERROR(VLOOKUP($B160,'分位点（自己导出） '!$C:F,4,FALSE)),"",VLOOKUP($B160,'分位点（自己导出） '!$C:F,4,FALSE))</f>
        <v/>
      </c>
    </row>
    <row r="161" spans="4:14">
      <c r="D161" s="41" t="str">
        <f>IF(ISERROR(VLOOKUP(C161,'周期表（不要动）'!A:B,2,FALSE)),"",VLOOKUP(C161,'周期表（不要动）'!A:B,2,FALSE))</f>
        <v/>
      </c>
      <c r="E161" s="43" t="str">
        <f>IF(ISERROR(VLOOKUP($B161,'问财（自己导出）'!B:D,3,FALSE)),"",VLOOKUP($B161,'问财（自己导出）'!B:D,3,FALSE))</f>
        <v/>
      </c>
      <c r="F161" s="43" t="str">
        <f>IF(ISERROR(VLOOKUP($B161,'问财（自己导出）'!B:E,4,FALSE)),"",VLOOKUP($B161,'问财（自己导出）'!B:E,4,FALSE))</f>
        <v/>
      </c>
      <c r="G161" s="43" t="str">
        <f>IF(ISERROR(VLOOKUP($B161,'问财（自己导出）'!B:F,5,FALSE)),"",VLOOKUP($B161,'问财（自己导出）'!B:F,5,FALSE))</f>
        <v/>
      </c>
      <c r="H161" s="43" t="str">
        <f>IF(ISERROR(VLOOKUP($B161,'问财（自己导出）'!B:G,6,FALSE)),"",VLOOKUP($B161,'问财（自己导出）'!B:G,6,FALSE))</f>
        <v/>
      </c>
      <c r="I161" s="46">
        <f t="shared" si="3"/>
        <v>0</v>
      </c>
      <c r="J161" s="47" t="str">
        <f>IF(ISERROR(VLOOKUP($B161,'小熊定理判定（不要动）'!$A:B,2,FALSE)),"",VLOOKUP($B161,'小熊定理判定（不要动）'!$A:B,2,FALSE))</f>
        <v/>
      </c>
      <c r="K161" s="47" t="str">
        <f>IF(ISERROR(VLOOKUP($B161,'小熊定理判定（不要动）'!$A:C,3,FALSE)),"",VLOOKUP($B161,'小熊定理判定（不要动）'!$A:C,3,FALSE))</f>
        <v/>
      </c>
      <c r="L161" s="47" t="str">
        <f>IF(ISERROR(VLOOKUP($B161,'小熊定理判定（不要动）'!$A:D,4,FALSE)),"",VLOOKUP($B161,'小熊定理判定（不要动）'!$A:D,4,FALSE))</f>
        <v/>
      </c>
      <c r="M161" s="54" t="str">
        <f>IF(ISERROR(VLOOKUP($B161,'分位点（自己导出） '!$C:E,3,FALSE)),"",VLOOKUP($B161,'分位点（自己导出） '!$C:E,3,FALSE))</f>
        <v/>
      </c>
      <c r="N161" s="54" t="str">
        <f>IF(ISERROR(VLOOKUP($B161,'分位点（自己导出） '!$C:F,4,FALSE)),"",VLOOKUP($B161,'分位点（自己导出） '!$C:F,4,FALSE))</f>
        <v/>
      </c>
    </row>
    <row r="162" spans="4:14">
      <c r="D162" s="41" t="str">
        <f>IF(ISERROR(VLOOKUP(C162,'周期表（不要动）'!A:B,2,FALSE)),"",VLOOKUP(C162,'周期表（不要动）'!A:B,2,FALSE))</f>
        <v/>
      </c>
      <c r="E162" s="43" t="str">
        <f>IF(ISERROR(VLOOKUP($B162,'问财（自己导出）'!B:D,3,FALSE)),"",VLOOKUP($B162,'问财（自己导出）'!B:D,3,FALSE))</f>
        <v/>
      </c>
      <c r="F162" s="43" t="str">
        <f>IF(ISERROR(VLOOKUP($B162,'问财（自己导出）'!B:E,4,FALSE)),"",VLOOKUP($B162,'问财（自己导出）'!B:E,4,FALSE))</f>
        <v/>
      </c>
      <c r="G162" s="43" t="str">
        <f>IF(ISERROR(VLOOKUP($B162,'问财（自己导出）'!B:F,5,FALSE)),"",VLOOKUP($B162,'问财（自己导出）'!B:F,5,FALSE))</f>
        <v/>
      </c>
      <c r="H162" s="43" t="str">
        <f>IF(ISERROR(VLOOKUP($B162,'问财（自己导出）'!B:G,6,FALSE)),"",VLOOKUP($B162,'问财（自己导出）'!B:G,6,FALSE))</f>
        <v/>
      </c>
      <c r="I162" s="46">
        <f t="shared" si="3"/>
        <v>0</v>
      </c>
      <c r="J162" s="47" t="str">
        <f>IF(ISERROR(VLOOKUP($B162,'小熊定理判定（不要动）'!$A:B,2,FALSE)),"",VLOOKUP($B162,'小熊定理判定（不要动）'!$A:B,2,FALSE))</f>
        <v/>
      </c>
      <c r="K162" s="47" t="str">
        <f>IF(ISERROR(VLOOKUP($B162,'小熊定理判定（不要动）'!$A:C,3,FALSE)),"",VLOOKUP($B162,'小熊定理判定（不要动）'!$A:C,3,FALSE))</f>
        <v/>
      </c>
      <c r="L162" s="47" t="str">
        <f>IF(ISERROR(VLOOKUP($B162,'小熊定理判定（不要动）'!$A:D,4,FALSE)),"",VLOOKUP($B162,'小熊定理判定（不要动）'!$A:D,4,FALSE))</f>
        <v/>
      </c>
      <c r="M162" s="54" t="str">
        <f>IF(ISERROR(VLOOKUP($B162,'分位点（自己导出） '!$C:E,3,FALSE)),"",VLOOKUP($B162,'分位点（自己导出） '!$C:E,3,FALSE))</f>
        <v/>
      </c>
      <c r="N162" s="54" t="str">
        <f>IF(ISERROR(VLOOKUP($B162,'分位点（自己导出） '!$C:F,4,FALSE)),"",VLOOKUP($B162,'分位点（自己导出） '!$C:F,4,FALSE))</f>
        <v/>
      </c>
    </row>
    <row r="163" spans="4:14">
      <c r="D163" s="41" t="str">
        <f>IF(ISERROR(VLOOKUP(C163,'周期表（不要动）'!A:B,2,FALSE)),"",VLOOKUP(C163,'周期表（不要动）'!A:B,2,FALSE))</f>
        <v/>
      </c>
      <c r="E163" s="43" t="str">
        <f>IF(ISERROR(VLOOKUP($B163,'问财（自己导出）'!B:D,3,FALSE)),"",VLOOKUP($B163,'问财（自己导出）'!B:D,3,FALSE))</f>
        <v/>
      </c>
      <c r="F163" s="43" t="str">
        <f>IF(ISERROR(VLOOKUP($B163,'问财（自己导出）'!B:E,4,FALSE)),"",VLOOKUP($B163,'问财（自己导出）'!B:E,4,FALSE))</f>
        <v/>
      </c>
      <c r="G163" s="43" t="str">
        <f>IF(ISERROR(VLOOKUP($B163,'问财（自己导出）'!B:F,5,FALSE)),"",VLOOKUP($B163,'问财（自己导出）'!B:F,5,FALSE))</f>
        <v/>
      </c>
      <c r="H163" s="43" t="str">
        <f>IF(ISERROR(VLOOKUP($B163,'问财（自己导出）'!B:G,6,FALSE)),"",VLOOKUP($B163,'问财（自己导出）'!B:G,6,FALSE))</f>
        <v/>
      </c>
      <c r="I163" s="46">
        <f t="shared" si="3"/>
        <v>0</v>
      </c>
      <c r="J163" s="47" t="str">
        <f>IF(ISERROR(VLOOKUP($B163,'小熊定理判定（不要动）'!$A:B,2,FALSE)),"",VLOOKUP($B163,'小熊定理判定（不要动）'!$A:B,2,FALSE))</f>
        <v/>
      </c>
      <c r="K163" s="47" t="str">
        <f>IF(ISERROR(VLOOKUP($B163,'小熊定理判定（不要动）'!$A:C,3,FALSE)),"",VLOOKUP($B163,'小熊定理判定（不要动）'!$A:C,3,FALSE))</f>
        <v/>
      </c>
      <c r="L163" s="47" t="str">
        <f>IF(ISERROR(VLOOKUP($B163,'小熊定理判定（不要动）'!$A:D,4,FALSE)),"",VLOOKUP($B163,'小熊定理判定（不要动）'!$A:D,4,FALSE))</f>
        <v/>
      </c>
      <c r="M163" s="54" t="str">
        <f>IF(ISERROR(VLOOKUP($B163,'分位点（自己导出） '!$C:E,3,FALSE)),"",VLOOKUP($B163,'分位点（自己导出） '!$C:E,3,FALSE))</f>
        <v/>
      </c>
      <c r="N163" s="54" t="str">
        <f>IF(ISERROR(VLOOKUP($B163,'分位点（自己导出） '!$C:F,4,FALSE)),"",VLOOKUP($B163,'分位点（自己导出） '!$C:F,4,FALSE))</f>
        <v/>
      </c>
    </row>
    <row r="164" spans="4:14">
      <c r="D164" s="41" t="str">
        <f>IF(ISERROR(VLOOKUP(C164,'周期表（不要动）'!A:B,2,FALSE)),"",VLOOKUP(C164,'周期表（不要动）'!A:B,2,FALSE))</f>
        <v/>
      </c>
      <c r="E164" s="43" t="str">
        <f>IF(ISERROR(VLOOKUP($B164,'问财（自己导出）'!B:D,3,FALSE)),"",VLOOKUP($B164,'问财（自己导出）'!B:D,3,FALSE))</f>
        <v/>
      </c>
      <c r="F164" s="43" t="str">
        <f>IF(ISERROR(VLOOKUP($B164,'问财（自己导出）'!B:E,4,FALSE)),"",VLOOKUP($B164,'问财（自己导出）'!B:E,4,FALSE))</f>
        <v/>
      </c>
      <c r="G164" s="43" t="str">
        <f>IF(ISERROR(VLOOKUP($B164,'问财（自己导出）'!B:F,5,FALSE)),"",VLOOKUP($B164,'问财（自己导出）'!B:F,5,FALSE))</f>
        <v/>
      </c>
      <c r="H164" s="43" t="str">
        <f>IF(ISERROR(VLOOKUP($B164,'问财（自己导出）'!B:G,6,FALSE)),"",VLOOKUP($B164,'问财（自己导出）'!B:G,6,FALSE))</f>
        <v/>
      </c>
      <c r="I164" s="46">
        <f t="shared" si="3"/>
        <v>0</v>
      </c>
      <c r="J164" s="47" t="str">
        <f>IF(ISERROR(VLOOKUP($B164,'小熊定理判定（不要动）'!$A:B,2,FALSE)),"",VLOOKUP($B164,'小熊定理判定（不要动）'!$A:B,2,FALSE))</f>
        <v/>
      </c>
      <c r="K164" s="47" t="str">
        <f>IF(ISERROR(VLOOKUP($B164,'小熊定理判定（不要动）'!$A:C,3,FALSE)),"",VLOOKUP($B164,'小熊定理判定（不要动）'!$A:C,3,FALSE))</f>
        <v/>
      </c>
      <c r="L164" s="47" t="str">
        <f>IF(ISERROR(VLOOKUP($B164,'小熊定理判定（不要动）'!$A:D,4,FALSE)),"",VLOOKUP($B164,'小熊定理判定（不要动）'!$A:D,4,FALSE))</f>
        <v/>
      </c>
      <c r="M164" s="54" t="str">
        <f>IF(ISERROR(VLOOKUP($B164,'分位点（自己导出） '!$C:E,3,FALSE)),"",VLOOKUP($B164,'分位点（自己导出） '!$C:E,3,FALSE))</f>
        <v/>
      </c>
      <c r="N164" s="54" t="str">
        <f>IF(ISERROR(VLOOKUP($B164,'分位点（自己导出） '!$C:F,4,FALSE)),"",VLOOKUP($B164,'分位点（自己导出） '!$C:F,4,FALSE))</f>
        <v/>
      </c>
    </row>
    <row r="165" spans="4:14">
      <c r="D165" s="41" t="str">
        <f>IF(ISERROR(VLOOKUP(C165,'周期表（不要动）'!A:B,2,FALSE)),"",VLOOKUP(C165,'周期表（不要动）'!A:B,2,FALSE))</f>
        <v/>
      </c>
      <c r="E165" s="43" t="str">
        <f>IF(ISERROR(VLOOKUP($B165,'问财（自己导出）'!B:D,3,FALSE)),"",VLOOKUP($B165,'问财（自己导出）'!B:D,3,FALSE))</f>
        <v/>
      </c>
      <c r="F165" s="43" t="str">
        <f>IF(ISERROR(VLOOKUP($B165,'问财（自己导出）'!B:E,4,FALSE)),"",VLOOKUP($B165,'问财（自己导出）'!B:E,4,FALSE))</f>
        <v/>
      </c>
      <c r="G165" s="43" t="str">
        <f>IF(ISERROR(VLOOKUP($B165,'问财（自己导出）'!B:F,5,FALSE)),"",VLOOKUP($B165,'问财（自己导出）'!B:F,5,FALSE))</f>
        <v/>
      </c>
      <c r="H165" s="43" t="str">
        <f>IF(ISERROR(VLOOKUP($B165,'问财（自己导出）'!B:G,6,FALSE)),"",VLOOKUP($B165,'问财（自己导出）'!B:G,6,FALSE))</f>
        <v/>
      </c>
      <c r="I165" s="46">
        <f t="shared" ref="I165:I228" si="4">IF(E165&gt;0,IF(F165&gt;0,IF(G165&gt;0,IF(H165&gt;0,0,1),1),1),1)</f>
        <v>0</v>
      </c>
      <c r="J165" s="47" t="str">
        <f>IF(ISERROR(VLOOKUP($B165,'小熊定理判定（不要动）'!$A:B,2,FALSE)),"",VLOOKUP($B165,'小熊定理判定（不要动）'!$A:B,2,FALSE))</f>
        <v/>
      </c>
      <c r="K165" s="47" t="str">
        <f>IF(ISERROR(VLOOKUP($B165,'小熊定理判定（不要动）'!$A:C,3,FALSE)),"",VLOOKUP($B165,'小熊定理判定（不要动）'!$A:C,3,FALSE))</f>
        <v/>
      </c>
      <c r="L165" s="47" t="str">
        <f>IF(ISERROR(VLOOKUP($B165,'小熊定理判定（不要动）'!$A:D,4,FALSE)),"",VLOOKUP($B165,'小熊定理判定（不要动）'!$A:D,4,FALSE))</f>
        <v/>
      </c>
      <c r="M165" s="54" t="str">
        <f>IF(ISERROR(VLOOKUP($B165,'分位点（自己导出） '!$C:E,3,FALSE)),"",VLOOKUP($B165,'分位点（自己导出） '!$C:E,3,FALSE))</f>
        <v/>
      </c>
      <c r="N165" s="54" t="str">
        <f>IF(ISERROR(VLOOKUP($B165,'分位点（自己导出） '!$C:F,4,FALSE)),"",VLOOKUP($B165,'分位点（自己导出） '!$C:F,4,FALSE))</f>
        <v/>
      </c>
    </row>
    <row r="166" spans="4:14">
      <c r="D166" s="41" t="str">
        <f>IF(ISERROR(VLOOKUP(C166,'周期表（不要动）'!A:B,2,FALSE)),"",VLOOKUP(C166,'周期表（不要动）'!A:B,2,FALSE))</f>
        <v/>
      </c>
      <c r="E166" s="43" t="str">
        <f>IF(ISERROR(VLOOKUP($B166,'问财（自己导出）'!B:D,3,FALSE)),"",VLOOKUP($B166,'问财（自己导出）'!B:D,3,FALSE))</f>
        <v/>
      </c>
      <c r="F166" s="43" t="str">
        <f>IF(ISERROR(VLOOKUP($B166,'问财（自己导出）'!B:E,4,FALSE)),"",VLOOKUP($B166,'问财（自己导出）'!B:E,4,FALSE))</f>
        <v/>
      </c>
      <c r="G166" s="43" t="str">
        <f>IF(ISERROR(VLOOKUP($B166,'问财（自己导出）'!B:F,5,FALSE)),"",VLOOKUP($B166,'问财（自己导出）'!B:F,5,FALSE))</f>
        <v/>
      </c>
      <c r="H166" s="43" t="str">
        <f>IF(ISERROR(VLOOKUP($B166,'问财（自己导出）'!B:G,6,FALSE)),"",VLOOKUP($B166,'问财（自己导出）'!B:G,6,FALSE))</f>
        <v/>
      </c>
      <c r="I166" s="46">
        <f t="shared" si="4"/>
        <v>0</v>
      </c>
      <c r="J166" s="47" t="str">
        <f>IF(ISERROR(VLOOKUP($B166,'小熊定理判定（不要动）'!$A:B,2,FALSE)),"",VLOOKUP($B166,'小熊定理判定（不要动）'!$A:B,2,FALSE))</f>
        <v/>
      </c>
      <c r="K166" s="47" t="str">
        <f>IF(ISERROR(VLOOKUP($B166,'小熊定理判定（不要动）'!$A:C,3,FALSE)),"",VLOOKUP($B166,'小熊定理判定（不要动）'!$A:C,3,FALSE))</f>
        <v/>
      </c>
      <c r="L166" s="47" t="str">
        <f>IF(ISERROR(VLOOKUP($B166,'小熊定理判定（不要动）'!$A:D,4,FALSE)),"",VLOOKUP($B166,'小熊定理判定（不要动）'!$A:D,4,FALSE))</f>
        <v/>
      </c>
      <c r="M166" s="54" t="str">
        <f>IF(ISERROR(VLOOKUP($B166,'分位点（自己导出） '!$C:E,3,FALSE)),"",VLOOKUP($B166,'分位点（自己导出） '!$C:E,3,FALSE))</f>
        <v/>
      </c>
      <c r="N166" s="54" t="str">
        <f>IF(ISERROR(VLOOKUP($B166,'分位点（自己导出） '!$C:F,4,FALSE)),"",VLOOKUP($B166,'分位点（自己导出） '!$C:F,4,FALSE))</f>
        <v/>
      </c>
    </row>
    <row r="167" spans="4:14">
      <c r="D167" s="41" t="str">
        <f>IF(ISERROR(VLOOKUP(C167,'周期表（不要动）'!A:B,2,FALSE)),"",VLOOKUP(C167,'周期表（不要动）'!A:B,2,FALSE))</f>
        <v/>
      </c>
      <c r="E167" s="43" t="str">
        <f>IF(ISERROR(VLOOKUP($B167,'问财（自己导出）'!B:D,3,FALSE)),"",VLOOKUP($B167,'问财（自己导出）'!B:D,3,FALSE))</f>
        <v/>
      </c>
      <c r="F167" s="43" t="str">
        <f>IF(ISERROR(VLOOKUP($B167,'问财（自己导出）'!B:E,4,FALSE)),"",VLOOKUP($B167,'问财（自己导出）'!B:E,4,FALSE))</f>
        <v/>
      </c>
      <c r="G167" s="43" t="str">
        <f>IF(ISERROR(VLOOKUP($B167,'问财（自己导出）'!B:F,5,FALSE)),"",VLOOKUP($B167,'问财（自己导出）'!B:F,5,FALSE))</f>
        <v/>
      </c>
      <c r="H167" s="43" t="str">
        <f>IF(ISERROR(VLOOKUP($B167,'问财（自己导出）'!B:G,6,FALSE)),"",VLOOKUP($B167,'问财（自己导出）'!B:G,6,FALSE))</f>
        <v/>
      </c>
      <c r="I167" s="46">
        <f t="shared" si="4"/>
        <v>0</v>
      </c>
      <c r="J167" s="47" t="str">
        <f>IF(ISERROR(VLOOKUP($B167,'小熊定理判定（不要动）'!$A:B,2,FALSE)),"",VLOOKUP($B167,'小熊定理判定（不要动）'!$A:B,2,FALSE))</f>
        <v/>
      </c>
      <c r="K167" s="47" t="str">
        <f>IF(ISERROR(VLOOKUP($B167,'小熊定理判定（不要动）'!$A:C,3,FALSE)),"",VLOOKUP($B167,'小熊定理判定（不要动）'!$A:C,3,FALSE))</f>
        <v/>
      </c>
      <c r="L167" s="47" t="str">
        <f>IF(ISERROR(VLOOKUP($B167,'小熊定理判定（不要动）'!$A:D,4,FALSE)),"",VLOOKUP($B167,'小熊定理判定（不要动）'!$A:D,4,FALSE))</f>
        <v/>
      </c>
      <c r="M167" s="54" t="str">
        <f>IF(ISERROR(VLOOKUP($B167,'分位点（自己导出） '!$C:E,3,FALSE)),"",VLOOKUP($B167,'分位点（自己导出） '!$C:E,3,FALSE))</f>
        <v/>
      </c>
      <c r="N167" s="54" t="str">
        <f>IF(ISERROR(VLOOKUP($B167,'分位点（自己导出） '!$C:F,4,FALSE)),"",VLOOKUP($B167,'分位点（自己导出） '!$C:F,4,FALSE))</f>
        <v/>
      </c>
    </row>
    <row r="168" spans="4:14">
      <c r="D168" s="41" t="str">
        <f>IF(ISERROR(VLOOKUP(C168,'周期表（不要动）'!A:B,2,FALSE)),"",VLOOKUP(C168,'周期表（不要动）'!A:B,2,FALSE))</f>
        <v/>
      </c>
      <c r="E168" s="43" t="str">
        <f>IF(ISERROR(VLOOKUP($B168,'问财（自己导出）'!B:D,3,FALSE)),"",VLOOKUP($B168,'问财（自己导出）'!B:D,3,FALSE))</f>
        <v/>
      </c>
      <c r="F168" s="43" t="str">
        <f>IF(ISERROR(VLOOKUP($B168,'问财（自己导出）'!B:E,4,FALSE)),"",VLOOKUP($B168,'问财（自己导出）'!B:E,4,FALSE))</f>
        <v/>
      </c>
      <c r="G168" s="43" t="str">
        <f>IF(ISERROR(VLOOKUP($B168,'问财（自己导出）'!B:F,5,FALSE)),"",VLOOKUP($B168,'问财（自己导出）'!B:F,5,FALSE))</f>
        <v/>
      </c>
      <c r="H168" s="43" t="str">
        <f>IF(ISERROR(VLOOKUP($B168,'问财（自己导出）'!B:G,6,FALSE)),"",VLOOKUP($B168,'问财（自己导出）'!B:G,6,FALSE))</f>
        <v/>
      </c>
      <c r="I168" s="46">
        <f t="shared" si="4"/>
        <v>0</v>
      </c>
      <c r="J168" s="47" t="str">
        <f>IF(ISERROR(VLOOKUP($B168,'小熊定理判定（不要动）'!$A:B,2,FALSE)),"",VLOOKUP($B168,'小熊定理判定（不要动）'!$A:B,2,FALSE))</f>
        <v/>
      </c>
      <c r="K168" s="47" t="str">
        <f>IF(ISERROR(VLOOKUP($B168,'小熊定理判定（不要动）'!$A:C,3,FALSE)),"",VLOOKUP($B168,'小熊定理判定（不要动）'!$A:C,3,FALSE))</f>
        <v/>
      </c>
      <c r="L168" s="47" t="str">
        <f>IF(ISERROR(VLOOKUP($B168,'小熊定理判定（不要动）'!$A:D,4,FALSE)),"",VLOOKUP($B168,'小熊定理判定（不要动）'!$A:D,4,FALSE))</f>
        <v/>
      </c>
      <c r="M168" s="54" t="str">
        <f>IF(ISERROR(VLOOKUP($B168,'分位点（自己导出） '!$C:E,3,FALSE)),"",VLOOKUP($B168,'分位点（自己导出） '!$C:E,3,FALSE))</f>
        <v/>
      </c>
      <c r="N168" s="54" t="str">
        <f>IF(ISERROR(VLOOKUP($B168,'分位点（自己导出） '!$C:F,4,FALSE)),"",VLOOKUP($B168,'分位点（自己导出） '!$C:F,4,FALSE))</f>
        <v/>
      </c>
    </row>
    <row r="169" spans="4:14">
      <c r="D169" s="41" t="str">
        <f>IF(ISERROR(VLOOKUP(C169,'周期表（不要动）'!A:B,2,FALSE)),"",VLOOKUP(C169,'周期表（不要动）'!A:B,2,FALSE))</f>
        <v/>
      </c>
      <c r="E169" s="43" t="str">
        <f>IF(ISERROR(VLOOKUP($B169,'问财（自己导出）'!B:D,3,FALSE)),"",VLOOKUP($B169,'问财（自己导出）'!B:D,3,FALSE))</f>
        <v/>
      </c>
      <c r="F169" s="43" t="str">
        <f>IF(ISERROR(VLOOKUP($B169,'问财（自己导出）'!B:E,4,FALSE)),"",VLOOKUP($B169,'问财（自己导出）'!B:E,4,FALSE))</f>
        <v/>
      </c>
      <c r="G169" s="43" t="str">
        <f>IF(ISERROR(VLOOKUP($B169,'问财（自己导出）'!B:F,5,FALSE)),"",VLOOKUP($B169,'问财（自己导出）'!B:F,5,FALSE))</f>
        <v/>
      </c>
      <c r="H169" s="43" t="str">
        <f>IF(ISERROR(VLOOKUP($B169,'问财（自己导出）'!B:G,6,FALSE)),"",VLOOKUP($B169,'问财（自己导出）'!B:G,6,FALSE))</f>
        <v/>
      </c>
      <c r="I169" s="46">
        <f t="shared" si="4"/>
        <v>0</v>
      </c>
      <c r="J169" s="47" t="str">
        <f>IF(ISERROR(VLOOKUP($B169,'小熊定理判定（不要动）'!$A:B,2,FALSE)),"",VLOOKUP($B169,'小熊定理判定（不要动）'!$A:B,2,FALSE))</f>
        <v/>
      </c>
      <c r="K169" s="47" t="str">
        <f>IF(ISERROR(VLOOKUP($B169,'小熊定理判定（不要动）'!$A:C,3,FALSE)),"",VLOOKUP($B169,'小熊定理判定（不要动）'!$A:C,3,FALSE))</f>
        <v/>
      </c>
      <c r="L169" s="47" t="str">
        <f>IF(ISERROR(VLOOKUP($B169,'小熊定理判定（不要动）'!$A:D,4,FALSE)),"",VLOOKUP($B169,'小熊定理判定（不要动）'!$A:D,4,FALSE))</f>
        <v/>
      </c>
      <c r="M169" s="54" t="str">
        <f>IF(ISERROR(VLOOKUP($B169,'分位点（自己导出） '!$C:E,3,FALSE)),"",VLOOKUP($B169,'分位点（自己导出） '!$C:E,3,FALSE))</f>
        <v/>
      </c>
      <c r="N169" s="54" t="str">
        <f>IF(ISERROR(VLOOKUP($B169,'分位点（自己导出） '!$C:F,4,FALSE)),"",VLOOKUP($B169,'分位点（自己导出） '!$C:F,4,FALSE))</f>
        <v/>
      </c>
    </row>
    <row r="170" spans="4:14">
      <c r="D170" s="41" t="str">
        <f>IF(ISERROR(VLOOKUP(C170,'周期表（不要动）'!A:B,2,FALSE)),"",VLOOKUP(C170,'周期表（不要动）'!A:B,2,FALSE))</f>
        <v/>
      </c>
      <c r="E170" s="43" t="str">
        <f>IF(ISERROR(VLOOKUP($B170,'问财（自己导出）'!B:D,3,FALSE)),"",VLOOKUP($B170,'问财（自己导出）'!B:D,3,FALSE))</f>
        <v/>
      </c>
      <c r="F170" s="43" t="str">
        <f>IF(ISERROR(VLOOKUP($B170,'问财（自己导出）'!B:E,4,FALSE)),"",VLOOKUP($B170,'问财（自己导出）'!B:E,4,FALSE))</f>
        <v/>
      </c>
      <c r="G170" s="43" t="str">
        <f>IF(ISERROR(VLOOKUP($B170,'问财（自己导出）'!B:F,5,FALSE)),"",VLOOKUP($B170,'问财（自己导出）'!B:F,5,FALSE))</f>
        <v/>
      </c>
      <c r="H170" s="43" t="str">
        <f>IF(ISERROR(VLOOKUP($B170,'问财（自己导出）'!B:G,6,FALSE)),"",VLOOKUP($B170,'问财（自己导出）'!B:G,6,FALSE))</f>
        <v/>
      </c>
      <c r="I170" s="46">
        <f t="shared" si="4"/>
        <v>0</v>
      </c>
      <c r="J170" s="47" t="str">
        <f>IF(ISERROR(VLOOKUP($B170,'小熊定理判定（不要动）'!$A:B,2,FALSE)),"",VLOOKUP($B170,'小熊定理判定（不要动）'!$A:B,2,FALSE))</f>
        <v/>
      </c>
      <c r="K170" s="47" t="str">
        <f>IF(ISERROR(VLOOKUP($B170,'小熊定理判定（不要动）'!$A:C,3,FALSE)),"",VLOOKUP($B170,'小熊定理判定（不要动）'!$A:C,3,FALSE))</f>
        <v/>
      </c>
      <c r="L170" s="47" t="str">
        <f>IF(ISERROR(VLOOKUP($B170,'小熊定理判定（不要动）'!$A:D,4,FALSE)),"",VLOOKUP($B170,'小熊定理判定（不要动）'!$A:D,4,FALSE))</f>
        <v/>
      </c>
      <c r="M170" s="54" t="str">
        <f>IF(ISERROR(VLOOKUP($B170,'分位点（自己导出） '!$C:E,3,FALSE)),"",VLOOKUP($B170,'分位点（自己导出） '!$C:E,3,FALSE))</f>
        <v/>
      </c>
      <c r="N170" s="54" t="str">
        <f>IF(ISERROR(VLOOKUP($B170,'分位点（自己导出） '!$C:F,4,FALSE)),"",VLOOKUP($B170,'分位点（自己导出） '!$C:F,4,FALSE))</f>
        <v/>
      </c>
    </row>
    <row r="171" spans="4:14">
      <c r="D171" s="41" t="str">
        <f>IF(ISERROR(VLOOKUP(C171,'周期表（不要动）'!A:B,2,FALSE)),"",VLOOKUP(C171,'周期表（不要动）'!A:B,2,FALSE))</f>
        <v/>
      </c>
      <c r="E171" s="43" t="str">
        <f>IF(ISERROR(VLOOKUP($B171,'问财（自己导出）'!B:D,3,FALSE)),"",VLOOKUP($B171,'问财（自己导出）'!B:D,3,FALSE))</f>
        <v/>
      </c>
      <c r="F171" s="43" t="str">
        <f>IF(ISERROR(VLOOKUP($B171,'问财（自己导出）'!B:E,4,FALSE)),"",VLOOKUP($B171,'问财（自己导出）'!B:E,4,FALSE))</f>
        <v/>
      </c>
      <c r="G171" s="43" t="str">
        <f>IF(ISERROR(VLOOKUP($B171,'问财（自己导出）'!B:F,5,FALSE)),"",VLOOKUP($B171,'问财（自己导出）'!B:F,5,FALSE))</f>
        <v/>
      </c>
      <c r="H171" s="43" t="str">
        <f>IF(ISERROR(VLOOKUP($B171,'问财（自己导出）'!B:G,6,FALSE)),"",VLOOKUP($B171,'问财（自己导出）'!B:G,6,FALSE))</f>
        <v/>
      </c>
      <c r="I171" s="46">
        <f t="shared" si="4"/>
        <v>0</v>
      </c>
      <c r="J171" s="47" t="str">
        <f>IF(ISERROR(VLOOKUP($B171,'小熊定理判定（不要动）'!$A:B,2,FALSE)),"",VLOOKUP($B171,'小熊定理判定（不要动）'!$A:B,2,FALSE))</f>
        <v/>
      </c>
      <c r="K171" s="47" t="str">
        <f>IF(ISERROR(VLOOKUP($B171,'小熊定理判定（不要动）'!$A:C,3,FALSE)),"",VLOOKUP($B171,'小熊定理判定（不要动）'!$A:C,3,FALSE))</f>
        <v/>
      </c>
      <c r="L171" s="47" t="str">
        <f>IF(ISERROR(VLOOKUP($B171,'小熊定理判定（不要动）'!$A:D,4,FALSE)),"",VLOOKUP($B171,'小熊定理判定（不要动）'!$A:D,4,FALSE))</f>
        <v/>
      </c>
      <c r="M171" s="54" t="str">
        <f>IF(ISERROR(VLOOKUP($B171,'分位点（自己导出） '!$C:E,3,FALSE)),"",VLOOKUP($B171,'分位点（自己导出） '!$C:E,3,FALSE))</f>
        <v/>
      </c>
      <c r="N171" s="54" t="str">
        <f>IF(ISERROR(VLOOKUP($B171,'分位点（自己导出） '!$C:F,4,FALSE)),"",VLOOKUP($B171,'分位点（自己导出） '!$C:F,4,FALSE))</f>
        <v/>
      </c>
    </row>
    <row r="172" spans="4:14">
      <c r="D172" s="41" t="str">
        <f>IF(ISERROR(VLOOKUP(C172,'周期表（不要动）'!A:B,2,FALSE)),"",VLOOKUP(C172,'周期表（不要动）'!A:B,2,FALSE))</f>
        <v/>
      </c>
      <c r="E172" s="43" t="str">
        <f>IF(ISERROR(VLOOKUP($B172,'问财（自己导出）'!B:D,3,FALSE)),"",VLOOKUP($B172,'问财（自己导出）'!B:D,3,FALSE))</f>
        <v/>
      </c>
      <c r="F172" s="43" t="str">
        <f>IF(ISERROR(VLOOKUP($B172,'问财（自己导出）'!B:E,4,FALSE)),"",VLOOKUP($B172,'问财（自己导出）'!B:E,4,FALSE))</f>
        <v/>
      </c>
      <c r="G172" s="43" t="str">
        <f>IF(ISERROR(VLOOKUP($B172,'问财（自己导出）'!B:F,5,FALSE)),"",VLOOKUP($B172,'问财（自己导出）'!B:F,5,FALSE))</f>
        <v/>
      </c>
      <c r="H172" s="43" t="str">
        <f>IF(ISERROR(VLOOKUP($B172,'问财（自己导出）'!B:G,6,FALSE)),"",VLOOKUP($B172,'问财（自己导出）'!B:G,6,FALSE))</f>
        <v/>
      </c>
      <c r="I172" s="46">
        <f t="shared" si="4"/>
        <v>0</v>
      </c>
      <c r="J172" s="47" t="str">
        <f>IF(ISERROR(VLOOKUP($B172,'小熊定理判定（不要动）'!$A:B,2,FALSE)),"",VLOOKUP($B172,'小熊定理判定（不要动）'!$A:B,2,FALSE))</f>
        <v/>
      </c>
      <c r="K172" s="47" t="str">
        <f>IF(ISERROR(VLOOKUP($B172,'小熊定理判定（不要动）'!$A:C,3,FALSE)),"",VLOOKUP($B172,'小熊定理判定（不要动）'!$A:C,3,FALSE))</f>
        <v/>
      </c>
      <c r="L172" s="47" t="str">
        <f>IF(ISERROR(VLOOKUP($B172,'小熊定理判定（不要动）'!$A:D,4,FALSE)),"",VLOOKUP($B172,'小熊定理判定（不要动）'!$A:D,4,FALSE))</f>
        <v/>
      </c>
      <c r="M172" s="54" t="str">
        <f>IF(ISERROR(VLOOKUP($B172,'分位点（自己导出） '!$C:E,3,FALSE)),"",VLOOKUP($B172,'分位点（自己导出） '!$C:E,3,FALSE))</f>
        <v/>
      </c>
      <c r="N172" s="54" t="str">
        <f>IF(ISERROR(VLOOKUP($B172,'分位点（自己导出） '!$C:F,4,FALSE)),"",VLOOKUP($B172,'分位点（自己导出） '!$C:F,4,FALSE))</f>
        <v/>
      </c>
    </row>
    <row r="173" spans="4:14">
      <c r="D173" s="41" t="str">
        <f>IF(ISERROR(VLOOKUP(C173,'周期表（不要动）'!A:B,2,FALSE)),"",VLOOKUP(C173,'周期表（不要动）'!A:B,2,FALSE))</f>
        <v/>
      </c>
      <c r="E173" s="43" t="str">
        <f>IF(ISERROR(VLOOKUP($B173,'问财（自己导出）'!B:D,3,FALSE)),"",VLOOKUP($B173,'问财（自己导出）'!B:D,3,FALSE))</f>
        <v/>
      </c>
      <c r="F173" s="43" t="str">
        <f>IF(ISERROR(VLOOKUP($B173,'问财（自己导出）'!B:E,4,FALSE)),"",VLOOKUP($B173,'问财（自己导出）'!B:E,4,FALSE))</f>
        <v/>
      </c>
      <c r="G173" s="43" t="str">
        <f>IF(ISERROR(VLOOKUP($B173,'问财（自己导出）'!B:F,5,FALSE)),"",VLOOKUP($B173,'问财（自己导出）'!B:F,5,FALSE))</f>
        <v/>
      </c>
      <c r="H173" s="43" t="str">
        <f>IF(ISERROR(VLOOKUP($B173,'问财（自己导出）'!B:G,6,FALSE)),"",VLOOKUP($B173,'问财（自己导出）'!B:G,6,FALSE))</f>
        <v/>
      </c>
      <c r="I173" s="46">
        <f t="shared" si="4"/>
        <v>0</v>
      </c>
      <c r="J173" s="47" t="str">
        <f>IF(ISERROR(VLOOKUP($B173,'小熊定理判定（不要动）'!$A:B,2,FALSE)),"",VLOOKUP($B173,'小熊定理判定（不要动）'!$A:B,2,FALSE))</f>
        <v/>
      </c>
      <c r="K173" s="47" t="str">
        <f>IF(ISERROR(VLOOKUP($B173,'小熊定理判定（不要动）'!$A:C,3,FALSE)),"",VLOOKUP($B173,'小熊定理判定（不要动）'!$A:C,3,FALSE))</f>
        <v/>
      </c>
      <c r="L173" s="47" t="str">
        <f>IF(ISERROR(VLOOKUP($B173,'小熊定理判定（不要动）'!$A:D,4,FALSE)),"",VLOOKUP($B173,'小熊定理判定（不要动）'!$A:D,4,FALSE))</f>
        <v/>
      </c>
      <c r="M173" s="54" t="str">
        <f>IF(ISERROR(VLOOKUP($B173,'分位点（自己导出） '!$C:E,3,FALSE)),"",VLOOKUP($B173,'分位点（自己导出） '!$C:E,3,FALSE))</f>
        <v/>
      </c>
      <c r="N173" s="54" t="str">
        <f>IF(ISERROR(VLOOKUP($B173,'分位点（自己导出） '!$C:F,4,FALSE)),"",VLOOKUP($B173,'分位点（自己导出） '!$C:F,4,FALSE))</f>
        <v/>
      </c>
    </row>
    <row r="174" spans="4:14">
      <c r="D174" s="41" t="str">
        <f>IF(ISERROR(VLOOKUP(C174,'周期表（不要动）'!A:B,2,FALSE)),"",VLOOKUP(C174,'周期表（不要动）'!A:B,2,FALSE))</f>
        <v/>
      </c>
      <c r="E174" s="43" t="str">
        <f>IF(ISERROR(VLOOKUP($B174,'问财（自己导出）'!B:D,3,FALSE)),"",VLOOKUP($B174,'问财（自己导出）'!B:D,3,FALSE))</f>
        <v/>
      </c>
      <c r="F174" s="43" t="str">
        <f>IF(ISERROR(VLOOKUP($B174,'问财（自己导出）'!B:E,4,FALSE)),"",VLOOKUP($B174,'问财（自己导出）'!B:E,4,FALSE))</f>
        <v/>
      </c>
      <c r="G174" s="43" t="str">
        <f>IF(ISERROR(VLOOKUP($B174,'问财（自己导出）'!B:F,5,FALSE)),"",VLOOKUP($B174,'问财（自己导出）'!B:F,5,FALSE))</f>
        <v/>
      </c>
      <c r="H174" s="43" t="str">
        <f>IF(ISERROR(VLOOKUP($B174,'问财（自己导出）'!B:G,6,FALSE)),"",VLOOKUP($B174,'问财（自己导出）'!B:G,6,FALSE))</f>
        <v/>
      </c>
      <c r="I174" s="46">
        <f t="shared" si="4"/>
        <v>0</v>
      </c>
      <c r="J174" s="47" t="str">
        <f>IF(ISERROR(VLOOKUP($B174,'小熊定理判定（不要动）'!$A:B,2,FALSE)),"",VLOOKUP($B174,'小熊定理判定（不要动）'!$A:B,2,FALSE))</f>
        <v/>
      </c>
      <c r="K174" s="47" t="str">
        <f>IF(ISERROR(VLOOKUP($B174,'小熊定理判定（不要动）'!$A:C,3,FALSE)),"",VLOOKUP($B174,'小熊定理判定（不要动）'!$A:C,3,FALSE))</f>
        <v/>
      </c>
      <c r="L174" s="47" t="str">
        <f>IF(ISERROR(VLOOKUP($B174,'小熊定理判定（不要动）'!$A:D,4,FALSE)),"",VLOOKUP($B174,'小熊定理判定（不要动）'!$A:D,4,FALSE))</f>
        <v/>
      </c>
      <c r="M174" s="54" t="str">
        <f>IF(ISERROR(VLOOKUP($B174,'分位点（自己导出） '!$C:E,3,FALSE)),"",VLOOKUP($B174,'分位点（自己导出） '!$C:E,3,FALSE))</f>
        <v/>
      </c>
      <c r="N174" s="54" t="str">
        <f>IF(ISERROR(VLOOKUP($B174,'分位点（自己导出） '!$C:F,4,FALSE)),"",VLOOKUP($B174,'分位点（自己导出） '!$C:F,4,FALSE))</f>
        <v/>
      </c>
    </row>
    <row r="175" spans="4:14">
      <c r="D175" s="41" t="str">
        <f>IF(ISERROR(VLOOKUP(C175,'周期表（不要动）'!A:B,2,FALSE)),"",VLOOKUP(C175,'周期表（不要动）'!A:B,2,FALSE))</f>
        <v/>
      </c>
      <c r="E175" s="43" t="str">
        <f>IF(ISERROR(VLOOKUP($B175,'问财（自己导出）'!B:D,3,FALSE)),"",VLOOKUP($B175,'问财（自己导出）'!B:D,3,FALSE))</f>
        <v/>
      </c>
      <c r="F175" s="43" t="str">
        <f>IF(ISERROR(VLOOKUP($B175,'问财（自己导出）'!B:E,4,FALSE)),"",VLOOKUP($B175,'问财（自己导出）'!B:E,4,FALSE))</f>
        <v/>
      </c>
      <c r="G175" s="43" t="str">
        <f>IF(ISERROR(VLOOKUP($B175,'问财（自己导出）'!B:F,5,FALSE)),"",VLOOKUP($B175,'问财（自己导出）'!B:F,5,FALSE))</f>
        <v/>
      </c>
      <c r="H175" s="43" t="str">
        <f>IF(ISERROR(VLOOKUP($B175,'问财（自己导出）'!B:G,6,FALSE)),"",VLOOKUP($B175,'问财（自己导出）'!B:G,6,FALSE))</f>
        <v/>
      </c>
      <c r="I175" s="46">
        <f t="shared" si="4"/>
        <v>0</v>
      </c>
      <c r="J175" s="47" t="str">
        <f>IF(ISERROR(VLOOKUP($B175,'小熊定理判定（不要动）'!$A:B,2,FALSE)),"",VLOOKUP($B175,'小熊定理判定（不要动）'!$A:B,2,FALSE))</f>
        <v/>
      </c>
      <c r="K175" s="47" t="str">
        <f>IF(ISERROR(VLOOKUP($B175,'小熊定理判定（不要动）'!$A:C,3,FALSE)),"",VLOOKUP($B175,'小熊定理判定（不要动）'!$A:C,3,FALSE))</f>
        <v/>
      </c>
      <c r="L175" s="47" t="str">
        <f>IF(ISERROR(VLOOKUP($B175,'小熊定理判定（不要动）'!$A:D,4,FALSE)),"",VLOOKUP($B175,'小熊定理判定（不要动）'!$A:D,4,FALSE))</f>
        <v/>
      </c>
      <c r="M175" s="54" t="str">
        <f>IF(ISERROR(VLOOKUP($B175,'分位点（自己导出） '!$C:E,3,FALSE)),"",VLOOKUP($B175,'分位点（自己导出） '!$C:E,3,FALSE))</f>
        <v/>
      </c>
      <c r="N175" s="54" t="str">
        <f>IF(ISERROR(VLOOKUP($B175,'分位点（自己导出） '!$C:F,4,FALSE)),"",VLOOKUP($B175,'分位点（自己导出） '!$C:F,4,FALSE))</f>
        <v/>
      </c>
    </row>
    <row r="176" spans="4:14">
      <c r="D176" s="41" t="str">
        <f>IF(ISERROR(VLOOKUP(C176,'周期表（不要动）'!A:B,2,FALSE)),"",VLOOKUP(C176,'周期表（不要动）'!A:B,2,FALSE))</f>
        <v/>
      </c>
      <c r="E176" s="43" t="str">
        <f>IF(ISERROR(VLOOKUP($B176,'问财（自己导出）'!B:D,3,FALSE)),"",VLOOKUP($B176,'问财（自己导出）'!B:D,3,FALSE))</f>
        <v/>
      </c>
      <c r="F176" s="43" t="str">
        <f>IF(ISERROR(VLOOKUP($B176,'问财（自己导出）'!B:E,4,FALSE)),"",VLOOKUP($B176,'问财（自己导出）'!B:E,4,FALSE))</f>
        <v/>
      </c>
      <c r="G176" s="43" t="str">
        <f>IF(ISERROR(VLOOKUP($B176,'问财（自己导出）'!B:F,5,FALSE)),"",VLOOKUP($B176,'问财（自己导出）'!B:F,5,FALSE))</f>
        <v/>
      </c>
      <c r="H176" s="43" t="str">
        <f>IF(ISERROR(VLOOKUP($B176,'问财（自己导出）'!B:G,6,FALSE)),"",VLOOKUP($B176,'问财（自己导出）'!B:G,6,FALSE))</f>
        <v/>
      </c>
      <c r="I176" s="46">
        <f t="shared" si="4"/>
        <v>0</v>
      </c>
      <c r="J176" s="47" t="str">
        <f>IF(ISERROR(VLOOKUP($B176,'小熊定理判定（不要动）'!$A:B,2,FALSE)),"",VLOOKUP($B176,'小熊定理判定（不要动）'!$A:B,2,FALSE))</f>
        <v/>
      </c>
      <c r="K176" s="47" t="str">
        <f>IF(ISERROR(VLOOKUP($B176,'小熊定理判定（不要动）'!$A:C,3,FALSE)),"",VLOOKUP($B176,'小熊定理判定（不要动）'!$A:C,3,FALSE))</f>
        <v/>
      </c>
      <c r="L176" s="47" t="str">
        <f>IF(ISERROR(VLOOKUP($B176,'小熊定理判定（不要动）'!$A:D,4,FALSE)),"",VLOOKUP($B176,'小熊定理判定（不要动）'!$A:D,4,FALSE))</f>
        <v/>
      </c>
      <c r="M176" s="54" t="str">
        <f>IF(ISERROR(VLOOKUP($B176,'分位点（自己导出） '!$C:E,3,FALSE)),"",VLOOKUP($B176,'分位点（自己导出） '!$C:E,3,FALSE))</f>
        <v/>
      </c>
      <c r="N176" s="54" t="str">
        <f>IF(ISERROR(VLOOKUP($B176,'分位点（自己导出） '!$C:F,4,FALSE)),"",VLOOKUP($B176,'分位点（自己导出） '!$C:F,4,FALSE))</f>
        <v/>
      </c>
    </row>
    <row r="177" spans="4:14">
      <c r="D177" s="41" t="str">
        <f>IF(ISERROR(VLOOKUP(C177,'周期表（不要动）'!A:B,2,FALSE)),"",VLOOKUP(C177,'周期表（不要动）'!A:B,2,FALSE))</f>
        <v/>
      </c>
      <c r="E177" s="43" t="str">
        <f>IF(ISERROR(VLOOKUP($B177,'问财（自己导出）'!B:D,3,FALSE)),"",VLOOKUP($B177,'问财（自己导出）'!B:D,3,FALSE))</f>
        <v/>
      </c>
      <c r="F177" s="43" t="str">
        <f>IF(ISERROR(VLOOKUP($B177,'问财（自己导出）'!B:E,4,FALSE)),"",VLOOKUP($B177,'问财（自己导出）'!B:E,4,FALSE))</f>
        <v/>
      </c>
      <c r="G177" s="43" t="str">
        <f>IF(ISERROR(VLOOKUP($B177,'问财（自己导出）'!B:F,5,FALSE)),"",VLOOKUP($B177,'问财（自己导出）'!B:F,5,FALSE))</f>
        <v/>
      </c>
      <c r="H177" s="43" t="str">
        <f>IF(ISERROR(VLOOKUP($B177,'问财（自己导出）'!B:G,6,FALSE)),"",VLOOKUP($B177,'问财（自己导出）'!B:G,6,FALSE))</f>
        <v/>
      </c>
      <c r="I177" s="46">
        <f t="shared" si="4"/>
        <v>0</v>
      </c>
      <c r="J177" s="47" t="str">
        <f>IF(ISERROR(VLOOKUP($B177,'小熊定理判定（不要动）'!$A:B,2,FALSE)),"",VLOOKUP($B177,'小熊定理判定（不要动）'!$A:B,2,FALSE))</f>
        <v/>
      </c>
      <c r="K177" s="47" t="str">
        <f>IF(ISERROR(VLOOKUP($B177,'小熊定理判定（不要动）'!$A:C,3,FALSE)),"",VLOOKUP($B177,'小熊定理判定（不要动）'!$A:C,3,FALSE))</f>
        <v/>
      </c>
      <c r="L177" s="47" t="str">
        <f>IF(ISERROR(VLOOKUP($B177,'小熊定理判定（不要动）'!$A:D,4,FALSE)),"",VLOOKUP($B177,'小熊定理判定（不要动）'!$A:D,4,FALSE))</f>
        <v/>
      </c>
      <c r="M177" s="54" t="str">
        <f>IF(ISERROR(VLOOKUP($B177,'分位点（自己导出） '!$C:E,3,FALSE)),"",VLOOKUP($B177,'分位点（自己导出） '!$C:E,3,FALSE))</f>
        <v/>
      </c>
      <c r="N177" s="54" t="str">
        <f>IF(ISERROR(VLOOKUP($B177,'分位点（自己导出） '!$C:F,4,FALSE)),"",VLOOKUP($B177,'分位点（自己导出） '!$C:F,4,FALSE))</f>
        <v/>
      </c>
    </row>
    <row r="178" spans="4:14">
      <c r="D178" s="41" t="str">
        <f>IF(ISERROR(VLOOKUP(C178,'周期表（不要动）'!A:B,2,FALSE)),"",VLOOKUP(C178,'周期表（不要动）'!A:B,2,FALSE))</f>
        <v/>
      </c>
      <c r="E178" s="43" t="str">
        <f>IF(ISERROR(VLOOKUP($B178,'问财（自己导出）'!B:D,3,FALSE)),"",VLOOKUP($B178,'问财（自己导出）'!B:D,3,FALSE))</f>
        <v/>
      </c>
      <c r="F178" s="43" t="str">
        <f>IF(ISERROR(VLOOKUP($B178,'问财（自己导出）'!B:E,4,FALSE)),"",VLOOKUP($B178,'问财（自己导出）'!B:E,4,FALSE))</f>
        <v/>
      </c>
      <c r="G178" s="43" t="str">
        <f>IF(ISERROR(VLOOKUP($B178,'问财（自己导出）'!B:F,5,FALSE)),"",VLOOKUP($B178,'问财（自己导出）'!B:F,5,FALSE))</f>
        <v/>
      </c>
      <c r="H178" s="43" t="str">
        <f>IF(ISERROR(VLOOKUP($B178,'问财（自己导出）'!B:G,6,FALSE)),"",VLOOKUP($B178,'问财（自己导出）'!B:G,6,FALSE))</f>
        <v/>
      </c>
      <c r="I178" s="46">
        <f t="shared" si="4"/>
        <v>0</v>
      </c>
      <c r="J178" s="47" t="str">
        <f>IF(ISERROR(VLOOKUP($B178,'小熊定理判定（不要动）'!$A:B,2,FALSE)),"",VLOOKUP($B178,'小熊定理判定（不要动）'!$A:B,2,FALSE))</f>
        <v/>
      </c>
      <c r="K178" s="47" t="str">
        <f>IF(ISERROR(VLOOKUP($B178,'小熊定理判定（不要动）'!$A:C,3,FALSE)),"",VLOOKUP($B178,'小熊定理判定（不要动）'!$A:C,3,FALSE))</f>
        <v/>
      </c>
      <c r="L178" s="47" t="str">
        <f>IF(ISERROR(VLOOKUP($B178,'小熊定理判定（不要动）'!$A:D,4,FALSE)),"",VLOOKUP($B178,'小熊定理判定（不要动）'!$A:D,4,FALSE))</f>
        <v/>
      </c>
      <c r="M178" s="54" t="str">
        <f>IF(ISERROR(VLOOKUP($B178,'分位点（自己导出） '!$C:E,3,FALSE)),"",VLOOKUP($B178,'分位点（自己导出） '!$C:E,3,FALSE))</f>
        <v/>
      </c>
      <c r="N178" s="54" t="str">
        <f>IF(ISERROR(VLOOKUP($B178,'分位点（自己导出） '!$C:F,4,FALSE)),"",VLOOKUP($B178,'分位点（自己导出） '!$C:F,4,FALSE))</f>
        <v/>
      </c>
    </row>
    <row r="179" spans="4:14">
      <c r="D179" s="41" t="str">
        <f>IF(ISERROR(VLOOKUP(C179,'周期表（不要动）'!A:B,2,FALSE)),"",VLOOKUP(C179,'周期表（不要动）'!A:B,2,FALSE))</f>
        <v/>
      </c>
      <c r="E179" s="43" t="str">
        <f>IF(ISERROR(VLOOKUP($B179,'问财（自己导出）'!B:D,3,FALSE)),"",VLOOKUP($B179,'问财（自己导出）'!B:D,3,FALSE))</f>
        <v/>
      </c>
      <c r="F179" s="43" t="str">
        <f>IF(ISERROR(VLOOKUP($B179,'问财（自己导出）'!B:E,4,FALSE)),"",VLOOKUP($B179,'问财（自己导出）'!B:E,4,FALSE))</f>
        <v/>
      </c>
      <c r="G179" s="43" t="str">
        <f>IF(ISERROR(VLOOKUP($B179,'问财（自己导出）'!B:F,5,FALSE)),"",VLOOKUP($B179,'问财（自己导出）'!B:F,5,FALSE))</f>
        <v/>
      </c>
      <c r="H179" s="43" t="str">
        <f>IF(ISERROR(VLOOKUP($B179,'问财（自己导出）'!B:G,6,FALSE)),"",VLOOKUP($B179,'问财（自己导出）'!B:G,6,FALSE))</f>
        <v/>
      </c>
      <c r="I179" s="46">
        <f t="shared" si="4"/>
        <v>0</v>
      </c>
      <c r="J179" s="47" t="str">
        <f>IF(ISERROR(VLOOKUP($B179,'小熊定理判定（不要动）'!$A:B,2,FALSE)),"",VLOOKUP($B179,'小熊定理判定（不要动）'!$A:B,2,FALSE))</f>
        <v/>
      </c>
      <c r="K179" s="47" t="str">
        <f>IF(ISERROR(VLOOKUP($B179,'小熊定理判定（不要动）'!$A:C,3,FALSE)),"",VLOOKUP($B179,'小熊定理判定（不要动）'!$A:C,3,FALSE))</f>
        <v/>
      </c>
      <c r="L179" s="47" t="str">
        <f>IF(ISERROR(VLOOKUP($B179,'小熊定理判定（不要动）'!$A:D,4,FALSE)),"",VLOOKUP($B179,'小熊定理判定（不要动）'!$A:D,4,FALSE))</f>
        <v/>
      </c>
      <c r="M179" s="54" t="str">
        <f>IF(ISERROR(VLOOKUP($B179,'分位点（自己导出） '!$C:E,3,FALSE)),"",VLOOKUP($B179,'分位点（自己导出） '!$C:E,3,FALSE))</f>
        <v/>
      </c>
      <c r="N179" s="54" t="str">
        <f>IF(ISERROR(VLOOKUP($B179,'分位点（自己导出） '!$C:F,4,FALSE)),"",VLOOKUP($B179,'分位点（自己导出） '!$C:F,4,FALSE))</f>
        <v/>
      </c>
    </row>
    <row r="180" spans="4:14">
      <c r="D180" s="41" t="str">
        <f>IF(ISERROR(VLOOKUP(C180,'周期表（不要动）'!A:B,2,FALSE)),"",VLOOKUP(C180,'周期表（不要动）'!A:B,2,FALSE))</f>
        <v/>
      </c>
      <c r="E180" s="43" t="str">
        <f>IF(ISERROR(VLOOKUP($B180,'问财（自己导出）'!B:D,3,FALSE)),"",VLOOKUP($B180,'问财（自己导出）'!B:D,3,FALSE))</f>
        <v/>
      </c>
      <c r="F180" s="43" t="str">
        <f>IF(ISERROR(VLOOKUP($B180,'问财（自己导出）'!B:E,4,FALSE)),"",VLOOKUP($B180,'问财（自己导出）'!B:E,4,FALSE))</f>
        <v/>
      </c>
      <c r="G180" s="43" t="str">
        <f>IF(ISERROR(VLOOKUP($B180,'问财（自己导出）'!B:F,5,FALSE)),"",VLOOKUP($B180,'问财（自己导出）'!B:F,5,FALSE))</f>
        <v/>
      </c>
      <c r="H180" s="43" t="str">
        <f>IF(ISERROR(VLOOKUP($B180,'问财（自己导出）'!B:G,6,FALSE)),"",VLOOKUP($B180,'问财（自己导出）'!B:G,6,FALSE))</f>
        <v/>
      </c>
      <c r="I180" s="46">
        <f t="shared" si="4"/>
        <v>0</v>
      </c>
      <c r="J180" s="47" t="str">
        <f>IF(ISERROR(VLOOKUP($B180,'小熊定理判定（不要动）'!$A:B,2,FALSE)),"",VLOOKUP($B180,'小熊定理判定（不要动）'!$A:B,2,FALSE))</f>
        <v/>
      </c>
      <c r="K180" s="47" t="str">
        <f>IF(ISERROR(VLOOKUP($B180,'小熊定理判定（不要动）'!$A:C,3,FALSE)),"",VLOOKUP($B180,'小熊定理判定（不要动）'!$A:C,3,FALSE))</f>
        <v/>
      </c>
      <c r="L180" s="47" t="str">
        <f>IF(ISERROR(VLOOKUP($B180,'小熊定理判定（不要动）'!$A:D,4,FALSE)),"",VLOOKUP($B180,'小熊定理判定（不要动）'!$A:D,4,FALSE))</f>
        <v/>
      </c>
      <c r="M180" s="54" t="str">
        <f>IF(ISERROR(VLOOKUP($B180,'分位点（自己导出） '!$C:E,3,FALSE)),"",VLOOKUP($B180,'分位点（自己导出） '!$C:E,3,FALSE))</f>
        <v/>
      </c>
      <c r="N180" s="54" t="str">
        <f>IF(ISERROR(VLOOKUP($B180,'分位点（自己导出） '!$C:F,4,FALSE)),"",VLOOKUP($B180,'分位点（自己导出） '!$C:F,4,FALSE))</f>
        <v/>
      </c>
    </row>
    <row r="181" spans="4:14">
      <c r="D181" s="41" t="str">
        <f>IF(ISERROR(VLOOKUP(C181,'周期表（不要动）'!A:B,2,FALSE)),"",VLOOKUP(C181,'周期表（不要动）'!A:B,2,FALSE))</f>
        <v/>
      </c>
      <c r="E181" s="43" t="str">
        <f>IF(ISERROR(VLOOKUP($B181,'问财（自己导出）'!B:D,3,FALSE)),"",VLOOKUP($B181,'问财（自己导出）'!B:D,3,FALSE))</f>
        <v/>
      </c>
      <c r="F181" s="43" t="str">
        <f>IF(ISERROR(VLOOKUP($B181,'问财（自己导出）'!B:E,4,FALSE)),"",VLOOKUP($B181,'问财（自己导出）'!B:E,4,FALSE))</f>
        <v/>
      </c>
      <c r="G181" s="43" t="str">
        <f>IF(ISERROR(VLOOKUP($B181,'问财（自己导出）'!B:F,5,FALSE)),"",VLOOKUP($B181,'问财（自己导出）'!B:F,5,FALSE))</f>
        <v/>
      </c>
      <c r="H181" s="43" t="str">
        <f>IF(ISERROR(VLOOKUP($B181,'问财（自己导出）'!B:G,6,FALSE)),"",VLOOKUP($B181,'问财（自己导出）'!B:G,6,FALSE))</f>
        <v/>
      </c>
      <c r="I181" s="46">
        <f t="shared" si="4"/>
        <v>0</v>
      </c>
      <c r="J181" s="47" t="str">
        <f>IF(ISERROR(VLOOKUP($B181,'小熊定理判定（不要动）'!$A:B,2,FALSE)),"",VLOOKUP($B181,'小熊定理判定（不要动）'!$A:B,2,FALSE))</f>
        <v/>
      </c>
      <c r="K181" s="47" t="str">
        <f>IF(ISERROR(VLOOKUP($B181,'小熊定理判定（不要动）'!$A:C,3,FALSE)),"",VLOOKUP($B181,'小熊定理判定（不要动）'!$A:C,3,FALSE))</f>
        <v/>
      </c>
      <c r="L181" s="47" t="str">
        <f>IF(ISERROR(VLOOKUP($B181,'小熊定理判定（不要动）'!$A:D,4,FALSE)),"",VLOOKUP($B181,'小熊定理判定（不要动）'!$A:D,4,FALSE))</f>
        <v/>
      </c>
      <c r="M181" s="54" t="str">
        <f>IF(ISERROR(VLOOKUP($B181,'分位点（自己导出） '!$C:E,3,FALSE)),"",VLOOKUP($B181,'分位点（自己导出） '!$C:E,3,FALSE))</f>
        <v/>
      </c>
      <c r="N181" s="54" t="str">
        <f>IF(ISERROR(VLOOKUP($B181,'分位点（自己导出） '!$C:F,4,FALSE)),"",VLOOKUP($B181,'分位点（自己导出） '!$C:F,4,FALSE))</f>
        <v/>
      </c>
    </row>
    <row r="182" spans="4:14">
      <c r="D182" s="41" t="str">
        <f>IF(ISERROR(VLOOKUP(C182,'周期表（不要动）'!A:B,2,FALSE)),"",VLOOKUP(C182,'周期表（不要动）'!A:B,2,FALSE))</f>
        <v/>
      </c>
      <c r="E182" s="43" t="str">
        <f>IF(ISERROR(VLOOKUP($B182,'问财（自己导出）'!B:D,3,FALSE)),"",VLOOKUP($B182,'问财（自己导出）'!B:D,3,FALSE))</f>
        <v/>
      </c>
      <c r="F182" s="43" t="str">
        <f>IF(ISERROR(VLOOKUP($B182,'问财（自己导出）'!B:E,4,FALSE)),"",VLOOKUP($B182,'问财（自己导出）'!B:E,4,FALSE))</f>
        <v/>
      </c>
      <c r="G182" s="43" t="str">
        <f>IF(ISERROR(VLOOKUP($B182,'问财（自己导出）'!B:F,5,FALSE)),"",VLOOKUP($B182,'问财（自己导出）'!B:F,5,FALSE))</f>
        <v/>
      </c>
      <c r="H182" s="43" t="str">
        <f>IF(ISERROR(VLOOKUP($B182,'问财（自己导出）'!B:G,6,FALSE)),"",VLOOKUP($B182,'问财（自己导出）'!B:G,6,FALSE))</f>
        <v/>
      </c>
      <c r="I182" s="46">
        <f t="shared" si="4"/>
        <v>0</v>
      </c>
      <c r="J182" s="47" t="str">
        <f>IF(ISERROR(VLOOKUP($B182,'小熊定理判定（不要动）'!$A:B,2,FALSE)),"",VLOOKUP($B182,'小熊定理判定（不要动）'!$A:B,2,FALSE))</f>
        <v/>
      </c>
      <c r="K182" s="47" t="str">
        <f>IF(ISERROR(VLOOKUP($B182,'小熊定理判定（不要动）'!$A:C,3,FALSE)),"",VLOOKUP($B182,'小熊定理判定（不要动）'!$A:C,3,FALSE))</f>
        <v/>
      </c>
      <c r="L182" s="47" t="str">
        <f>IF(ISERROR(VLOOKUP($B182,'小熊定理判定（不要动）'!$A:D,4,FALSE)),"",VLOOKUP($B182,'小熊定理判定（不要动）'!$A:D,4,FALSE))</f>
        <v/>
      </c>
      <c r="M182" s="54" t="str">
        <f>IF(ISERROR(VLOOKUP($B182,'分位点（自己导出） '!$C:E,3,FALSE)),"",VLOOKUP($B182,'分位点（自己导出） '!$C:E,3,FALSE))</f>
        <v/>
      </c>
      <c r="N182" s="54" t="str">
        <f>IF(ISERROR(VLOOKUP($B182,'分位点（自己导出） '!$C:F,4,FALSE)),"",VLOOKUP($B182,'分位点（自己导出） '!$C:F,4,FALSE))</f>
        <v/>
      </c>
    </row>
    <row r="183" spans="4:14">
      <c r="D183" s="41" t="str">
        <f>IF(ISERROR(VLOOKUP(C183,'周期表（不要动）'!A:B,2,FALSE)),"",VLOOKUP(C183,'周期表（不要动）'!A:B,2,FALSE))</f>
        <v/>
      </c>
      <c r="E183" s="43" t="str">
        <f>IF(ISERROR(VLOOKUP($B183,'问财（自己导出）'!B:D,3,FALSE)),"",VLOOKUP($B183,'问财（自己导出）'!B:D,3,FALSE))</f>
        <v/>
      </c>
      <c r="F183" s="43" t="str">
        <f>IF(ISERROR(VLOOKUP($B183,'问财（自己导出）'!B:E,4,FALSE)),"",VLOOKUP($B183,'问财（自己导出）'!B:E,4,FALSE))</f>
        <v/>
      </c>
      <c r="G183" s="43" t="str">
        <f>IF(ISERROR(VLOOKUP($B183,'问财（自己导出）'!B:F,5,FALSE)),"",VLOOKUP($B183,'问财（自己导出）'!B:F,5,FALSE))</f>
        <v/>
      </c>
      <c r="H183" s="43" t="str">
        <f>IF(ISERROR(VLOOKUP($B183,'问财（自己导出）'!B:G,6,FALSE)),"",VLOOKUP($B183,'问财（自己导出）'!B:G,6,FALSE))</f>
        <v/>
      </c>
      <c r="I183" s="46">
        <f t="shared" si="4"/>
        <v>0</v>
      </c>
      <c r="J183" s="47" t="str">
        <f>IF(ISERROR(VLOOKUP($B183,'小熊定理判定（不要动）'!$A:B,2,FALSE)),"",VLOOKUP($B183,'小熊定理判定（不要动）'!$A:B,2,FALSE))</f>
        <v/>
      </c>
      <c r="K183" s="47" t="str">
        <f>IF(ISERROR(VLOOKUP($B183,'小熊定理判定（不要动）'!$A:C,3,FALSE)),"",VLOOKUP($B183,'小熊定理判定（不要动）'!$A:C,3,FALSE))</f>
        <v/>
      </c>
      <c r="L183" s="47" t="str">
        <f>IF(ISERROR(VLOOKUP($B183,'小熊定理判定（不要动）'!$A:D,4,FALSE)),"",VLOOKUP($B183,'小熊定理判定（不要动）'!$A:D,4,FALSE))</f>
        <v/>
      </c>
      <c r="M183" s="54" t="str">
        <f>IF(ISERROR(VLOOKUP($B183,'分位点（自己导出） '!$C:E,3,FALSE)),"",VLOOKUP($B183,'分位点（自己导出） '!$C:E,3,FALSE))</f>
        <v/>
      </c>
      <c r="N183" s="54" t="str">
        <f>IF(ISERROR(VLOOKUP($B183,'分位点（自己导出） '!$C:F,4,FALSE)),"",VLOOKUP($B183,'分位点（自己导出） '!$C:F,4,FALSE))</f>
        <v/>
      </c>
    </row>
    <row r="184" spans="4:14">
      <c r="D184" s="41" t="str">
        <f>IF(ISERROR(VLOOKUP(C184,'周期表（不要动）'!A:B,2,FALSE)),"",VLOOKUP(C184,'周期表（不要动）'!A:B,2,FALSE))</f>
        <v/>
      </c>
      <c r="E184" s="43" t="str">
        <f>IF(ISERROR(VLOOKUP($B184,'问财（自己导出）'!B:D,3,FALSE)),"",VLOOKUP($B184,'问财（自己导出）'!B:D,3,FALSE))</f>
        <v/>
      </c>
      <c r="F184" s="43" t="str">
        <f>IF(ISERROR(VLOOKUP($B184,'问财（自己导出）'!B:E,4,FALSE)),"",VLOOKUP($B184,'问财（自己导出）'!B:E,4,FALSE))</f>
        <v/>
      </c>
      <c r="G184" s="43" t="str">
        <f>IF(ISERROR(VLOOKUP($B184,'问财（自己导出）'!B:F,5,FALSE)),"",VLOOKUP($B184,'问财（自己导出）'!B:F,5,FALSE))</f>
        <v/>
      </c>
      <c r="H184" s="43" t="str">
        <f>IF(ISERROR(VLOOKUP($B184,'问财（自己导出）'!B:G,6,FALSE)),"",VLOOKUP($B184,'问财（自己导出）'!B:G,6,FALSE))</f>
        <v/>
      </c>
      <c r="I184" s="46">
        <f t="shared" si="4"/>
        <v>0</v>
      </c>
      <c r="J184" s="47" t="str">
        <f>IF(ISERROR(VLOOKUP($B184,'小熊定理判定（不要动）'!$A:B,2,FALSE)),"",VLOOKUP($B184,'小熊定理判定（不要动）'!$A:B,2,FALSE))</f>
        <v/>
      </c>
      <c r="K184" s="47" t="str">
        <f>IF(ISERROR(VLOOKUP($B184,'小熊定理判定（不要动）'!$A:C,3,FALSE)),"",VLOOKUP($B184,'小熊定理判定（不要动）'!$A:C,3,FALSE))</f>
        <v/>
      </c>
      <c r="L184" s="47" t="str">
        <f>IF(ISERROR(VLOOKUP($B184,'小熊定理判定（不要动）'!$A:D,4,FALSE)),"",VLOOKUP($B184,'小熊定理判定（不要动）'!$A:D,4,FALSE))</f>
        <v/>
      </c>
      <c r="M184" s="54" t="str">
        <f>IF(ISERROR(VLOOKUP($B184,'分位点（自己导出） '!$C:E,3,FALSE)),"",VLOOKUP($B184,'分位点（自己导出） '!$C:E,3,FALSE))</f>
        <v/>
      </c>
      <c r="N184" s="54" t="str">
        <f>IF(ISERROR(VLOOKUP($B184,'分位点（自己导出） '!$C:F,4,FALSE)),"",VLOOKUP($B184,'分位点（自己导出） '!$C:F,4,FALSE))</f>
        <v/>
      </c>
    </row>
    <row r="185" spans="4:14">
      <c r="D185" s="41" t="str">
        <f>IF(ISERROR(VLOOKUP(C185,'周期表（不要动）'!A:B,2,FALSE)),"",VLOOKUP(C185,'周期表（不要动）'!A:B,2,FALSE))</f>
        <v/>
      </c>
      <c r="E185" s="43" t="str">
        <f>IF(ISERROR(VLOOKUP($B185,'问财（自己导出）'!B:D,3,FALSE)),"",VLOOKUP($B185,'问财（自己导出）'!B:D,3,FALSE))</f>
        <v/>
      </c>
      <c r="F185" s="43" t="str">
        <f>IF(ISERROR(VLOOKUP($B185,'问财（自己导出）'!B:E,4,FALSE)),"",VLOOKUP($B185,'问财（自己导出）'!B:E,4,FALSE))</f>
        <v/>
      </c>
      <c r="G185" s="43" t="str">
        <f>IF(ISERROR(VLOOKUP($B185,'问财（自己导出）'!B:F,5,FALSE)),"",VLOOKUP($B185,'问财（自己导出）'!B:F,5,FALSE))</f>
        <v/>
      </c>
      <c r="H185" s="43" t="str">
        <f>IF(ISERROR(VLOOKUP($B185,'问财（自己导出）'!B:G,6,FALSE)),"",VLOOKUP($B185,'问财（自己导出）'!B:G,6,FALSE))</f>
        <v/>
      </c>
      <c r="I185" s="46">
        <f t="shared" si="4"/>
        <v>0</v>
      </c>
      <c r="J185" s="47" t="str">
        <f>IF(ISERROR(VLOOKUP($B185,'小熊定理判定（不要动）'!$A:B,2,FALSE)),"",VLOOKUP($B185,'小熊定理判定（不要动）'!$A:B,2,FALSE))</f>
        <v/>
      </c>
      <c r="K185" s="47" t="str">
        <f>IF(ISERROR(VLOOKUP($B185,'小熊定理判定（不要动）'!$A:C,3,FALSE)),"",VLOOKUP($B185,'小熊定理判定（不要动）'!$A:C,3,FALSE))</f>
        <v/>
      </c>
      <c r="L185" s="47" t="str">
        <f>IF(ISERROR(VLOOKUP($B185,'小熊定理判定（不要动）'!$A:D,4,FALSE)),"",VLOOKUP($B185,'小熊定理判定（不要动）'!$A:D,4,FALSE))</f>
        <v/>
      </c>
      <c r="M185" s="54" t="str">
        <f>IF(ISERROR(VLOOKUP($B185,'分位点（自己导出） '!$C:E,3,FALSE)),"",VLOOKUP($B185,'分位点（自己导出） '!$C:E,3,FALSE))</f>
        <v/>
      </c>
      <c r="N185" s="54" t="str">
        <f>IF(ISERROR(VLOOKUP($B185,'分位点（自己导出） '!$C:F,4,FALSE)),"",VLOOKUP($B185,'分位点（自己导出） '!$C:F,4,FALSE))</f>
        <v/>
      </c>
    </row>
    <row r="186" spans="4:14">
      <c r="D186" s="41" t="str">
        <f>IF(ISERROR(VLOOKUP(C186,'周期表（不要动）'!A:B,2,FALSE)),"",VLOOKUP(C186,'周期表（不要动）'!A:B,2,FALSE))</f>
        <v/>
      </c>
      <c r="E186" s="43" t="str">
        <f>IF(ISERROR(VLOOKUP($B186,'问财（自己导出）'!B:D,3,FALSE)),"",VLOOKUP($B186,'问财（自己导出）'!B:D,3,FALSE))</f>
        <v/>
      </c>
      <c r="F186" s="43" t="str">
        <f>IF(ISERROR(VLOOKUP($B186,'问财（自己导出）'!B:E,4,FALSE)),"",VLOOKUP($B186,'问财（自己导出）'!B:E,4,FALSE))</f>
        <v/>
      </c>
      <c r="G186" s="43" t="str">
        <f>IF(ISERROR(VLOOKUP($B186,'问财（自己导出）'!B:F,5,FALSE)),"",VLOOKUP($B186,'问财（自己导出）'!B:F,5,FALSE))</f>
        <v/>
      </c>
      <c r="H186" s="43" t="str">
        <f>IF(ISERROR(VLOOKUP($B186,'问财（自己导出）'!B:G,6,FALSE)),"",VLOOKUP($B186,'问财（自己导出）'!B:G,6,FALSE))</f>
        <v/>
      </c>
      <c r="I186" s="46">
        <f t="shared" si="4"/>
        <v>0</v>
      </c>
      <c r="J186" s="47" t="str">
        <f>IF(ISERROR(VLOOKUP($B186,'小熊定理判定（不要动）'!$A:B,2,FALSE)),"",VLOOKUP($B186,'小熊定理判定（不要动）'!$A:B,2,FALSE))</f>
        <v/>
      </c>
      <c r="K186" s="47" t="str">
        <f>IF(ISERROR(VLOOKUP($B186,'小熊定理判定（不要动）'!$A:C,3,FALSE)),"",VLOOKUP($B186,'小熊定理判定（不要动）'!$A:C,3,FALSE))</f>
        <v/>
      </c>
      <c r="L186" s="47" t="str">
        <f>IF(ISERROR(VLOOKUP($B186,'小熊定理判定（不要动）'!$A:D,4,FALSE)),"",VLOOKUP($B186,'小熊定理判定（不要动）'!$A:D,4,FALSE))</f>
        <v/>
      </c>
      <c r="M186" s="54" t="str">
        <f>IF(ISERROR(VLOOKUP($B186,'分位点（自己导出） '!$C:E,3,FALSE)),"",VLOOKUP($B186,'分位点（自己导出） '!$C:E,3,FALSE))</f>
        <v/>
      </c>
      <c r="N186" s="54" t="str">
        <f>IF(ISERROR(VLOOKUP($B186,'分位点（自己导出） '!$C:F,4,FALSE)),"",VLOOKUP($B186,'分位点（自己导出） '!$C:F,4,FALSE))</f>
        <v/>
      </c>
    </row>
    <row r="187" spans="4:14">
      <c r="D187" s="41" t="str">
        <f>IF(ISERROR(VLOOKUP(C187,'周期表（不要动）'!A:B,2,FALSE)),"",VLOOKUP(C187,'周期表（不要动）'!A:B,2,FALSE))</f>
        <v/>
      </c>
      <c r="E187" s="43" t="str">
        <f>IF(ISERROR(VLOOKUP($B187,'问财（自己导出）'!B:D,3,FALSE)),"",VLOOKUP($B187,'问财（自己导出）'!B:D,3,FALSE))</f>
        <v/>
      </c>
      <c r="F187" s="43" t="str">
        <f>IF(ISERROR(VLOOKUP($B187,'问财（自己导出）'!B:E,4,FALSE)),"",VLOOKUP($B187,'问财（自己导出）'!B:E,4,FALSE))</f>
        <v/>
      </c>
      <c r="G187" s="43" t="str">
        <f>IF(ISERROR(VLOOKUP($B187,'问财（自己导出）'!B:F,5,FALSE)),"",VLOOKUP($B187,'问财（自己导出）'!B:F,5,FALSE))</f>
        <v/>
      </c>
      <c r="H187" s="43" t="str">
        <f>IF(ISERROR(VLOOKUP($B187,'问财（自己导出）'!B:G,6,FALSE)),"",VLOOKUP($B187,'问财（自己导出）'!B:G,6,FALSE))</f>
        <v/>
      </c>
      <c r="I187" s="46">
        <f t="shared" si="4"/>
        <v>0</v>
      </c>
      <c r="J187" s="47" t="str">
        <f>IF(ISERROR(VLOOKUP($B187,'小熊定理判定（不要动）'!$A:B,2,FALSE)),"",VLOOKUP($B187,'小熊定理判定（不要动）'!$A:B,2,FALSE))</f>
        <v/>
      </c>
      <c r="K187" s="47" t="str">
        <f>IF(ISERROR(VLOOKUP($B187,'小熊定理判定（不要动）'!$A:C,3,FALSE)),"",VLOOKUP($B187,'小熊定理判定（不要动）'!$A:C,3,FALSE))</f>
        <v/>
      </c>
      <c r="L187" s="47" t="str">
        <f>IF(ISERROR(VLOOKUP($B187,'小熊定理判定（不要动）'!$A:D,4,FALSE)),"",VLOOKUP($B187,'小熊定理判定（不要动）'!$A:D,4,FALSE))</f>
        <v/>
      </c>
      <c r="M187" s="54" t="str">
        <f>IF(ISERROR(VLOOKUP($B187,'分位点（自己导出） '!$C:E,3,FALSE)),"",VLOOKUP($B187,'分位点（自己导出） '!$C:E,3,FALSE))</f>
        <v/>
      </c>
      <c r="N187" s="54" t="str">
        <f>IF(ISERROR(VLOOKUP($B187,'分位点（自己导出） '!$C:F,4,FALSE)),"",VLOOKUP($B187,'分位点（自己导出） '!$C:F,4,FALSE))</f>
        <v/>
      </c>
    </row>
    <row r="188" spans="4:14">
      <c r="D188" s="41" t="str">
        <f>IF(ISERROR(VLOOKUP(C188,'周期表（不要动）'!A:B,2,FALSE)),"",VLOOKUP(C188,'周期表（不要动）'!A:B,2,FALSE))</f>
        <v/>
      </c>
      <c r="E188" s="43" t="str">
        <f>IF(ISERROR(VLOOKUP($B188,'问财（自己导出）'!B:D,3,FALSE)),"",VLOOKUP($B188,'问财（自己导出）'!B:D,3,FALSE))</f>
        <v/>
      </c>
      <c r="F188" s="43" t="str">
        <f>IF(ISERROR(VLOOKUP($B188,'问财（自己导出）'!B:E,4,FALSE)),"",VLOOKUP($B188,'问财（自己导出）'!B:E,4,FALSE))</f>
        <v/>
      </c>
      <c r="G188" s="43" t="str">
        <f>IF(ISERROR(VLOOKUP($B188,'问财（自己导出）'!B:F,5,FALSE)),"",VLOOKUP($B188,'问财（自己导出）'!B:F,5,FALSE))</f>
        <v/>
      </c>
      <c r="H188" s="43" t="str">
        <f>IF(ISERROR(VLOOKUP($B188,'问财（自己导出）'!B:G,6,FALSE)),"",VLOOKUP($B188,'问财（自己导出）'!B:G,6,FALSE))</f>
        <v/>
      </c>
      <c r="I188" s="46">
        <f t="shared" si="4"/>
        <v>0</v>
      </c>
      <c r="J188" s="47" t="str">
        <f>IF(ISERROR(VLOOKUP($B188,'小熊定理判定（不要动）'!$A:B,2,FALSE)),"",VLOOKUP($B188,'小熊定理判定（不要动）'!$A:B,2,FALSE))</f>
        <v/>
      </c>
      <c r="K188" s="47" t="str">
        <f>IF(ISERROR(VLOOKUP($B188,'小熊定理判定（不要动）'!$A:C,3,FALSE)),"",VLOOKUP($B188,'小熊定理判定（不要动）'!$A:C,3,FALSE))</f>
        <v/>
      </c>
      <c r="L188" s="47" t="str">
        <f>IF(ISERROR(VLOOKUP($B188,'小熊定理判定（不要动）'!$A:D,4,FALSE)),"",VLOOKUP($B188,'小熊定理判定（不要动）'!$A:D,4,FALSE))</f>
        <v/>
      </c>
      <c r="M188" s="54" t="str">
        <f>IF(ISERROR(VLOOKUP($B188,'分位点（自己导出） '!$C:E,3,FALSE)),"",VLOOKUP($B188,'分位点（自己导出） '!$C:E,3,FALSE))</f>
        <v/>
      </c>
      <c r="N188" s="54" t="str">
        <f>IF(ISERROR(VLOOKUP($B188,'分位点（自己导出） '!$C:F,4,FALSE)),"",VLOOKUP($B188,'分位点（自己导出） '!$C:F,4,FALSE))</f>
        <v/>
      </c>
    </row>
    <row r="189" spans="4:14">
      <c r="D189" s="41" t="str">
        <f>IF(ISERROR(VLOOKUP(C189,'周期表（不要动）'!A:B,2,FALSE)),"",VLOOKUP(C189,'周期表（不要动）'!A:B,2,FALSE))</f>
        <v/>
      </c>
      <c r="E189" s="43" t="str">
        <f>IF(ISERROR(VLOOKUP($B189,'问财（自己导出）'!B:D,3,FALSE)),"",VLOOKUP($B189,'问财（自己导出）'!B:D,3,FALSE))</f>
        <v/>
      </c>
      <c r="F189" s="43" t="str">
        <f>IF(ISERROR(VLOOKUP($B189,'问财（自己导出）'!B:E,4,FALSE)),"",VLOOKUP($B189,'问财（自己导出）'!B:E,4,FALSE))</f>
        <v/>
      </c>
      <c r="G189" s="43" t="str">
        <f>IF(ISERROR(VLOOKUP($B189,'问财（自己导出）'!B:F,5,FALSE)),"",VLOOKUP($B189,'问财（自己导出）'!B:F,5,FALSE))</f>
        <v/>
      </c>
      <c r="H189" s="43" t="str">
        <f>IF(ISERROR(VLOOKUP($B189,'问财（自己导出）'!B:G,6,FALSE)),"",VLOOKUP($B189,'问财（自己导出）'!B:G,6,FALSE))</f>
        <v/>
      </c>
      <c r="I189" s="46">
        <f t="shared" si="4"/>
        <v>0</v>
      </c>
      <c r="J189" s="47" t="str">
        <f>IF(ISERROR(VLOOKUP($B189,'小熊定理判定（不要动）'!$A:B,2,FALSE)),"",VLOOKUP($B189,'小熊定理判定（不要动）'!$A:B,2,FALSE))</f>
        <v/>
      </c>
      <c r="K189" s="47" t="str">
        <f>IF(ISERROR(VLOOKUP($B189,'小熊定理判定（不要动）'!$A:C,3,FALSE)),"",VLOOKUP($B189,'小熊定理判定（不要动）'!$A:C,3,FALSE))</f>
        <v/>
      </c>
      <c r="L189" s="47" t="str">
        <f>IF(ISERROR(VLOOKUP($B189,'小熊定理判定（不要动）'!$A:D,4,FALSE)),"",VLOOKUP($B189,'小熊定理判定（不要动）'!$A:D,4,FALSE))</f>
        <v/>
      </c>
      <c r="M189" s="54" t="str">
        <f>IF(ISERROR(VLOOKUP($B189,'分位点（自己导出） '!$C:E,3,FALSE)),"",VLOOKUP($B189,'分位点（自己导出） '!$C:E,3,FALSE))</f>
        <v/>
      </c>
      <c r="N189" s="54" t="str">
        <f>IF(ISERROR(VLOOKUP($B189,'分位点（自己导出） '!$C:F,4,FALSE)),"",VLOOKUP($B189,'分位点（自己导出） '!$C:F,4,FALSE))</f>
        <v/>
      </c>
    </row>
    <row r="190" spans="4:14">
      <c r="D190" s="41" t="str">
        <f>IF(ISERROR(VLOOKUP(C190,'周期表（不要动）'!A:B,2,FALSE)),"",VLOOKUP(C190,'周期表（不要动）'!A:B,2,FALSE))</f>
        <v/>
      </c>
      <c r="E190" s="43" t="str">
        <f>IF(ISERROR(VLOOKUP($B190,'问财（自己导出）'!B:D,3,FALSE)),"",VLOOKUP($B190,'问财（自己导出）'!B:D,3,FALSE))</f>
        <v/>
      </c>
      <c r="F190" s="43" t="str">
        <f>IF(ISERROR(VLOOKUP($B190,'问财（自己导出）'!B:E,4,FALSE)),"",VLOOKUP($B190,'问财（自己导出）'!B:E,4,FALSE))</f>
        <v/>
      </c>
      <c r="G190" s="43" t="str">
        <f>IF(ISERROR(VLOOKUP($B190,'问财（自己导出）'!B:F,5,FALSE)),"",VLOOKUP($B190,'问财（自己导出）'!B:F,5,FALSE))</f>
        <v/>
      </c>
      <c r="H190" s="43" t="str">
        <f>IF(ISERROR(VLOOKUP($B190,'问财（自己导出）'!B:G,6,FALSE)),"",VLOOKUP($B190,'问财（自己导出）'!B:G,6,FALSE))</f>
        <v/>
      </c>
      <c r="I190" s="46">
        <f t="shared" si="4"/>
        <v>0</v>
      </c>
      <c r="J190" s="47" t="str">
        <f>IF(ISERROR(VLOOKUP($B190,'小熊定理判定（不要动）'!$A:B,2,FALSE)),"",VLOOKUP($B190,'小熊定理判定（不要动）'!$A:B,2,FALSE))</f>
        <v/>
      </c>
      <c r="K190" s="47" t="str">
        <f>IF(ISERROR(VLOOKUP($B190,'小熊定理判定（不要动）'!$A:C,3,FALSE)),"",VLOOKUP($B190,'小熊定理判定（不要动）'!$A:C,3,FALSE))</f>
        <v/>
      </c>
      <c r="L190" s="47" t="str">
        <f>IF(ISERROR(VLOOKUP($B190,'小熊定理判定（不要动）'!$A:D,4,FALSE)),"",VLOOKUP($B190,'小熊定理判定（不要动）'!$A:D,4,FALSE))</f>
        <v/>
      </c>
      <c r="M190" s="54" t="str">
        <f>IF(ISERROR(VLOOKUP($B190,'分位点（自己导出） '!$C:E,3,FALSE)),"",VLOOKUP($B190,'分位点（自己导出） '!$C:E,3,FALSE))</f>
        <v/>
      </c>
      <c r="N190" s="54" t="str">
        <f>IF(ISERROR(VLOOKUP($B190,'分位点（自己导出） '!$C:F,4,FALSE)),"",VLOOKUP($B190,'分位点（自己导出） '!$C:F,4,FALSE))</f>
        <v/>
      </c>
    </row>
    <row r="191" spans="4:14">
      <c r="D191" s="41" t="str">
        <f>IF(ISERROR(VLOOKUP(C191,'周期表（不要动）'!A:B,2,FALSE)),"",VLOOKUP(C191,'周期表（不要动）'!A:B,2,FALSE))</f>
        <v/>
      </c>
      <c r="E191" s="43" t="str">
        <f>IF(ISERROR(VLOOKUP($B191,'问财（自己导出）'!B:D,3,FALSE)),"",VLOOKUP($B191,'问财（自己导出）'!B:D,3,FALSE))</f>
        <v/>
      </c>
      <c r="F191" s="43" t="str">
        <f>IF(ISERROR(VLOOKUP($B191,'问财（自己导出）'!B:E,4,FALSE)),"",VLOOKUP($B191,'问财（自己导出）'!B:E,4,FALSE))</f>
        <v/>
      </c>
      <c r="G191" s="43" t="str">
        <f>IF(ISERROR(VLOOKUP($B191,'问财（自己导出）'!B:F,5,FALSE)),"",VLOOKUP($B191,'问财（自己导出）'!B:F,5,FALSE))</f>
        <v/>
      </c>
      <c r="H191" s="43" t="str">
        <f>IF(ISERROR(VLOOKUP($B191,'问财（自己导出）'!B:G,6,FALSE)),"",VLOOKUP($B191,'问财（自己导出）'!B:G,6,FALSE))</f>
        <v/>
      </c>
      <c r="I191" s="46">
        <f t="shared" si="4"/>
        <v>0</v>
      </c>
      <c r="J191" s="47" t="str">
        <f>IF(ISERROR(VLOOKUP($B191,'小熊定理判定（不要动）'!$A:B,2,FALSE)),"",VLOOKUP($B191,'小熊定理判定（不要动）'!$A:B,2,FALSE))</f>
        <v/>
      </c>
      <c r="K191" s="47" t="str">
        <f>IF(ISERROR(VLOOKUP($B191,'小熊定理判定（不要动）'!$A:C,3,FALSE)),"",VLOOKUP($B191,'小熊定理判定（不要动）'!$A:C,3,FALSE))</f>
        <v/>
      </c>
      <c r="L191" s="47" t="str">
        <f>IF(ISERROR(VLOOKUP($B191,'小熊定理判定（不要动）'!$A:D,4,FALSE)),"",VLOOKUP($B191,'小熊定理判定（不要动）'!$A:D,4,FALSE))</f>
        <v/>
      </c>
      <c r="M191" s="54" t="str">
        <f>IF(ISERROR(VLOOKUP($B191,'分位点（自己导出） '!$C:E,3,FALSE)),"",VLOOKUP($B191,'分位点（自己导出） '!$C:E,3,FALSE))</f>
        <v/>
      </c>
      <c r="N191" s="54" t="str">
        <f>IF(ISERROR(VLOOKUP($B191,'分位点（自己导出） '!$C:F,4,FALSE)),"",VLOOKUP($B191,'分位点（自己导出） '!$C:F,4,FALSE))</f>
        <v/>
      </c>
    </row>
    <row r="192" spans="4:14">
      <c r="D192" s="41" t="str">
        <f>IF(ISERROR(VLOOKUP(C192,'周期表（不要动）'!A:B,2,FALSE)),"",VLOOKUP(C192,'周期表（不要动）'!A:B,2,FALSE))</f>
        <v/>
      </c>
      <c r="E192" s="43" t="str">
        <f>IF(ISERROR(VLOOKUP($B192,'问财（自己导出）'!B:D,3,FALSE)),"",VLOOKUP($B192,'问财（自己导出）'!B:D,3,FALSE))</f>
        <v/>
      </c>
      <c r="F192" s="43" t="str">
        <f>IF(ISERROR(VLOOKUP($B192,'问财（自己导出）'!B:E,4,FALSE)),"",VLOOKUP($B192,'问财（自己导出）'!B:E,4,FALSE))</f>
        <v/>
      </c>
      <c r="G192" s="43" t="str">
        <f>IF(ISERROR(VLOOKUP($B192,'问财（自己导出）'!B:F,5,FALSE)),"",VLOOKUP($B192,'问财（自己导出）'!B:F,5,FALSE))</f>
        <v/>
      </c>
      <c r="H192" s="43" t="str">
        <f>IF(ISERROR(VLOOKUP($B192,'问财（自己导出）'!B:G,6,FALSE)),"",VLOOKUP($B192,'问财（自己导出）'!B:G,6,FALSE))</f>
        <v/>
      </c>
      <c r="I192" s="46">
        <f t="shared" si="4"/>
        <v>0</v>
      </c>
      <c r="J192" s="47" t="str">
        <f>IF(ISERROR(VLOOKUP($B192,'小熊定理判定（不要动）'!$A:B,2,FALSE)),"",VLOOKUP($B192,'小熊定理判定（不要动）'!$A:B,2,FALSE))</f>
        <v/>
      </c>
      <c r="K192" s="47" t="str">
        <f>IF(ISERROR(VLOOKUP($B192,'小熊定理判定（不要动）'!$A:C,3,FALSE)),"",VLOOKUP($B192,'小熊定理判定（不要动）'!$A:C,3,FALSE))</f>
        <v/>
      </c>
      <c r="L192" s="47" t="str">
        <f>IF(ISERROR(VLOOKUP($B192,'小熊定理判定（不要动）'!$A:D,4,FALSE)),"",VLOOKUP($B192,'小熊定理判定（不要动）'!$A:D,4,FALSE))</f>
        <v/>
      </c>
      <c r="M192" s="54" t="str">
        <f>IF(ISERROR(VLOOKUP($B192,'分位点（自己导出） '!$C:E,3,FALSE)),"",VLOOKUP($B192,'分位点（自己导出） '!$C:E,3,FALSE))</f>
        <v/>
      </c>
      <c r="N192" s="54" t="str">
        <f>IF(ISERROR(VLOOKUP($B192,'分位点（自己导出） '!$C:F,4,FALSE)),"",VLOOKUP($B192,'分位点（自己导出） '!$C:F,4,FALSE))</f>
        <v/>
      </c>
    </row>
    <row r="193" spans="4:14">
      <c r="D193" s="41" t="str">
        <f>IF(ISERROR(VLOOKUP(C193,'周期表（不要动）'!A:B,2,FALSE)),"",VLOOKUP(C193,'周期表（不要动）'!A:B,2,FALSE))</f>
        <v/>
      </c>
      <c r="E193" s="43" t="str">
        <f>IF(ISERROR(VLOOKUP($B193,'问财（自己导出）'!B:D,3,FALSE)),"",VLOOKUP($B193,'问财（自己导出）'!B:D,3,FALSE))</f>
        <v/>
      </c>
      <c r="F193" s="43" t="str">
        <f>IF(ISERROR(VLOOKUP($B193,'问财（自己导出）'!B:E,4,FALSE)),"",VLOOKUP($B193,'问财（自己导出）'!B:E,4,FALSE))</f>
        <v/>
      </c>
      <c r="G193" s="43" t="str">
        <f>IF(ISERROR(VLOOKUP($B193,'问财（自己导出）'!B:F,5,FALSE)),"",VLOOKUP($B193,'问财（自己导出）'!B:F,5,FALSE))</f>
        <v/>
      </c>
      <c r="H193" s="43" t="str">
        <f>IF(ISERROR(VLOOKUP($B193,'问财（自己导出）'!B:G,6,FALSE)),"",VLOOKUP($B193,'问财（自己导出）'!B:G,6,FALSE))</f>
        <v/>
      </c>
      <c r="I193" s="46">
        <f t="shared" si="4"/>
        <v>0</v>
      </c>
      <c r="J193" s="47" t="str">
        <f>IF(ISERROR(VLOOKUP($B193,'小熊定理判定（不要动）'!$A:B,2,FALSE)),"",VLOOKUP($B193,'小熊定理判定（不要动）'!$A:B,2,FALSE))</f>
        <v/>
      </c>
      <c r="K193" s="47" t="str">
        <f>IF(ISERROR(VLOOKUP($B193,'小熊定理判定（不要动）'!$A:C,3,FALSE)),"",VLOOKUP($B193,'小熊定理判定（不要动）'!$A:C,3,FALSE))</f>
        <v/>
      </c>
      <c r="L193" s="47" t="str">
        <f>IF(ISERROR(VLOOKUP($B193,'小熊定理判定（不要动）'!$A:D,4,FALSE)),"",VLOOKUP($B193,'小熊定理判定（不要动）'!$A:D,4,FALSE))</f>
        <v/>
      </c>
      <c r="M193" s="54" t="str">
        <f>IF(ISERROR(VLOOKUP($B193,'分位点（自己导出） '!$C:E,3,FALSE)),"",VLOOKUP($B193,'分位点（自己导出） '!$C:E,3,FALSE))</f>
        <v/>
      </c>
      <c r="N193" s="54" t="str">
        <f>IF(ISERROR(VLOOKUP($B193,'分位点（自己导出） '!$C:F,4,FALSE)),"",VLOOKUP($B193,'分位点（自己导出） '!$C:F,4,FALSE))</f>
        <v/>
      </c>
    </row>
    <row r="194" spans="4:14">
      <c r="D194" s="41" t="str">
        <f>IF(ISERROR(VLOOKUP(C194,'周期表（不要动）'!A:B,2,FALSE)),"",VLOOKUP(C194,'周期表（不要动）'!A:B,2,FALSE))</f>
        <v/>
      </c>
      <c r="E194" s="43" t="str">
        <f>IF(ISERROR(VLOOKUP($B194,'问财（自己导出）'!B:D,3,FALSE)),"",VLOOKUP($B194,'问财（自己导出）'!B:D,3,FALSE))</f>
        <v/>
      </c>
      <c r="F194" s="43" t="str">
        <f>IF(ISERROR(VLOOKUP($B194,'问财（自己导出）'!B:E,4,FALSE)),"",VLOOKUP($B194,'问财（自己导出）'!B:E,4,FALSE))</f>
        <v/>
      </c>
      <c r="G194" s="43" t="str">
        <f>IF(ISERROR(VLOOKUP($B194,'问财（自己导出）'!B:F,5,FALSE)),"",VLOOKUP($B194,'问财（自己导出）'!B:F,5,FALSE))</f>
        <v/>
      </c>
      <c r="H194" s="43" t="str">
        <f>IF(ISERROR(VLOOKUP($B194,'问财（自己导出）'!B:G,6,FALSE)),"",VLOOKUP($B194,'问财（自己导出）'!B:G,6,FALSE))</f>
        <v/>
      </c>
      <c r="I194" s="46">
        <f t="shared" si="4"/>
        <v>0</v>
      </c>
      <c r="J194" s="47" t="str">
        <f>IF(ISERROR(VLOOKUP($B194,'小熊定理判定（不要动）'!$A:B,2,FALSE)),"",VLOOKUP($B194,'小熊定理判定（不要动）'!$A:B,2,FALSE))</f>
        <v/>
      </c>
      <c r="K194" s="47" t="str">
        <f>IF(ISERROR(VLOOKUP($B194,'小熊定理判定（不要动）'!$A:C,3,FALSE)),"",VLOOKUP($B194,'小熊定理判定（不要动）'!$A:C,3,FALSE))</f>
        <v/>
      </c>
      <c r="L194" s="47" t="str">
        <f>IF(ISERROR(VLOOKUP($B194,'小熊定理判定（不要动）'!$A:D,4,FALSE)),"",VLOOKUP($B194,'小熊定理判定（不要动）'!$A:D,4,FALSE))</f>
        <v/>
      </c>
      <c r="M194" s="54" t="str">
        <f>IF(ISERROR(VLOOKUP($B194,'分位点（自己导出） '!$C:E,3,FALSE)),"",VLOOKUP($B194,'分位点（自己导出） '!$C:E,3,FALSE))</f>
        <v/>
      </c>
      <c r="N194" s="54" t="str">
        <f>IF(ISERROR(VLOOKUP($B194,'分位点（自己导出） '!$C:F,4,FALSE)),"",VLOOKUP($B194,'分位点（自己导出） '!$C:F,4,FALSE))</f>
        <v/>
      </c>
    </row>
    <row r="195" spans="4:14">
      <c r="D195" s="41" t="str">
        <f>IF(ISERROR(VLOOKUP(C195,'周期表（不要动）'!A:B,2,FALSE)),"",VLOOKUP(C195,'周期表（不要动）'!A:B,2,FALSE))</f>
        <v/>
      </c>
      <c r="E195" s="43" t="str">
        <f>IF(ISERROR(VLOOKUP($B195,'问财（自己导出）'!B:D,3,FALSE)),"",VLOOKUP($B195,'问财（自己导出）'!B:D,3,FALSE))</f>
        <v/>
      </c>
      <c r="F195" s="43" t="str">
        <f>IF(ISERROR(VLOOKUP($B195,'问财（自己导出）'!B:E,4,FALSE)),"",VLOOKUP($B195,'问财（自己导出）'!B:E,4,FALSE))</f>
        <v/>
      </c>
      <c r="G195" s="43" t="str">
        <f>IF(ISERROR(VLOOKUP($B195,'问财（自己导出）'!B:F,5,FALSE)),"",VLOOKUP($B195,'问财（自己导出）'!B:F,5,FALSE))</f>
        <v/>
      </c>
      <c r="H195" s="43" t="str">
        <f>IF(ISERROR(VLOOKUP($B195,'问财（自己导出）'!B:G,6,FALSE)),"",VLOOKUP($B195,'问财（自己导出）'!B:G,6,FALSE))</f>
        <v/>
      </c>
      <c r="I195" s="46">
        <f t="shared" si="4"/>
        <v>0</v>
      </c>
      <c r="J195" s="47" t="str">
        <f>IF(ISERROR(VLOOKUP($B195,'小熊定理判定（不要动）'!$A:B,2,FALSE)),"",VLOOKUP($B195,'小熊定理判定（不要动）'!$A:B,2,FALSE))</f>
        <v/>
      </c>
      <c r="K195" s="47" t="str">
        <f>IF(ISERROR(VLOOKUP($B195,'小熊定理判定（不要动）'!$A:C,3,FALSE)),"",VLOOKUP($B195,'小熊定理判定（不要动）'!$A:C,3,FALSE))</f>
        <v/>
      </c>
      <c r="L195" s="47" t="str">
        <f>IF(ISERROR(VLOOKUP($B195,'小熊定理判定（不要动）'!$A:D,4,FALSE)),"",VLOOKUP($B195,'小熊定理判定（不要动）'!$A:D,4,FALSE))</f>
        <v/>
      </c>
      <c r="M195" s="54" t="str">
        <f>IF(ISERROR(VLOOKUP($B195,'分位点（自己导出） '!$C:E,3,FALSE)),"",VLOOKUP($B195,'分位点（自己导出） '!$C:E,3,FALSE))</f>
        <v/>
      </c>
      <c r="N195" s="54" t="str">
        <f>IF(ISERROR(VLOOKUP($B195,'分位点（自己导出） '!$C:F,4,FALSE)),"",VLOOKUP($B195,'分位点（自己导出） '!$C:F,4,FALSE))</f>
        <v/>
      </c>
    </row>
    <row r="196" spans="4:14">
      <c r="D196" s="41" t="str">
        <f>IF(ISERROR(VLOOKUP(C196,'周期表（不要动）'!A:B,2,FALSE)),"",VLOOKUP(C196,'周期表（不要动）'!A:B,2,FALSE))</f>
        <v/>
      </c>
      <c r="E196" s="43" t="str">
        <f>IF(ISERROR(VLOOKUP($B196,'问财（自己导出）'!B:D,3,FALSE)),"",VLOOKUP($B196,'问财（自己导出）'!B:D,3,FALSE))</f>
        <v/>
      </c>
      <c r="F196" s="43" t="str">
        <f>IF(ISERROR(VLOOKUP($B196,'问财（自己导出）'!B:E,4,FALSE)),"",VLOOKUP($B196,'问财（自己导出）'!B:E,4,FALSE))</f>
        <v/>
      </c>
      <c r="G196" s="43" t="str">
        <f>IF(ISERROR(VLOOKUP($B196,'问财（自己导出）'!B:F,5,FALSE)),"",VLOOKUP($B196,'问财（自己导出）'!B:F,5,FALSE))</f>
        <v/>
      </c>
      <c r="H196" s="43" t="str">
        <f>IF(ISERROR(VLOOKUP($B196,'问财（自己导出）'!B:G,6,FALSE)),"",VLOOKUP($B196,'问财（自己导出）'!B:G,6,FALSE))</f>
        <v/>
      </c>
      <c r="I196" s="46">
        <f t="shared" si="4"/>
        <v>0</v>
      </c>
      <c r="J196" s="47" t="str">
        <f>IF(ISERROR(VLOOKUP($B196,'小熊定理判定（不要动）'!$A:B,2,FALSE)),"",VLOOKUP($B196,'小熊定理判定（不要动）'!$A:B,2,FALSE))</f>
        <v/>
      </c>
      <c r="K196" s="47" t="str">
        <f>IF(ISERROR(VLOOKUP($B196,'小熊定理判定（不要动）'!$A:C,3,FALSE)),"",VLOOKUP($B196,'小熊定理判定（不要动）'!$A:C,3,FALSE))</f>
        <v/>
      </c>
      <c r="L196" s="47" t="str">
        <f>IF(ISERROR(VLOOKUP($B196,'小熊定理判定（不要动）'!$A:D,4,FALSE)),"",VLOOKUP($B196,'小熊定理判定（不要动）'!$A:D,4,FALSE))</f>
        <v/>
      </c>
      <c r="M196" s="54" t="str">
        <f>IF(ISERROR(VLOOKUP($B196,'分位点（自己导出） '!$C:E,3,FALSE)),"",VLOOKUP($B196,'分位点（自己导出） '!$C:E,3,FALSE))</f>
        <v/>
      </c>
      <c r="N196" s="54" t="str">
        <f>IF(ISERROR(VLOOKUP($B196,'分位点（自己导出） '!$C:F,4,FALSE)),"",VLOOKUP($B196,'分位点（自己导出） '!$C:F,4,FALSE))</f>
        <v/>
      </c>
    </row>
    <row r="197" spans="4:14">
      <c r="D197" s="41" t="str">
        <f>IF(ISERROR(VLOOKUP(C197,'周期表（不要动）'!A:B,2,FALSE)),"",VLOOKUP(C197,'周期表（不要动）'!A:B,2,FALSE))</f>
        <v/>
      </c>
      <c r="E197" s="43" t="str">
        <f>IF(ISERROR(VLOOKUP($B197,'问财（自己导出）'!B:D,3,FALSE)),"",VLOOKUP($B197,'问财（自己导出）'!B:D,3,FALSE))</f>
        <v/>
      </c>
      <c r="F197" s="43" t="str">
        <f>IF(ISERROR(VLOOKUP($B197,'问财（自己导出）'!B:E,4,FALSE)),"",VLOOKUP($B197,'问财（自己导出）'!B:E,4,FALSE))</f>
        <v/>
      </c>
      <c r="G197" s="43" t="str">
        <f>IF(ISERROR(VLOOKUP($B197,'问财（自己导出）'!B:F,5,FALSE)),"",VLOOKUP($B197,'问财（自己导出）'!B:F,5,FALSE))</f>
        <v/>
      </c>
      <c r="H197" s="43" t="str">
        <f>IF(ISERROR(VLOOKUP($B197,'问财（自己导出）'!B:G,6,FALSE)),"",VLOOKUP($B197,'问财（自己导出）'!B:G,6,FALSE))</f>
        <v/>
      </c>
      <c r="I197" s="46">
        <f t="shared" si="4"/>
        <v>0</v>
      </c>
      <c r="J197" s="47" t="str">
        <f>IF(ISERROR(VLOOKUP($B197,'小熊定理判定（不要动）'!$A:B,2,FALSE)),"",VLOOKUP($B197,'小熊定理判定（不要动）'!$A:B,2,FALSE))</f>
        <v/>
      </c>
      <c r="K197" s="47" t="str">
        <f>IF(ISERROR(VLOOKUP($B197,'小熊定理判定（不要动）'!$A:C,3,FALSE)),"",VLOOKUP($B197,'小熊定理判定（不要动）'!$A:C,3,FALSE))</f>
        <v/>
      </c>
      <c r="L197" s="47" t="str">
        <f>IF(ISERROR(VLOOKUP($B197,'小熊定理判定（不要动）'!$A:D,4,FALSE)),"",VLOOKUP($B197,'小熊定理判定（不要动）'!$A:D,4,FALSE))</f>
        <v/>
      </c>
      <c r="M197" s="54" t="str">
        <f>IF(ISERROR(VLOOKUP($B197,'分位点（自己导出） '!$C:E,3,FALSE)),"",VLOOKUP($B197,'分位点（自己导出） '!$C:E,3,FALSE))</f>
        <v/>
      </c>
      <c r="N197" s="54" t="str">
        <f>IF(ISERROR(VLOOKUP($B197,'分位点（自己导出） '!$C:F,4,FALSE)),"",VLOOKUP($B197,'分位点（自己导出） '!$C:F,4,FALSE))</f>
        <v/>
      </c>
    </row>
    <row r="198" spans="4:14">
      <c r="D198" s="41" t="str">
        <f>IF(ISERROR(VLOOKUP(C198,'周期表（不要动）'!A:B,2,FALSE)),"",VLOOKUP(C198,'周期表（不要动）'!A:B,2,FALSE))</f>
        <v/>
      </c>
      <c r="E198" s="43" t="str">
        <f>IF(ISERROR(VLOOKUP($B198,'问财（自己导出）'!B:D,3,FALSE)),"",VLOOKUP($B198,'问财（自己导出）'!B:D,3,FALSE))</f>
        <v/>
      </c>
      <c r="F198" s="43" t="str">
        <f>IF(ISERROR(VLOOKUP($B198,'问财（自己导出）'!B:E,4,FALSE)),"",VLOOKUP($B198,'问财（自己导出）'!B:E,4,FALSE))</f>
        <v/>
      </c>
      <c r="G198" s="43" t="str">
        <f>IF(ISERROR(VLOOKUP($B198,'问财（自己导出）'!B:F,5,FALSE)),"",VLOOKUP($B198,'问财（自己导出）'!B:F,5,FALSE))</f>
        <v/>
      </c>
      <c r="H198" s="43" t="str">
        <f>IF(ISERROR(VLOOKUP($B198,'问财（自己导出）'!B:G,6,FALSE)),"",VLOOKUP($B198,'问财（自己导出）'!B:G,6,FALSE))</f>
        <v/>
      </c>
      <c r="I198" s="46">
        <f t="shared" si="4"/>
        <v>0</v>
      </c>
      <c r="J198" s="47" t="str">
        <f>IF(ISERROR(VLOOKUP($B198,'小熊定理判定（不要动）'!$A:B,2,FALSE)),"",VLOOKUP($B198,'小熊定理判定（不要动）'!$A:B,2,FALSE))</f>
        <v/>
      </c>
      <c r="K198" s="47" t="str">
        <f>IF(ISERROR(VLOOKUP($B198,'小熊定理判定（不要动）'!$A:C,3,FALSE)),"",VLOOKUP($B198,'小熊定理判定（不要动）'!$A:C,3,FALSE))</f>
        <v/>
      </c>
      <c r="L198" s="47" t="str">
        <f>IF(ISERROR(VLOOKUP($B198,'小熊定理判定（不要动）'!$A:D,4,FALSE)),"",VLOOKUP($B198,'小熊定理判定（不要动）'!$A:D,4,FALSE))</f>
        <v/>
      </c>
      <c r="M198" s="54" t="str">
        <f>IF(ISERROR(VLOOKUP($B198,'分位点（自己导出） '!$C:E,3,FALSE)),"",VLOOKUP($B198,'分位点（自己导出） '!$C:E,3,FALSE))</f>
        <v/>
      </c>
      <c r="N198" s="54" t="str">
        <f>IF(ISERROR(VLOOKUP($B198,'分位点（自己导出） '!$C:F,4,FALSE)),"",VLOOKUP($B198,'分位点（自己导出） '!$C:F,4,FALSE))</f>
        <v/>
      </c>
    </row>
    <row r="199" spans="4:14">
      <c r="D199" s="41" t="str">
        <f>IF(ISERROR(VLOOKUP(C199,'周期表（不要动）'!A:B,2,FALSE)),"",VLOOKUP(C199,'周期表（不要动）'!A:B,2,FALSE))</f>
        <v/>
      </c>
      <c r="E199" s="43" t="str">
        <f>IF(ISERROR(VLOOKUP($B199,'问财（自己导出）'!B:D,3,FALSE)),"",VLOOKUP($B199,'问财（自己导出）'!B:D,3,FALSE))</f>
        <v/>
      </c>
      <c r="F199" s="43" t="str">
        <f>IF(ISERROR(VLOOKUP($B199,'问财（自己导出）'!B:E,4,FALSE)),"",VLOOKUP($B199,'问财（自己导出）'!B:E,4,FALSE))</f>
        <v/>
      </c>
      <c r="G199" s="43" t="str">
        <f>IF(ISERROR(VLOOKUP($B199,'问财（自己导出）'!B:F,5,FALSE)),"",VLOOKUP($B199,'问财（自己导出）'!B:F,5,FALSE))</f>
        <v/>
      </c>
      <c r="H199" s="43" t="str">
        <f>IF(ISERROR(VLOOKUP($B199,'问财（自己导出）'!B:G,6,FALSE)),"",VLOOKUP($B199,'问财（自己导出）'!B:G,6,FALSE))</f>
        <v/>
      </c>
      <c r="I199" s="46">
        <f t="shared" si="4"/>
        <v>0</v>
      </c>
      <c r="J199" s="47" t="str">
        <f>IF(ISERROR(VLOOKUP($B199,'小熊定理判定（不要动）'!$A:B,2,FALSE)),"",VLOOKUP($B199,'小熊定理判定（不要动）'!$A:B,2,FALSE))</f>
        <v/>
      </c>
      <c r="K199" s="47" t="str">
        <f>IF(ISERROR(VLOOKUP($B199,'小熊定理判定（不要动）'!$A:C,3,FALSE)),"",VLOOKUP($B199,'小熊定理判定（不要动）'!$A:C,3,FALSE))</f>
        <v/>
      </c>
      <c r="L199" s="47" t="str">
        <f>IF(ISERROR(VLOOKUP($B199,'小熊定理判定（不要动）'!$A:D,4,FALSE)),"",VLOOKUP($B199,'小熊定理判定（不要动）'!$A:D,4,FALSE))</f>
        <v/>
      </c>
      <c r="M199" s="54" t="str">
        <f>IF(ISERROR(VLOOKUP($B199,'分位点（自己导出） '!$C:E,3,FALSE)),"",VLOOKUP($B199,'分位点（自己导出） '!$C:E,3,FALSE))</f>
        <v/>
      </c>
      <c r="N199" s="54" t="str">
        <f>IF(ISERROR(VLOOKUP($B199,'分位点（自己导出） '!$C:F,4,FALSE)),"",VLOOKUP($B199,'分位点（自己导出） '!$C:F,4,FALSE))</f>
        <v/>
      </c>
    </row>
    <row r="200" spans="4:14">
      <c r="D200" s="41" t="str">
        <f>IF(ISERROR(VLOOKUP(C200,'周期表（不要动）'!A:B,2,FALSE)),"",VLOOKUP(C200,'周期表（不要动）'!A:B,2,FALSE))</f>
        <v/>
      </c>
      <c r="E200" s="43" t="str">
        <f>IF(ISERROR(VLOOKUP($B200,'问财（自己导出）'!B:D,3,FALSE)),"",VLOOKUP($B200,'问财（自己导出）'!B:D,3,FALSE))</f>
        <v/>
      </c>
      <c r="F200" s="43" t="str">
        <f>IF(ISERROR(VLOOKUP($B200,'问财（自己导出）'!B:E,4,FALSE)),"",VLOOKUP($B200,'问财（自己导出）'!B:E,4,FALSE))</f>
        <v/>
      </c>
      <c r="G200" s="43" t="str">
        <f>IF(ISERROR(VLOOKUP($B200,'问财（自己导出）'!B:F,5,FALSE)),"",VLOOKUP($B200,'问财（自己导出）'!B:F,5,FALSE))</f>
        <v/>
      </c>
      <c r="H200" s="43" t="str">
        <f>IF(ISERROR(VLOOKUP($B200,'问财（自己导出）'!B:G,6,FALSE)),"",VLOOKUP($B200,'问财（自己导出）'!B:G,6,FALSE))</f>
        <v/>
      </c>
      <c r="I200" s="46">
        <f t="shared" si="4"/>
        <v>0</v>
      </c>
      <c r="J200" s="47" t="str">
        <f>IF(ISERROR(VLOOKUP($B200,'小熊定理判定（不要动）'!$A:B,2,FALSE)),"",VLOOKUP($B200,'小熊定理判定（不要动）'!$A:B,2,FALSE))</f>
        <v/>
      </c>
      <c r="K200" s="47" t="str">
        <f>IF(ISERROR(VLOOKUP($B200,'小熊定理判定（不要动）'!$A:C,3,FALSE)),"",VLOOKUP($B200,'小熊定理判定（不要动）'!$A:C,3,FALSE))</f>
        <v/>
      </c>
      <c r="L200" s="47" t="str">
        <f>IF(ISERROR(VLOOKUP($B200,'小熊定理判定（不要动）'!$A:D,4,FALSE)),"",VLOOKUP($B200,'小熊定理判定（不要动）'!$A:D,4,FALSE))</f>
        <v/>
      </c>
      <c r="M200" s="54" t="str">
        <f>IF(ISERROR(VLOOKUP($B200,'分位点（自己导出） '!$C:E,3,FALSE)),"",VLOOKUP($B200,'分位点（自己导出） '!$C:E,3,FALSE))</f>
        <v/>
      </c>
      <c r="N200" s="54" t="str">
        <f>IF(ISERROR(VLOOKUP($B200,'分位点（自己导出） '!$C:F,4,FALSE)),"",VLOOKUP($B200,'分位点（自己导出） '!$C:F,4,FALSE))</f>
        <v/>
      </c>
    </row>
    <row r="201" spans="4:14">
      <c r="D201" s="41" t="str">
        <f>IF(ISERROR(VLOOKUP(C201,'周期表（不要动）'!A:B,2,FALSE)),"",VLOOKUP(C201,'周期表（不要动）'!A:B,2,FALSE))</f>
        <v/>
      </c>
      <c r="E201" s="43" t="str">
        <f>IF(ISERROR(VLOOKUP($B201,'问财（自己导出）'!B:D,3,FALSE)),"",VLOOKUP($B201,'问财（自己导出）'!B:D,3,FALSE))</f>
        <v/>
      </c>
      <c r="F201" s="43" t="str">
        <f>IF(ISERROR(VLOOKUP($B201,'问财（自己导出）'!B:E,4,FALSE)),"",VLOOKUP($B201,'问财（自己导出）'!B:E,4,FALSE))</f>
        <v/>
      </c>
      <c r="G201" s="43" t="str">
        <f>IF(ISERROR(VLOOKUP($B201,'问财（自己导出）'!B:F,5,FALSE)),"",VLOOKUP($B201,'问财（自己导出）'!B:F,5,FALSE))</f>
        <v/>
      </c>
      <c r="H201" s="43" t="str">
        <f>IF(ISERROR(VLOOKUP($B201,'问财（自己导出）'!B:G,6,FALSE)),"",VLOOKUP($B201,'问财（自己导出）'!B:G,6,FALSE))</f>
        <v/>
      </c>
      <c r="I201" s="46">
        <f t="shared" si="4"/>
        <v>0</v>
      </c>
      <c r="J201" s="47" t="str">
        <f>IF(ISERROR(VLOOKUP($B201,'小熊定理判定（不要动）'!$A:B,2,FALSE)),"",VLOOKUP($B201,'小熊定理判定（不要动）'!$A:B,2,FALSE))</f>
        <v/>
      </c>
      <c r="K201" s="47" t="str">
        <f>IF(ISERROR(VLOOKUP($B201,'小熊定理判定（不要动）'!$A:C,3,FALSE)),"",VLOOKUP($B201,'小熊定理判定（不要动）'!$A:C,3,FALSE))</f>
        <v/>
      </c>
      <c r="L201" s="47" t="str">
        <f>IF(ISERROR(VLOOKUP($B201,'小熊定理判定（不要动）'!$A:D,4,FALSE)),"",VLOOKUP($B201,'小熊定理判定（不要动）'!$A:D,4,FALSE))</f>
        <v/>
      </c>
      <c r="M201" s="54" t="str">
        <f>IF(ISERROR(VLOOKUP($B201,'分位点（自己导出） '!$C:E,3,FALSE)),"",VLOOKUP($B201,'分位点（自己导出） '!$C:E,3,FALSE))</f>
        <v/>
      </c>
      <c r="N201" s="54" t="str">
        <f>IF(ISERROR(VLOOKUP($B201,'分位点（自己导出） '!$C:F,4,FALSE)),"",VLOOKUP($B201,'分位点（自己导出） '!$C:F,4,FALSE))</f>
        <v/>
      </c>
    </row>
    <row r="202" spans="4:14">
      <c r="D202" s="41" t="str">
        <f>IF(ISERROR(VLOOKUP(C202,'周期表（不要动）'!A:B,2,FALSE)),"",VLOOKUP(C202,'周期表（不要动）'!A:B,2,FALSE))</f>
        <v/>
      </c>
      <c r="E202" s="43" t="str">
        <f>IF(ISERROR(VLOOKUP($B202,'问财（自己导出）'!B:D,3,FALSE)),"",VLOOKUP($B202,'问财（自己导出）'!B:D,3,FALSE))</f>
        <v/>
      </c>
      <c r="F202" s="43" t="str">
        <f>IF(ISERROR(VLOOKUP($B202,'问财（自己导出）'!B:E,4,FALSE)),"",VLOOKUP($B202,'问财（自己导出）'!B:E,4,FALSE))</f>
        <v/>
      </c>
      <c r="G202" s="43" t="str">
        <f>IF(ISERROR(VLOOKUP($B202,'问财（自己导出）'!B:F,5,FALSE)),"",VLOOKUP($B202,'问财（自己导出）'!B:F,5,FALSE))</f>
        <v/>
      </c>
      <c r="H202" s="43" t="str">
        <f>IF(ISERROR(VLOOKUP($B202,'问财（自己导出）'!B:G,6,FALSE)),"",VLOOKUP($B202,'问财（自己导出）'!B:G,6,FALSE))</f>
        <v/>
      </c>
      <c r="I202" s="46">
        <f t="shared" si="4"/>
        <v>0</v>
      </c>
      <c r="J202" s="47" t="str">
        <f>IF(ISERROR(VLOOKUP($B202,'小熊定理判定（不要动）'!$A:B,2,FALSE)),"",VLOOKUP($B202,'小熊定理判定（不要动）'!$A:B,2,FALSE))</f>
        <v/>
      </c>
      <c r="K202" s="47" t="str">
        <f>IF(ISERROR(VLOOKUP($B202,'小熊定理判定（不要动）'!$A:C,3,FALSE)),"",VLOOKUP($B202,'小熊定理判定（不要动）'!$A:C,3,FALSE))</f>
        <v/>
      </c>
      <c r="L202" s="47" t="str">
        <f>IF(ISERROR(VLOOKUP($B202,'小熊定理判定（不要动）'!$A:D,4,FALSE)),"",VLOOKUP($B202,'小熊定理判定（不要动）'!$A:D,4,FALSE))</f>
        <v/>
      </c>
      <c r="M202" s="54" t="str">
        <f>IF(ISERROR(VLOOKUP($B202,'分位点（自己导出） '!$C:E,3,FALSE)),"",VLOOKUP($B202,'分位点（自己导出） '!$C:E,3,FALSE))</f>
        <v/>
      </c>
      <c r="N202" s="54" t="str">
        <f>IF(ISERROR(VLOOKUP($B202,'分位点（自己导出） '!$C:F,4,FALSE)),"",VLOOKUP($B202,'分位点（自己导出） '!$C:F,4,FALSE))</f>
        <v/>
      </c>
    </row>
    <row r="203" spans="4:14">
      <c r="D203" s="41" t="str">
        <f>IF(ISERROR(VLOOKUP(C203,'周期表（不要动）'!A:B,2,FALSE)),"",VLOOKUP(C203,'周期表（不要动）'!A:B,2,FALSE))</f>
        <v/>
      </c>
      <c r="E203" s="43" t="str">
        <f>IF(ISERROR(VLOOKUP($B203,'问财（自己导出）'!B:D,3,FALSE)),"",VLOOKUP($B203,'问财（自己导出）'!B:D,3,FALSE))</f>
        <v/>
      </c>
      <c r="F203" s="43" t="str">
        <f>IF(ISERROR(VLOOKUP($B203,'问财（自己导出）'!B:E,4,FALSE)),"",VLOOKUP($B203,'问财（自己导出）'!B:E,4,FALSE))</f>
        <v/>
      </c>
      <c r="G203" s="43" t="str">
        <f>IF(ISERROR(VLOOKUP($B203,'问财（自己导出）'!B:F,5,FALSE)),"",VLOOKUP($B203,'问财（自己导出）'!B:F,5,FALSE))</f>
        <v/>
      </c>
      <c r="H203" s="43" t="str">
        <f>IF(ISERROR(VLOOKUP($B203,'问财（自己导出）'!B:G,6,FALSE)),"",VLOOKUP($B203,'问财（自己导出）'!B:G,6,FALSE))</f>
        <v/>
      </c>
      <c r="I203" s="46">
        <f t="shared" si="4"/>
        <v>0</v>
      </c>
      <c r="J203" s="47" t="str">
        <f>IF(ISERROR(VLOOKUP($B203,'小熊定理判定（不要动）'!$A:B,2,FALSE)),"",VLOOKUP($B203,'小熊定理判定（不要动）'!$A:B,2,FALSE))</f>
        <v/>
      </c>
      <c r="K203" s="47" t="str">
        <f>IF(ISERROR(VLOOKUP($B203,'小熊定理判定（不要动）'!$A:C,3,FALSE)),"",VLOOKUP($B203,'小熊定理判定（不要动）'!$A:C,3,FALSE))</f>
        <v/>
      </c>
      <c r="L203" s="47" t="str">
        <f>IF(ISERROR(VLOOKUP($B203,'小熊定理判定（不要动）'!$A:D,4,FALSE)),"",VLOOKUP($B203,'小熊定理判定（不要动）'!$A:D,4,FALSE))</f>
        <v/>
      </c>
      <c r="M203" s="54" t="str">
        <f>IF(ISERROR(VLOOKUP($B203,'分位点（自己导出） '!$C:E,3,FALSE)),"",VLOOKUP($B203,'分位点（自己导出） '!$C:E,3,FALSE))</f>
        <v/>
      </c>
      <c r="N203" s="54" t="str">
        <f>IF(ISERROR(VLOOKUP($B203,'分位点（自己导出） '!$C:F,4,FALSE)),"",VLOOKUP($B203,'分位点（自己导出） '!$C:F,4,FALSE))</f>
        <v/>
      </c>
    </row>
    <row r="204" spans="4:14">
      <c r="D204" s="41" t="str">
        <f>IF(ISERROR(VLOOKUP(C204,'周期表（不要动）'!A:B,2,FALSE)),"",VLOOKUP(C204,'周期表（不要动）'!A:B,2,FALSE))</f>
        <v/>
      </c>
      <c r="E204" s="43" t="str">
        <f>IF(ISERROR(VLOOKUP($B204,'问财（自己导出）'!B:D,3,FALSE)),"",VLOOKUP($B204,'问财（自己导出）'!B:D,3,FALSE))</f>
        <v/>
      </c>
      <c r="F204" s="43" t="str">
        <f>IF(ISERROR(VLOOKUP($B204,'问财（自己导出）'!B:E,4,FALSE)),"",VLOOKUP($B204,'问财（自己导出）'!B:E,4,FALSE))</f>
        <v/>
      </c>
      <c r="G204" s="43" t="str">
        <f>IF(ISERROR(VLOOKUP($B204,'问财（自己导出）'!B:F,5,FALSE)),"",VLOOKUP($B204,'问财（自己导出）'!B:F,5,FALSE))</f>
        <v/>
      </c>
      <c r="H204" s="43" t="str">
        <f>IF(ISERROR(VLOOKUP($B204,'问财（自己导出）'!B:G,6,FALSE)),"",VLOOKUP($B204,'问财（自己导出）'!B:G,6,FALSE))</f>
        <v/>
      </c>
      <c r="I204" s="46">
        <f t="shared" si="4"/>
        <v>0</v>
      </c>
      <c r="J204" s="47" t="str">
        <f>IF(ISERROR(VLOOKUP($B204,'小熊定理判定（不要动）'!$A:B,2,FALSE)),"",VLOOKUP($B204,'小熊定理判定（不要动）'!$A:B,2,FALSE))</f>
        <v/>
      </c>
      <c r="K204" s="47" t="str">
        <f>IF(ISERROR(VLOOKUP($B204,'小熊定理判定（不要动）'!$A:C,3,FALSE)),"",VLOOKUP($B204,'小熊定理判定（不要动）'!$A:C,3,FALSE))</f>
        <v/>
      </c>
      <c r="L204" s="47" t="str">
        <f>IF(ISERROR(VLOOKUP($B204,'小熊定理判定（不要动）'!$A:D,4,FALSE)),"",VLOOKUP($B204,'小熊定理判定（不要动）'!$A:D,4,FALSE))</f>
        <v/>
      </c>
      <c r="M204" s="54" t="str">
        <f>IF(ISERROR(VLOOKUP($B204,'分位点（自己导出） '!$C:E,3,FALSE)),"",VLOOKUP($B204,'分位点（自己导出） '!$C:E,3,FALSE))</f>
        <v/>
      </c>
      <c r="N204" s="54" t="str">
        <f>IF(ISERROR(VLOOKUP($B204,'分位点（自己导出） '!$C:F,4,FALSE)),"",VLOOKUP($B204,'分位点（自己导出） '!$C:F,4,FALSE))</f>
        <v/>
      </c>
    </row>
    <row r="205" spans="4:14">
      <c r="D205" s="41" t="str">
        <f>IF(ISERROR(VLOOKUP(C205,'周期表（不要动）'!A:B,2,FALSE)),"",VLOOKUP(C205,'周期表（不要动）'!A:B,2,FALSE))</f>
        <v/>
      </c>
      <c r="E205" s="43" t="str">
        <f>IF(ISERROR(VLOOKUP($B205,'问财（自己导出）'!B:D,3,FALSE)),"",VLOOKUP($B205,'问财（自己导出）'!B:D,3,FALSE))</f>
        <v/>
      </c>
      <c r="F205" s="43" t="str">
        <f>IF(ISERROR(VLOOKUP($B205,'问财（自己导出）'!B:E,4,FALSE)),"",VLOOKUP($B205,'问财（自己导出）'!B:E,4,FALSE))</f>
        <v/>
      </c>
      <c r="G205" s="43" t="str">
        <f>IF(ISERROR(VLOOKUP($B205,'问财（自己导出）'!B:F,5,FALSE)),"",VLOOKUP($B205,'问财（自己导出）'!B:F,5,FALSE))</f>
        <v/>
      </c>
      <c r="H205" s="43" t="str">
        <f>IF(ISERROR(VLOOKUP($B205,'问财（自己导出）'!B:G,6,FALSE)),"",VLOOKUP($B205,'问财（自己导出）'!B:G,6,FALSE))</f>
        <v/>
      </c>
      <c r="I205" s="46">
        <f t="shared" si="4"/>
        <v>0</v>
      </c>
      <c r="J205" s="47" t="str">
        <f>IF(ISERROR(VLOOKUP($B205,'小熊定理判定（不要动）'!$A:B,2,FALSE)),"",VLOOKUP($B205,'小熊定理判定（不要动）'!$A:B,2,FALSE))</f>
        <v/>
      </c>
      <c r="K205" s="47" t="str">
        <f>IF(ISERROR(VLOOKUP($B205,'小熊定理判定（不要动）'!$A:C,3,FALSE)),"",VLOOKUP($B205,'小熊定理判定（不要动）'!$A:C,3,FALSE))</f>
        <v/>
      </c>
      <c r="L205" s="47" t="str">
        <f>IF(ISERROR(VLOOKUP($B205,'小熊定理判定（不要动）'!$A:D,4,FALSE)),"",VLOOKUP($B205,'小熊定理判定（不要动）'!$A:D,4,FALSE))</f>
        <v/>
      </c>
      <c r="M205" s="54" t="str">
        <f>IF(ISERROR(VLOOKUP($B205,'分位点（自己导出） '!$C:E,3,FALSE)),"",VLOOKUP($B205,'分位点（自己导出） '!$C:E,3,FALSE))</f>
        <v/>
      </c>
      <c r="N205" s="54" t="str">
        <f>IF(ISERROR(VLOOKUP($B205,'分位点（自己导出） '!$C:F,4,FALSE)),"",VLOOKUP($B205,'分位点（自己导出） '!$C:F,4,FALSE))</f>
        <v/>
      </c>
    </row>
    <row r="206" spans="4:14">
      <c r="D206" s="41" t="str">
        <f>IF(ISERROR(VLOOKUP(C206,'周期表（不要动）'!A:B,2,FALSE)),"",VLOOKUP(C206,'周期表（不要动）'!A:B,2,FALSE))</f>
        <v/>
      </c>
      <c r="E206" s="43" t="str">
        <f>IF(ISERROR(VLOOKUP($B206,'问财（自己导出）'!B:D,3,FALSE)),"",VLOOKUP($B206,'问财（自己导出）'!B:D,3,FALSE))</f>
        <v/>
      </c>
      <c r="F206" s="43" t="str">
        <f>IF(ISERROR(VLOOKUP($B206,'问财（自己导出）'!B:E,4,FALSE)),"",VLOOKUP($B206,'问财（自己导出）'!B:E,4,FALSE))</f>
        <v/>
      </c>
      <c r="G206" s="43" t="str">
        <f>IF(ISERROR(VLOOKUP($B206,'问财（自己导出）'!B:F,5,FALSE)),"",VLOOKUP($B206,'问财（自己导出）'!B:F,5,FALSE))</f>
        <v/>
      </c>
      <c r="H206" s="43" t="str">
        <f>IF(ISERROR(VLOOKUP($B206,'问财（自己导出）'!B:G,6,FALSE)),"",VLOOKUP($B206,'问财（自己导出）'!B:G,6,FALSE))</f>
        <v/>
      </c>
      <c r="I206" s="46">
        <f t="shared" si="4"/>
        <v>0</v>
      </c>
      <c r="J206" s="47" t="str">
        <f>IF(ISERROR(VLOOKUP($B206,'小熊定理判定（不要动）'!$A:B,2,FALSE)),"",VLOOKUP($B206,'小熊定理判定（不要动）'!$A:B,2,FALSE))</f>
        <v/>
      </c>
      <c r="K206" s="47" t="str">
        <f>IF(ISERROR(VLOOKUP($B206,'小熊定理判定（不要动）'!$A:C,3,FALSE)),"",VLOOKUP($B206,'小熊定理判定（不要动）'!$A:C,3,FALSE))</f>
        <v/>
      </c>
      <c r="L206" s="47" t="str">
        <f>IF(ISERROR(VLOOKUP($B206,'小熊定理判定（不要动）'!$A:D,4,FALSE)),"",VLOOKUP($B206,'小熊定理判定（不要动）'!$A:D,4,FALSE))</f>
        <v/>
      </c>
      <c r="M206" s="54" t="str">
        <f>IF(ISERROR(VLOOKUP($B206,'分位点（自己导出） '!$C:E,3,FALSE)),"",VLOOKUP($B206,'分位点（自己导出） '!$C:E,3,FALSE))</f>
        <v/>
      </c>
      <c r="N206" s="54" t="str">
        <f>IF(ISERROR(VLOOKUP($B206,'分位点（自己导出） '!$C:F,4,FALSE)),"",VLOOKUP($B206,'分位点（自己导出） '!$C:F,4,FALSE))</f>
        <v/>
      </c>
    </row>
    <row r="207" spans="4:14">
      <c r="D207" s="41" t="str">
        <f>IF(ISERROR(VLOOKUP(C207,'周期表（不要动）'!A:B,2,FALSE)),"",VLOOKUP(C207,'周期表（不要动）'!A:B,2,FALSE))</f>
        <v/>
      </c>
      <c r="E207" s="43" t="str">
        <f>IF(ISERROR(VLOOKUP($B207,'问财（自己导出）'!B:D,3,FALSE)),"",VLOOKUP($B207,'问财（自己导出）'!B:D,3,FALSE))</f>
        <v/>
      </c>
      <c r="F207" s="43" t="str">
        <f>IF(ISERROR(VLOOKUP($B207,'问财（自己导出）'!B:E,4,FALSE)),"",VLOOKUP($B207,'问财（自己导出）'!B:E,4,FALSE))</f>
        <v/>
      </c>
      <c r="G207" s="43" t="str">
        <f>IF(ISERROR(VLOOKUP($B207,'问财（自己导出）'!B:F,5,FALSE)),"",VLOOKUP($B207,'问财（自己导出）'!B:F,5,FALSE))</f>
        <v/>
      </c>
      <c r="H207" s="43" t="str">
        <f>IF(ISERROR(VLOOKUP($B207,'问财（自己导出）'!B:G,6,FALSE)),"",VLOOKUP($B207,'问财（自己导出）'!B:G,6,FALSE))</f>
        <v/>
      </c>
      <c r="I207" s="46">
        <f t="shared" si="4"/>
        <v>0</v>
      </c>
      <c r="J207" s="47" t="str">
        <f>IF(ISERROR(VLOOKUP($B207,'小熊定理判定（不要动）'!$A:B,2,FALSE)),"",VLOOKUP($B207,'小熊定理判定（不要动）'!$A:B,2,FALSE))</f>
        <v/>
      </c>
      <c r="K207" s="47" t="str">
        <f>IF(ISERROR(VLOOKUP($B207,'小熊定理判定（不要动）'!$A:C,3,FALSE)),"",VLOOKUP($B207,'小熊定理判定（不要动）'!$A:C,3,FALSE))</f>
        <v/>
      </c>
      <c r="L207" s="47" t="str">
        <f>IF(ISERROR(VLOOKUP($B207,'小熊定理判定（不要动）'!$A:D,4,FALSE)),"",VLOOKUP($B207,'小熊定理判定（不要动）'!$A:D,4,FALSE))</f>
        <v/>
      </c>
      <c r="M207" s="54" t="str">
        <f>IF(ISERROR(VLOOKUP($B207,'分位点（自己导出） '!$C:E,3,FALSE)),"",VLOOKUP($B207,'分位点（自己导出） '!$C:E,3,FALSE))</f>
        <v/>
      </c>
      <c r="N207" s="54" t="str">
        <f>IF(ISERROR(VLOOKUP($B207,'分位点（自己导出） '!$C:F,4,FALSE)),"",VLOOKUP($B207,'分位点（自己导出） '!$C:F,4,FALSE))</f>
        <v/>
      </c>
    </row>
    <row r="208" spans="4:14">
      <c r="D208" s="41" t="str">
        <f>IF(ISERROR(VLOOKUP(C208,'周期表（不要动）'!A:B,2,FALSE)),"",VLOOKUP(C208,'周期表（不要动）'!A:B,2,FALSE))</f>
        <v/>
      </c>
      <c r="E208" s="43" t="str">
        <f>IF(ISERROR(VLOOKUP($B208,'问财（自己导出）'!B:D,3,FALSE)),"",VLOOKUP($B208,'问财（自己导出）'!B:D,3,FALSE))</f>
        <v/>
      </c>
      <c r="F208" s="43" t="str">
        <f>IF(ISERROR(VLOOKUP($B208,'问财（自己导出）'!B:E,4,FALSE)),"",VLOOKUP($B208,'问财（自己导出）'!B:E,4,FALSE))</f>
        <v/>
      </c>
      <c r="G208" s="43" t="str">
        <f>IF(ISERROR(VLOOKUP($B208,'问财（自己导出）'!B:F,5,FALSE)),"",VLOOKUP($B208,'问财（自己导出）'!B:F,5,FALSE))</f>
        <v/>
      </c>
      <c r="H208" s="43" t="str">
        <f>IF(ISERROR(VLOOKUP($B208,'问财（自己导出）'!B:G,6,FALSE)),"",VLOOKUP($B208,'问财（自己导出）'!B:G,6,FALSE))</f>
        <v/>
      </c>
      <c r="I208" s="46">
        <f t="shared" si="4"/>
        <v>0</v>
      </c>
      <c r="J208" s="47" t="str">
        <f>IF(ISERROR(VLOOKUP($B208,'小熊定理判定（不要动）'!$A:B,2,FALSE)),"",VLOOKUP($B208,'小熊定理判定（不要动）'!$A:B,2,FALSE))</f>
        <v/>
      </c>
      <c r="K208" s="47" t="str">
        <f>IF(ISERROR(VLOOKUP($B208,'小熊定理判定（不要动）'!$A:C,3,FALSE)),"",VLOOKUP($B208,'小熊定理判定（不要动）'!$A:C,3,FALSE))</f>
        <v/>
      </c>
      <c r="L208" s="47" t="str">
        <f>IF(ISERROR(VLOOKUP($B208,'小熊定理判定（不要动）'!$A:D,4,FALSE)),"",VLOOKUP($B208,'小熊定理判定（不要动）'!$A:D,4,FALSE))</f>
        <v/>
      </c>
      <c r="M208" s="54" t="str">
        <f>IF(ISERROR(VLOOKUP($B208,'分位点（自己导出） '!$C:E,3,FALSE)),"",VLOOKUP($B208,'分位点（自己导出） '!$C:E,3,FALSE))</f>
        <v/>
      </c>
      <c r="N208" s="54" t="str">
        <f>IF(ISERROR(VLOOKUP($B208,'分位点（自己导出） '!$C:F,4,FALSE)),"",VLOOKUP($B208,'分位点（自己导出） '!$C:F,4,FALSE))</f>
        <v/>
      </c>
    </row>
    <row r="209" spans="4:14">
      <c r="D209" s="41" t="str">
        <f>IF(ISERROR(VLOOKUP(C209,'周期表（不要动）'!A:B,2,FALSE)),"",VLOOKUP(C209,'周期表（不要动）'!A:B,2,FALSE))</f>
        <v/>
      </c>
      <c r="E209" s="43" t="str">
        <f>IF(ISERROR(VLOOKUP($B209,'问财（自己导出）'!B:D,3,FALSE)),"",VLOOKUP($B209,'问财（自己导出）'!B:D,3,FALSE))</f>
        <v/>
      </c>
      <c r="F209" s="43" t="str">
        <f>IF(ISERROR(VLOOKUP($B209,'问财（自己导出）'!B:E,4,FALSE)),"",VLOOKUP($B209,'问财（自己导出）'!B:E,4,FALSE))</f>
        <v/>
      </c>
      <c r="G209" s="43" t="str">
        <f>IF(ISERROR(VLOOKUP($B209,'问财（自己导出）'!B:F,5,FALSE)),"",VLOOKUP($B209,'问财（自己导出）'!B:F,5,FALSE))</f>
        <v/>
      </c>
      <c r="H209" s="43" t="str">
        <f>IF(ISERROR(VLOOKUP($B209,'问财（自己导出）'!B:G,6,FALSE)),"",VLOOKUP($B209,'问财（自己导出）'!B:G,6,FALSE))</f>
        <v/>
      </c>
      <c r="I209" s="46">
        <f t="shared" si="4"/>
        <v>0</v>
      </c>
      <c r="J209" s="47" t="str">
        <f>IF(ISERROR(VLOOKUP($B209,'小熊定理判定（不要动）'!$A:B,2,FALSE)),"",VLOOKUP($B209,'小熊定理判定（不要动）'!$A:B,2,FALSE))</f>
        <v/>
      </c>
      <c r="K209" s="47" t="str">
        <f>IF(ISERROR(VLOOKUP($B209,'小熊定理判定（不要动）'!$A:C,3,FALSE)),"",VLOOKUP($B209,'小熊定理判定（不要动）'!$A:C,3,FALSE))</f>
        <v/>
      </c>
      <c r="L209" s="47" t="str">
        <f>IF(ISERROR(VLOOKUP($B209,'小熊定理判定（不要动）'!$A:D,4,FALSE)),"",VLOOKUP($B209,'小熊定理判定（不要动）'!$A:D,4,FALSE))</f>
        <v/>
      </c>
      <c r="M209" s="54" t="str">
        <f>IF(ISERROR(VLOOKUP($B209,'分位点（自己导出） '!$C:E,3,FALSE)),"",VLOOKUP($B209,'分位点（自己导出） '!$C:E,3,FALSE))</f>
        <v/>
      </c>
      <c r="N209" s="54" t="str">
        <f>IF(ISERROR(VLOOKUP($B209,'分位点（自己导出） '!$C:F,4,FALSE)),"",VLOOKUP($B209,'分位点（自己导出） '!$C:F,4,FALSE))</f>
        <v/>
      </c>
    </row>
    <row r="210" spans="4:14">
      <c r="D210" s="41" t="str">
        <f>IF(ISERROR(VLOOKUP(C210,'周期表（不要动）'!A:B,2,FALSE)),"",VLOOKUP(C210,'周期表（不要动）'!A:B,2,FALSE))</f>
        <v/>
      </c>
      <c r="E210" s="43" t="str">
        <f>IF(ISERROR(VLOOKUP($B210,'问财（自己导出）'!B:D,3,FALSE)),"",VLOOKUP($B210,'问财（自己导出）'!B:D,3,FALSE))</f>
        <v/>
      </c>
      <c r="F210" s="43" t="str">
        <f>IF(ISERROR(VLOOKUP($B210,'问财（自己导出）'!B:E,4,FALSE)),"",VLOOKUP($B210,'问财（自己导出）'!B:E,4,FALSE))</f>
        <v/>
      </c>
      <c r="G210" s="43" t="str">
        <f>IF(ISERROR(VLOOKUP($B210,'问财（自己导出）'!B:F,5,FALSE)),"",VLOOKUP($B210,'问财（自己导出）'!B:F,5,FALSE))</f>
        <v/>
      </c>
      <c r="H210" s="43" t="str">
        <f>IF(ISERROR(VLOOKUP($B210,'问财（自己导出）'!B:G,6,FALSE)),"",VLOOKUP($B210,'问财（自己导出）'!B:G,6,FALSE))</f>
        <v/>
      </c>
      <c r="I210" s="46">
        <f t="shared" si="4"/>
        <v>0</v>
      </c>
      <c r="J210" s="47" t="str">
        <f>IF(ISERROR(VLOOKUP($B210,'小熊定理判定（不要动）'!$A:B,2,FALSE)),"",VLOOKUP($B210,'小熊定理判定（不要动）'!$A:B,2,FALSE))</f>
        <v/>
      </c>
      <c r="K210" s="47" t="str">
        <f>IF(ISERROR(VLOOKUP($B210,'小熊定理判定（不要动）'!$A:C,3,FALSE)),"",VLOOKUP($B210,'小熊定理判定（不要动）'!$A:C,3,FALSE))</f>
        <v/>
      </c>
      <c r="L210" s="47" t="str">
        <f>IF(ISERROR(VLOOKUP($B210,'小熊定理判定（不要动）'!$A:D,4,FALSE)),"",VLOOKUP($B210,'小熊定理判定（不要动）'!$A:D,4,FALSE))</f>
        <v/>
      </c>
      <c r="M210" s="54" t="str">
        <f>IF(ISERROR(VLOOKUP($B210,'分位点（自己导出） '!$C:E,3,FALSE)),"",VLOOKUP($B210,'分位点（自己导出） '!$C:E,3,FALSE))</f>
        <v/>
      </c>
      <c r="N210" s="54" t="str">
        <f>IF(ISERROR(VLOOKUP($B210,'分位点（自己导出） '!$C:F,4,FALSE)),"",VLOOKUP($B210,'分位点（自己导出） '!$C:F,4,FALSE))</f>
        <v/>
      </c>
    </row>
    <row r="211" spans="4:14">
      <c r="D211" s="41" t="str">
        <f>IF(ISERROR(VLOOKUP(C211,'周期表（不要动）'!A:B,2,FALSE)),"",VLOOKUP(C211,'周期表（不要动）'!A:B,2,FALSE))</f>
        <v/>
      </c>
      <c r="E211" s="43" t="str">
        <f>IF(ISERROR(VLOOKUP($B211,'问财（自己导出）'!B:D,3,FALSE)),"",VLOOKUP($B211,'问财（自己导出）'!B:D,3,FALSE))</f>
        <v/>
      </c>
      <c r="F211" s="43" t="str">
        <f>IF(ISERROR(VLOOKUP($B211,'问财（自己导出）'!B:E,4,FALSE)),"",VLOOKUP($B211,'问财（自己导出）'!B:E,4,FALSE))</f>
        <v/>
      </c>
      <c r="G211" s="43" t="str">
        <f>IF(ISERROR(VLOOKUP($B211,'问财（自己导出）'!B:F,5,FALSE)),"",VLOOKUP($B211,'问财（自己导出）'!B:F,5,FALSE))</f>
        <v/>
      </c>
      <c r="H211" s="43" t="str">
        <f>IF(ISERROR(VLOOKUP($B211,'问财（自己导出）'!B:G,6,FALSE)),"",VLOOKUP($B211,'问财（自己导出）'!B:G,6,FALSE))</f>
        <v/>
      </c>
      <c r="I211" s="46">
        <f t="shared" si="4"/>
        <v>0</v>
      </c>
      <c r="J211" s="47" t="str">
        <f>IF(ISERROR(VLOOKUP($B211,'小熊定理判定（不要动）'!$A:B,2,FALSE)),"",VLOOKUP($B211,'小熊定理判定（不要动）'!$A:B,2,FALSE))</f>
        <v/>
      </c>
      <c r="K211" s="47" t="str">
        <f>IF(ISERROR(VLOOKUP($B211,'小熊定理判定（不要动）'!$A:C,3,FALSE)),"",VLOOKUP($B211,'小熊定理判定（不要动）'!$A:C,3,FALSE))</f>
        <v/>
      </c>
      <c r="L211" s="47" t="str">
        <f>IF(ISERROR(VLOOKUP($B211,'小熊定理判定（不要动）'!$A:D,4,FALSE)),"",VLOOKUP($B211,'小熊定理判定（不要动）'!$A:D,4,FALSE))</f>
        <v/>
      </c>
      <c r="M211" s="54" t="str">
        <f>IF(ISERROR(VLOOKUP($B211,'分位点（自己导出） '!$C:E,3,FALSE)),"",VLOOKUP($B211,'分位点（自己导出） '!$C:E,3,FALSE))</f>
        <v/>
      </c>
      <c r="N211" s="54" t="str">
        <f>IF(ISERROR(VLOOKUP($B211,'分位点（自己导出） '!$C:F,4,FALSE)),"",VLOOKUP($B211,'分位点（自己导出） '!$C:F,4,FALSE))</f>
        <v/>
      </c>
    </row>
    <row r="212" spans="4:14">
      <c r="D212" s="41" t="str">
        <f>IF(ISERROR(VLOOKUP(C212,'周期表（不要动）'!A:B,2,FALSE)),"",VLOOKUP(C212,'周期表（不要动）'!A:B,2,FALSE))</f>
        <v/>
      </c>
      <c r="E212" s="43" t="str">
        <f>IF(ISERROR(VLOOKUP($B212,'问财（自己导出）'!B:D,3,FALSE)),"",VLOOKUP($B212,'问财（自己导出）'!B:D,3,FALSE))</f>
        <v/>
      </c>
      <c r="F212" s="43" t="str">
        <f>IF(ISERROR(VLOOKUP($B212,'问财（自己导出）'!B:E,4,FALSE)),"",VLOOKUP($B212,'问财（自己导出）'!B:E,4,FALSE))</f>
        <v/>
      </c>
      <c r="G212" s="43" t="str">
        <f>IF(ISERROR(VLOOKUP($B212,'问财（自己导出）'!B:F,5,FALSE)),"",VLOOKUP($B212,'问财（自己导出）'!B:F,5,FALSE))</f>
        <v/>
      </c>
      <c r="H212" s="43" t="str">
        <f>IF(ISERROR(VLOOKUP($B212,'问财（自己导出）'!B:G,6,FALSE)),"",VLOOKUP($B212,'问财（自己导出）'!B:G,6,FALSE))</f>
        <v/>
      </c>
      <c r="I212" s="46">
        <f t="shared" si="4"/>
        <v>0</v>
      </c>
      <c r="J212" s="47" t="str">
        <f>IF(ISERROR(VLOOKUP($B212,'小熊定理判定（不要动）'!$A:B,2,FALSE)),"",VLOOKUP($B212,'小熊定理判定（不要动）'!$A:B,2,FALSE))</f>
        <v/>
      </c>
      <c r="K212" s="47" t="str">
        <f>IF(ISERROR(VLOOKUP($B212,'小熊定理判定（不要动）'!$A:C,3,FALSE)),"",VLOOKUP($B212,'小熊定理判定（不要动）'!$A:C,3,FALSE))</f>
        <v/>
      </c>
      <c r="L212" s="47" t="str">
        <f>IF(ISERROR(VLOOKUP($B212,'小熊定理判定（不要动）'!$A:D,4,FALSE)),"",VLOOKUP($B212,'小熊定理判定（不要动）'!$A:D,4,FALSE))</f>
        <v/>
      </c>
      <c r="M212" s="54" t="str">
        <f>IF(ISERROR(VLOOKUP($B212,'分位点（自己导出） '!$C:E,3,FALSE)),"",VLOOKUP($B212,'分位点（自己导出） '!$C:E,3,FALSE))</f>
        <v/>
      </c>
      <c r="N212" s="54" t="str">
        <f>IF(ISERROR(VLOOKUP($B212,'分位点（自己导出） '!$C:F,4,FALSE)),"",VLOOKUP($B212,'分位点（自己导出） '!$C:F,4,FALSE))</f>
        <v/>
      </c>
    </row>
    <row r="213" spans="4:14">
      <c r="D213" s="41" t="str">
        <f>IF(ISERROR(VLOOKUP(C213,'周期表（不要动）'!A:B,2,FALSE)),"",VLOOKUP(C213,'周期表（不要动）'!A:B,2,FALSE))</f>
        <v/>
      </c>
      <c r="E213" s="43" t="str">
        <f>IF(ISERROR(VLOOKUP($B213,'问财（自己导出）'!B:D,3,FALSE)),"",VLOOKUP($B213,'问财（自己导出）'!B:D,3,FALSE))</f>
        <v/>
      </c>
      <c r="F213" s="43" t="str">
        <f>IF(ISERROR(VLOOKUP($B213,'问财（自己导出）'!B:E,4,FALSE)),"",VLOOKUP($B213,'问财（自己导出）'!B:E,4,FALSE))</f>
        <v/>
      </c>
      <c r="G213" s="43" t="str">
        <f>IF(ISERROR(VLOOKUP($B213,'问财（自己导出）'!B:F,5,FALSE)),"",VLOOKUP($B213,'问财（自己导出）'!B:F,5,FALSE))</f>
        <v/>
      </c>
      <c r="H213" s="43" t="str">
        <f>IF(ISERROR(VLOOKUP($B213,'问财（自己导出）'!B:G,6,FALSE)),"",VLOOKUP($B213,'问财（自己导出）'!B:G,6,FALSE))</f>
        <v/>
      </c>
      <c r="I213" s="46">
        <f t="shared" si="4"/>
        <v>0</v>
      </c>
      <c r="J213" s="47" t="str">
        <f>IF(ISERROR(VLOOKUP($B213,'小熊定理判定（不要动）'!$A:B,2,FALSE)),"",VLOOKUP($B213,'小熊定理判定（不要动）'!$A:B,2,FALSE))</f>
        <v/>
      </c>
      <c r="K213" s="47" t="str">
        <f>IF(ISERROR(VLOOKUP($B213,'小熊定理判定（不要动）'!$A:C,3,FALSE)),"",VLOOKUP($B213,'小熊定理判定（不要动）'!$A:C,3,FALSE))</f>
        <v/>
      </c>
      <c r="L213" s="47" t="str">
        <f>IF(ISERROR(VLOOKUP($B213,'小熊定理判定（不要动）'!$A:D,4,FALSE)),"",VLOOKUP($B213,'小熊定理判定（不要动）'!$A:D,4,FALSE))</f>
        <v/>
      </c>
      <c r="M213" s="54" t="str">
        <f>IF(ISERROR(VLOOKUP($B213,'分位点（自己导出） '!$C:E,3,FALSE)),"",VLOOKUP($B213,'分位点（自己导出） '!$C:E,3,FALSE))</f>
        <v/>
      </c>
      <c r="N213" s="54" t="str">
        <f>IF(ISERROR(VLOOKUP($B213,'分位点（自己导出） '!$C:F,4,FALSE)),"",VLOOKUP($B213,'分位点（自己导出） '!$C:F,4,FALSE))</f>
        <v/>
      </c>
    </row>
    <row r="214" spans="4:14">
      <c r="D214" s="41" t="str">
        <f>IF(ISERROR(VLOOKUP(C214,'周期表（不要动）'!A:B,2,FALSE)),"",VLOOKUP(C214,'周期表（不要动）'!A:B,2,FALSE))</f>
        <v/>
      </c>
      <c r="E214" s="43" t="str">
        <f>IF(ISERROR(VLOOKUP($B214,'问财（自己导出）'!B:D,3,FALSE)),"",VLOOKUP($B214,'问财（自己导出）'!B:D,3,FALSE))</f>
        <v/>
      </c>
      <c r="F214" s="43" t="str">
        <f>IF(ISERROR(VLOOKUP($B214,'问财（自己导出）'!B:E,4,FALSE)),"",VLOOKUP($B214,'问财（自己导出）'!B:E,4,FALSE))</f>
        <v/>
      </c>
      <c r="G214" s="43" t="str">
        <f>IF(ISERROR(VLOOKUP($B214,'问财（自己导出）'!B:F,5,FALSE)),"",VLOOKUP($B214,'问财（自己导出）'!B:F,5,FALSE))</f>
        <v/>
      </c>
      <c r="H214" s="43" t="str">
        <f>IF(ISERROR(VLOOKUP($B214,'问财（自己导出）'!B:G,6,FALSE)),"",VLOOKUP($B214,'问财（自己导出）'!B:G,6,FALSE))</f>
        <v/>
      </c>
      <c r="I214" s="46">
        <f t="shared" si="4"/>
        <v>0</v>
      </c>
      <c r="J214" s="47" t="str">
        <f>IF(ISERROR(VLOOKUP($B214,'小熊定理判定（不要动）'!$A:B,2,FALSE)),"",VLOOKUP($B214,'小熊定理判定（不要动）'!$A:B,2,FALSE))</f>
        <v/>
      </c>
      <c r="K214" s="47" t="str">
        <f>IF(ISERROR(VLOOKUP($B214,'小熊定理判定（不要动）'!$A:C,3,FALSE)),"",VLOOKUP($B214,'小熊定理判定（不要动）'!$A:C,3,FALSE))</f>
        <v/>
      </c>
      <c r="L214" s="47" t="str">
        <f>IF(ISERROR(VLOOKUP($B214,'小熊定理判定（不要动）'!$A:D,4,FALSE)),"",VLOOKUP($B214,'小熊定理判定（不要动）'!$A:D,4,FALSE))</f>
        <v/>
      </c>
      <c r="M214" s="54" t="str">
        <f>IF(ISERROR(VLOOKUP($B214,'分位点（自己导出） '!$C:E,3,FALSE)),"",VLOOKUP($B214,'分位点（自己导出） '!$C:E,3,FALSE))</f>
        <v/>
      </c>
      <c r="N214" s="54" t="str">
        <f>IF(ISERROR(VLOOKUP($B214,'分位点（自己导出） '!$C:F,4,FALSE)),"",VLOOKUP($B214,'分位点（自己导出） '!$C:F,4,FALSE))</f>
        <v/>
      </c>
    </row>
    <row r="215" spans="4:14">
      <c r="D215" s="41" t="str">
        <f>IF(ISERROR(VLOOKUP(C215,'周期表（不要动）'!A:B,2,FALSE)),"",VLOOKUP(C215,'周期表（不要动）'!A:B,2,FALSE))</f>
        <v/>
      </c>
      <c r="E215" s="43" t="str">
        <f>IF(ISERROR(VLOOKUP($B215,'问财（自己导出）'!B:D,3,FALSE)),"",VLOOKUP($B215,'问财（自己导出）'!B:D,3,FALSE))</f>
        <v/>
      </c>
      <c r="F215" s="43" t="str">
        <f>IF(ISERROR(VLOOKUP($B215,'问财（自己导出）'!B:E,4,FALSE)),"",VLOOKUP($B215,'问财（自己导出）'!B:E,4,FALSE))</f>
        <v/>
      </c>
      <c r="G215" s="43" t="str">
        <f>IF(ISERROR(VLOOKUP($B215,'问财（自己导出）'!B:F,5,FALSE)),"",VLOOKUP($B215,'问财（自己导出）'!B:F,5,FALSE))</f>
        <v/>
      </c>
      <c r="H215" s="43" t="str">
        <f>IF(ISERROR(VLOOKUP($B215,'问财（自己导出）'!B:G,6,FALSE)),"",VLOOKUP($B215,'问财（自己导出）'!B:G,6,FALSE))</f>
        <v/>
      </c>
      <c r="I215" s="46">
        <f t="shared" si="4"/>
        <v>0</v>
      </c>
      <c r="J215" s="47" t="str">
        <f>IF(ISERROR(VLOOKUP($B215,'小熊定理判定（不要动）'!$A:B,2,FALSE)),"",VLOOKUP($B215,'小熊定理判定（不要动）'!$A:B,2,FALSE))</f>
        <v/>
      </c>
      <c r="K215" s="47" t="str">
        <f>IF(ISERROR(VLOOKUP($B215,'小熊定理判定（不要动）'!$A:C,3,FALSE)),"",VLOOKUP($B215,'小熊定理判定（不要动）'!$A:C,3,FALSE))</f>
        <v/>
      </c>
      <c r="L215" s="47" t="str">
        <f>IF(ISERROR(VLOOKUP($B215,'小熊定理判定（不要动）'!$A:D,4,FALSE)),"",VLOOKUP($B215,'小熊定理判定（不要动）'!$A:D,4,FALSE))</f>
        <v/>
      </c>
      <c r="M215" s="54" t="str">
        <f>IF(ISERROR(VLOOKUP($B215,'分位点（自己导出） '!$C:E,3,FALSE)),"",VLOOKUP($B215,'分位点（自己导出） '!$C:E,3,FALSE))</f>
        <v/>
      </c>
      <c r="N215" s="54" t="str">
        <f>IF(ISERROR(VLOOKUP($B215,'分位点（自己导出） '!$C:F,4,FALSE)),"",VLOOKUP($B215,'分位点（自己导出） '!$C:F,4,FALSE))</f>
        <v/>
      </c>
    </row>
    <row r="216" spans="4:14">
      <c r="D216" s="41" t="str">
        <f>IF(ISERROR(VLOOKUP(C216,'周期表（不要动）'!A:B,2,FALSE)),"",VLOOKUP(C216,'周期表（不要动）'!A:B,2,FALSE))</f>
        <v/>
      </c>
      <c r="E216" s="43" t="str">
        <f>IF(ISERROR(VLOOKUP($B216,'问财（自己导出）'!B:D,3,FALSE)),"",VLOOKUP($B216,'问财（自己导出）'!B:D,3,FALSE))</f>
        <v/>
      </c>
      <c r="F216" s="43" t="str">
        <f>IF(ISERROR(VLOOKUP($B216,'问财（自己导出）'!B:E,4,FALSE)),"",VLOOKUP($B216,'问财（自己导出）'!B:E,4,FALSE))</f>
        <v/>
      </c>
      <c r="G216" s="43" t="str">
        <f>IF(ISERROR(VLOOKUP($B216,'问财（自己导出）'!B:F,5,FALSE)),"",VLOOKUP($B216,'问财（自己导出）'!B:F,5,FALSE))</f>
        <v/>
      </c>
      <c r="H216" s="43" t="str">
        <f>IF(ISERROR(VLOOKUP($B216,'问财（自己导出）'!B:G,6,FALSE)),"",VLOOKUP($B216,'问财（自己导出）'!B:G,6,FALSE))</f>
        <v/>
      </c>
      <c r="I216" s="46">
        <f t="shared" si="4"/>
        <v>0</v>
      </c>
      <c r="J216" s="47" t="str">
        <f>IF(ISERROR(VLOOKUP($B216,'小熊定理判定（不要动）'!$A:B,2,FALSE)),"",VLOOKUP($B216,'小熊定理判定（不要动）'!$A:B,2,FALSE))</f>
        <v/>
      </c>
      <c r="K216" s="47" t="str">
        <f>IF(ISERROR(VLOOKUP($B216,'小熊定理判定（不要动）'!$A:C,3,FALSE)),"",VLOOKUP($B216,'小熊定理判定（不要动）'!$A:C,3,FALSE))</f>
        <v/>
      </c>
      <c r="L216" s="47" t="str">
        <f>IF(ISERROR(VLOOKUP($B216,'小熊定理判定（不要动）'!$A:D,4,FALSE)),"",VLOOKUP($B216,'小熊定理判定（不要动）'!$A:D,4,FALSE))</f>
        <v/>
      </c>
      <c r="M216" s="54" t="str">
        <f>IF(ISERROR(VLOOKUP($B216,'分位点（自己导出） '!$C:E,3,FALSE)),"",VLOOKUP($B216,'分位点（自己导出） '!$C:E,3,FALSE))</f>
        <v/>
      </c>
      <c r="N216" s="54" t="str">
        <f>IF(ISERROR(VLOOKUP($B216,'分位点（自己导出） '!$C:F,4,FALSE)),"",VLOOKUP($B216,'分位点（自己导出） '!$C:F,4,FALSE))</f>
        <v/>
      </c>
    </row>
    <row r="217" spans="4:14">
      <c r="D217" s="41" t="str">
        <f>IF(ISERROR(VLOOKUP(C217,'周期表（不要动）'!A:B,2,FALSE)),"",VLOOKUP(C217,'周期表（不要动）'!A:B,2,FALSE))</f>
        <v/>
      </c>
      <c r="E217" s="43" t="str">
        <f>IF(ISERROR(VLOOKUP($B217,'问财（自己导出）'!B:D,3,FALSE)),"",VLOOKUP($B217,'问财（自己导出）'!B:D,3,FALSE))</f>
        <v/>
      </c>
      <c r="F217" s="43" t="str">
        <f>IF(ISERROR(VLOOKUP($B217,'问财（自己导出）'!B:E,4,FALSE)),"",VLOOKUP($B217,'问财（自己导出）'!B:E,4,FALSE))</f>
        <v/>
      </c>
      <c r="G217" s="43" t="str">
        <f>IF(ISERROR(VLOOKUP($B217,'问财（自己导出）'!B:F,5,FALSE)),"",VLOOKUP($B217,'问财（自己导出）'!B:F,5,FALSE))</f>
        <v/>
      </c>
      <c r="H217" s="43" t="str">
        <f>IF(ISERROR(VLOOKUP($B217,'问财（自己导出）'!B:G,6,FALSE)),"",VLOOKUP($B217,'问财（自己导出）'!B:G,6,FALSE))</f>
        <v/>
      </c>
      <c r="I217" s="46">
        <f t="shared" si="4"/>
        <v>0</v>
      </c>
      <c r="J217" s="47" t="str">
        <f>IF(ISERROR(VLOOKUP($B217,'小熊定理判定（不要动）'!$A:B,2,FALSE)),"",VLOOKUP($B217,'小熊定理判定（不要动）'!$A:B,2,FALSE))</f>
        <v/>
      </c>
      <c r="K217" s="47" t="str">
        <f>IF(ISERROR(VLOOKUP($B217,'小熊定理判定（不要动）'!$A:C,3,FALSE)),"",VLOOKUP($B217,'小熊定理判定（不要动）'!$A:C,3,FALSE))</f>
        <v/>
      </c>
      <c r="L217" s="47" t="str">
        <f>IF(ISERROR(VLOOKUP($B217,'小熊定理判定（不要动）'!$A:D,4,FALSE)),"",VLOOKUP($B217,'小熊定理判定（不要动）'!$A:D,4,FALSE))</f>
        <v/>
      </c>
      <c r="M217" s="54" t="str">
        <f>IF(ISERROR(VLOOKUP($B217,'分位点（自己导出） '!$C:E,3,FALSE)),"",VLOOKUP($B217,'分位点（自己导出） '!$C:E,3,FALSE))</f>
        <v/>
      </c>
      <c r="N217" s="54" t="str">
        <f>IF(ISERROR(VLOOKUP($B217,'分位点（自己导出） '!$C:F,4,FALSE)),"",VLOOKUP($B217,'分位点（自己导出） '!$C:F,4,FALSE))</f>
        <v/>
      </c>
    </row>
    <row r="218" spans="4:14">
      <c r="D218" s="41" t="str">
        <f>IF(ISERROR(VLOOKUP(C218,'周期表（不要动）'!A:B,2,FALSE)),"",VLOOKUP(C218,'周期表（不要动）'!A:B,2,FALSE))</f>
        <v/>
      </c>
      <c r="E218" s="43" t="str">
        <f>IF(ISERROR(VLOOKUP($B218,'问财（自己导出）'!B:D,3,FALSE)),"",VLOOKUP($B218,'问财（自己导出）'!B:D,3,FALSE))</f>
        <v/>
      </c>
      <c r="F218" s="43" t="str">
        <f>IF(ISERROR(VLOOKUP($B218,'问财（自己导出）'!B:E,4,FALSE)),"",VLOOKUP($B218,'问财（自己导出）'!B:E,4,FALSE))</f>
        <v/>
      </c>
      <c r="G218" s="43" t="str">
        <f>IF(ISERROR(VLOOKUP($B218,'问财（自己导出）'!B:F,5,FALSE)),"",VLOOKUP($B218,'问财（自己导出）'!B:F,5,FALSE))</f>
        <v/>
      </c>
      <c r="H218" s="43" t="str">
        <f>IF(ISERROR(VLOOKUP($B218,'问财（自己导出）'!B:G,6,FALSE)),"",VLOOKUP($B218,'问财（自己导出）'!B:G,6,FALSE))</f>
        <v/>
      </c>
      <c r="I218" s="46">
        <f t="shared" si="4"/>
        <v>0</v>
      </c>
      <c r="J218" s="47" t="str">
        <f>IF(ISERROR(VLOOKUP($B218,'小熊定理判定（不要动）'!$A:B,2,FALSE)),"",VLOOKUP($B218,'小熊定理判定（不要动）'!$A:B,2,FALSE))</f>
        <v/>
      </c>
      <c r="K218" s="47" t="str">
        <f>IF(ISERROR(VLOOKUP($B218,'小熊定理判定（不要动）'!$A:C,3,FALSE)),"",VLOOKUP($B218,'小熊定理判定（不要动）'!$A:C,3,FALSE))</f>
        <v/>
      </c>
      <c r="L218" s="47" t="str">
        <f>IF(ISERROR(VLOOKUP($B218,'小熊定理判定（不要动）'!$A:D,4,FALSE)),"",VLOOKUP($B218,'小熊定理判定（不要动）'!$A:D,4,FALSE))</f>
        <v/>
      </c>
      <c r="M218" s="54" t="str">
        <f>IF(ISERROR(VLOOKUP($B218,'分位点（自己导出） '!$C:E,3,FALSE)),"",VLOOKUP($B218,'分位点（自己导出） '!$C:E,3,FALSE))</f>
        <v/>
      </c>
      <c r="N218" s="54" t="str">
        <f>IF(ISERROR(VLOOKUP($B218,'分位点（自己导出） '!$C:F,4,FALSE)),"",VLOOKUP($B218,'分位点（自己导出） '!$C:F,4,FALSE))</f>
        <v/>
      </c>
    </row>
    <row r="219" spans="4:14">
      <c r="D219" s="41" t="str">
        <f>IF(ISERROR(VLOOKUP(C219,'周期表（不要动）'!A:B,2,FALSE)),"",VLOOKUP(C219,'周期表（不要动）'!A:B,2,FALSE))</f>
        <v/>
      </c>
      <c r="E219" s="43" t="str">
        <f>IF(ISERROR(VLOOKUP($B219,'问财（自己导出）'!B:D,3,FALSE)),"",VLOOKUP($B219,'问财（自己导出）'!B:D,3,FALSE))</f>
        <v/>
      </c>
      <c r="F219" s="43" t="str">
        <f>IF(ISERROR(VLOOKUP($B219,'问财（自己导出）'!B:E,4,FALSE)),"",VLOOKUP($B219,'问财（自己导出）'!B:E,4,FALSE))</f>
        <v/>
      </c>
      <c r="G219" s="43" t="str">
        <f>IF(ISERROR(VLOOKUP($B219,'问财（自己导出）'!B:F,5,FALSE)),"",VLOOKUP($B219,'问财（自己导出）'!B:F,5,FALSE))</f>
        <v/>
      </c>
      <c r="H219" s="43" t="str">
        <f>IF(ISERROR(VLOOKUP($B219,'问财（自己导出）'!B:G,6,FALSE)),"",VLOOKUP($B219,'问财（自己导出）'!B:G,6,FALSE))</f>
        <v/>
      </c>
      <c r="I219" s="46">
        <f t="shared" si="4"/>
        <v>0</v>
      </c>
      <c r="J219" s="47" t="str">
        <f>IF(ISERROR(VLOOKUP($B219,'小熊定理判定（不要动）'!$A:B,2,FALSE)),"",VLOOKUP($B219,'小熊定理判定（不要动）'!$A:B,2,FALSE))</f>
        <v/>
      </c>
      <c r="K219" s="47" t="str">
        <f>IF(ISERROR(VLOOKUP($B219,'小熊定理判定（不要动）'!$A:C,3,FALSE)),"",VLOOKUP($B219,'小熊定理判定（不要动）'!$A:C,3,FALSE))</f>
        <v/>
      </c>
      <c r="L219" s="47" t="str">
        <f>IF(ISERROR(VLOOKUP($B219,'小熊定理判定（不要动）'!$A:D,4,FALSE)),"",VLOOKUP($B219,'小熊定理判定（不要动）'!$A:D,4,FALSE))</f>
        <v/>
      </c>
      <c r="M219" s="54" t="str">
        <f>IF(ISERROR(VLOOKUP($B219,'分位点（自己导出） '!$C:E,3,FALSE)),"",VLOOKUP($B219,'分位点（自己导出） '!$C:E,3,FALSE))</f>
        <v/>
      </c>
      <c r="N219" s="54" t="str">
        <f>IF(ISERROR(VLOOKUP($B219,'分位点（自己导出） '!$C:F,4,FALSE)),"",VLOOKUP($B219,'分位点（自己导出） '!$C:F,4,FALSE))</f>
        <v/>
      </c>
    </row>
    <row r="220" spans="4:14">
      <c r="D220" s="41" t="str">
        <f>IF(ISERROR(VLOOKUP(C220,'周期表（不要动）'!A:B,2,FALSE)),"",VLOOKUP(C220,'周期表（不要动）'!A:B,2,FALSE))</f>
        <v/>
      </c>
      <c r="E220" s="43" t="str">
        <f>IF(ISERROR(VLOOKUP($B220,'问财（自己导出）'!B:D,3,FALSE)),"",VLOOKUP($B220,'问财（自己导出）'!B:D,3,FALSE))</f>
        <v/>
      </c>
      <c r="F220" s="43" t="str">
        <f>IF(ISERROR(VLOOKUP($B220,'问财（自己导出）'!B:E,4,FALSE)),"",VLOOKUP($B220,'问财（自己导出）'!B:E,4,FALSE))</f>
        <v/>
      </c>
      <c r="G220" s="43" t="str">
        <f>IF(ISERROR(VLOOKUP($B220,'问财（自己导出）'!B:F,5,FALSE)),"",VLOOKUP($B220,'问财（自己导出）'!B:F,5,FALSE))</f>
        <v/>
      </c>
      <c r="H220" s="43" t="str">
        <f>IF(ISERROR(VLOOKUP($B220,'问财（自己导出）'!B:G,6,FALSE)),"",VLOOKUP($B220,'问财（自己导出）'!B:G,6,FALSE))</f>
        <v/>
      </c>
      <c r="I220" s="46">
        <f t="shared" si="4"/>
        <v>0</v>
      </c>
      <c r="J220" s="47" t="str">
        <f>IF(ISERROR(VLOOKUP($B220,'小熊定理判定（不要动）'!$A:B,2,FALSE)),"",VLOOKUP($B220,'小熊定理判定（不要动）'!$A:B,2,FALSE))</f>
        <v/>
      </c>
      <c r="K220" s="47" t="str">
        <f>IF(ISERROR(VLOOKUP($B220,'小熊定理判定（不要动）'!$A:C,3,FALSE)),"",VLOOKUP($B220,'小熊定理判定（不要动）'!$A:C,3,FALSE))</f>
        <v/>
      </c>
      <c r="L220" s="47" t="str">
        <f>IF(ISERROR(VLOOKUP($B220,'小熊定理判定（不要动）'!$A:D,4,FALSE)),"",VLOOKUP($B220,'小熊定理判定（不要动）'!$A:D,4,FALSE))</f>
        <v/>
      </c>
      <c r="M220" s="54" t="str">
        <f>IF(ISERROR(VLOOKUP($B220,'分位点（自己导出） '!$C:E,3,FALSE)),"",VLOOKUP($B220,'分位点（自己导出） '!$C:E,3,FALSE))</f>
        <v/>
      </c>
      <c r="N220" s="54" t="str">
        <f>IF(ISERROR(VLOOKUP($B220,'分位点（自己导出） '!$C:F,4,FALSE)),"",VLOOKUP($B220,'分位点（自己导出） '!$C:F,4,FALSE))</f>
        <v/>
      </c>
    </row>
    <row r="221" spans="4:14">
      <c r="D221" s="41" t="str">
        <f>IF(ISERROR(VLOOKUP(C221,'周期表（不要动）'!A:B,2,FALSE)),"",VLOOKUP(C221,'周期表（不要动）'!A:B,2,FALSE))</f>
        <v/>
      </c>
      <c r="E221" s="43" t="str">
        <f>IF(ISERROR(VLOOKUP($B221,'问财（自己导出）'!B:D,3,FALSE)),"",VLOOKUP($B221,'问财（自己导出）'!B:D,3,FALSE))</f>
        <v/>
      </c>
      <c r="F221" s="43" t="str">
        <f>IF(ISERROR(VLOOKUP($B221,'问财（自己导出）'!B:E,4,FALSE)),"",VLOOKUP($B221,'问财（自己导出）'!B:E,4,FALSE))</f>
        <v/>
      </c>
      <c r="G221" s="43" t="str">
        <f>IF(ISERROR(VLOOKUP($B221,'问财（自己导出）'!B:F,5,FALSE)),"",VLOOKUP($B221,'问财（自己导出）'!B:F,5,FALSE))</f>
        <v/>
      </c>
      <c r="H221" s="43" t="str">
        <f>IF(ISERROR(VLOOKUP($B221,'问财（自己导出）'!B:G,6,FALSE)),"",VLOOKUP($B221,'问财（自己导出）'!B:G,6,FALSE))</f>
        <v/>
      </c>
      <c r="I221" s="46">
        <f t="shared" si="4"/>
        <v>0</v>
      </c>
      <c r="J221" s="47" t="str">
        <f>IF(ISERROR(VLOOKUP($B221,'小熊定理判定（不要动）'!$A:B,2,FALSE)),"",VLOOKUP($B221,'小熊定理判定（不要动）'!$A:B,2,FALSE))</f>
        <v/>
      </c>
      <c r="K221" s="47" t="str">
        <f>IF(ISERROR(VLOOKUP($B221,'小熊定理判定（不要动）'!$A:C,3,FALSE)),"",VLOOKUP($B221,'小熊定理判定（不要动）'!$A:C,3,FALSE))</f>
        <v/>
      </c>
      <c r="L221" s="47" t="str">
        <f>IF(ISERROR(VLOOKUP($B221,'小熊定理判定（不要动）'!$A:D,4,FALSE)),"",VLOOKUP($B221,'小熊定理判定（不要动）'!$A:D,4,FALSE))</f>
        <v/>
      </c>
      <c r="M221" s="54" t="str">
        <f>IF(ISERROR(VLOOKUP($B221,'分位点（自己导出） '!$C:E,3,FALSE)),"",VLOOKUP($B221,'分位点（自己导出） '!$C:E,3,FALSE))</f>
        <v/>
      </c>
      <c r="N221" s="54" t="str">
        <f>IF(ISERROR(VLOOKUP($B221,'分位点（自己导出） '!$C:F,4,FALSE)),"",VLOOKUP($B221,'分位点（自己导出） '!$C:F,4,FALSE))</f>
        <v/>
      </c>
    </row>
    <row r="222" spans="4:14">
      <c r="D222" s="41" t="str">
        <f>IF(ISERROR(VLOOKUP(C222,'周期表（不要动）'!A:B,2,FALSE)),"",VLOOKUP(C222,'周期表（不要动）'!A:B,2,FALSE))</f>
        <v/>
      </c>
      <c r="E222" s="43" t="str">
        <f>IF(ISERROR(VLOOKUP($B222,'问财（自己导出）'!B:D,3,FALSE)),"",VLOOKUP($B222,'问财（自己导出）'!B:D,3,FALSE))</f>
        <v/>
      </c>
      <c r="F222" s="43" t="str">
        <f>IF(ISERROR(VLOOKUP($B222,'问财（自己导出）'!B:E,4,FALSE)),"",VLOOKUP($B222,'问财（自己导出）'!B:E,4,FALSE))</f>
        <v/>
      </c>
      <c r="G222" s="43" t="str">
        <f>IF(ISERROR(VLOOKUP($B222,'问财（自己导出）'!B:F,5,FALSE)),"",VLOOKUP($B222,'问财（自己导出）'!B:F,5,FALSE))</f>
        <v/>
      </c>
      <c r="H222" s="43" t="str">
        <f>IF(ISERROR(VLOOKUP($B222,'问财（自己导出）'!B:G,6,FALSE)),"",VLOOKUP($B222,'问财（自己导出）'!B:G,6,FALSE))</f>
        <v/>
      </c>
      <c r="I222" s="46">
        <f t="shared" si="4"/>
        <v>0</v>
      </c>
      <c r="J222" s="47" t="str">
        <f>IF(ISERROR(VLOOKUP($B222,'小熊定理判定（不要动）'!$A:B,2,FALSE)),"",VLOOKUP($B222,'小熊定理判定（不要动）'!$A:B,2,FALSE))</f>
        <v/>
      </c>
      <c r="K222" s="47" t="str">
        <f>IF(ISERROR(VLOOKUP($B222,'小熊定理判定（不要动）'!$A:C,3,FALSE)),"",VLOOKUP($B222,'小熊定理判定（不要动）'!$A:C,3,FALSE))</f>
        <v/>
      </c>
      <c r="L222" s="47" t="str">
        <f>IF(ISERROR(VLOOKUP($B222,'小熊定理判定（不要动）'!$A:D,4,FALSE)),"",VLOOKUP($B222,'小熊定理判定（不要动）'!$A:D,4,FALSE))</f>
        <v/>
      </c>
      <c r="M222" s="54" t="str">
        <f>IF(ISERROR(VLOOKUP($B222,'分位点（自己导出） '!$C:E,3,FALSE)),"",VLOOKUP($B222,'分位点（自己导出） '!$C:E,3,FALSE))</f>
        <v/>
      </c>
      <c r="N222" s="54" t="str">
        <f>IF(ISERROR(VLOOKUP($B222,'分位点（自己导出） '!$C:F,4,FALSE)),"",VLOOKUP($B222,'分位点（自己导出） '!$C:F,4,FALSE))</f>
        <v/>
      </c>
    </row>
    <row r="223" spans="4:14">
      <c r="D223" s="41" t="str">
        <f>IF(ISERROR(VLOOKUP(C223,'周期表（不要动）'!A:B,2,FALSE)),"",VLOOKUP(C223,'周期表（不要动）'!A:B,2,FALSE))</f>
        <v/>
      </c>
      <c r="E223" s="43" t="str">
        <f>IF(ISERROR(VLOOKUP($B223,'问财（自己导出）'!B:D,3,FALSE)),"",VLOOKUP($B223,'问财（自己导出）'!B:D,3,FALSE))</f>
        <v/>
      </c>
      <c r="F223" s="43" t="str">
        <f>IF(ISERROR(VLOOKUP($B223,'问财（自己导出）'!B:E,4,FALSE)),"",VLOOKUP($B223,'问财（自己导出）'!B:E,4,FALSE))</f>
        <v/>
      </c>
      <c r="G223" s="43" t="str">
        <f>IF(ISERROR(VLOOKUP($B223,'问财（自己导出）'!B:F,5,FALSE)),"",VLOOKUP($B223,'问财（自己导出）'!B:F,5,FALSE))</f>
        <v/>
      </c>
      <c r="H223" s="43" t="str">
        <f>IF(ISERROR(VLOOKUP($B223,'问财（自己导出）'!B:G,6,FALSE)),"",VLOOKUP($B223,'问财（自己导出）'!B:G,6,FALSE))</f>
        <v/>
      </c>
      <c r="I223" s="46">
        <f t="shared" si="4"/>
        <v>0</v>
      </c>
      <c r="J223" s="47" t="str">
        <f>IF(ISERROR(VLOOKUP($B223,'小熊定理判定（不要动）'!$A:B,2,FALSE)),"",VLOOKUP($B223,'小熊定理判定（不要动）'!$A:B,2,FALSE))</f>
        <v/>
      </c>
      <c r="K223" s="47" t="str">
        <f>IF(ISERROR(VLOOKUP($B223,'小熊定理判定（不要动）'!$A:C,3,FALSE)),"",VLOOKUP($B223,'小熊定理判定（不要动）'!$A:C,3,FALSE))</f>
        <v/>
      </c>
      <c r="L223" s="47" t="str">
        <f>IF(ISERROR(VLOOKUP($B223,'小熊定理判定（不要动）'!$A:D,4,FALSE)),"",VLOOKUP($B223,'小熊定理判定（不要动）'!$A:D,4,FALSE))</f>
        <v/>
      </c>
      <c r="M223" s="54" t="str">
        <f>IF(ISERROR(VLOOKUP($B223,'分位点（自己导出） '!$C:E,3,FALSE)),"",VLOOKUP($B223,'分位点（自己导出） '!$C:E,3,FALSE))</f>
        <v/>
      </c>
      <c r="N223" s="54" t="str">
        <f>IF(ISERROR(VLOOKUP($B223,'分位点（自己导出） '!$C:F,4,FALSE)),"",VLOOKUP($B223,'分位点（自己导出） '!$C:F,4,FALSE))</f>
        <v/>
      </c>
    </row>
    <row r="224" spans="4:14">
      <c r="D224" s="41" t="str">
        <f>IF(ISERROR(VLOOKUP(C224,'周期表（不要动）'!A:B,2,FALSE)),"",VLOOKUP(C224,'周期表（不要动）'!A:B,2,FALSE))</f>
        <v/>
      </c>
      <c r="E224" s="43" t="str">
        <f>IF(ISERROR(VLOOKUP($B224,'问财（自己导出）'!B:D,3,FALSE)),"",VLOOKUP($B224,'问财（自己导出）'!B:D,3,FALSE))</f>
        <v/>
      </c>
      <c r="F224" s="43" t="str">
        <f>IF(ISERROR(VLOOKUP($B224,'问财（自己导出）'!B:E,4,FALSE)),"",VLOOKUP($B224,'问财（自己导出）'!B:E,4,FALSE))</f>
        <v/>
      </c>
      <c r="G224" s="43" t="str">
        <f>IF(ISERROR(VLOOKUP($B224,'问财（自己导出）'!B:F,5,FALSE)),"",VLOOKUP($B224,'问财（自己导出）'!B:F,5,FALSE))</f>
        <v/>
      </c>
      <c r="H224" s="43" t="str">
        <f>IF(ISERROR(VLOOKUP($B224,'问财（自己导出）'!B:G,6,FALSE)),"",VLOOKUP($B224,'问财（自己导出）'!B:G,6,FALSE))</f>
        <v/>
      </c>
      <c r="I224" s="46">
        <f t="shared" si="4"/>
        <v>0</v>
      </c>
      <c r="J224" s="47" t="str">
        <f>IF(ISERROR(VLOOKUP($B224,'小熊定理判定（不要动）'!$A:B,2,FALSE)),"",VLOOKUP($B224,'小熊定理判定（不要动）'!$A:B,2,FALSE))</f>
        <v/>
      </c>
      <c r="K224" s="47" t="str">
        <f>IF(ISERROR(VLOOKUP($B224,'小熊定理判定（不要动）'!$A:C,3,FALSE)),"",VLOOKUP($B224,'小熊定理判定（不要动）'!$A:C,3,FALSE))</f>
        <v/>
      </c>
      <c r="L224" s="47" t="str">
        <f>IF(ISERROR(VLOOKUP($B224,'小熊定理判定（不要动）'!$A:D,4,FALSE)),"",VLOOKUP($B224,'小熊定理判定（不要动）'!$A:D,4,FALSE))</f>
        <v/>
      </c>
      <c r="M224" s="54" t="str">
        <f>IF(ISERROR(VLOOKUP($B224,'分位点（自己导出） '!$C:E,3,FALSE)),"",VLOOKUP($B224,'分位点（自己导出） '!$C:E,3,FALSE))</f>
        <v/>
      </c>
      <c r="N224" s="54" t="str">
        <f>IF(ISERROR(VLOOKUP($B224,'分位点（自己导出） '!$C:F,4,FALSE)),"",VLOOKUP($B224,'分位点（自己导出） '!$C:F,4,FALSE))</f>
        <v/>
      </c>
    </row>
    <row r="225" spans="4:14">
      <c r="D225" s="41" t="str">
        <f>IF(ISERROR(VLOOKUP(C225,'周期表（不要动）'!A:B,2,FALSE)),"",VLOOKUP(C225,'周期表（不要动）'!A:B,2,FALSE))</f>
        <v/>
      </c>
      <c r="E225" s="43" t="str">
        <f>IF(ISERROR(VLOOKUP($B225,'问财（自己导出）'!B:D,3,FALSE)),"",VLOOKUP($B225,'问财（自己导出）'!B:D,3,FALSE))</f>
        <v/>
      </c>
      <c r="F225" s="43" t="str">
        <f>IF(ISERROR(VLOOKUP($B225,'问财（自己导出）'!B:E,4,FALSE)),"",VLOOKUP($B225,'问财（自己导出）'!B:E,4,FALSE))</f>
        <v/>
      </c>
      <c r="G225" s="43" t="str">
        <f>IF(ISERROR(VLOOKUP($B225,'问财（自己导出）'!B:F,5,FALSE)),"",VLOOKUP($B225,'问财（自己导出）'!B:F,5,FALSE))</f>
        <v/>
      </c>
      <c r="H225" s="43" t="str">
        <f>IF(ISERROR(VLOOKUP($B225,'问财（自己导出）'!B:G,6,FALSE)),"",VLOOKUP($B225,'问财（自己导出）'!B:G,6,FALSE))</f>
        <v/>
      </c>
      <c r="I225" s="46">
        <f t="shared" si="4"/>
        <v>0</v>
      </c>
      <c r="J225" s="47" t="str">
        <f>IF(ISERROR(VLOOKUP($B225,'小熊定理判定（不要动）'!$A:B,2,FALSE)),"",VLOOKUP($B225,'小熊定理判定（不要动）'!$A:B,2,FALSE))</f>
        <v/>
      </c>
      <c r="K225" s="47" t="str">
        <f>IF(ISERROR(VLOOKUP($B225,'小熊定理判定（不要动）'!$A:C,3,FALSE)),"",VLOOKUP($B225,'小熊定理判定（不要动）'!$A:C,3,FALSE))</f>
        <v/>
      </c>
      <c r="L225" s="47" t="str">
        <f>IF(ISERROR(VLOOKUP($B225,'小熊定理判定（不要动）'!$A:D,4,FALSE)),"",VLOOKUP($B225,'小熊定理判定（不要动）'!$A:D,4,FALSE))</f>
        <v/>
      </c>
      <c r="M225" s="54" t="str">
        <f>IF(ISERROR(VLOOKUP($B225,'分位点（自己导出） '!$C:E,3,FALSE)),"",VLOOKUP($B225,'分位点（自己导出） '!$C:E,3,FALSE))</f>
        <v/>
      </c>
      <c r="N225" s="54" t="str">
        <f>IF(ISERROR(VLOOKUP($B225,'分位点（自己导出） '!$C:F,4,FALSE)),"",VLOOKUP($B225,'分位点（自己导出） '!$C:F,4,FALSE))</f>
        <v/>
      </c>
    </row>
    <row r="226" spans="4:14">
      <c r="D226" s="41" t="str">
        <f>IF(ISERROR(VLOOKUP(C226,'周期表（不要动）'!A:B,2,FALSE)),"",VLOOKUP(C226,'周期表（不要动）'!A:B,2,FALSE))</f>
        <v/>
      </c>
      <c r="E226" s="43" t="str">
        <f>IF(ISERROR(VLOOKUP($B226,'问财（自己导出）'!B:D,3,FALSE)),"",VLOOKUP($B226,'问财（自己导出）'!B:D,3,FALSE))</f>
        <v/>
      </c>
      <c r="F226" s="43" t="str">
        <f>IF(ISERROR(VLOOKUP($B226,'问财（自己导出）'!B:E,4,FALSE)),"",VLOOKUP($B226,'问财（自己导出）'!B:E,4,FALSE))</f>
        <v/>
      </c>
      <c r="G226" s="43" t="str">
        <f>IF(ISERROR(VLOOKUP($B226,'问财（自己导出）'!B:F,5,FALSE)),"",VLOOKUP($B226,'问财（自己导出）'!B:F,5,FALSE))</f>
        <v/>
      </c>
      <c r="H226" s="43" t="str">
        <f>IF(ISERROR(VLOOKUP($B226,'问财（自己导出）'!B:G,6,FALSE)),"",VLOOKUP($B226,'问财（自己导出）'!B:G,6,FALSE))</f>
        <v/>
      </c>
      <c r="I226" s="46">
        <f t="shared" si="4"/>
        <v>0</v>
      </c>
      <c r="J226" s="47" t="str">
        <f>IF(ISERROR(VLOOKUP($B226,'小熊定理判定（不要动）'!$A:B,2,FALSE)),"",VLOOKUP($B226,'小熊定理判定（不要动）'!$A:B,2,FALSE))</f>
        <v/>
      </c>
      <c r="K226" s="47" t="str">
        <f>IF(ISERROR(VLOOKUP($B226,'小熊定理判定（不要动）'!$A:C,3,FALSE)),"",VLOOKUP($B226,'小熊定理判定（不要动）'!$A:C,3,FALSE))</f>
        <v/>
      </c>
      <c r="L226" s="47" t="str">
        <f>IF(ISERROR(VLOOKUP($B226,'小熊定理判定（不要动）'!$A:D,4,FALSE)),"",VLOOKUP($B226,'小熊定理判定（不要动）'!$A:D,4,FALSE))</f>
        <v/>
      </c>
      <c r="M226" s="54" t="str">
        <f>IF(ISERROR(VLOOKUP($B226,'分位点（自己导出） '!$C:E,3,FALSE)),"",VLOOKUP($B226,'分位点（自己导出） '!$C:E,3,FALSE))</f>
        <v/>
      </c>
      <c r="N226" s="54" t="str">
        <f>IF(ISERROR(VLOOKUP($B226,'分位点（自己导出） '!$C:F,4,FALSE)),"",VLOOKUP($B226,'分位点（自己导出） '!$C:F,4,FALSE))</f>
        <v/>
      </c>
    </row>
    <row r="227" spans="4:14">
      <c r="D227" s="41" t="str">
        <f>IF(ISERROR(VLOOKUP(C227,'周期表（不要动）'!A:B,2,FALSE)),"",VLOOKUP(C227,'周期表（不要动）'!A:B,2,FALSE))</f>
        <v/>
      </c>
      <c r="E227" s="43" t="str">
        <f>IF(ISERROR(VLOOKUP($B227,'问财（自己导出）'!B:D,3,FALSE)),"",VLOOKUP($B227,'问财（自己导出）'!B:D,3,FALSE))</f>
        <v/>
      </c>
      <c r="F227" s="43" t="str">
        <f>IF(ISERROR(VLOOKUP($B227,'问财（自己导出）'!B:E,4,FALSE)),"",VLOOKUP($B227,'问财（自己导出）'!B:E,4,FALSE))</f>
        <v/>
      </c>
      <c r="G227" s="43" t="str">
        <f>IF(ISERROR(VLOOKUP($B227,'问财（自己导出）'!B:F,5,FALSE)),"",VLOOKUP($B227,'问财（自己导出）'!B:F,5,FALSE))</f>
        <v/>
      </c>
      <c r="H227" s="43" t="str">
        <f>IF(ISERROR(VLOOKUP($B227,'问财（自己导出）'!B:G,6,FALSE)),"",VLOOKUP($B227,'问财（自己导出）'!B:G,6,FALSE))</f>
        <v/>
      </c>
      <c r="I227" s="46">
        <f t="shared" si="4"/>
        <v>0</v>
      </c>
      <c r="J227" s="47" t="str">
        <f>IF(ISERROR(VLOOKUP($B227,'小熊定理判定（不要动）'!$A:B,2,FALSE)),"",VLOOKUP($B227,'小熊定理判定（不要动）'!$A:B,2,FALSE))</f>
        <v/>
      </c>
      <c r="K227" s="47" t="str">
        <f>IF(ISERROR(VLOOKUP($B227,'小熊定理判定（不要动）'!$A:C,3,FALSE)),"",VLOOKUP($B227,'小熊定理判定（不要动）'!$A:C,3,FALSE))</f>
        <v/>
      </c>
      <c r="L227" s="47" t="str">
        <f>IF(ISERROR(VLOOKUP($B227,'小熊定理判定（不要动）'!$A:D,4,FALSE)),"",VLOOKUP($B227,'小熊定理判定（不要动）'!$A:D,4,FALSE))</f>
        <v/>
      </c>
      <c r="M227" s="54" t="str">
        <f>IF(ISERROR(VLOOKUP($B227,'分位点（自己导出） '!$C:E,3,FALSE)),"",VLOOKUP($B227,'分位点（自己导出） '!$C:E,3,FALSE))</f>
        <v/>
      </c>
      <c r="N227" s="54" t="str">
        <f>IF(ISERROR(VLOOKUP($B227,'分位点（自己导出） '!$C:F,4,FALSE)),"",VLOOKUP($B227,'分位点（自己导出） '!$C:F,4,FALSE))</f>
        <v/>
      </c>
    </row>
    <row r="228" spans="4:14">
      <c r="D228" s="41" t="str">
        <f>IF(ISERROR(VLOOKUP(C228,'周期表（不要动）'!A:B,2,FALSE)),"",VLOOKUP(C228,'周期表（不要动）'!A:B,2,FALSE))</f>
        <v/>
      </c>
      <c r="E228" s="43" t="str">
        <f>IF(ISERROR(VLOOKUP($B228,'问财（自己导出）'!B:D,3,FALSE)),"",VLOOKUP($B228,'问财（自己导出）'!B:D,3,FALSE))</f>
        <v/>
      </c>
      <c r="F228" s="43" t="str">
        <f>IF(ISERROR(VLOOKUP($B228,'问财（自己导出）'!B:E,4,FALSE)),"",VLOOKUP($B228,'问财（自己导出）'!B:E,4,FALSE))</f>
        <v/>
      </c>
      <c r="G228" s="43" t="str">
        <f>IF(ISERROR(VLOOKUP($B228,'问财（自己导出）'!B:F,5,FALSE)),"",VLOOKUP($B228,'问财（自己导出）'!B:F,5,FALSE))</f>
        <v/>
      </c>
      <c r="H228" s="43" t="str">
        <f>IF(ISERROR(VLOOKUP($B228,'问财（自己导出）'!B:G,6,FALSE)),"",VLOOKUP($B228,'问财（自己导出）'!B:G,6,FALSE))</f>
        <v/>
      </c>
      <c r="I228" s="46">
        <f t="shared" si="4"/>
        <v>0</v>
      </c>
      <c r="J228" s="47" t="str">
        <f>IF(ISERROR(VLOOKUP($B228,'小熊定理判定（不要动）'!$A:B,2,FALSE)),"",VLOOKUP($B228,'小熊定理判定（不要动）'!$A:B,2,FALSE))</f>
        <v/>
      </c>
      <c r="K228" s="47" t="str">
        <f>IF(ISERROR(VLOOKUP($B228,'小熊定理判定（不要动）'!$A:C,3,FALSE)),"",VLOOKUP($B228,'小熊定理判定（不要动）'!$A:C,3,FALSE))</f>
        <v/>
      </c>
      <c r="L228" s="47" t="str">
        <f>IF(ISERROR(VLOOKUP($B228,'小熊定理判定（不要动）'!$A:D,4,FALSE)),"",VLOOKUP($B228,'小熊定理判定（不要动）'!$A:D,4,FALSE))</f>
        <v/>
      </c>
      <c r="M228" s="54" t="str">
        <f>IF(ISERROR(VLOOKUP($B228,'分位点（自己导出） '!$C:E,3,FALSE)),"",VLOOKUP($B228,'分位点（自己导出） '!$C:E,3,FALSE))</f>
        <v/>
      </c>
      <c r="N228" s="54" t="str">
        <f>IF(ISERROR(VLOOKUP($B228,'分位点（自己导出） '!$C:F,4,FALSE)),"",VLOOKUP($B228,'分位点（自己导出） '!$C:F,4,FALSE))</f>
        <v/>
      </c>
    </row>
    <row r="229" spans="4:14">
      <c r="D229" s="41" t="str">
        <f>IF(ISERROR(VLOOKUP(C229,'周期表（不要动）'!A:B,2,FALSE)),"",VLOOKUP(C229,'周期表（不要动）'!A:B,2,FALSE))</f>
        <v/>
      </c>
      <c r="E229" s="43" t="str">
        <f>IF(ISERROR(VLOOKUP($B229,'问财（自己导出）'!B:D,3,FALSE)),"",VLOOKUP($B229,'问财（自己导出）'!B:D,3,FALSE))</f>
        <v/>
      </c>
      <c r="F229" s="43" t="str">
        <f>IF(ISERROR(VLOOKUP($B229,'问财（自己导出）'!B:E,4,FALSE)),"",VLOOKUP($B229,'问财（自己导出）'!B:E,4,FALSE))</f>
        <v/>
      </c>
      <c r="G229" s="43" t="str">
        <f>IF(ISERROR(VLOOKUP($B229,'问财（自己导出）'!B:F,5,FALSE)),"",VLOOKUP($B229,'问财（自己导出）'!B:F,5,FALSE))</f>
        <v/>
      </c>
      <c r="H229" s="43" t="str">
        <f>IF(ISERROR(VLOOKUP($B229,'问财（自己导出）'!B:G,6,FALSE)),"",VLOOKUP($B229,'问财（自己导出）'!B:G,6,FALSE))</f>
        <v/>
      </c>
      <c r="I229" s="46">
        <f t="shared" ref="I229:I292" si="5">IF(E229&gt;0,IF(F229&gt;0,IF(G229&gt;0,IF(H229&gt;0,0,1),1),1),1)</f>
        <v>0</v>
      </c>
      <c r="J229" s="47" t="str">
        <f>IF(ISERROR(VLOOKUP($B229,'小熊定理判定（不要动）'!$A:B,2,FALSE)),"",VLOOKUP($B229,'小熊定理判定（不要动）'!$A:B,2,FALSE))</f>
        <v/>
      </c>
      <c r="K229" s="47" t="str">
        <f>IF(ISERROR(VLOOKUP($B229,'小熊定理判定（不要动）'!$A:C,3,FALSE)),"",VLOOKUP($B229,'小熊定理判定（不要动）'!$A:C,3,FALSE))</f>
        <v/>
      </c>
      <c r="L229" s="47" t="str">
        <f>IF(ISERROR(VLOOKUP($B229,'小熊定理判定（不要动）'!$A:D,4,FALSE)),"",VLOOKUP($B229,'小熊定理判定（不要动）'!$A:D,4,FALSE))</f>
        <v/>
      </c>
      <c r="M229" s="54" t="str">
        <f>IF(ISERROR(VLOOKUP($B229,'分位点（自己导出） '!$C:E,3,FALSE)),"",VLOOKUP($B229,'分位点（自己导出） '!$C:E,3,FALSE))</f>
        <v/>
      </c>
      <c r="N229" s="54" t="str">
        <f>IF(ISERROR(VLOOKUP($B229,'分位点（自己导出） '!$C:F,4,FALSE)),"",VLOOKUP($B229,'分位点（自己导出） '!$C:F,4,FALSE))</f>
        <v/>
      </c>
    </row>
    <row r="230" spans="4:14">
      <c r="D230" s="41" t="str">
        <f>IF(ISERROR(VLOOKUP(C230,'周期表（不要动）'!A:B,2,FALSE)),"",VLOOKUP(C230,'周期表（不要动）'!A:B,2,FALSE))</f>
        <v/>
      </c>
      <c r="E230" s="43" t="str">
        <f>IF(ISERROR(VLOOKUP($B230,'问财（自己导出）'!B:D,3,FALSE)),"",VLOOKUP($B230,'问财（自己导出）'!B:D,3,FALSE))</f>
        <v/>
      </c>
      <c r="F230" s="43" t="str">
        <f>IF(ISERROR(VLOOKUP($B230,'问财（自己导出）'!B:E,4,FALSE)),"",VLOOKUP($B230,'问财（自己导出）'!B:E,4,FALSE))</f>
        <v/>
      </c>
      <c r="G230" s="43" t="str">
        <f>IF(ISERROR(VLOOKUP($B230,'问财（自己导出）'!B:F,5,FALSE)),"",VLOOKUP($B230,'问财（自己导出）'!B:F,5,FALSE))</f>
        <v/>
      </c>
      <c r="H230" s="43" t="str">
        <f>IF(ISERROR(VLOOKUP($B230,'问财（自己导出）'!B:G,6,FALSE)),"",VLOOKUP($B230,'问财（自己导出）'!B:G,6,FALSE))</f>
        <v/>
      </c>
      <c r="I230" s="46">
        <f t="shared" si="5"/>
        <v>0</v>
      </c>
      <c r="J230" s="47" t="str">
        <f>IF(ISERROR(VLOOKUP($B230,'小熊定理判定（不要动）'!$A:B,2,FALSE)),"",VLOOKUP($B230,'小熊定理判定（不要动）'!$A:B,2,FALSE))</f>
        <v/>
      </c>
      <c r="K230" s="47" t="str">
        <f>IF(ISERROR(VLOOKUP($B230,'小熊定理判定（不要动）'!$A:C,3,FALSE)),"",VLOOKUP($B230,'小熊定理判定（不要动）'!$A:C,3,FALSE))</f>
        <v/>
      </c>
      <c r="L230" s="47" t="str">
        <f>IF(ISERROR(VLOOKUP($B230,'小熊定理判定（不要动）'!$A:D,4,FALSE)),"",VLOOKUP($B230,'小熊定理判定（不要动）'!$A:D,4,FALSE))</f>
        <v/>
      </c>
      <c r="M230" s="54" t="str">
        <f>IF(ISERROR(VLOOKUP($B230,'分位点（自己导出） '!$C:E,3,FALSE)),"",VLOOKUP($B230,'分位点（自己导出） '!$C:E,3,FALSE))</f>
        <v/>
      </c>
      <c r="N230" s="54" t="str">
        <f>IF(ISERROR(VLOOKUP($B230,'分位点（自己导出） '!$C:F,4,FALSE)),"",VLOOKUP($B230,'分位点（自己导出） '!$C:F,4,FALSE))</f>
        <v/>
      </c>
    </row>
    <row r="231" spans="4:14">
      <c r="D231" s="41" t="str">
        <f>IF(ISERROR(VLOOKUP(C231,'周期表（不要动）'!A:B,2,FALSE)),"",VLOOKUP(C231,'周期表（不要动）'!A:B,2,FALSE))</f>
        <v/>
      </c>
      <c r="E231" s="43" t="str">
        <f>IF(ISERROR(VLOOKUP($B231,'问财（自己导出）'!B:D,3,FALSE)),"",VLOOKUP($B231,'问财（自己导出）'!B:D,3,FALSE))</f>
        <v/>
      </c>
      <c r="F231" s="43" t="str">
        <f>IF(ISERROR(VLOOKUP($B231,'问财（自己导出）'!B:E,4,FALSE)),"",VLOOKUP($B231,'问财（自己导出）'!B:E,4,FALSE))</f>
        <v/>
      </c>
      <c r="G231" s="43" t="str">
        <f>IF(ISERROR(VLOOKUP($B231,'问财（自己导出）'!B:F,5,FALSE)),"",VLOOKUP($B231,'问财（自己导出）'!B:F,5,FALSE))</f>
        <v/>
      </c>
      <c r="H231" s="43" t="str">
        <f>IF(ISERROR(VLOOKUP($B231,'问财（自己导出）'!B:G,6,FALSE)),"",VLOOKUP($B231,'问财（自己导出）'!B:G,6,FALSE))</f>
        <v/>
      </c>
      <c r="I231" s="46">
        <f t="shared" si="5"/>
        <v>0</v>
      </c>
      <c r="J231" s="47" t="str">
        <f>IF(ISERROR(VLOOKUP($B231,'小熊定理判定（不要动）'!$A:B,2,FALSE)),"",VLOOKUP($B231,'小熊定理判定（不要动）'!$A:B,2,FALSE))</f>
        <v/>
      </c>
      <c r="K231" s="47" t="str">
        <f>IF(ISERROR(VLOOKUP($B231,'小熊定理判定（不要动）'!$A:C,3,FALSE)),"",VLOOKUP($B231,'小熊定理判定（不要动）'!$A:C,3,FALSE))</f>
        <v/>
      </c>
      <c r="L231" s="47" t="str">
        <f>IF(ISERROR(VLOOKUP($B231,'小熊定理判定（不要动）'!$A:D,4,FALSE)),"",VLOOKUP($B231,'小熊定理判定（不要动）'!$A:D,4,FALSE))</f>
        <v/>
      </c>
      <c r="M231" s="54" t="str">
        <f>IF(ISERROR(VLOOKUP($B231,'分位点（自己导出） '!$C:E,3,FALSE)),"",VLOOKUP($B231,'分位点（自己导出） '!$C:E,3,FALSE))</f>
        <v/>
      </c>
      <c r="N231" s="54" t="str">
        <f>IF(ISERROR(VLOOKUP($B231,'分位点（自己导出） '!$C:F,4,FALSE)),"",VLOOKUP($B231,'分位点（自己导出） '!$C:F,4,FALSE))</f>
        <v/>
      </c>
    </row>
    <row r="232" spans="4:14">
      <c r="D232" s="41" t="str">
        <f>IF(ISERROR(VLOOKUP(C232,'周期表（不要动）'!A:B,2,FALSE)),"",VLOOKUP(C232,'周期表（不要动）'!A:B,2,FALSE))</f>
        <v/>
      </c>
      <c r="E232" s="43" t="str">
        <f>IF(ISERROR(VLOOKUP($B232,'问财（自己导出）'!B:D,3,FALSE)),"",VLOOKUP($B232,'问财（自己导出）'!B:D,3,FALSE))</f>
        <v/>
      </c>
      <c r="F232" s="43" t="str">
        <f>IF(ISERROR(VLOOKUP($B232,'问财（自己导出）'!B:E,4,FALSE)),"",VLOOKUP($B232,'问财（自己导出）'!B:E,4,FALSE))</f>
        <v/>
      </c>
      <c r="G232" s="43" t="str">
        <f>IF(ISERROR(VLOOKUP($B232,'问财（自己导出）'!B:F,5,FALSE)),"",VLOOKUP($B232,'问财（自己导出）'!B:F,5,FALSE))</f>
        <v/>
      </c>
      <c r="H232" s="43" t="str">
        <f>IF(ISERROR(VLOOKUP($B232,'问财（自己导出）'!B:G,6,FALSE)),"",VLOOKUP($B232,'问财（自己导出）'!B:G,6,FALSE))</f>
        <v/>
      </c>
      <c r="I232" s="46">
        <f t="shared" si="5"/>
        <v>0</v>
      </c>
      <c r="J232" s="47" t="str">
        <f>IF(ISERROR(VLOOKUP($B232,'小熊定理判定（不要动）'!$A:B,2,FALSE)),"",VLOOKUP($B232,'小熊定理判定（不要动）'!$A:B,2,FALSE))</f>
        <v/>
      </c>
      <c r="K232" s="47" t="str">
        <f>IF(ISERROR(VLOOKUP($B232,'小熊定理判定（不要动）'!$A:C,3,FALSE)),"",VLOOKUP($B232,'小熊定理判定（不要动）'!$A:C,3,FALSE))</f>
        <v/>
      </c>
      <c r="L232" s="47" t="str">
        <f>IF(ISERROR(VLOOKUP($B232,'小熊定理判定（不要动）'!$A:D,4,FALSE)),"",VLOOKUP($B232,'小熊定理判定（不要动）'!$A:D,4,FALSE))</f>
        <v/>
      </c>
      <c r="M232" s="54" t="str">
        <f>IF(ISERROR(VLOOKUP($B232,'分位点（自己导出） '!$C:E,3,FALSE)),"",VLOOKUP($B232,'分位点（自己导出） '!$C:E,3,FALSE))</f>
        <v/>
      </c>
      <c r="N232" s="54" t="str">
        <f>IF(ISERROR(VLOOKUP($B232,'分位点（自己导出） '!$C:F,4,FALSE)),"",VLOOKUP($B232,'分位点（自己导出） '!$C:F,4,FALSE))</f>
        <v/>
      </c>
    </row>
    <row r="233" spans="4:14">
      <c r="D233" s="41" t="str">
        <f>IF(ISERROR(VLOOKUP(C233,'周期表（不要动）'!A:B,2,FALSE)),"",VLOOKUP(C233,'周期表（不要动）'!A:B,2,FALSE))</f>
        <v/>
      </c>
      <c r="E233" s="43" t="str">
        <f>IF(ISERROR(VLOOKUP($B233,'问财（自己导出）'!B:D,3,FALSE)),"",VLOOKUP($B233,'问财（自己导出）'!B:D,3,FALSE))</f>
        <v/>
      </c>
      <c r="F233" s="43" t="str">
        <f>IF(ISERROR(VLOOKUP($B233,'问财（自己导出）'!B:E,4,FALSE)),"",VLOOKUP($B233,'问财（自己导出）'!B:E,4,FALSE))</f>
        <v/>
      </c>
      <c r="G233" s="43" t="str">
        <f>IF(ISERROR(VLOOKUP($B233,'问财（自己导出）'!B:F,5,FALSE)),"",VLOOKUP($B233,'问财（自己导出）'!B:F,5,FALSE))</f>
        <v/>
      </c>
      <c r="H233" s="43" t="str">
        <f>IF(ISERROR(VLOOKUP($B233,'问财（自己导出）'!B:G,6,FALSE)),"",VLOOKUP($B233,'问财（自己导出）'!B:G,6,FALSE))</f>
        <v/>
      </c>
      <c r="I233" s="46">
        <f t="shared" si="5"/>
        <v>0</v>
      </c>
      <c r="J233" s="47" t="str">
        <f>IF(ISERROR(VLOOKUP($B233,'小熊定理判定（不要动）'!$A:B,2,FALSE)),"",VLOOKUP($B233,'小熊定理判定（不要动）'!$A:B,2,FALSE))</f>
        <v/>
      </c>
      <c r="K233" s="47" t="str">
        <f>IF(ISERROR(VLOOKUP($B233,'小熊定理判定（不要动）'!$A:C,3,FALSE)),"",VLOOKUP($B233,'小熊定理判定（不要动）'!$A:C,3,FALSE))</f>
        <v/>
      </c>
      <c r="L233" s="47" t="str">
        <f>IF(ISERROR(VLOOKUP($B233,'小熊定理判定（不要动）'!$A:D,4,FALSE)),"",VLOOKUP($B233,'小熊定理判定（不要动）'!$A:D,4,FALSE))</f>
        <v/>
      </c>
      <c r="M233" s="54" t="str">
        <f>IF(ISERROR(VLOOKUP($B233,'分位点（自己导出） '!$C:E,3,FALSE)),"",VLOOKUP($B233,'分位点（自己导出） '!$C:E,3,FALSE))</f>
        <v/>
      </c>
      <c r="N233" s="54" t="str">
        <f>IF(ISERROR(VLOOKUP($B233,'分位点（自己导出） '!$C:F,4,FALSE)),"",VLOOKUP($B233,'分位点（自己导出） '!$C:F,4,FALSE))</f>
        <v/>
      </c>
    </row>
    <row r="234" spans="4:14">
      <c r="D234" s="41" t="str">
        <f>IF(ISERROR(VLOOKUP(C234,'周期表（不要动）'!A:B,2,FALSE)),"",VLOOKUP(C234,'周期表（不要动）'!A:B,2,FALSE))</f>
        <v/>
      </c>
      <c r="E234" s="43" t="str">
        <f>IF(ISERROR(VLOOKUP($B234,'问财（自己导出）'!B:D,3,FALSE)),"",VLOOKUP($B234,'问财（自己导出）'!B:D,3,FALSE))</f>
        <v/>
      </c>
      <c r="F234" s="43" t="str">
        <f>IF(ISERROR(VLOOKUP($B234,'问财（自己导出）'!B:E,4,FALSE)),"",VLOOKUP($B234,'问财（自己导出）'!B:E,4,FALSE))</f>
        <v/>
      </c>
      <c r="G234" s="43" t="str">
        <f>IF(ISERROR(VLOOKUP($B234,'问财（自己导出）'!B:F,5,FALSE)),"",VLOOKUP($B234,'问财（自己导出）'!B:F,5,FALSE))</f>
        <v/>
      </c>
      <c r="H234" s="43" t="str">
        <f>IF(ISERROR(VLOOKUP($B234,'问财（自己导出）'!B:G,6,FALSE)),"",VLOOKUP($B234,'问财（自己导出）'!B:G,6,FALSE))</f>
        <v/>
      </c>
      <c r="I234" s="46">
        <f t="shared" si="5"/>
        <v>0</v>
      </c>
      <c r="J234" s="47" t="str">
        <f>IF(ISERROR(VLOOKUP($B234,'小熊定理判定（不要动）'!$A:B,2,FALSE)),"",VLOOKUP($B234,'小熊定理判定（不要动）'!$A:B,2,FALSE))</f>
        <v/>
      </c>
      <c r="K234" s="47" t="str">
        <f>IF(ISERROR(VLOOKUP($B234,'小熊定理判定（不要动）'!$A:C,3,FALSE)),"",VLOOKUP($B234,'小熊定理判定（不要动）'!$A:C,3,FALSE))</f>
        <v/>
      </c>
      <c r="L234" s="47" t="str">
        <f>IF(ISERROR(VLOOKUP($B234,'小熊定理判定（不要动）'!$A:D,4,FALSE)),"",VLOOKUP($B234,'小熊定理判定（不要动）'!$A:D,4,FALSE))</f>
        <v/>
      </c>
      <c r="M234" s="54" t="str">
        <f>IF(ISERROR(VLOOKUP($B234,'分位点（自己导出） '!$C:E,3,FALSE)),"",VLOOKUP($B234,'分位点（自己导出） '!$C:E,3,FALSE))</f>
        <v/>
      </c>
      <c r="N234" s="54" t="str">
        <f>IF(ISERROR(VLOOKUP($B234,'分位点（自己导出） '!$C:F,4,FALSE)),"",VLOOKUP($B234,'分位点（自己导出） '!$C:F,4,FALSE))</f>
        <v/>
      </c>
    </row>
    <row r="235" spans="4:14">
      <c r="D235" s="41" t="str">
        <f>IF(ISERROR(VLOOKUP(C235,'周期表（不要动）'!A:B,2,FALSE)),"",VLOOKUP(C235,'周期表（不要动）'!A:B,2,FALSE))</f>
        <v/>
      </c>
      <c r="E235" s="43" t="str">
        <f>IF(ISERROR(VLOOKUP($B235,'问财（自己导出）'!B:D,3,FALSE)),"",VLOOKUP($B235,'问财（自己导出）'!B:D,3,FALSE))</f>
        <v/>
      </c>
      <c r="F235" s="43" t="str">
        <f>IF(ISERROR(VLOOKUP($B235,'问财（自己导出）'!B:E,4,FALSE)),"",VLOOKUP($B235,'问财（自己导出）'!B:E,4,FALSE))</f>
        <v/>
      </c>
      <c r="G235" s="43" t="str">
        <f>IF(ISERROR(VLOOKUP($B235,'问财（自己导出）'!B:F,5,FALSE)),"",VLOOKUP($B235,'问财（自己导出）'!B:F,5,FALSE))</f>
        <v/>
      </c>
      <c r="H235" s="43" t="str">
        <f>IF(ISERROR(VLOOKUP($B235,'问财（自己导出）'!B:G,6,FALSE)),"",VLOOKUP($B235,'问财（自己导出）'!B:G,6,FALSE))</f>
        <v/>
      </c>
      <c r="I235" s="46">
        <f t="shared" si="5"/>
        <v>0</v>
      </c>
      <c r="J235" s="47" t="str">
        <f>IF(ISERROR(VLOOKUP($B235,'小熊定理判定（不要动）'!$A:B,2,FALSE)),"",VLOOKUP($B235,'小熊定理判定（不要动）'!$A:B,2,FALSE))</f>
        <v/>
      </c>
      <c r="K235" s="47" t="str">
        <f>IF(ISERROR(VLOOKUP($B235,'小熊定理判定（不要动）'!$A:C,3,FALSE)),"",VLOOKUP($B235,'小熊定理判定（不要动）'!$A:C,3,FALSE))</f>
        <v/>
      </c>
      <c r="L235" s="47" t="str">
        <f>IF(ISERROR(VLOOKUP($B235,'小熊定理判定（不要动）'!$A:D,4,FALSE)),"",VLOOKUP($B235,'小熊定理判定（不要动）'!$A:D,4,FALSE))</f>
        <v/>
      </c>
      <c r="M235" s="54" t="str">
        <f>IF(ISERROR(VLOOKUP($B235,'分位点（自己导出） '!$C:E,3,FALSE)),"",VLOOKUP($B235,'分位点（自己导出） '!$C:E,3,FALSE))</f>
        <v/>
      </c>
      <c r="N235" s="54" t="str">
        <f>IF(ISERROR(VLOOKUP($B235,'分位点（自己导出） '!$C:F,4,FALSE)),"",VLOOKUP($B235,'分位点（自己导出） '!$C:F,4,FALSE))</f>
        <v/>
      </c>
    </row>
    <row r="236" spans="4:14">
      <c r="D236" s="41" t="str">
        <f>IF(ISERROR(VLOOKUP(C236,'周期表（不要动）'!A:B,2,FALSE)),"",VLOOKUP(C236,'周期表（不要动）'!A:B,2,FALSE))</f>
        <v/>
      </c>
      <c r="E236" s="43" t="str">
        <f>IF(ISERROR(VLOOKUP($B236,'问财（自己导出）'!B:D,3,FALSE)),"",VLOOKUP($B236,'问财（自己导出）'!B:D,3,FALSE))</f>
        <v/>
      </c>
      <c r="F236" s="43" t="str">
        <f>IF(ISERROR(VLOOKUP($B236,'问财（自己导出）'!B:E,4,FALSE)),"",VLOOKUP($B236,'问财（自己导出）'!B:E,4,FALSE))</f>
        <v/>
      </c>
      <c r="G236" s="43" t="str">
        <f>IF(ISERROR(VLOOKUP($B236,'问财（自己导出）'!B:F,5,FALSE)),"",VLOOKUP($B236,'问财（自己导出）'!B:F,5,FALSE))</f>
        <v/>
      </c>
      <c r="H236" s="43" t="str">
        <f>IF(ISERROR(VLOOKUP($B236,'问财（自己导出）'!B:G,6,FALSE)),"",VLOOKUP($B236,'问财（自己导出）'!B:G,6,FALSE))</f>
        <v/>
      </c>
      <c r="I236" s="46">
        <f t="shared" si="5"/>
        <v>0</v>
      </c>
      <c r="J236" s="47" t="str">
        <f>IF(ISERROR(VLOOKUP($B236,'小熊定理判定（不要动）'!$A:B,2,FALSE)),"",VLOOKUP($B236,'小熊定理判定（不要动）'!$A:B,2,FALSE))</f>
        <v/>
      </c>
      <c r="K236" s="47" t="str">
        <f>IF(ISERROR(VLOOKUP($B236,'小熊定理判定（不要动）'!$A:C,3,FALSE)),"",VLOOKUP($B236,'小熊定理判定（不要动）'!$A:C,3,FALSE))</f>
        <v/>
      </c>
      <c r="L236" s="47" t="str">
        <f>IF(ISERROR(VLOOKUP($B236,'小熊定理判定（不要动）'!$A:D,4,FALSE)),"",VLOOKUP($B236,'小熊定理判定（不要动）'!$A:D,4,FALSE))</f>
        <v/>
      </c>
      <c r="M236" s="54" t="str">
        <f>IF(ISERROR(VLOOKUP($B236,'分位点（自己导出） '!$C:E,3,FALSE)),"",VLOOKUP($B236,'分位点（自己导出） '!$C:E,3,FALSE))</f>
        <v/>
      </c>
      <c r="N236" s="54" t="str">
        <f>IF(ISERROR(VLOOKUP($B236,'分位点（自己导出） '!$C:F,4,FALSE)),"",VLOOKUP($B236,'分位点（自己导出） '!$C:F,4,FALSE))</f>
        <v/>
      </c>
    </row>
    <row r="237" spans="4:14">
      <c r="D237" s="41" t="str">
        <f>IF(ISERROR(VLOOKUP(C237,'周期表（不要动）'!A:B,2,FALSE)),"",VLOOKUP(C237,'周期表（不要动）'!A:B,2,FALSE))</f>
        <v/>
      </c>
      <c r="E237" s="43" t="str">
        <f>IF(ISERROR(VLOOKUP($B237,'问财（自己导出）'!B:D,3,FALSE)),"",VLOOKUP($B237,'问财（自己导出）'!B:D,3,FALSE))</f>
        <v/>
      </c>
      <c r="F237" s="43" t="str">
        <f>IF(ISERROR(VLOOKUP($B237,'问财（自己导出）'!B:E,4,FALSE)),"",VLOOKUP($B237,'问财（自己导出）'!B:E,4,FALSE))</f>
        <v/>
      </c>
      <c r="G237" s="43" t="str">
        <f>IF(ISERROR(VLOOKUP($B237,'问财（自己导出）'!B:F,5,FALSE)),"",VLOOKUP($B237,'问财（自己导出）'!B:F,5,FALSE))</f>
        <v/>
      </c>
      <c r="H237" s="43" t="str">
        <f>IF(ISERROR(VLOOKUP($B237,'问财（自己导出）'!B:G,6,FALSE)),"",VLOOKUP($B237,'问财（自己导出）'!B:G,6,FALSE))</f>
        <v/>
      </c>
      <c r="I237" s="46">
        <f t="shared" si="5"/>
        <v>0</v>
      </c>
      <c r="J237" s="47" t="str">
        <f>IF(ISERROR(VLOOKUP($B237,'小熊定理判定（不要动）'!$A:B,2,FALSE)),"",VLOOKUP($B237,'小熊定理判定（不要动）'!$A:B,2,FALSE))</f>
        <v/>
      </c>
      <c r="K237" s="47" t="str">
        <f>IF(ISERROR(VLOOKUP($B237,'小熊定理判定（不要动）'!$A:C,3,FALSE)),"",VLOOKUP($B237,'小熊定理判定（不要动）'!$A:C,3,FALSE))</f>
        <v/>
      </c>
      <c r="L237" s="47" t="str">
        <f>IF(ISERROR(VLOOKUP($B237,'小熊定理判定（不要动）'!$A:D,4,FALSE)),"",VLOOKUP($B237,'小熊定理判定（不要动）'!$A:D,4,FALSE))</f>
        <v/>
      </c>
      <c r="M237" s="54" t="str">
        <f>IF(ISERROR(VLOOKUP($B237,'分位点（自己导出） '!$C:E,3,FALSE)),"",VLOOKUP($B237,'分位点（自己导出） '!$C:E,3,FALSE))</f>
        <v/>
      </c>
      <c r="N237" s="54" t="str">
        <f>IF(ISERROR(VLOOKUP($B237,'分位点（自己导出） '!$C:F,4,FALSE)),"",VLOOKUP($B237,'分位点（自己导出） '!$C:F,4,FALSE))</f>
        <v/>
      </c>
    </row>
    <row r="238" spans="4:14">
      <c r="D238" s="41" t="str">
        <f>IF(ISERROR(VLOOKUP(C238,'周期表（不要动）'!A:B,2,FALSE)),"",VLOOKUP(C238,'周期表（不要动）'!A:B,2,FALSE))</f>
        <v/>
      </c>
      <c r="E238" s="43" t="str">
        <f>IF(ISERROR(VLOOKUP($B238,'问财（自己导出）'!B:D,3,FALSE)),"",VLOOKUP($B238,'问财（自己导出）'!B:D,3,FALSE))</f>
        <v/>
      </c>
      <c r="F238" s="43" t="str">
        <f>IF(ISERROR(VLOOKUP($B238,'问财（自己导出）'!B:E,4,FALSE)),"",VLOOKUP($B238,'问财（自己导出）'!B:E,4,FALSE))</f>
        <v/>
      </c>
      <c r="G238" s="43" t="str">
        <f>IF(ISERROR(VLOOKUP($B238,'问财（自己导出）'!B:F,5,FALSE)),"",VLOOKUP($B238,'问财（自己导出）'!B:F,5,FALSE))</f>
        <v/>
      </c>
      <c r="H238" s="43" t="str">
        <f>IF(ISERROR(VLOOKUP($B238,'问财（自己导出）'!B:G,6,FALSE)),"",VLOOKUP($B238,'问财（自己导出）'!B:G,6,FALSE))</f>
        <v/>
      </c>
      <c r="I238" s="46">
        <f t="shared" si="5"/>
        <v>0</v>
      </c>
      <c r="J238" s="47" t="str">
        <f>IF(ISERROR(VLOOKUP($B238,'小熊定理判定（不要动）'!$A:B,2,FALSE)),"",VLOOKUP($B238,'小熊定理判定（不要动）'!$A:B,2,FALSE))</f>
        <v/>
      </c>
      <c r="K238" s="47" t="str">
        <f>IF(ISERROR(VLOOKUP($B238,'小熊定理判定（不要动）'!$A:C,3,FALSE)),"",VLOOKUP($B238,'小熊定理判定（不要动）'!$A:C,3,FALSE))</f>
        <v/>
      </c>
      <c r="L238" s="47" t="str">
        <f>IF(ISERROR(VLOOKUP($B238,'小熊定理判定（不要动）'!$A:D,4,FALSE)),"",VLOOKUP($B238,'小熊定理判定（不要动）'!$A:D,4,FALSE))</f>
        <v/>
      </c>
      <c r="M238" s="54" t="str">
        <f>IF(ISERROR(VLOOKUP($B238,'分位点（自己导出） '!$C:E,3,FALSE)),"",VLOOKUP($B238,'分位点（自己导出） '!$C:E,3,FALSE))</f>
        <v/>
      </c>
      <c r="N238" s="54" t="str">
        <f>IF(ISERROR(VLOOKUP($B238,'分位点（自己导出） '!$C:F,4,FALSE)),"",VLOOKUP($B238,'分位点（自己导出） '!$C:F,4,FALSE))</f>
        <v/>
      </c>
    </row>
    <row r="239" spans="4:14">
      <c r="D239" s="41" t="str">
        <f>IF(ISERROR(VLOOKUP(C239,'周期表（不要动）'!A:B,2,FALSE)),"",VLOOKUP(C239,'周期表（不要动）'!A:B,2,FALSE))</f>
        <v/>
      </c>
      <c r="E239" s="43" t="str">
        <f>IF(ISERROR(VLOOKUP($B239,'问财（自己导出）'!B:D,3,FALSE)),"",VLOOKUP($B239,'问财（自己导出）'!B:D,3,FALSE))</f>
        <v/>
      </c>
      <c r="F239" s="43" t="str">
        <f>IF(ISERROR(VLOOKUP($B239,'问财（自己导出）'!B:E,4,FALSE)),"",VLOOKUP($B239,'问财（自己导出）'!B:E,4,FALSE))</f>
        <v/>
      </c>
      <c r="G239" s="43" t="str">
        <f>IF(ISERROR(VLOOKUP($B239,'问财（自己导出）'!B:F,5,FALSE)),"",VLOOKUP($B239,'问财（自己导出）'!B:F,5,FALSE))</f>
        <v/>
      </c>
      <c r="H239" s="43" t="str">
        <f>IF(ISERROR(VLOOKUP($B239,'问财（自己导出）'!B:G,6,FALSE)),"",VLOOKUP($B239,'问财（自己导出）'!B:G,6,FALSE))</f>
        <v/>
      </c>
      <c r="I239" s="46">
        <f t="shared" si="5"/>
        <v>0</v>
      </c>
      <c r="J239" s="47" t="str">
        <f>IF(ISERROR(VLOOKUP($B239,'小熊定理判定（不要动）'!$A:B,2,FALSE)),"",VLOOKUP($B239,'小熊定理判定（不要动）'!$A:B,2,FALSE))</f>
        <v/>
      </c>
      <c r="K239" s="47" t="str">
        <f>IF(ISERROR(VLOOKUP($B239,'小熊定理判定（不要动）'!$A:C,3,FALSE)),"",VLOOKUP($B239,'小熊定理判定（不要动）'!$A:C,3,FALSE))</f>
        <v/>
      </c>
      <c r="L239" s="47" t="str">
        <f>IF(ISERROR(VLOOKUP($B239,'小熊定理判定（不要动）'!$A:D,4,FALSE)),"",VLOOKUP($B239,'小熊定理判定（不要动）'!$A:D,4,FALSE))</f>
        <v/>
      </c>
      <c r="M239" s="54" t="str">
        <f>IF(ISERROR(VLOOKUP($B239,'分位点（自己导出） '!$C:E,3,FALSE)),"",VLOOKUP($B239,'分位点（自己导出） '!$C:E,3,FALSE))</f>
        <v/>
      </c>
      <c r="N239" s="54" t="str">
        <f>IF(ISERROR(VLOOKUP($B239,'分位点（自己导出） '!$C:F,4,FALSE)),"",VLOOKUP($B239,'分位点（自己导出） '!$C:F,4,FALSE))</f>
        <v/>
      </c>
    </row>
    <row r="240" spans="4:14">
      <c r="D240" s="41" t="str">
        <f>IF(ISERROR(VLOOKUP(C240,'周期表（不要动）'!A:B,2,FALSE)),"",VLOOKUP(C240,'周期表（不要动）'!A:B,2,FALSE))</f>
        <v/>
      </c>
      <c r="E240" s="43" t="str">
        <f>IF(ISERROR(VLOOKUP($B240,'问财（自己导出）'!B:D,3,FALSE)),"",VLOOKUP($B240,'问财（自己导出）'!B:D,3,FALSE))</f>
        <v/>
      </c>
      <c r="F240" s="43" t="str">
        <f>IF(ISERROR(VLOOKUP($B240,'问财（自己导出）'!B:E,4,FALSE)),"",VLOOKUP($B240,'问财（自己导出）'!B:E,4,FALSE))</f>
        <v/>
      </c>
      <c r="G240" s="43" t="str">
        <f>IF(ISERROR(VLOOKUP($B240,'问财（自己导出）'!B:F,5,FALSE)),"",VLOOKUP($B240,'问财（自己导出）'!B:F,5,FALSE))</f>
        <v/>
      </c>
      <c r="H240" s="43" t="str">
        <f>IF(ISERROR(VLOOKUP($B240,'问财（自己导出）'!B:G,6,FALSE)),"",VLOOKUP($B240,'问财（自己导出）'!B:G,6,FALSE))</f>
        <v/>
      </c>
      <c r="I240" s="46">
        <f t="shared" si="5"/>
        <v>0</v>
      </c>
      <c r="J240" s="47" t="str">
        <f>IF(ISERROR(VLOOKUP($B240,'小熊定理判定（不要动）'!$A:B,2,FALSE)),"",VLOOKUP($B240,'小熊定理判定（不要动）'!$A:B,2,FALSE))</f>
        <v/>
      </c>
      <c r="K240" s="47" t="str">
        <f>IF(ISERROR(VLOOKUP($B240,'小熊定理判定（不要动）'!$A:C,3,FALSE)),"",VLOOKUP($B240,'小熊定理判定（不要动）'!$A:C,3,FALSE))</f>
        <v/>
      </c>
      <c r="L240" s="47" t="str">
        <f>IF(ISERROR(VLOOKUP($B240,'小熊定理判定（不要动）'!$A:D,4,FALSE)),"",VLOOKUP($B240,'小熊定理判定（不要动）'!$A:D,4,FALSE))</f>
        <v/>
      </c>
      <c r="M240" s="54" t="str">
        <f>IF(ISERROR(VLOOKUP($B240,'分位点（自己导出） '!$C:E,3,FALSE)),"",VLOOKUP($B240,'分位点（自己导出） '!$C:E,3,FALSE))</f>
        <v/>
      </c>
      <c r="N240" s="54" t="str">
        <f>IF(ISERROR(VLOOKUP($B240,'分位点（自己导出） '!$C:F,4,FALSE)),"",VLOOKUP($B240,'分位点（自己导出） '!$C:F,4,FALSE))</f>
        <v/>
      </c>
    </row>
    <row r="241" spans="4:14">
      <c r="D241" s="41" t="str">
        <f>IF(ISERROR(VLOOKUP(C241,'周期表（不要动）'!A:B,2,FALSE)),"",VLOOKUP(C241,'周期表（不要动）'!A:B,2,FALSE))</f>
        <v/>
      </c>
      <c r="E241" s="43" t="str">
        <f>IF(ISERROR(VLOOKUP($B241,'问财（自己导出）'!B:D,3,FALSE)),"",VLOOKUP($B241,'问财（自己导出）'!B:D,3,FALSE))</f>
        <v/>
      </c>
      <c r="F241" s="43" t="str">
        <f>IF(ISERROR(VLOOKUP($B241,'问财（自己导出）'!B:E,4,FALSE)),"",VLOOKUP($B241,'问财（自己导出）'!B:E,4,FALSE))</f>
        <v/>
      </c>
      <c r="G241" s="43" t="str">
        <f>IF(ISERROR(VLOOKUP($B241,'问财（自己导出）'!B:F,5,FALSE)),"",VLOOKUP($B241,'问财（自己导出）'!B:F,5,FALSE))</f>
        <v/>
      </c>
      <c r="H241" s="43" t="str">
        <f>IF(ISERROR(VLOOKUP($B241,'问财（自己导出）'!B:G,6,FALSE)),"",VLOOKUP($B241,'问财（自己导出）'!B:G,6,FALSE))</f>
        <v/>
      </c>
      <c r="I241" s="46">
        <f t="shared" si="5"/>
        <v>0</v>
      </c>
      <c r="J241" s="47" t="str">
        <f>IF(ISERROR(VLOOKUP($B241,'小熊定理判定（不要动）'!$A:B,2,FALSE)),"",VLOOKUP($B241,'小熊定理判定（不要动）'!$A:B,2,FALSE))</f>
        <v/>
      </c>
      <c r="K241" s="47" t="str">
        <f>IF(ISERROR(VLOOKUP($B241,'小熊定理判定（不要动）'!$A:C,3,FALSE)),"",VLOOKUP($B241,'小熊定理判定（不要动）'!$A:C,3,FALSE))</f>
        <v/>
      </c>
      <c r="L241" s="47" t="str">
        <f>IF(ISERROR(VLOOKUP($B241,'小熊定理判定（不要动）'!$A:D,4,FALSE)),"",VLOOKUP($B241,'小熊定理判定（不要动）'!$A:D,4,FALSE))</f>
        <v/>
      </c>
      <c r="M241" s="54" t="str">
        <f>IF(ISERROR(VLOOKUP($B241,'分位点（自己导出） '!$C:E,3,FALSE)),"",VLOOKUP($B241,'分位点（自己导出） '!$C:E,3,FALSE))</f>
        <v/>
      </c>
      <c r="N241" s="54" t="str">
        <f>IF(ISERROR(VLOOKUP($B241,'分位点（自己导出） '!$C:F,4,FALSE)),"",VLOOKUP($B241,'分位点（自己导出） '!$C:F,4,FALSE))</f>
        <v/>
      </c>
    </row>
    <row r="242" spans="4:14">
      <c r="D242" s="41" t="str">
        <f>IF(ISERROR(VLOOKUP(C242,'周期表（不要动）'!A:B,2,FALSE)),"",VLOOKUP(C242,'周期表（不要动）'!A:B,2,FALSE))</f>
        <v/>
      </c>
      <c r="E242" s="43" t="str">
        <f>IF(ISERROR(VLOOKUP($B242,'问财（自己导出）'!B:D,3,FALSE)),"",VLOOKUP($B242,'问财（自己导出）'!B:D,3,FALSE))</f>
        <v/>
      </c>
      <c r="F242" s="43" t="str">
        <f>IF(ISERROR(VLOOKUP($B242,'问财（自己导出）'!B:E,4,FALSE)),"",VLOOKUP($B242,'问财（自己导出）'!B:E,4,FALSE))</f>
        <v/>
      </c>
      <c r="G242" s="43" t="str">
        <f>IF(ISERROR(VLOOKUP($B242,'问财（自己导出）'!B:F,5,FALSE)),"",VLOOKUP($B242,'问财（自己导出）'!B:F,5,FALSE))</f>
        <v/>
      </c>
      <c r="H242" s="43" t="str">
        <f>IF(ISERROR(VLOOKUP($B242,'问财（自己导出）'!B:G,6,FALSE)),"",VLOOKUP($B242,'问财（自己导出）'!B:G,6,FALSE))</f>
        <v/>
      </c>
      <c r="I242" s="46">
        <f t="shared" si="5"/>
        <v>0</v>
      </c>
      <c r="J242" s="47" t="str">
        <f>IF(ISERROR(VLOOKUP($B242,'小熊定理判定（不要动）'!$A:B,2,FALSE)),"",VLOOKUP($B242,'小熊定理判定（不要动）'!$A:B,2,FALSE))</f>
        <v/>
      </c>
      <c r="K242" s="47" t="str">
        <f>IF(ISERROR(VLOOKUP($B242,'小熊定理判定（不要动）'!$A:C,3,FALSE)),"",VLOOKUP($B242,'小熊定理判定（不要动）'!$A:C,3,FALSE))</f>
        <v/>
      </c>
      <c r="L242" s="47" t="str">
        <f>IF(ISERROR(VLOOKUP($B242,'小熊定理判定（不要动）'!$A:D,4,FALSE)),"",VLOOKUP($B242,'小熊定理判定（不要动）'!$A:D,4,FALSE))</f>
        <v/>
      </c>
      <c r="M242" s="54" t="str">
        <f>IF(ISERROR(VLOOKUP($B242,'分位点（自己导出） '!$C:E,3,FALSE)),"",VLOOKUP($B242,'分位点（自己导出） '!$C:E,3,FALSE))</f>
        <v/>
      </c>
      <c r="N242" s="54" t="str">
        <f>IF(ISERROR(VLOOKUP($B242,'分位点（自己导出） '!$C:F,4,FALSE)),"",VLOOKUP($B242,'分位点（自己导出） '!$C:F,4,FALSE))</f>
        <v/>
      </c>
    </row>
    <row r="243" spans="4:14">
      <c r="D243" s="41" t="str">
        <f>IF(ISERROR(VLOOKUP(C243,'周期表（不要动）'!A:B,2,FALSE)),"",VLOOKUP(C243,'周期表（不要动）'!A:B,2,FALSE))</f>
        <v/>
      </c>
      <c r="E243" s="43" t="str">
        <f>IF(ISERROR(VLOOKUP($B243,'问财（自己导出）'!B:D,3,FALSE)),"",VLOOKUP($B243,'问财（自己导出）'!B:D,3,FALSE))</f>
        <v/>
      </c>
      <c r="F243" s="43" t="str">
        <f>IF(ISERROR(VLOOKUP($B243,'问财（自己导出）'!B:E,4,FALSE)),"",VLOOKUP($B243,'问财（自己导出）'!B:E,4,FALSE))</f>
        <v/>
      </c>
      <c r="G243" s="43" t="str">
        <f>IF(ISERROR(VLOOKUP($B243,'问财（自己导出）'!B:F,5,FALSE)),"",VLOOKUP($B243,'问财（自己导出）'!B:F,5,FALSE))</f>
        <v/>
      </c>
      <c r="H243" s="43" t="str">
        <f>IF(ISERROR(VLOOKUP($B243,'问财（自己导出）'!B:G,6,FALSE)),"",VLOOKUP($B243,'问财（自己导出）'!B:G,6,FALSE))</f>
        <v/>
      </c>
      <c r="I243" s="46">
        <f t="shared" si="5"/>
        <v>0</v>
      </c>
      <c r="J243" s="47" t="str">
        <f>IF(ISERROR(VLOOKUP($B243,'小熊定理判定（不要动）'!$A:B,2,FALSE)),"",VLOOKUP($B243,'小熊定理判定（不要动）'!$A:B,2,FALSE))</f>
        <v/>
      </c>
      <c r="K243" s="47" t="str">
        <f>IF(ISERROR(VLOOKUP($B243,'小熊定理判定（不要动）'!$A:C,3,FALSE)),"",VLOOKUP($B243,'小熊定理判定（不要动）'!$A:C,3,FALSE))</f>
        <v/>
      </c>
      <c r="L243" s="47" t="str">
        <f>IF(ISERROR(VLOOKUP($B243,'小熊定理判定（不要动）'!$A:D,4,FALSE)),"",VLOOKUP($B243,'小熊定理判定（不要动）'!$A:D,4,FALSE))</f>
        <v/>
      </c>
      <c r="M243" s="54" t="str">
        <f>IF(ISERROR(VLOOKUP($B243,'分位点（自己导出） '!$C:E,3,FALSE)),"",VLOOKUP($B243,'分位点（自己导出） '!$C:E,3,FALSE))</f>
        <v/>
      </c>
      <c r="N243" s="54" t="str">
        <f>IF(ISERROR(VLOOKUP($B243,'分位点（自己导出） '!$C:F,4,FALSE)),"",VLOOKUP($B243,'分位点（自己导出） '!$C:F,4,FALSE))</f>
        <v/>
      </c>
    </row>
    <row r="244" spans="4:14">
      <c r="D244" s="41" t="str">
        <f>IF(ISERROR(VLOOKUP(C244,'周期表（不要动）'!A:B,2,FALSE)),"",VLOOKUP(C244,'周期表（不要动）'!A:B,2,FALSE))</f>
        <v/>
      </c>
      <c r="E244" s="43" t="str">
        <f>IF(ISERROR(VLOOKUP($B244,'问财（自己导出）'!B:D,3,FALSE)),"",VLOOKUP($B244,'问财（自己导出）'!B:D,3,FALSE))</f>
        <v/>
      </c>
      <c r="F244" s="43" t="str">
        <f>IF(ISERROR(VLOOKUP($B244,'问财（自己导出）'!B:E,4,FALSE)),"",VLOOKUP($B244,'问财（自己导出）'!B:E,4,FALSE))</f>
        <v/>
      </c>
      <c r="G244" s="43" t="str">
        <f>IF(ISERROR(VLOOKUP($B244,'问财（自己导出）'!B:F,5,FALSE)),"",VLOOKUP($B244,'问财（自己导出）'!B:F,5,FALSE))</f>
        <v/>
      </c>
      <c r="H244" s="43" t="str">
        <f>IF(ISERROR(VLOOKUP($B244,'问财（自己导出）'!B:G,6,FALSE)),"",VLOOKUP($B244,'问财（自己导出）'!B:G,6,FALSE))</f>
        <v/>
      </c>
      <c r="I244" s="46">
        <f t="shared" si="5"/>
        <v>0</v>
      </c>
      <c r="J244" s="47" t="str">
        <f>IF(ISERROR(VLOOKUP($B244,'小熊定理判定（不要动）'!$A:B,2,FALSE)),"",VLOOKUP($B244,'小熊定理判定（不要动）'!$A:B,2,FALSE))</f>
        <v/>
      </c>
      <c r="K244" s="47" t="str">
        <f>IF(ISERROR(VLOOKUP($B244,'小熊定理判定（不要动）'!$A:C,3,FALSE)),"",VLOOKUP($B244,'小熊定理判定（不要动）'!$A:C,3,FALSE))</f>
        <v/>
      </c>
      <c r="L244" s="47" t="str">
        <f>IF(ISERROR(VLOOKUP($B244,'小熊定理判定（不要动）'!$A:D,4,FALSE)),"",VLOOKUP($B244,'小熊定理判定（不要动）'!$A:D,4,FALSE))</f>
        <v/>
      </c>
      <c r="M244" s="54" t="str">
        <f>IF(ISERROR(VLOOKUP($B244,'分位点（自己导出） '!$C:E,3,FALSE)),"",VLOOKUP($B244,'分位点（自己导出） '!$C:E,3,FALSE))</f>
        <v/>
      </c>
      <c r="N244" s="54" t="str">
        <f>IF(ISERROR(VLOOKUP($B244,'分位点（自己导出） '!$C:F,4,FALSE)),"",VLOOKUP($B244,'分位点（自己导出） '!$C:F,4,FALSE))</f>
        <v/>
      </c>
    </row>
    <row r="245" spans="4:14">
      <c r="D245" s="41" t="str">
        <f>IF(ISERROR(VLOOKUP(C245,'周期表（不要动）'!A:B,2,FALSE)),"",VLOOKUP(C245,'周期表（不要动）'!A:B,2,FALSE))</f>
        <v/>
      </c>
      <c r="E245" s="43" t="str">
        <f>IF(ISERROR(VLOOKUP($B245,'问财（自己导出）'!B:D,3,FALSE)),"",VLOOKUP($B245,'问财（自己导出）'!B:D,3,FALSE))</f>
        <v/>
      </c>
      <c r="F245" s="43" t="str">
        <f>IF(ISERROR(VLOOKUP($B245,'问财（自己导出）'!B:E,4,FALSE)),"",VLOOKUP($B245,'问财（自己导出）'!B:E,4,FALSE))</f>
        <v/>
      </c>
      <c r="G245" s="43" t="str">
        <f>IF(ISERROR(VLOOKUP($B245,'问财（自己导出）'!B:F,5,FALSE)),"",VLOOKUP($B245,'问财（自己导出）'!B:F,5,FALSE))</f>
        <v/>
      </c>
      <c r="H245" s="43" t="str">
        <f>IF(ISERROR(VLOOKUP($B245,'问财（自己导出）'!B:G,6,FALSE)),"",VLOOKUP($B245,'问财（自己导出）'!B:G,6,FALSE))</f>
        <v/>
      </c>
      <c r="I245" s="46">
        <f t="shared" si="5"/>
        <v>0</v>
      </c>
      <c r="J245" s="47" t="str">
        <f>IF(ISERROR(VLOOKUP($B245,'小熊定理判定（不要动）'!$A:B,2,FALSE)),"",VLOOKUP($B245,'小熊定理判定（不要动）'!$A:B,2,FALSE))</f>
        <v/>
      </c>
      <c r="K245" s="47" t="str">
        <f>IF(ISERROR(VLOOKUP($B245,'小熊定理判定（不要动）'!$A:C,3,FALSE)),"",VLOOKUP($B245,'小熊定理判定（不要动）'!$A:C,3,FALSE))</f>
        <v/>
      </c>
      <c r="L245" s="47" t="str">
        <f>IF(ISERROR(VLOOKUP($B245,'小熊定理判定（不要动）'!$A:D,4,FALSE)),"",VLOOKUP($B245,'小熊定理判定（不要动）'!$A:D,4,FALSE))</f>
        <v/>
      </c>
      <c r="M245" s="54" t="str">
        <f>IF(ISERROR(VLOOKUP($B245,'分位点（自己导出） '!$C:E,3,FALSE)),"",VLOOKUP($B245,'分位点（自己导出） '!$C:E,3,FALSE))</f>
        <v/>
      </c>
      <c r="N245" s="54" t="str">
        <f>IF(ISERROR(VLOOKUP($B245,'分位点（自己导出） '!$C:F,4,FALSE)),"",VLOOKUP($B245,'分位点（自己导出） '!$C:F,4,FALSE))</f>
        <v/>
      </c>
    </row>
    <row r="246" spans="4:14">
      <c r="D246" s="41" t="str">
        <f>IF(ISERROR(VLOOKUP(C246,'周期表（不要动）'!A:B,2,FALSE)),"",VLOOKUP(C246,'周期表（不要动）'!A:B,2,FALSE))</f>
        <v/>
      </c>
      <c r="E246" s="43" t="str">
        <f>IF(ISERROR(VLOOKUP($B246,'问财（自己导出）'!B:D,3,FALSE)),"",VLOOKUP($B246,'问财（自己导出）'!B:D,3,FALSE))</f>
        <v/>
      </c>
      <c r="F246" s="43" t="str">
        <f>IF(ISERROR(VLOOKUP($B246,'问财（自己导出）'!B:E,4,FALSE)),"",VLOOKUP($B246,'问财（自己导出）'!B:E,4,FALSE))</f>
        <v/>
      </c>
      <c r="G246" s="43" t="str">
        <f>IF(ISERROR(VLOOKUP($B246,'问财（自己导出）'!B:F,5,FALSE)),"",VLOOKUP($B246,'问财（自己导出）'!B:F,5,FALSE))</f>
        <v/>
      </c>
      <c r="H246" s="43" t="str">
        <f>IF(ISERROR(VLOOKUP($B246,'问财（自己导出）'!B:G,6,FALSE)),"",VLOOKUP($B246,'问财（自己导出）'!B:G,6,FALSE))</f>
        <v/>
      </c>
      <c r="I246" s="46">
        <f t="shared" si="5"/>
        <v>0</v>
      </c>
      <c r="J246" s="47" t="str">
        <f>IF(ISERROR(VLOOKUP($B246,'小熊定理判定（不要动）'!$A:B,2,FALSE)),"",VLOOKUP($B246,'小熊定理判定（不要动）'!$A:B,2,FALSE))</f>
        <v/>
      </c>
      <c r="K246" s="47" t="str">
        <f>IF(ISERROR(VLOOKUP($B246,'小熊定理判定（不要动）'!$A:C,3,FALSE)),"",VLOOKUP($B246,'小熊定理判定（不要动）'!$A:C,3,FALSE))</f>
        <v/>
      </c>
      <c r="L246" s="47" t="str">
        <f>IF(ISERROR(VLOOKUP($B246,'小熊定理判定（不要动）'!$A:D,4,FALSE)),"",VLOOKUP($B246,'小熊定理判定（不要动）'!$A:D,4,FALSE))</f>
        <v/>
      </c>
      <c r="M246" s="54" t="str">
        <f>IF(ISERROR(VLOOKUP($B246,'分位点（自己导出） '!$C:E,3,FALSE)),"",VLOOKUP($B246,'分位点（自己导出） '!$C:E,3,FALSE))</f>
        <v/>
      </c>
      <c r="N246" s="54" t="str">
        <f>IF(ISERROR(VLOOKUP($B246,'分位点（自己导出） '!$C:F,4,FALSE)),"",VLOOKUP($B246,'分位点（自己导出） '!$C:F,4,FALSE))</f>
        <v/>
      </c>
    </row>
    <row r="247" spans="4:14">
      <c r="D247" s="41" t="str">
        <f>IF(ISERROR(VLOOKUP(C247,'周期表（不要动）'!A:B,2,FALSE)),"",VLOOKUP(C247,'周期表（不要动）'!A:B,2,FALSE))</f>
        <v/>
      </c>
      <c r="E247" s="43" t="str">
        <f>IF(ISERROR(VLOOKUP($B247,'问财（自己导出）'!B:D,3,FALSE)),"",VLOOKUP($B247,'问财（自己导出）'!B:D,3,FALSE))</f>
        <v/>
      </c>
      <c r="F247" s="43" t="str">
        <f>IF(ISERROR(VLOOKUP($B247,'问财（自己导出）'!B:E,4,FALSE)),"",VLOOKUP($B247,'问财（自己导出）'!B:E,4,FALSE))</f>
        <v/>
      </c>
      <c r="G247" s="43" t="str">
        <f>IF(ISERROR(VLOOKUP($B247,'问财（自己导出）'!B:F,5,FALSE)),"",VLOOKUP($B247,'问财（自己导出）'!B:F,5,FALSE))</f>
        <v/>
      </c>
      <c r="H247" s="43" t="str">
        <f>IF(ISERROR(VLOOKUP($B247,'问财（自己导出）'!B:G,6,FALSE)),"",VLOOKUP($B247,'问财（自己导出）'!B:G,6,FALSE))</f>
        <v/>
      </c>
      <c r="I247" s="46">
        <f t="shared" si="5"/>
        <v>0</v>
      </c>
      <c r="J247" s="47" t="str">
        <f>IF(ISERROR(VLOOKUP($B247,'小熊定理判定（不要动）'!$A:B,2,FALSE)),"",VLOOKUP($B247,'小熊定理判定（不要动）'!$A:B,2,FALSE))</f>
        <v/>
      </c>
      <c r="K247" s="47" t="str">
        <f>IF(ISERROR(VLOOKUP($B247,'小熊定理判定（不要动）'!$A:C,3,FALSE)),"",VLOOKUP($B247,'小熊定理判定（不要动）'!$A:C,3,FALSE))</f>
        <v/>
      </c>
      <c r="L247" s="47" t="str">
        <f>IF(ISERROR(VLOOKUP($B247,'小熊定理判定（不要动）'!$A:D,4,FALSE)),"",VLOOKUP($B247,'小熊定理判定（不要动）'!$A:D,4,FALSE))</f>
        <v/>
      </c>
      <c r="M247" s="54" t="str">
        <f>IF(ISERROR(VLOOKUP($B247,'分位点（自己导出） '!$C:E,3,FALSE)),"",VLOOKUP($B247,'分位点（自己导出） '!$C:E,3,FALSE))</f>
        <v/>
      </c>
      <c r="N247" s="54" t="str">
        <f>IF(ISERROR(VLOOKUP($B247,'分位点（自己导出） '!$C:F,4,FALSE)),"",VLOOKUP($B247,'分位点（自己导出） '!$C:F,4,FALSE))</f>
        <v/>
      </c>
    </row>
    <row r="248" spans="4:14">
      <c r="D248" s="41" t="str">
        <f>IF(ISERROR(VLOOKUP(C248,'周期表（不要动）'!A:B,2,FALSE)),"",VLOOKUP(C248,'周期表（不要动）'!A:B,2,FALSE))</f>
        <v/>
      </c>
      <c r="E248" s="43" t="str">
        <f>IF(ISERROR(VLOOKUP($B248,'问财（自己导出）'!B:D,3,FALSE)),"",VLOOKUP($B248,'问财（自己导出）'!B:D,3,FALSE))</f>
        <v/>
      </c>
      <c r="F248" s="43" t="str">
        <f>IF(ISERROR(VLOOKUP($B248,'问财（自己导出）'!B:E,4,FALSE)),"",VLOOKUP($B248,'问财（自己导出）'!B:E,4,FALSE))</f>
        <v/>
      </c>
      <c r="G248" s="43" t="str">
        <f>IF(ISERROR(VLOOKUP($B248,'问财（自己导出）'!B:F,5,FALSE)),"",VLOOKUP($B248,'问财（自己导出）'!B:F,5,FALSE))</f>
        <v/>
      </c>
      <c r="H248" s="43" t="str">
        <f>IF(ISERROR(VLOOKUP($B248,'问财（自己导出）'!B:G,6,FALSE)),"",VLOOKUP($B248,'问财（自己导出）'!B:G,6,FALSE))</f>
        <v/>
      </c>
      <c r="I248" s="46">
        <f t="shared" si="5"/>
        <v>0</v>
      </c>
      <c r="J248" s="47" t="str">
        <f>IF(ISERROR(VLOOKUP($B248,'小熊定理判定（不要动）'!$A:B,2,FALSE)),"",VLOOKUP($B248,'小熊定理判定（不要动）'!$A:B,2,FALSE))</f>
        <v/>
      </c>
      <c r="K248" s="47" t="str">
        <f>IF(ISERROR(VLOOKUP($B248,'小熊定理判定（不要动）'!$A:C,3,FALSE)),"",VLOOKUP($B248,'小熊定理判定（不要动）'!$A:C,3,FALSE))</f>
        <v/>
      </c>
      <c r="L248" s="47" t="str">
        <f>IF(ISERROR(VLOOKUP($B248,'小熊定理判定（不要动）'!$A:D,4,FALSE)),"",VLOOKUP($B248,'小熊定理判定（不要动）'!$A:D,4,FALSE))</f>
        <v/>
      </c>
      <c r="M248" s="54" t="str">
        <f>IF(ISERROR(VLOOKUP($B248,'分位点（自己导出） '!$C:E,3,FALSE)),"",VLOOKUP($B248,'分位点（自己导出） '!$C:E,3,FALSE))</f>
        <v/>
      </c>
      <c r="N248" s="54" t="str">
        <f>IF(ISERROR(VLOOKUP($B248,'分位点（自己导出） '!$C:F,4,FALSE)),"",VLOOKUP($B248,'分位点（自己导出） '!$C:F,4,FALSE))</f>
        <v/>
      </c>
    </row>
    <row r="249" spans="4:14">
      <c r="D249" s="41" t="str">
        <f>IF(ISERROR(VLOOKUP(C249,'周期表（不要动）'!A:B,2,FALSE)),"",VLOOKUP(C249,'周期表（不要动）'!A:B,2,FALSE))</f>
        <v/>
      </c>
      <c r="E249" s="43" t="str">
        <f>IF(ISERROR(VLOOKUP($B249,'问财（自己导出）'!B:D,3,FALSE)),"",VLOOKUP($B249,'问财（自己导出）'!B:D,3,FALSE))</f>
        <v/>
      </c>
      <c r="F249" s="43" t="str">
        <f>IF(ISERROR(VLOOKUP($B249,'问财（自己导出）'!B:E,4,FALSE)),"",VLOOKUP($B249,'问财（自己导出）'!B:E,4,FALSE))</f>
        <v/>
      </c>
      <c r="G249" s="43" t="str">
        <f>IF(ISERROR(VLOOKUP($B249,'问财（自己导出）'!B:F,5,FALSE)),"",VLOOKUP($B249,'问财（自己导出）'!B:F,5,FALSE))</f>
        <v/>
      </c>
      <c r="H249" s="43" t="str">
        <f>IF(ISERROR(VLOOKUP($B249,'问财（自己导出）'!B:G,6,FALSE)),"",VLOOKUP($B249,'问财（自己导出）'!B:G,6,FALSE))</f>
        <v/>
      </c>
      <c r="I249" s="46">
        <f t="shared" si="5"/>
        <v>0</v>
      </c>
      <c r="J249" s="47" t="str">
        <f>IF(ISERROR(VLOOKUP($B249,'小熊定理判定（不要动）'!$A:B,2,FALSE)),"",VLOOKUP($B249,'小熊定理判定（不要动）'!$A:B,2,FALSE))</f>
        <v/>
      </c>
      <c r="K249" s="47" t="str">
        <f>IF(ISERROR(VLOOKUP($B249,'小熊定理判定（不要动）'!$A:C,3,FALSE)),"",VLOOKUP($B249,'小熊定理判定（不要动）'!$A:C,3,FALSE))</f>
        <v/>
      </c>
      <c r="L249" s="47" t="str">
        <f>IF(ISERROR(VLOOKUP($B249,'小熊定理判定（不要动）'!$A:D,4,FALSE)),"",VLOOKUP($B249,'小熊定理判定（不要动）'!$A:D,4,FALSE))</f>
        <v/>
      </c>
      <c r="M249" s="54" t="str">
        <f>IF(ISERROR(VLOOKUP($B249,'分位点（自己导出） '!$C:E,3,FALSE)),"",VLOOKUP($B249,'分位点（自己导出） '!$C:E,3,FALSE))</f>
        <v/>
      </c>
      <c r="N249" s="54" t="str">
        <f>IF(ISERROR(VLOOKUP($B249,'分位点（自己导出） '!$C:F,4,FALSE)),"",VLOOKUP($B249,'分位点（自己导出） '!$C:F,4,FALSE))</f>
        <v/>
      </c>
    </row>
    <row r="250" spans="4:14">
      <c r="D250" s="41" t="str">
        <f>IF(ISERROR(VLOOKUP(C250,'周期表（不要动）'!A:B,2,FALSE)),"",VLOOKUP(C250,'周期表（不要动）'!A:B,2,FALSE))</f>
        <v/>
      </c>
      <c r="E250" s="43" t="str">
        <f>IF(ISERROR(VLOOKUP($B250,'问财（自己导出）'!B:D,3,FALSE)),"",VLOOKUP($B250,'问财（自己导出）'!B:D,3,FALSE))</f>
        <v/>
      </c>
      <c r="F250" s="43" t="str">
        <f>IF(ISERROR(VLOOKUP($B250,'问财（自己导出）'!B:E,4,FALSE)),"",VLOOKUP($B250,'问财（自己导出）'!B:E,4,FALSE))</f>
        <v/>
      </c>
      <c r="G250" s="43" t="str">
        <f>IF(ISERROR(VLOOKUP($B250,'问财（自己导出）'!B:F,5,FALSE)),"",VLOOKUP($B250,'问财（自己导出）'!B:F,5,FALSE))</f>
        <v/>
      </c>
      <c r="H250" s="43" t="str">
        <f>IF(ISERROR(VLOOKUP($B250,'问财（自己导出）'!B:G,6,FALSE)),"",VLOOKUP($B250,'问财（自己导出）'!B:G,6,FALSE))</f>
        <v/>
      </c>
      <c r="I250" s="46">
        <f t="shared" si="5"/>
        <v>0</v>
      </c>
      <c r="J250" s="47" t="str">
        <f>IF(ISERROR(VLOOKUP($B250,'小熊定理判定（不要动）'!$A:B,2,FALSE)),"",VLOOKUP($B250,'小熊定理判定（不要动）'!$A:B,2,FALSE))</f>
        <v/>
      </c>
      <c r="K250" s="47" t="str">
        <f>IF(ISERROR(VLOOKUP($B250,'小熊定理判定（不要动）'!$A:C,3,FALSE)),"",VLOOKUP($B250,'小熊定理判定（不要动）'!$A:C,3,FALSE))</f>
        <v/>
      </c>
      <c r="L250" s="47" t="str">
        <f>IF(ISERROR(VLOOKUP($B250,'小熊定理判定（不要动）'!$A:D,4,FALSE)),"",VLOOKUP($B250,'小熊定理判定（不要动）'!$A:D,4,FALSE))</f>
        <v/>
      </c>
      <c r="M250" s="54" t="str">
        <f>IF(ISERROR(VLOOKUP($B250,'分位点（自己导出） '!$C:E,3,FALSE)),"",VLOOKUP($B250,'分位点（自己导出） '!$C:E,3,FALSE))</f>
        <v/>
      </c>
      <c r="N250" s="54" t="str">
        <f>IF(ISERROR(VLOOKUP($B250,'分位点（自己导出） '!$C:F,4,FALSE)),"",VLOOKUP($B250,'分位点（自己导出） '!$C:F,4,FALSE))</f>
        <v/>
      </c>
    </row>
    <row r="251" spans="4:14">
      <c r="D251" s="41" t="str">
        <f>IF(ISERROR(VLOOKUP(C251,'周期表（不要动）'!A:B,2,FALSE)),"",VLOOKUP(C251,'周期表（不要动）'!A:B,2,FALSE))</f>
        <v/>
      </c>
      <c r="E251" s="43" t="str">
        <f>IF(ISERROR(VLOOKUP($B251,'问财（自己导出）'!B:D,3,FALSE)),"",VLOOKUP($B251,'问财（自己导出）'!B:D,3,FALSE))</f>
        <v/>
      </c>
      <c r="F251" s="43" t="str">
        <f>IF(ISERROR(VLOOKUP($B251,'问财（自己导出）'!B:E,4,FALSE)),"",VLOOKUP($B251,'问财（自己导出）'!B:E,4,FALSE))</f>
        <v/>
      </c>
      <c r="G251" s="43" t="str">
        <f>IF(ISERROR(VLOOKUP($B251,'问财（自己导出）'!B:F,5,FALSE)),"",VLOOKUP($B251,'问财（自己导出）'!B:F,5,FALSE))</f>
        <v/>
      </c>
      <c r="H251" s="43" t="str">
        <f>IF(ISERROR(VLOOKUP($B251,'问财（自己导出）'!B:G,6,FALSE)),"",VLOOKUP($B251,'问财（自己导出）'!B:G,6,FALSE))</f>
        <v/>
      </c>
      <c r="I251" s="46">
        <f t="shared" si="5"/>
        <v>0</v>
      </c>
      <c r="J251" s="47" t="str">
        <f>IF(ISERROR(VLOOKUP($B251,'小熊定理判定（不要动）'!$A:B,2,FALSE)),"",VLOOKUP($B251,'小熊定理判定（不要动）'!$A:B,2,FALSE))</f>
        <v/>
      </c>
      <c r="K251" s="47" t="str">
        <f>IF(ISERROR(VLOOKUP($B251,'小熊定理判定（不要动）'!$A:C,3,FALSE)),"",VLOOKUP($B251,'小熊定理判定（不要动）'!$A:C,3,FALSE))</f>
        <v/>
      </c>
      <c r="L251" s="47" t="str">
        <f>IF(ISERROR(VLOOKUP($B251,'小熊定理判定（不要动）'!$A:D,4,FALSE)),"",VLOOKUP($B251,'小熊定理判定（不要动）'!$A:D,4,FALSE))</f>
        <v/>
      </c>
      <c r="M251" s="54" t="str">
        <f>IF(ISERROR(VLOOKUP($B251,'分位点（自己导出） '!$C:E,3,FALSE)),"",VLOOKUP($B251,'分位点（自己导出） '!$C:E,3,FALSE))</f>
        <v/>
      </c>
      <c r="N251" s="54" t="str">
        <f>IF(ISERROR(VLOOKUP($B251,'分位点（自己导出） '!$C:F,4,FALSE)),"",VLOOKUP($B251,'分位点（自己导出） '!$C:F,4,FALSE))</f>
        <v/>
      </c>
    </row>
    <row r="252" spans="4:14">
      <c r="D252" s="41" t="str">
        <f>IF(ISERROR(VLOOKUP(C252,'周期表（不要动）'!A:B,2,FALSE)),"",VLOOKUP(C252,'周期表（不要动）'!A:B,2,FALSE))</f>
        <v/>
      </c>
      <c r="E252" s="43" t="str">
        <f>IF(ISERROR(VLOOKUP($B252,'问财（自己导出）'!B:D,3,FALSE)),"",VLOOKUP($B252,'问财（自己导出）'!B:D,3,FALSE))</f>
        <v/>
      </c>
      <c r="F252" s="43" t="str">
        <f>IF(ISERROR(VLOOKUP($B252,'问财（自己导出）'!B:E,4,FALSE)),"",VLOOKUP($B252,'问财（自己导出）'!B:E,4,FALSE))</f>
        <v/>
      </c>
      <c r="G252" s="43" t="str">
        <f>IF(ISERROR(VLOOKUP($B252,'问财（自己导出）'!B:F,5,FALSE)),"",VLOOKUP($B252,'问财（自己导出）'!B:F,5,FALSE))</f>
        <v/>
      </c>
      <c r="H252" s="43" t="str">
        <f>IF(ISERROR(VLOOKUP($B252,'问财（自己导出）'!B:G,6,FALSE)),"",VLOOKUP($B252,'问财（自己导出）'!B:G,6,FALSE))</f>
        <v/>
      </c>
      <c r="I252" s="46">
        <f t="shared" si="5"/>
        <v>0</v>
      </c>
      <c r="J252" s="47" t="str">
        <f>IF(ISERROR(VLOOKUP($B252,'小熊定理判定（不要动）'!$A:B,2,FALSE)),"",VLOOKUP($B252,'小熊定理判定（不要动）'!$A:B,2,FALSE))</f>
        <v/>
      </c>
      <c r="K252" s="47" t="str">
        <f>IF(ISERROR(VLOOKUP($B252,'小熊定理判定（不要动）'!$A:C,3,FALSE)),"",VLOOKUP($B252,'小熊定理判定（不要动）'!$A:C,3,FALSE))</f>
        <v/>
      </c>
      <c r="L252" s="47" t="str">
        <f>IF(ISERROR(VLOOKUP($B252,'小熊定理判定（不要动）'!$A:D,4,FALSE)),"",VLOOKUP($B252,'小熊定理判定（不要动）'!$A:D,4,FALSE))</f>
        <v/>
      </c>
      <c r="M252" s="54" t="str">
        <f>IF(ISERROR(VLOOKUP($B252,'分位点（自己导出） '!$C:E,3,FALSE)),"",VLOOKUP($B252,'分位点（自己导出） '!$C:E,3,FALSE))</f>
        <v/>
      </c>
      <c r="N252" s="54" t="str">
        <f>IF(ISERROR(VLOOKUP($B252,'分位点（自己导出） '!$C:F,4,FALSE)),"",VLOOKUP($B252,'分位点（自己导出） '!$C:F,4,FALSE))</f>
        <v/>
      </c>
    </row>
    <row r="253" spans="4:14">
      <c r="D253" s="41" t="str">
        <f>IF(ISERROR(VLOOKUP(C253,'周期表（不要动）'!A:B,2,FALSE)),"",VLOOKUP(C253,'周期表（不要动）'!A:B,2,FALSE))</f>
        <v/>
      </c>
      <c r="E253" s="43" t="str">
        <f>IF(ISERROR(VLOOKUP($B253,'问财（自己导出）'!B:D,3,FALSE)),"",VLOOKUP($B253,'问财（自己导出）'!B:D,3,FALSE))</f>
        <v/>
      </c>
      <c r="F253" s="43" t="str">
        <f>IF(ISERROR(VLOOKUP($B253,'问财（自己导出）'!B:E,4,FALSE)),"",VLOOKUP($B253,'问财（自己导出）'!B:E,4,FALSE))</f>
        <v/>
      </c>
      <c r="G253" s="43" t="str">
        <f>IF(ISERROR(VLOOKUP($B253,'问财（自己导出）'!B:F,5,FALSE)),"",VLOOKUP($B253,'问财（自己导出）'!B:F,5,FALSE))</f>
        <v/>
      </c>
      <c r="H253" s="43" t="str">
        <f>IF(ISERROR(VLOOKUP($B253,'问财（自己导出）'!B:G,6,FALSE)),"",VLOOKUP($B253,'问财（自己导出）'!B:G,6,FALSE))</f>
        <v/>
      </c>
      <c r="I253" s="46">
        <f t="shared" si="5"/>
        <v>0</v>
      </c>
      <c r="J253" s="47" t="str">
        <f>IF(ISERROR(VLOOKUP($B253,'小熊定理判定（不要动）'!$A:B,2,FALSE)),"",VLOOKUP($B253,'小熊定理判定（不要动）'!$A:B,2,FALSE))</f>
        <v/>
      </c>
      <c r="K253" s="47" t="str">
        <f>IF(ISERROR(VLOOKUP($B253,'小熊定理判定（不要动）'!$A:C,3,FALSE)),"",VLOOKUP($B253,'小熊定理判定（不要动）'!$A:C,3,FALSE))</f>
        <v/>
      </c>
      <c r="L253" s="47" t="str">
        <f>IF(ISERROR(VLOOKUP($B253,'小熊定理判定（不要动）'!$A:D,4,FALSE)),"",VLOOKUP($B253,'小熊定理判定（不要动）'!$A:D,4,FALSE))</f>
        <v/>
      </c>
      <c r="M253" s="54" t="str">
        <f>IF(ISERROR(VLOOKUP($B253,'分位点（自己导出） '!$C:E,3,FALSE)),"",VLOOKUP($B253,'分位点（自己导出） '!$C:E,3,FALSE))</f>
        <v/>
      </c>
      <c r="N253" s="54" t="str">
        <f>IF(ISERROR(VLOOKUP($B253,'分位点（自己导出） '!$C:F,4,FALSE)),"",VLOOKUP($B253,'分位点（自己导出） '!$C:F,4,FALSE))</f>
        <v/>
      </c>
    </row>
    <row r="254" spans="4:14">
      <c r="D254" s="41" t="str">
        <f>IF(ISERROR(VLOOKUP(C254,'周期表（不要动）'!A:B,2,FALSE)),"",VLOOKUP(C254,'周期表（不要动）'!A:B,2,FALSE))</f>
        <v/>
      </c>
      <c r="E254" s="43" t="str">
        <f>IF(ISERROR(VLOOKUP($B254,'问财（自己导出）'!B:D,3,FALSE)),"",VLOOKUP($B254,'问财（自己导出）'!B:D,3,FALSE))</f>
        <v/>
      </c>
      <c r="F254" s="43" t="str">
        <f>IF(ISERROR(VLOOKUP($B254,'问财（自己导出）'!B:E,4,FALSE)),"",VLOOKUP($B254,'问财（自己导出）'!B:E,4,FALSE))</f>
        <v/>
      </c>
      <c r="G254" s="43" t="str">
        <f>IF(ISERROR(VLOOKUP($B254,'问财（自己导出）'!B:F,5,FALSE)),"",VLOOKUP($B254,'问财（自己导出）'!B:F,5,FALSE))</f>
        <v/>
      </c>
      <c r="H254" s="43" t="str">
        <f>IF(ISERROR(VLOOKUP($B254,'问财（自己导出）'!B:G,6,FALSE)),"",VLOOKUP($B254,'问财（自己导出）'!B:G,6,FALSE))</f>
        <v/>
      </c>
      <c r="I254" s="46">
        <f t="shared" si="5"/>
        <v>0</v>
      </c>
      <c r="J254" s="47" t="str">
        <f>IF(ISERROR(VLOOKUP($B254,'小熊定理判定（不要动）'!$A:B,2,FALSE)),"",VLOOKUP($B254,'小熊定理判定（不要动）'!$A:B,2,FALSE))</f>
        <v/>
      </c>
      <c r="K254" s="47" t="str">
        <f>IF(ISERROR(VLOOKUP($B254,'小熊定理判定（不要动）'!$A:C,3,FALSE)),"",VLOOKUP($B254,'小熊定理判定（不要动）'!$A:C,3,FALSE))</f>
        <v/>
      </c>
      <c r="L254" s="47" t="str">
        <f>IF(ISERROR(VLOOKUP($B254,'小熊定理判定（不要动）'!$A:D,4,FALSE)),"",VLOOKUP($B254,'小熊定理判定（不要动）'!$A:D,4,FALSE))</f>
        <v/>
      </c>
      <c r="M254" s="54" t="str">
        <f>IF(ISERROR(VLOOKUP($B254,'分位点（自己导出） '!$C:E,3,FALSE)),"",VLOOKUP($B254,'分位点（自己导出） '!$C:E,3,FALSE))</f>
        <v/>
      </c>
      <c r="N254" s="54" t="str">
        <f>IF(ISERROR(VLOOKUP($B254,'分位点（自己导出） '!$C:F,4,FALSE)),"",VLOOKUP($B254,'分位点（自己导出） '!$C:F,4,FALSE))</f>
        <v/>
      </c>
    </row>
    <row r="255" spans="4:14">
      <c r="D255" s="41" t="str">
        <f>IF(ISERROR(VLOOKUP(C255,'周期表（不要动）'!A:B,2,FALSE)),"",VLOOKUP(C255,'周期表（不要动）'!A:B,2,FALSE))</f>
        <v/>
      </c>
      <c r="E255" s="43" t="str">
        <f>IF(ISERROR(VLOOKUP($B255,'问财（自己导出）'!B:D,3,FALSE)),"",VLOOKUP($B255,'问财（自己导出）'!B:D,3,FALSE))</f>
        <v/>
      </c>
      <c r="F255" s="43" t="str">
        <f>IF(ISERROR(VLOOKUP($B255,'问财（自己导出）'!B:E,4,FALSE)),"",VLOOKUP($B255,'问财（自己导出）'!B:E,4,FALSE))</f>
        <v/>
      </c>
      <c r="G255" s="43" t="str">
        <f>IF(ISERROR(VLOOKUP($B255,'问财（自己导出）'!B:F,5,FALSE)),"",VLOOKUP($B255,'问财（自己导出）'!B:F,5,FALSE))</f>
        <v/>
      </c>
      <c r="H255" s="43" t="str">
        <f>IF(ISERROR(VLOOKUP($B255,'问财（自己导出）'!B:G,6,FALSE)),"",VLOOKUP($B255,'问财（自己导出）'!B:G,6,FALSE))</f>
        <v/>
      </c>
      <c r="I255" s="46">
        <f t="shared" si="5"/>
        <v>0</v>
      </c>
      <c r="J255" s="47" t="str">
        <f>IF(ISERROR(VLOOKUP($B255,'小熊定理判定（不要动）'!$A:B,2,FALSE)),"",VLOOKUP($B255,'小熊定理判定（不要动）'!$A:B,2,FALSE))</f>
        <v/>
      </c>
      <c r="K255" s="47" t="str">
        <f>IF(ISERROR(VLOOKUP($B255,'小熊定理判定（不要动）'!$A:C,3,FALSE)),"",VLOOKUP($B255,'小熊定理判定（不要动）'!$A:C,3,FALSE))</f>
        <v/>
      </c>
      <c r="L255" s="47" t="str">
        <f>IF(ISERROR(VLOOKUP($B255,'小熊定理判定（不要动）'!$A:D,4,FALSE)),"",VLOOKUP($B255,'小熊定理判定（不要动）'!$A:D,4,FALSE))</f>
        <v/>
      </c>
      <c r="M255" s="54" t="str">
        <f>IF(ISERROR(VLOOKUP($B255,'分位点（自己导出） '!$C:E,3,FALSE)),"",VLOOKUP($B255,'分位点（自己导出） '!$C:E,3,FALSE))</f>
        <v/>
      </c>
      <c r="N255" s="54" t="str">
        <f>IF(ISERROR(VLOOKUP($B255,'分位点（自己导出） '!$C:F,4,FALSE)),"",VLOOKUP($B255,'分位点（自己导出） '!$C:F,4,FALSE))</f>
        <v/>
      </c>
    </row>
    <row r="256" spans="4:14">
      <c r="D256" s="41" t="str">
        <f>IF(ISERROR(VLOOKUP(C256,'周期表（不要动）'!A:B,2,FALSE)),"",VLOOKUP(C256,'周期表（不要动）'!A:B,2,FALSE))</f>
        <v/>
      </c>
      <c r="E256" s="43" t="str">
        <f>IF(ISERROR(VLOOKUP($B256,'问财（自己导出）'!B:D,3,FALSE)),"",VLOOKUP($B256,'问财（自己导出）'!B:D,3,FALSE))</f>
        <v/>
      </c>
      <c r="F256" s="43" t="str">
        <f>IF(ISERROR(VLOOKUP($B256,'问财（自己导出）'!B:E,4,FALSE)),"",VLOOKUP($B256,'问财（自己导出）'!B:E,4,FALSE))</f>
        <v/>
      </c>
      <c r="G256" s="43" t="str">
        <f>IF(ISERROR(VLOOKUP($B256,'问财（自己导出）'!B:F,5,FALSE)),"",VLOOKUP($B256,'问财（自己导出）'!B:F,5,FALSE))</f>
        <v/>
      </c>
      <c r="H256" s="43" t="str">
        <f>IF(ISERROR(VLOOKUP($B256,'问财（自己导出）'!B:G,6,FALSE)),"",VLOOKUP($B256,'问财（自己导出）'!B:G,6,FALSE))</f>
        <v/>
      </c>
      <c r="I256" s="46">
        <f t="shared" si="5"/>
        <v>0</v>
      </c>
      <c r="J256" s="47" t="str">
        <f>IF(ISERROR(VLOOKUP($B256,'小熊定理判定（不要动）'!$A:B,2,FALSE)),"",VLOOKUP($B256,'小熊定理判定（不要动）'!$A:B,2,FALSE))</f>
        <v/>
      </c>
      <c r="K256" s="47" t="str">
        <f>IF(ISERROR(VLOOKUP($B256,'小熊定理判定（不要动）'!$A:C,3,FALSE)),"",VLOOKUP($B256,'小熊定理判定（不要动）'!$A:C,3,FALSE))</f>
        <v/>
      </c>
      <c r="L256" s="47" t="str">
        <f>IF(ISERROR(VLOOKUP($B256,'小熊定理判定（不要动）'!$A:D,4,FALSE)),"",VLOOKUP($B256,'小熊定理判定（不要动）'!$A:D,4,FALSE))</f>
        <v/>
      </c>
      <c r="M256" s="54" t="str">
        <f>IF(ISERROR(VLOOKUP($B256,'分位点（自己导出） '!$C:E,3,FALSE)),"",VLOOKUP($B256,'分位点（自己导出） '!$C:E,3,FALSE))</f>
        <v/>
      </c>
      <c r="N256" s="54" t="str">
        <f>IF(ISERROR(VLOOKUP($B256,'分位点（自己导出） '!$C:F,4,FALSE)),"",VLOOKUP($B256,'分位点（自己导出） '!$C:F,4,FALSE))</f>
        <v/>
      </c>
    </row>
    <row r="257" spans="4:14">
      <c r="D257" s="41" t="str">
        <f>IF(ISERROR(VLOOKUP(C257,'周期表（不要动）'!A:B,2,FALSE)),"",VLOOKUP(C257,'周期表（不要动）'!A:B,2,FALSE))</f>
        <v/>
      </c>
      <c r="E257" s="43" t="str">
        <f>IF(ISERROR(VLOOKUP($B257,'问财（自己导出）'!B:D,3,FALSE)),"",VLOOKUP($B257,'问财（自己导出）'!B:D,3,FALSE))</f>
        <v/>
      </c>
      <c r="F257" s="43" t="str">
        <f>IF(ISERROR(VLOOKUP($B257,'问财（自己导出）'!B:E,4,FALSE)),"",VLOOKUP($B257,'问财（自己导出）'!B:E,4,FALSE))</f>
        <v/>
      </c>
      <c r="G257" s="43" t="str">
        <f>IF(ISERROR(VLOOKUP($B257,'问财（自己导出）'!B:F,5,FALSE)),"",VLOOKUP($B257,'问财（自己导出）'!B:F,5,FALSE))</f>
        <v/>
      </c>
      <c r="H257" s="43" t="str">
        <f>IF(ISERROR(VLOOKUP($B257,'问财（自己导出）'!B:G,6,FALSE)),"",VLOOKUP($B257,'问财（自己导出）'!B:G,6,FALSE))</f>
        <v/>
      </c>
      <c r="I257" s="46">
        <f t="shared" si="5"/>
        <v>0</v>
      </c>
      <c r="J257" s="47" t="str">
        <f>IF(ISERROR(VLOOKUP($B257,'小熊定理判定（不要动）'!$A:B,2,FALSE)),"",VLOOKUP($B257,'小熊定理判定（不要动）'!$A:B,2,FALSE))</f>
        <v/>
      </c>
      <c r="K257" s="47" t="str">
        <f>IF(ISERROR(VLOOKUP($B257,'小熊定理判定（不要动）'!$A:C,3,FALSE)),"",VLOOKUP($B257,'小熊定理判定（不要动）'!$A:C,3,FALSE))</f>
        <v/>
      </c>
      <c r="L257" s="47" t="str">
        <f>IF(ISERROR(VLOOKUP($B257,'小熊定理判定（不要动）'!$A:D,4,FALSE)),"",VLOOKUP($B257,'小熊定理判定（不要动）'!$A:D,4,FALSE))</f>
        <v/>
      </c>
      <c r="M257" s="54" t="str">
        <f>IF(ISERROR(VLOOKUP($B257,'分位点（自己导出） '!$C:E,3,FALSE)),"",VLOOKUP($B257,'分位点（自己导出） '!$C:E,3,FALSE))</f>
        <v/>
      </c>
      <c r="N257" s="54" t="str">
        <f>IF(ISERROR(VLOOKUP($B257,'分位点（自己导出） '!$C:F,4,FALSE)),"",VLOOKUP($B257,'分位点（自己导出） '!$C:F,4,FALSE))</f>
        <v/>
      </c>
    </row>
    <row r="258" spans="4:14">
      <c r="D258" s="41" t="str">
        <f>IF(ISERROR(VLOOKUP(C258,'周期表（不要动）'!A:B,2,FALSE)),"",VLOOKUP(C258,'周期表（不要动）'!A:B,2,FALSE))</f>
        <v/>
      </c>
      <c r="E258" s="43" t="str">
        <f>IF(ISERROR(VLOOKUP($B258,'问财（自己导出）'!B:D,3,FALSE)),"",VLOOKUP($B258,'问财（自己导出）'!B:D,3,FALSE))</f>
        <v/>
      </c>
      <c r="F258" s="43" t="str">
        <f>IF(ISERROR(VLOOKUP($B258,'问财（自己导出）'!B:E,4,FALSE)),"",VLOOKUP($B258,'问财（自己导出）'!B:E,4,FALSE))</f>
        <v/>
      </c>
      <c r="G258" s="43" t="str">
        <f>IF(ISERROR(VLOOKUP($B258,'问财（自己导出）'!B:F,5,FALSE)),"",VLOOKUP($B258,'问财（自己导出）'!B:F,5,FALSE))</f>
        <v/>
      </c>
      <c r="H258" s="43" t="str">
        <f>IF(ISERROR(VLOOKUP($B258,'问财（自己导出）'!B:G,6,FALSE)),"",VLOOKUP($B258,'问财（自己导出）'!B:G,6,FALSE))</f>
        <v/>
      </c>
      <c r="I258" s="46">
        <f t="shared" si="5"/>
        <v>0</v>
      </c>
      <c r="J258" s="47" t="str">
        <f>IF(ISERROR(VLOOKUP($B258,'小熊定理判定（不要动）'!$A:B,2,FALSE)),"",VLOOKUP($B258,'小熊定理判定（不要动）'!$A:B,2,FALSE))</f>
        <v/>
      </c>
      <c r="K258" s="47" t="str">
        <f>IF(ISERROR(VLOOKUP($B258,'小熊定理判定（不要动）'!$A:C,3,FALSE)),"",VLOOKUP($B258,'小熊定理判定（不要动）'!$A:C,3,FALSE))</f>
        <v/>
      </c>
      <c r="L258" s="47" t="str">
        <f>IF(ISERROR(VLOOKUP($B258,'小熊定理判定（不要动）'!$A:D,4,FALSE)),"",VLOOKUP($B258,'小熊定理判定（不要动）'!$A:D,4,FALSE))</f>
        <v/>
      </c>
      <c r="M258" s="54" t="str">
        <f>IF(ISERROR(VLOOKUP($B258,'分位点（自己导出） '!$C:E,3,FALSE)),"",VLOOKUP($B258,'分位点（自己导出） '!$C:E,3,FALSE))</f>
        <v/>
      </c>
      <c r="N258" s="54" t="str">
        <f>IF(ISERROR(VLOOKUP($B258,'分位点（自己导出） '!$C:F,4,FALSE)),"",VLOOKUP($B258,'分位点（自己导出） '!$C:F,4,FALSE))</f>
        <v/>
      </c>
    </row>
    <row r="259" spans="4:14">
      <c r="D259" s="41" t="str">
        <f>IF(ISERROR(VLOOKUP(C259,'周期表（不要动）'!A:B,2,FALSE)),"",VLOOKUP(C259,'周期表（不要动）'!A:B,2,FALSE))</f>
        <v/>
      </c>
      <c r="E259" s="43" t="str">
        <f>IF(ISERROR(VLOOKUP($B259,'问财（自己导出）'!B:D,3,FALSE)),"",VLOOKUP($B259,'问财（自己导出）'!B:D,3,FALSE))</f>
        <v/>
      </c>
      <c r="F259" s="43" t="str">
        <f>IF(ISERROR(VLOOKUP($B259,'问财（自己导出）'!B:E,4,FALSE)),"",VLOOKUP($B259,'问财（自己导出）'!B:E,4,FALSE))</f>
        <v/>
      </c>
      <c r="G259" s="43" t="str">
        <f>IF(ISERROR(VLOOKUP($B259,'问财（自己导出）'!B:F,5,FALSE)),"",VLOOKUP($B259,'问财（自己导出）'!B:F,5,FALSE))</f>
        <v/>
      </c>
      <c r="H259" s="43" t="str">
        <f>IF(ISERROR(VLOOKUP($B259,'问财（自己导出）'!B:G,6,FALSE)),"",VLOOKUP($B259,'问财（自己导出）'!B:G,6,FALSE))</f>
        <v/>
      </c>
      <c r="I259" s="46">
        <f t="shared" si="5"/>
        <v>0</v>
      </c>
      <c r="J259" s="47" t="str">
        <f>IF(ISERROR(VLOOKUP($B259,'小熊定理判定（不要动）'!$A:B,2,FALSE)),"",VLOOKUP($B259,'小熊定理判定（不要动）'!$A:B,2,FALSE))</f>
        <v/>
      </c>
      <c r="K259" s="47" t="str">
        <f>IF(ISERROR(VLOOKUP($B259,'小熊定理判定（不要动）'!$A:C,3,FALSE)),"",VLOOKUP($B259,'小熊定理判定（不要动）'!$A:C,3,FALSE))</f>
        <v/>
      </c>
      <c r="L259" s="47" t="str">
        <f>IF(ISERROR(VLOOKUP($B259,'小熊定理判定（不要动）'!$A:D,4,FALSE)),"",VLOOKUP($B259,'小熊定理判定（不要动）'!$A:D,4,FALSE))</f>
        <v/>
      </c>
      <c r="M259" s="54" t="str">
        <f>IF(ISERROR(VLOOKUP($B259,'分位点（自己导出） '!$C:E,3,FALSE)),"",VLOOKUP($B259,'分位点（自己导出） '!$C:E,3,FALSE))</f>
        <v/>
      </c>
      <c r="N259" s="54" t="str">
        <f>IF(ISERROR(VLOOKUP($B259,'分位点（自己导出） '!$C:F,4,FALSE)),"",VLOOKUP($B259,'分位点（自己导出） '!$C:F,4,FALSE))</f>
        <v/>
      </c>
    </row>
    <row r="260" spans="4:14">
      <c r="D260" s="41" t="str">
        <f>IF(ISERROR(VLOOKUP(C260,'周期表（不要动）'!A:B,2,FALSE)),"",VLOOKUP(C260,'周期表（不要动）'!A:B,2,FALSE))</f>
        <v/>
      </c>
      <c r="E260" s="43" t="str">
        <f>IF(ISERROR(VLOOKUP($B260,'问财（自己导出）'!B:D,3,FALSE)),"",VLOOKUP($B260,'问财（自己导出）'!B:D,3,FALSE))</f>
        <v/>
      </c>
      <c r="F260" s="43" t="str">
        <f>IF(ISERROR(VLOOKUP($B260,'问财（自己导出）'!B:E,4,FALSE)),"",VLOOKUP($B260,'问财（自己导出）'!B:E,4,FALSE))</f>
        <v/>
      </c>
      <c r="G260" s="43" t="str">
        <f>IF(ISERROR(VLOOKUP($B260,'问财（自己导出）'!B:F,5,FALSE)),"",VLOOKUP($B260,'问财（自己导出）'!B:F,5,FALSE))</f>
        <v/>
      </c>
      <c r="H260" s="43" t="str">
        <f>IF(ISERROR(VLOOKUP($B260,'问财（自己导出）'!B:G,6,FALSE)),"",VLOOKUP($B260,'问财（自己导出）'!B:G,6,FALSE))</f>
        <v/>
      </c>
      <c r="I260" s="46">
        <f t="shared" si="5"/>
        <v>0</v>
      </c>
      <c r="J260" s="47" t="str">
        <f>IF(ISERROR(VLOOKUP($B260,'小熊定理判定（不要动）'!$A:B,2,FALSE)),"",VLOOKUP($B260,'小熊定理判定（不要动）'!$A:B,2,FALSE))</f>
        <v/>
      </c>
      <c r="K260" s="47" t="str">
        <f>IF(ISERROR(VLOOKUP($B260,'小熊定理判定（不要动）'!$A:C,3,FALSE)),"",VLOOKUP($B260,'小熊定理判定（不要动）'!$A:C,3,FALSE))</f>
        <v/>
      </c>
      <c r="L260" s="47" t="str">
        <f>IF(ISERROR(VLOOKUP($B260,'小熊定理判定（不要动）'!$A:D,4,FALSE)),"",VLOOKUP($B260,'小熊定理判定（不要动）'!$A:D,4,FALSE))</f>
        <v/>
      </c>
      <c r="M260" s="54" t="str">
        <f>IF(ISERROR(VLOOKUP($B260,'分位点（自己导出） '!$C:E,3,FALSE)),"",VLOOKUP($B260,'分位点（自己导出） '!$C:E,3,FALSE))</f>
        <v/>
      </c>
      <c r="N260" s="54" t="str">
        <f>IF(ISERROR(VLOOKUP($B260,'分位点（自己导出） '!$C:F,4,FALSE)),"",VLOOKUP($B260,'分位点（自己导出） '!$C:F,4,FALSE))</f>
        <v/>
      </c>
    </row>
    <row r="261" spans="4:14">
      <c r="D261" s="41" t="str">
        <f>IF(ISERROR(VLOOKUP(C261,'周期表（不要动）'!A:B,2,FALSE)),"",VLOOKUP(C261,'周期表（不要动）'!A:B,2,FALSE))</f>
        <v/>
      </c>
      <c r="E261" s="43" t="str">
        <f>IF(ISERROR(VLOOKUP($B261,'问财（自己导出）'!B:D,3,FALSE)),"",VLOOKUP($B261,'问财（自己导出）'!B:D,3,FALSE))</f>
        <v/>
      </c>
      <c r="F261" s="43" t="str">
        <f>IF(ISERROR(VLOOKUP($B261,'问财（自己导出）'!B:E,4,FALSE)),"",VLOOKUP($B261,'问财（自己导出）'!B:E,4,FALSE))</f>
        <v/>
      </c>
      <c r="G261" s="43" t="str">
        <f>IF(ISERROR(VLOOKUP($B261,'问财（自己导出）'!B:F,5,FALSE)),"",VLOOKUP($B261,'问财（自己导出）'!B:F,5,FALSE))</f>
        <v/>
      </c>
      <c r="H261" s="43" t="str">
        <f>IF(ISERROR(VLOOKUP($B261,'问财（自己导出）'!B:G,6,FALSE)),"",VLOOKUP($B261,'问财（自己导出）'!B:G,6,FALSE))</f>
        <v/>
      </c>
      <c r="I261" s="46">
        <f t="shared" si="5"/>
        <v>0</v>
      </c>
      <c r="J261" s="47" t="str">
        <f>IF(ISERROR(VLOOKUP($B261,'小熊定理判定（不要动）'!$A:B,2,FALSE)),"",VLOOKUP($B261,'小熊定理判定（不要动）'!$A:B,2,FALSE))</f>
        <v/>
      </c>
      <c r="K261" s="47" t="str">
        <f>IF(ISERROR(VLOOKUP($B261,'小熊定理判定（不要动）'!$A:C,3,FALSE)),"",VLOOKUP($B261,'小熊定理判定（不要动）'!$A:C,3,FALSE))</f>
        <v/>
      </c>
      <c r="L261" s="47" t="str">
        <f>IF(ISERROR(VLOOKUP($B261,'小熊定理判定（不要动）'!$A:D,4,FALSE)),"",VLOOKUP($B261,'小熊定理判定（不要动）'!$A:D,4,FALSE))</f>
        <v/>
      </c>
      <c r="M261" s="54" t="str">
        <f>IF(ISERROR(VLOOKUP($B261,'分位点（自己导出） '!$C:E,3,FALSE)),"",VLOOKUP($B261,'分位点（自己导出） '!$C:E,3,FALSE))</f>
        <v/>
      </c>
      <c r="N261" s="54" t="str">
        <f>IF(ISERROR(VLOOKUP($B261,'分位点（自己导出） '!$C:F,4,FALSE)),"",VLOOKUP($B261,'分位点（自己导出） '!$C:F,4,FALSE))</f>
        <v/>
      </c>
    </row>
    <row r="262" spans="4:14">
      <c r="D262" s="41" t="str">
        <f>IF(ISERROR(VLOOKUP(C262,'周期表（不要动）'!A:B,2,FALSE)),"",VLOOKUP(C262,'周期表（不要动）'!A:B,2,FALSE))</f>
        <v/>
      </c>
      <c r="E262" s="43" t="str">
        <f>IF(ISERROR(VLOOKUP($B262,'问财（自己导出）'!B:D,3,FALSE)),"",VLOOKUP($B262,'问财（自己导出）'!B:D,3,FALSE))</f>
        <v/>
      </c>
      <c r="F262" s="43" t="str">
        <f>IF(ISERROR(VLOOKUP($B262,'问财（自己导出）'!B:E,4,FALSE)),"",VLOOKUP($B262,'问财（自己导出）'!B:E,4,FALSE))</f>
        <v/>
      </c>
      <c r="G262" s="43" t="str">
        <f>IF(ISERROR(VLOOKUP($B262,'问财（自己导出）'!B:F,5,FALSE)),"",VLOOKUP($B262,'问财（自己导出）'!B:F,5,FALSE))</f>
        <v/>
      </c>
      <c r="H262" s="43" t="str">
        <f>IF(ISERROR(VLOOKUP($B262,'问财（自己导出）'!B:G,6,FALSE)),"",VLOOKUP($B262,'问财（自己导出）'!B:G,6,FALSE))</f>
        <v/>
      </c>
      <c r="I262" s="46">
        <f t="shared" si="5"/>
        <v>0</v>
      </c>
      <c r="J262" s="47" t="str">
        <f>IF(ISERROR(VLOOKUP($B262,'小熊定理判定（不要动）'!$A:B,2,FALSE)),"",VLOOKUP($B262,'小熊定理判定（不要动）'!$A:B,2,FALSE))</f>
        <v/>
      </c>
      <c r="K262" s="47" t="str">
        <f>IF(ISERROR(VLOOKUP($B262,'小熊定理判定（不要动）'!$A:C,3,FALSE)),"",VLOOKUP($B262,'小熊定理判定（不要动）'!$A:C,3,FALSE))</f>
        <v/>
      </c>
      <c r="L262" s="47" t="str">
        <f>IF(ISERROR(VLOOKUP($B262,'小熊定理判定（不要动）'!$A:D,4,FALSE)),"",VLOOKUP($B262,'小熊定理判定（不要动）'!$A:D,4,FALSE))</f>
        <v/>
      </c>
      <c r="M262" s="54" t="str">
        <f>IF(ISERROR(VLOOKUP($B262,'分位点（自己导出） '!$C:E,3,FALSE)),"",VLOOKUP($B262,'分位点（自己导出） '!$C:E,3,FALSE))</f>
        <v/>
      </c>
      <c r="N262" s="54" t="str">
        <f>IF(ISERROR(VLOOKUP($B262,'分位点（自己导出） '!$C:F,4,FALSE)),"",VLOOKUP($B262,'分位点（自己导出） '!$C:F,4,FALSE))</f>
        <v/>
      </c>
    </row>
    <row r="263" spans="4:14">
      <c r="D263" s="41" t="str">
        <f>IF(ISERROR(VLOOKUP(C263,'周期表（不要动）'!A:B,2,FALSE)),"",VLOOKUP(C263,'周期表（不要动）'!A:B,2,FALSE))</f>
        <v/>
      </c>
      <c r="E263" s="43" t="str">
        <f>IF(ISERROR(VLOOKUP($B263,'问财（自己导出）'!B:D,3,FALSE)),"",VLOOKUP($B263,'问财（自己导出）'!B:D,3,FALSE))</f>
        <v/>
      </c>
      <c r="F263" s="43" t="str">
        <f>IF(ISERROR(VLOOKUP($B263,'问财（自己导出）'!B:E,4,FALSE)),"",VLOOKUP($B263,'问财（自己导出）'!B:E,4,FALSE))</f>
        <v/>
      </c>
      <c r="G263" s="43" t="str">
        <f>IF(ISERROR(VLOOKUP($B263,'问财（自己导出）'!B:F,5,FALSE)),"",VLOOKUP($B263,'问财（自己导出）'!B:F,5,FALSE))</f>
        <v/>
      </c>
      <c r="H263" s="43" t="str">
        <f>IF(ISERROR(VLOOKUP($B263,'问财（自己导出）'!B:G,6,FALSE)),"",VLOOKUP($B263,'问财（自己导出）'!B:G,6,FALSE))</f>
        <v/>
      </c>
      <c r="I263" s="46">
        <f t="shared" si="5"/>
        <v>0</v>
      </c>
      <c r="J263" s="47" t="str">
        <f>IF(ISERROR(VLOOKUP($B263,'小熊定理判定（不要动）'!$A:B,2,FALSE)),"",VLOOKUP($B263,'小熊定理判定（不要动）'!$A:B,2,FALSE))</f>
        <v/>
      </c>
      <c r="K263" s="47" t="str">
        <f>IF(ISERROR(VLOOKUP($B263,'小熊定理判定（不要动）'!$A:C,3,FALSE)),"",VLOOKUP($B263,'小熊定理判定（不要动）'!$A:C,3,FALSE))</f>
        <v/>
      </c>
      <c r="L263" s="47" t="str">
        <f>IF(ISERROR(VLOOKUP($B263,'小熊定理判定（不要动）'!$A:D,4,FALSE)),"",VLOOKUP($B263,'小熊定理判定（不要动）'!$A:D,4,FALSE))</f>
        <v/>
      </c>
      <c r="M263" s="54" t="str">
        <f>IF(ISERROR(VLOOKUP($B263,'分位点（自己导出） '!$C:E,3,FALSE)),"",VLOOKUP($B263,'分位点（自己导出） '!$C:E,3,FALSE))</f>
        <v/>
      </c>
      <c r="N263" s="54" t="str">
        <f>IF(ISERROR(VLOOKUP($B263,'分位点（自己导出） '!$C:F,4,FALSE)),"",VLOOKUP($B263,'分位点（自己导出） '!$C:F,4,FALSE))</f>
        <v/>
      </c>
    </row>
    <row r="264" spans="4:14">
      <c r="D264" s="41" t="str">
        <f>IF(ISERROR(VLOOKUP(C264,'周期表（不要动）'!A:B,2,FALSE)),"",VLOOKUP(C264,'周期表（不要动）'!A:B,2,FALSE))</f>
        <v/>
      </c>
      <c r="E264" s="43" t="str">
        <f>IF(ISERROR(VLOOKUP($B264,'问财（自己导出）'!B:D,3,FALSE)),"",VLOOKUP($B264,'问财（自己导出）'!B:D,3,FALSE))</f>
        <v/>
      </c>
      <c r="F264" s="43" t="str">
        <f>IF(ISERROR(VLOOKUP($B264,'问财（自己导出）'!B:E,4,FALSE)),"",VLOOKUP($B264,'问财（自己导出）'!B:E,4,FALSE))</f>
        <v/>
      </c>
      <c r="G264" s="43" t="str">
        <f>IF(ISERROR(VLOOKUP($B264,'问财（自己导出）'!B:F,5,FALSE)),"",VLOOKUP($B264,'问财（自己导出）'!B:F,5,FALSE))</f>
        <v/>
      </c>
      <c r="H264" s="43" t="str">
        <f>IF(ISERROR(VLOOKUP($B264,'问财（自己导出）'!B:G,6,FALSE)),"",VLOOKUP($B264,'问财（自己导出）'!B:G,6,FALSE))</f>
        <v/>
      </c>
      <c r="I264" s="46">
        <f t="shared" si="5"/>
        <v>0</v>
      </c>
      <c r="J264" s="47" t="str">
        <f>IF(ISERROR(VLOOKUP($B264,'小熊定理判定（不要动）'!$A:B,2,FALSE)),"",VLOOKUP($B264,'小熊定理判定（不要动）'!$A:B,2,FALSE))</f>
        <v/>
      </c>
      <c r="K264" s="47" t="str">
        <f>IF(ISERROR(VLOOKUP($B264,'小熊定理判定（不要动）'!$A:C,3,FALSE)),"",VLOOKUP($B264,'小熊定理判定（不要动）'!$A:C,3,FALSE))</f>
        <v/>
      </c>
      <c r="L264" s="47" t="str">
        <f>IF(ISERROR(VLOOKUP($B264,'小熊定理判定（不要动）'!$A:D,4,FALSE)),"",VLOOKUP($B264,'小熊定理判定（不要动）'!$A:D,4,FALSE))</f>
        <v/>
      </c>
      <c r="M264" s="54" t="str">
        <f>IF(ISERROR(VLOOKUP($B264,'分位点（自己导出） '!$C:E,3,FALSE)),"",VLOOKUP($B264,'分位点（自己导出） '!$C:E,3,FALSE))</f>
        <v/>
      </c>
      <c r="N264" s="54" t="str">
        <f>IF(ISERROR(VLOOKUP($B264,'分位点（自己导出） '!$C:F,4,FALSE)),"",VLOOKUP($B264,'分位点（自己导出） '!$C:F,4,FALSE))</f>
        <v/>
      </c>
    </row>
    <row r="265" spans="4:14">
      <c r="D265" s="41" t="str">
        <f>IF(ISERROR(VLOOKUP(C265,'周期表（不要动）'!A:B,2,FALSE)),"",VLOOKUP(C265,'周期表（不要动）'!A:B,2,FALSE))</f>
        <v/>
      </c>
      <c r="E265" s="43" t="str">
        <f>IF(ISERROR(VLOOKUP($B265,'问财（自己导出）'!B:D,3,FALSE)),"",VLOOKUP($B265,'问财（自己导出）'!B:D,3,FALSE))</f>
        <v/>
      </c>
      <c r="F265" s="43" t="str">
        <f>IF(ISERROR(VLOOKUP($B265,'问财（自己导出）'!B:E,4,FALSE)),"",VLOOKUP($B265,'问财（自己导出）'!B:E,4,FALSE))</f>
        <v/>
      </c>
      <c r="G265" s="43" t="str">
        <f>IF(ISERROR(VLOOKUP($B265,'问财（自己导出）'!B:F,5,FALSE)),"",VLOOKUP($B265,'问财（自己导出）'!B:F,5,FALSE))</f>
        <v/>
      </c>
      <c r="H265" s="43" t="str">
        <f>IF(ISERROR(VLOOKUP($B265,'问财（自己导出）'!B:G,6,FALSE)),"",VLOOKUP($B265,'问财（自己导出）'!B:G,6,FALSE))</f>
        <v/>
      </c>
      <c r="I265" s="46">
        <f t="shared" si="5"/>
        <v>0</v>
      </c>
      <c r="J265" s="47" t="str">
        <f>IF(ISERROR(VLOOKUP($B265,'小熊定理判定（不要动）'!$A:B,2,FALSE)),"",VLOOKUP($B265,'小熊定理判定（不要动）'!$A:B,2,FALSE))</f>
        <v/>
      </c>
      <c r="K265" s="47" t="str">
        <f>IF(ISERROR(VLOOKUP($B265,'小熊定理判定（不要动）'!$A:C,3,FALSE)),"",VLOOKUP($B265,'小熊定理判定（不要动）'!$A:C,3,FALSE))</f>
        <v/>
      </c>
      <c r="L265" s="47" t="str">
        <f>IF(ISERROR(VLOOKUP($B265,'小熊定理判定（不要动）'!$A:D,4,FALSE)),"",VLOOKUP($B265,'小熊定理判定（不要动）'!$A:D,4,FALSE))</f>
        <v/>
      </c>
      <c r="M265" s="54" t="str">
        <f>IF(ISERROR(VLOOKUP($B265,'分位点（自己导出） '!$C:E,3,FALSE)),"",VLOOKUP($B265,'分位点（自己导出） '!$C:E,3,FALSE))</f>
        <v/>
      </c>
      <c r="N265" s="54" t="str">
        <f>IF(ISERROR(VLOOKUP($B265,'分位点（自己导出） '!$C:F,4,FALSE)),"",VLOOKUP($B265,'分位点（自己导出） '!$C:F,4,FALSE))</f>
        <v/>
      </c>
    </row>
    <row r="266" spans="4:14">
      <c r="D266" s="41" t="str">
        <f>IF(ISERROR(VLOOKUP(C266,'周期表（不要动）'!A:B,2,FALSE)),"",VLOOKUP(C266,'周期表（不要动）'!A:B,2,FALSE))</f>
        <v/>
      </c>
      <c r="E266" s="43" t="str">
        <f>IF(ISERROR(VLOOKUP($B266,'问财（自己导出）'!B:D,3,FALSE)),"",VLOOKUP($B266,'问财（自己导出）'!B:D,3,FALSE))</f>
        <v/>
      </c>
      <c r="F266" s="43" t="str">
        <f>IF(ISERROR(VLOOKUP($B266,'问财（自己导出）'!B:E,4,FALSE)),"",VLOOKUP($B266,'问财（自己导出）'!B:E,4,FALSE))</f>
        <v/>
      </c>
      <c r="G266" s="43" t="str">
        <f>IF(ISERROR(VLOOKUP($B266,'问财（自己导出）'!B:F,5,FALSE)),"",VLOOKUP($B266,'问财（自己导出）'!B:F,5,FALSE))</f>
        <v/>
      </c>
      <c r="H266" s="43" t="str">
        <f>IF(ISERROR(VLOOKUP($B266,'问财（自己导出）'!B:G,6,FALSE)),"",VLOOKUP($B266,'问财（自己导出）'!B:G,6,FALSE))</f>
        <v/>
      </c>
      <c r="I266" s="46">
        <f t="shared" si="5"/>
        <v>0</v>
      </c>
      <c r="J266" s="47" t="str">
        <f>IF(ISERROR(VLOOKUP($B266,'小熊定理判定（不要动）'!$A:B,2,FALSE)),"",VLOOKUP($B266,'小熊定理判定（不要动）'!$A:B,2,FALSE))</f>
        <v/>
      </c>
      <c r="K266" s="47" t="str">
        <f>IF(ISERROR(VLOOKUP($B266,'小熊定理判定（不要动）'!$A:C,3,FALSE)),"",VLOOKUP($B266,'小熊定理判定（不要动）'!$A:C,3,FALSE))</f>
        <v/>
      </c>
      <c r="L266" s="47" t="str">
        <f>IF(ISERROR(VLOOKUP($B266,'小熊定理判定（不要动）'!$A:D,4,FALSE)),"",VLOOKUP($B266,'小熊定理判定（不要动）'!$A:D,4,FALSE))</f>
        <v/>
      </c>
      <c r="M266" s="54" t="str">
        <f>IF(ISERROR(VLOOKUP($B266,'分位点（自己导出） '!$C:E,3,FALSE)),"",VLOOKUP($B266,'分位点（自己导出） '!$C:E,3,FALSE))</f>
        <v/>
      </c>
      <c r="N266" s="54" t="str">
        <f>IF(ISERROR(VLOOKUP($B266,'分位点（自己导出） '!$C:F,4,FALSE)),"",VLOOKUP($B266,'分位点（自己导出） '!$C:F,4,FALSE))</f>
        <v/>
      </c>
    </row>
    <row r="267" spans="4:14">
      <c r="D267" s="41" t="str">
        <f>IF(ISERROR(VLOOKUP(C267,'周期表（不要动）'!A:B,2,FALSE)),"",VLOOKUP(C267,'周期表（不要动）'!A:B,2,FALSE))</f>
        <v/>
      </c>
      <c r="E267" s="43" t="str">
        <f>IF(ISERROR(VLOOKUP($B267,'问财（自己导出）'!B:D,3,FALSE)),"",VLOOKUP($B267,'问财（自己导出）'!B:D,3,FALSE))</f>
        <v/>
      </c>
      <c r="F267" s="43" t="str">
        <f>IF(ISERROR(VLOOKUP($B267,'问财（自己导出）'!B:E,4,FALSE)),"",VLOOKUP($B267,'问财（自己导出）'!B:E,4,FALSE))</f>
        <v/>
      </c>
      <c r="G267" s="43" t="str">
        <f>IF(ISERROR(VLOOKUP($B267,'问财（自己导出）'!B:F,5,FALSE)),"",VLOOKUP($B267,'问财（自己导出）'!B:F,5,FALSE))</f>
        <v/>
      </c>
      <c r="H267" s="43" t="str">
        <f>IF(ISERROR(VLOOKUP($B267,'问财（自己导出）'!B:G,6,FALSE)),"",VLOOKUP($B267,'问财（自己导出）'!B:G,6,FALSE))</f>
        <v/>
      </c>
      <c r="I267" s="46">
        <f t="shared" si="5"/>
        <v>0</v>
      </c>
      <c r="J267" s="47" t="str">
        <f>IF(ISERROR(VLOOKUP($B267,'小熊定理判定（不要动）'!$A:B,2,FALSE)),"",VLOOKUP($B267,'小熊定理判定（不要动）'!$A:B,2,FALSE))</f>
        <v/>
      </c>
      <c r="K267" s="47" t="str">
        <f>IF(ISERROR(VLOOKUP($B267,'小熊定理判定（不要动）'!$A:C,3,FALSE)),"",VLOOKUP($B267,'小熊定理判定（不要动）'!$A:C,3,FALSE))</f>
        <v/>
      </c>
      <c r="L267" s="47" t="str">
        <f>IF(ISERROR(VLOOKUP($B267,'小熊定理判定（不要动）'!$A:D,4,FALSE)),"",VLOOKUP($B267,'小熊定理判定（不要动）'!$A:D,4,FALSE))</f>
        <v/>
      </c>
      <c r="M267" s="54" t="str">
        <f>IF(ISERROR(VLOOKUP($B267,'分位点（自己导出） '!$C:E,3,FALSE)),"",VLOOKUP($B267,'分位点（自己导出） '!$C:E,3,FALSE))</f>
        <v/>
      </c>
      <c r="N267" s="54" t="str">
        <f>IF(ISERROR(VLOOKUP($B267,'分位点（自己导出） '!$C:F,4,FALSE)),"",VLOOKUP($B267,'分位点（自己导出） '!$C:F,4,FALSE))</f>
        <v/>
      </c>
    </row>
    <row r="268" spans="4:14">
      <c r="D268" s="41" t="str">
        <f>IF(ISERROR(VLOOKUP(C268,'周期表（不要动）'!A:B,2,FALSE)),"",VLOOKUP(C268,'周期表（不要动）'!A:B,2,FALSE))</f>
        <v/>
      </c>
      <c r="E268" s="43" t="str">
        <f>IF(ISERROR(VLOOKUP($B268,'问财（自己导出）'!B:D,3,FALSE)),"",VLOOKUP($B268,'问财（自己导出）'!B:D,3,FALSE))</f>
        <v/>
      </c>
      <c r="F268" s="43" t="str">
        <f>IF(ISERROR(VLOOKUP($B268,'问财（自己导出）'!B:E,4,FALSE)),"",VLOOKUP($B268,'问财（自己导出）'!B:E,4,FALSE))</f>
        <v/>
      </c>
      <c r="G268" s="43" t="str">
        <f>IF(ISERROR(VLOOKUP($B268,'问财（自己导出）'!B:F,5,FALSE)),"",VLOOKUP($B268,'问财（自己导出）'!B:F,5,FALSE))</f>
        <v/>
      </c>
      <c r="H268" s="43" t="str">
        <f>IF(ISERROR(VLOOKUP($B268,'问财（自己导出）'!B:G,6,FALSE)),"",VLOOKUP($B268,'问财（自己导出）'!B:G,6,FALSE))</f>
        <v/>
      </c>
      <c r="I268" s="46">
        <f t="shared" si="5"/>
        <v>0</v>
      </c>
      <c r="J268" s="47" t="str">
        <f>IF(ISERROR(VLOOKUP($B268,'小熊定理判定（不要动）'!$A:B,2,FALSE)),"",VLOOKUP($B268,'小熊定理判定（不要动）'!$A:B,2,FALSE))</f>
        <v/>
      </c>
      <c r="K268" s="47" t="str">
        <f>IF(ISERROR(VLOOKUP($B268,'小熊定理判定（不要动）'!$A:C,3,FALSE)),"",VLOOKUP($B268,'小熊定理判定（不要动）'!$A:C,3,FALSE))</f>
        <v/>
      </c>
      <c r="L268" s="47" t="str">
        <f>IF(ISERROR(VLOOKUP($B268,'小熊定理判定（不要动）'!$A:D,4,FALSE)),"",VLOOKUP($B268,'小熊定理判定（不要动）'!$A:D,4,FALSE))</f>
        <v/>
      </c>
      <c r="M268" s="54" t="str">
        <f>IF(ISERROR(VLOOKUP($B268,'分位点（自己导出） '!$C:E,3,FALSE)),"",VLOOKUP($B268,'分位点（自己导出） '!$C:E,3,FALSE))</f>
        <v/>
      </c>
      <c r="N268" s="54" t="str">
        <f>IF(ISERROR(VLOOKUP($B268,'分位点（自己导出） '!$C:F,4,FALSE)),"",VLOOKUP($B268,'分位点（自己导出） '!$C:F,4,FALSE))</f>
        <v/>
      </c>
    </row>
    <row r="269" spans="4:14">
      <c r="D269" s="41" t="str">
        <f>IF(ISERROR(VLOOKUP(C269,'周期表（不要动）'!A:B,2,FALSE)),"",VLOOKUP(C269,'周期表（不要动）'!A:B,2,FALSE))</f>
        <v/>
      </c>
      <c r="E269" s="43" t="str">
        <f>IF(ISERROR(VLOOKUP($B269,'问财（自己导出）'!B:D,3,FALSE)),"",VLOOKUP($B269,'问财（自己导出）'!B:D,3,FALSE))</f>
        <v/>
      </c>
      <c r="F269" s="43" t="str">
        <f>IF(ISERROR(VLOOKUP($B269,'问财（自己导出）'!B:E,4,FALSE)),"",VLOOKUP($B269,'问财（自己导出）'!B:E,4,FALSE))</f>
        <v/>
      </c>
      <c r="G269" s="43" t="str">
        <f>IF(ISERROR(VLOOKUP($B269,'问财（自己导出）'!B:F,5,FALSE)),"",VLOOKUP($B269,'问财（自己导出）'!B:F,5,FALSE))</f>
        <v/>
      </c>
      <c r="H269" s="43" t="str">
        <f>IF(ISERROR(VLOOKUP($B269,'问财（自己导出）'!B:G,6,FALSE)),"",VLOOKUP($B269,'问财（自己导出）'!B:G,6,FALSE))</f>
        <v/>
      </c>
      <c r="I269" s="46">
        <f t="shared" si="5"/>
        <v>0</v>
      </c>
      <c r="J269" s="47" t="str">
        <f>IF(ISERROR(VLOOKUP($B269,'小熊定理判定（不要动）'!$A:B,2,FALSE)),"",VLOOKUP($B269,'小熊定理判定（不要动）'!$A:B,2,FALSE))</f>
        <v/>
      </c>
      <c r="K269" s="47" t="str">
        <f>IF(ISERROR(VLOOKUP($B269,'小熊定理判定（不要动）'!$A:C,3,FALSE)),"",VLOOKUP($B269,'小熊定理判定（不要动）'!$A:C,3,FALSE))</f>
        <v/>
      </c>
      <c r="L269" s="47" t="str">
        <f>IF(ISERROR(VLOOKUP($B269,'小熊定理判定（不要动）'!$A:D,4,FALSE)),"",VLOOKUP($B269,'小熊定理判定（不要动）'!$A:D,4,FALSE))</f>
        <v/>
      </c>
      <c r="M269" s="54" t="str">
        <f>IF(ISERROR(VLOOKUP($B269,'分位点（自己导出） '!$C:E,3,FALSE)),"",VLOOKUP($B269,'分位点（自己导出） '!$C:E,3,FALSE))</f>
        <v/>
      </c>
      <c r="N269" s="54" t="str">
        <f>IF(ISERROR(VLOOKUP($B269,'分位点（自己导出） '!$C:F,4,FALSE)),"",VLOOKUP($B269,'分位点（自己导出） '!$C:F,4,FALSE))</f>
        <v/>
      </c>
    </row>
    <row r="270" spans="4:14">
      <c r="D270" s="41" t="str">
        <f>IF(ISERROR(VLOOKUP(C270,'周期表（不要动）'!A:B,2,FALSE)),"",VLOOKUP(C270,'周期表（不要动）'!A:B,2,FALSE))</f>
        <v/>
      </c>
      <c r="E270" s="43" t="str">
        <f>IF(ISERROR(VLOOKUP($B270,'问财（自己导出）'!B:D,3,FALSE)),"",VLOOKUP($B270,'问财（自己导出）'!B:D,3,FALSE))</f>
        <v/>
      </c>
      <c r="F270" s="43" t="str">
        <f>IF(ISERROR(VLOOKUP($B270,'问财（自己导出）'!B:E,4,FALSE)),"",VLOOKUP($B270,'问财（自己导出）'!B:E,4,FALSE))</f>
        <v/>
      </c>
      <c r="G270" s="43" t="str">
        <f>IF(ISERROR(VLOOKUP($B270,'问财（自己导出）'!B:F,5,FALSE)),"",VLOOKUP($B270,'问财（自己导出）'!B:F,5,FALSE))</f>
        <v/>
      </c>
      <c r="H270" s="43" t="str">
        <f>IF(ISERROR(VLOOKUP($B270,'问财（自己导出）'!B:G,6,FALSE)),"",VLOOKUP($B270,'问财（自己导出）'!B:G,6,FALSE))</f>
        <v/>
      </c>
      <c r="I270" s="46">
        <f t="shared" si="5"/>
        <v>0</v>
      </c>
      <c r="J270" s="47" t="str">
        <f>IF(ISERROR(VLOOKUP($B270,'小熊定理判定（不要动）'!$A:B,2,FALSE)),"",VLOOKUP($B270,'小熊定理判定（不要动）'!$A:B,2,FALSE))</f>
        <v/>
      </c>
      <c r="K270" s="47" t="str">
        <f>IF(ISERROR(VLOOKUP($B270,'小熊定理判定（不要动）'!$A:C,3,FALSE)),"",VLOOKUP($B270,'小熊定理判定（不要动）'!$A:C,3,FALSE))</f>
        <v/>
      </c>
      <c r="L270" s="47" t="str">
        <f>IF(ISERROR(VLOOKUP($B270,'小熊定理判定（不要动）'!$A:D,4,FALSE)),"",VLOOKUP($B270,'小熊定理判定（不要动）'!$A:D,4,FALSE))</f>
        <v/>
      </c>
      <c r="M270" s="54" t="str">
        <f>IF(ISERROR(VLOOKUP($B270,'分位点（自己导出） '!$C:E,3,FALSE)),"",VLOOKUP($B270,'分位点（自己导出） '!$C:E,3,FALSE))</f>
        <v/>
      </c>
      <c r="N270" s="54" t="str">
        <f>IF(ISERROR(VLOOKUP($B270,'分位点（自己导出） '!$C:F,4,FALSE)),"",VLOOKUP($B270,'分位点（自己导出） '!$C:F,4,FALSE))</f>
        <v/>
      </c>
    </row>
    <row r="271" spans="4:14">
      <c r="D271" s="41" t="str">
        <f>IF(ISERROR(VLOOKUP(C271,'周期表（不要动）'!A:B,2,FALSE)),"",VLOOKUP(C271,'周期表（不要动）'!A:B,2,FALSE))</f>
        <v/>
      </c>
      <c r="E271" s="43" t="str">
        <f>IF(ISERROR(VLOOKUP($B271,'问财（自己导出）'!B:D,3,FALSE)),"",VLOOKUP($B271,'问财（自己导出）'!B:D,3,FALSE))</f>
        <v/>
      </c>
      <c r="F271" s="43" t="str">
        <f>IF(ISERROR(VLOOKUP($B271,'问财（自己导出）'!B:E,4,FALSE)),"",VLOOKUP($B271,'问财（自己导出）'!B:E,4,FALSE))</f>
        <v/>
      </c>
      <c r="G271" s="43" t="str">
        <f>IF(ISERROR(VLOOKUP($B271,'问财（自己导出）'!B:F,5,FALSE)),"",VLOOKUP($B271,'问财（自己导出）'!B:F,5,FALSE))</f>
        <v/>
      </c>
      <c r="H271" s="43" t="str">
        <f>IF(ISERROR(VLOOKUP($B271,'问财（自己导出）'!B:G,6,FALSE)),"",VLOOKUP($B271,'问财（自己导出）'!B:G,6,FALSE))</f>
        <v/>
      </c>
      <c r="I271" s="46">
        <f t="shared" si="5"/>
        <v>0</v>
      </c>
      <c r="J271" s="47" t="str">
        <f>IF(ISERROR(VLOOKUP($B271,'小熊定理判定（不要动）'!$A:B,2,FALSE)),"",VLOOKUP($B271,'小熊定理判定（不要动）'!$A:B,2,FALSE))</f>
        <v/>
      </c>
      <c r="K271" s="47" t="str">
        <f>IF(ISERROR(VLOOKUP($B271,'小熊定理判定（不要动）'!$A:C,3,FALSE)),"",VLOOKUP($B271,'小熊定理判定（不要动）'!$A:C,3,FALSE))</f>
        <v/>
      </c>
      <c r="L271" s="47" t="str">
        <f>IF(ISERROR(VLOOKUP($B271,'小熊定理判定（不要动）'!$A:D,4,FALSE)),"",VLOOKUP($B271,'小熊定理判定（不要动）'!$A:D,4,FALSE))</f>
        <v/>
      </c>
      <c r="M271" s="54" t="str">
        <f>IF(ISERROR(VLOOKUP($B271,'分位点（自己导出） '!$C:E,3,FALSE)),"",VLOOKUP($B271,'分位点（自己导出） '!$C:E,3,FALSE))</f>
        <v/>
      </c>
      <c r="N271" s="54" t="str">
        <f>IF(ISERROR(VLOOKUP($B271,'分位点（自己导出） '!$C:F,4,FALSE)),"",VLOOKUP($B271,'分位点（自己导出） '!$C:F,4,FALSE))</f>
        <v/>
      </c>
    </row>
    <row r="272" spans="4:14">
      <c r="D272" s="41" t="str">
        <f>IF(ISERROR(VLOOKUP(C272,'周期表（不要动）'!A:B,2,FALSE)),"",VLOOKUP(C272,'周期表（不要动）'!A:B,2,FALSE))</f>
        <v/>
      </c>
      <c r="E272" s="43" t="str">
        <f>IF(ISERROR(VLOOKUP($B272,'问财（自己导出）'!B:D,3,FALSE)),"",VLOOKUP($B272,'问财（自己导出）'!B:D,3,FALSE))</f>
        <v/>
      </c>
      <c r="F272" s="43" t="str">
        <f>IF(ISERROR(VLOOKUP($B272,'问财（自己导出）'!B:E,4,FALSE)),"",VLOOKUP($B272,'问财（自己导出）'!B:E,4,FALSE))</f>
        <v/>
      </c>
      <c r="G272" s="43" t="str">
        <f>IF(ISERROR(VLOOKUP($B272,'问财（自己导出）'!B:F,5,FALSE)),"",VLOOKUP($B272,'问财（自己导出）'!B:F,5,FALSE))</f>
        <v/>
      </c>
      <c r="H272" s="43" t="str">
        <f>IF(ISERROR(VLOOKUP($B272,'问财（自己导出）'!B:G,6,FALSE)),"",VLOOKUP($B272,'问财（自己导出）'!B:G,6,FALSE))</f>
        <v/>
      </c>
      <c r="I272" s="46">
        <f t="shared" si="5"/>
        <v>0</v>
      </c>
      <c r="J272" s="47" t="str">
        <f>IF(ISERROR(VLOOKUP($B272,'小熊定理判定（不要动）'!$A:B,2,FALSE)),"",VLOOKUP($B272,'小熊定理判定（不要动）'!$A:B,2,FALSE))</f>
        <v/>
      </c>
      <c r="K272" s="47" t="str">
        <f>IF(ISERROR(VLOOKUP($B272,'小熊定理判定（不要动）'!$A:C,3,FALSE)),"",VLOOKUP($B272,'小熊定理判定（不要动）'!$A:C,3,FALSE))</f>
        <v/>
      </c>
      <c r="L272" s="47" t="str">
        <f>IF(ISERROR(VLOOKUP($B272,'小熊定理判定（不要动）'!$A:D,4,FALSE)),"",VLOOKUP($B272,'小熊定理判定（不要动）'!$A:D,4,FALSE))</f>
        <v/>
      </c>
      <c r="M272" s="54" t="str">
        <f>IF(ISERROR(VLOOKUP($B272,'分位点（自己导出） '!$C:E,3,FALSE)),"",VLOOKUP($B272,'分位点（自己导出） '!$C:E,3,FALSE))</f>
        <v/>
      </c>
      <c r="N272" s="54" t="str">
        <f>IF(ISERROR(VLOOKUP($B272,'分位点（自己导出） '!$C:F,4,FALSE)),"",VLOOKUP($B272,'分位点（自己导出） '!$C:F,4,FALSE))</f>
        <v/>
      </c>
    </row>
    <row r="273" spans="4:14">
      <c r="D273" s="41" t="str">
        <f>IF(ISERROR(VLOOKUP(C273,'周期表（不要动）'!A:B,2,FALSE)),"",VLOOKUP(C273,'周期表（不要动）'!A:B,2,FALSE))</f>
        <v/>
      </c>
      <c r="E273" s="43" t="str">
        <f>IF(ISERROR(VLOOKUP($B273,'问财（自己导出）'!B:D,3,FALSE)),"",VLOOKUP($B273,'问财（自己导出）'!B:D,3,FALSE))</f>
        <v/>
      </c>
      <c r="F273" s="43" t="str">
        <f>IF(ISERROR(VLOOKUP($B273,'问财（自己导出）'!B:E,4,FALSE)),"",VLOOKUP($B273,'问财（自己导出）'!B:E,4,FALSE))</f>
        <v/>
      </c>
      <c r="G273" s="43" t="str">
        <f>IF(ISERROR(VLOOKUP($B273,'问财（自己导出）'!B:F,5,FALSE)),"",VLOOKUP($B273,'问财（自己导出）'!B:F,5,FALSE))</f>
        <v/>
      </c>
      <c r="H273" s="43" t="str">
        <f>IF(ISERROR(VLOOKUP($B273,'问财（自己导出）'!B:G,6,FALSE)),"",VLOOKUP($B273,'问财（自己导出）'!B:G,6,FALSE))</f>
        <v/>
      </c>
      <c r="I273" s="46">
        <f t="shared" si="5"/>
        <v>0</v>
      </c>
      <c r="J273" s="47" t="str">
        <f>IF(ISERROR(VLOOKUP($B273,'小熊定理判定（不要动）'!$A:B,2,FALSE)),"",VLOOKUP($B273,'小熊定理判定（不要动）'!$A:B,2,FALSE))</f>
        <v/>
      </c>
      <c r="K273" s="47" t="str">
        <f>IF(ISERROR(VLOOKUP($B273,'小熊定理判定（不要动）'!$A:C,3,FALSE)),"",VLOOKUP($B273,'小熊定理判定（不要动）'!$A:C,3,FALSE))</f>
        <v/>
      </c>
      <c r="L273" s="47" t="str">
        <f>IF(ISERROR(VLOOKUP($B273,'小熊定理判定（不要动）'!$A:D,4,FALSE)),"",VLOOKUP($B273,'小熊定理判定（不要动）'!$A:D,4,FALSE))</f>
        <v/>
      </c>
      <c r="M273" s="54" t="str">
        <f>IF(ISERROR(VLOOKUP($B273,'分位点（自己导出） '!$C:E,3,FALSE)),"",VLOOKUP($B273,'分位点（自己导出） '!$C:E,3,FALSE))</f>
        <v/>
      </c>
      <c r="N273" s="54" t="str">
        <f>IF(ISERROR(VLOOKUP($B273,'分位点（自己导出） '!$C:F,4,FALSE)),"",VLOOKUP($B273,'分位点（自己导出） '!$C:F,4,FALSE))</f>
        <v/>
      </c>
    </row>
    <row r="274" spans="4:14">
      <c r="D274" s="41" t="str">
        <f>IF(ISERROR(VLOOKUP(C274,'周期表（不要动）'!A:B,2,FALSE)),"",VLOOKUP(C274,'周期表（不要动）'!A:B,2,FALSE))</f>
        <v/>
      </c>
      <c r="E274" s="43" t="str">
        <f>IF(ISERROR(VLOOKUP($B274,'问财（自己导出）'!B:D,3,FALSE)),"",VLOOKUP($B274,'问财（自己导出）'!B:D,3,FALSE))</f>
        <v/>
      </c>
      <c r="F274" s="43" t="str">
        <f>IF(ISERROR(VLOOKUP($B274,'问财（自己导出）'!B:E,4,FALSE)),"",VLOOKUP($B274,'问财（自己导出）'!B:E,4,FALSE))</f>
        <v/>
      </c>
      <c r="G274" s="43" t="str">
        <f>IF(ISERROR(VLOOKUP($B274,'问财（自己导出）'!B:F,5,FALSE)),"",VLOOKUP($B274,'问财（自己导出）'!B:F,5,FALSE))</f>
        <v/>
      </c>
      <c r="H274" s="43" t="str">
        <f>IF(ISERROR(VLOOKUP($B274,'问财（自己导出）'!B:G,6,FALSE)),"",VLOOKUP($B274,'问财（自己导出）'!B:G,6,FALSE))</f>
        <v/>
      </c>
      <c r="I274" s="46">
        <f t="shared" si="5"/>
        <v>0</v>
      </c>
      <c r="J274" s="47" t="str">
        <f>IF(ISERROR(VLOOKUP($B274,'小熊定理判定（不要动）'!$A:B,2,FALSE)),"",VLOOKUP($B274,'小熊定理判定（不要动）'!$A:B,2,FALSE))</f>
        <v/>
      </c>
      <c r="K274" s="47" t="str">
        <f>IF(ISERROR(VLOOKUP($B274,'小熊定理判定（不要动）'!$A:C,3,FALSE)),"",VLOOKUP($B274,'小熊定理判定（不要动）'!$A:C,3,FALSE))</f>
        <v/>
      </c>
      <c r="L274" s="47" t="str">
        <f>IF(ISERROR(VLOOKUP($B274,'小熊定理判定（不要动）'!$A:D,4,FALSE)),"",VLOOKUP($B274,'小熊定理判定（不要动）'!$A:D,4,FALSE))</f>
        <v/>
      </c>
      <c r="M274" s="54" t="str">
        <f>IF(ISERROR(VLOOKUP($B274,'分位点（自己导出） '!$C:E,3,FALSE)),"",VLOOKUP($B274,'分位点（自己导出） '!$C:E,3,FALSE))</f>
        <v/>
      </c>
      <c r="N274" s="54" t="str">
        <f>IF(ISERROR(VLOOKUP($B274,'分位点（自己导出） '!$C:F,4,FALSE)),"",VLOOKUP($B274,'分位点（自己导出） '!$C:F,4,FALSE))</f>
        <v/>
      </c>
    </row>
    <row r="275" spans="4:14">
      <c r="D275" s="41" t="str">
        <f>IF(ISERROR(VLOOKUP(C275,'周期表（不要动）'!A:B,2,FALSE)),"",VLOOKUP(C275,'周期表（不要动）'!A:B,2,FALSE))</f>
        <v/>
      </c>
      <c r="E275" s="43" t="str">
        <f>IF(ISERROR(VLOOKUP($B275,'问财（自己导出）'!B:D,3,FALSE)),"",VLOOKUP($B275,'问财（自己导出）'!B:D,3,FALSE))</f>
        <v/>
      </c>
      <c r="F275" s="43" t="str">
        <f>IF(ISERROR(VLOOKUP($B275,'问财（自己导出）'!B:E,4,FALSE)),"",VLOOKUP($B275,'问财（自己导出）'!B:E,4,FALSE))</f>
        <v/>
      </c>
      <c r="G275" s="43" t="str">
        <f>IF(ISERROR(VLOOKUP($B275,'问财（自己导出）'!B:F,5,FALSE)),"",VLOOKUP($B275,'问财（自己导出）'!B:F,5,FALSE))</f>
        <v/>
      </c>
      <c r="H275" s="43" t="str">
        <f>IF(ISERROR(VLOOKUP($B275,'问财（自己导出）'!B:G,6,FALSE)),"",VLOOKUP($B275,'问财（自己导出）'!B:G,6,FALSE))</f>
        <v/>
      </c>
      <c r="I275" s="46">
        <f t="shared" si="5"/>
        <v>0</v>
      </c>
      <c r="J275" s="47" t="str">
        <f>IF(ISERROR(VLOOKUP($B275,'小熊定理判定（不要动）'!$A:B,2,FALSE)),"",VLOOKUP($B275,'小熊定理判定（不要动）'!$A:B,2,FALSE))</f>
        <v/>
      </c>
      <c r="K275" s="47" t="str">
        <f>IF(ISERROR(VLOOKUP($B275,'小熊定理判定（不要动）'!$A:C,3,FALSE)),"",VLOOKUP($B275,'小熊定理判定（不要动）'!$A:C,3,FALSE))</f>
        <v/>
      </c>
      <c r="L275" s="47" t="str">
        <f>IF(ISERROR(VLOOKUP($B275,'小熊定理判定（不要动）'!$A:D,4,FALSE)),"",VLOOKUP($B275,'小熊定理判定（不要动）'!$A:D,4,FALSE))</f>
        <v/>
      </c>
      <c r="M275" s="54" t="str">
        <f>IF(ISERROR(VLOOKUP($B275,'分位点（自己导出） '!$C:E,3,FALSE)),"",VLOOKUP($B275,'分位点（自己导出） '!$C:E,3,FALSE))</f>
        <v/>
      </c>
      <c r="N275" s="54" t="str">
        <f>IF(ISERROR(VLOOKUP($B275,'分位点（自己导出） '!$C:F,4,FALSE)),"",VLOOKUP($B275,'分位点（自己导出） '!$C:F,4,FALSE))</f>
        <v/>
      </c>
    </row>
    <row r="276" spans="4:14">
      <c r="D276" s="41" t="str">
        <f>IF(ISERROR(VLOOKUP(C276,'周期表（不要动）'!A:B,2,FALSE)),"",VLOOKUP(C276,'周期表（不要动）'!A:B,2,FALSE))</f>
        <v/>
      </c>
      <c r="E276" s="43" t="str">
        <f>IF(ISERROR(VLOOKUP($B276,'问财（自己导出）'!B:D,3,FALSE)),"",VLOOKUP($B276,'问财（自己导出）'!B:D,3,FALSE))</f>
        <v/>
      </c>
      <c r="F276" s="43" t="str">
        <f>IF(ISERROR(VLOOKUP($B276,'问财（自己导出）'!B:E,4,FALSE)),"",VLOOKUP($B276,'问财（自己导出）'!B:E,4,FALSE))</f>
        <v/>
      </c>
      <c r="G276" s="43" t="str">
        <f>IF(ISERROR(VLOOKUP($B276,'问财（自己导出）'!B:F,5,FALSE)),"",VLOOKUP($B276,'问财（自己导出）'!B:F,5,FALSE))</f>
        <v/>
      </c>
      <c r="H276" s="43" t="str">
        <f>IF(ISERROR(VLOOKUP($B276,'问财（自己导出）'!B:G,6,FALSE)),"",VLOOKUP($B276,'问财（自己导出）'!B:G,6,FALSE))</f>
        <v/>
      </c>
      <c r="I276" s="46">
        <f t="shared" si="5"/>
        <v>0</v>
      </c>
      <c r="J276" s="47" t="str">
        <f>IF(ISERROR(VLOOKUP($B276,'小熊定理判定（不要动）'!$A:B,2,FALSE)),"",VLOOKUP($B276,'小熊定理判定（不要动）'!$A:B,2,FALSE))</f>
        <v/>
      </c>
      <c r="K276" s="47" t="str">
        <f>IF(ISERROR(VLOOKUP($B276,'小熊定理判定（不要动）'!$A:C,3,FALSE)),"",VLOOKUP($B276,'小熊定理判定（不要动）'!$A:C,3,FALSE))</f>
        <v/>
      </c>
      <c r="L276" s="47" t="str">
        <f>IF(ISERROR(VLOOKUP($B276,'小熊定理判定（不要动）'!$A:D,4,FALSE)),"",VLOOKUP($B276,'小熊定理判定（不要动）'!$A:D,4,FALSE))</f>
        <v/>
      </c>
      <c r="M276" s="54" t="str">
        <f>IF(ISERROR(VLOOKUP($B276,'分位点（自己导出） '!$C:E,3,FALSE)),"",VLOOKUP($B276,'分位点（自己导出） '!$C:E,3,FALSE))</f>
        <v/>
      </c>
      <c r="N276" s="54" t="str">
        <f>IF(ISERROR(VLOOKUP($B276,'分位点（自己导出） '!$C:F,4,FALSE)),"",VLOOKUP($B276,'分位点（自己导出） '!$C:F,4,FALSE))</f>
        <v/>
      </c>
    </row>
    <row r="277" spans="4:14">
      <c r="D277" s="41" t="str">
        <f>IF(ISERROR(VLOOKUP(C277,'周期表（不要动）'!A:B,2,FALSE)),"",VLOOKUP(C277,'周期表（不要动）'!A:B,2,FALSE))</f>
        <v/>
      </c>
      <c r="E277" s="43" t="str">
        <f>IF(ISERROR(VLOOKUP($B277,'问财（自己导出）'!B:D,3,FALSE)),"",VLOOKUP($B277,'问财（自己导出）'!B:D,3,FALSE))</f>
        <v/>
      </c>
      <c r="F277" s="43" t="str">
        <f>IF(ISERROR(VLOOKUP($B277,'问财（自己导出）'!B:E,4,FALSE)),"",VLOOKUP($B277,'问财（自己导出）'!B:E,4,FALSE))</f>
        <v/>
      </c>
      <c r="G277" s="43" t="str">
        <f>IF(ISERROR(VLOOKUP($B277,'问财（自己导出）'!B:F,5,FALSE)),"",VLOOKUP($B277,'问财（自己导出）'!B:F,5,FALSE))</f>
        <v/>
      </c>
      <c r="H277" s="43" t="str">
        <f>IF(ISERROR(VLOOKUP($B277,'问财（自己导出）'!B:G,6,FALSE)),"",VLOOKUP($B277,'问财（自己导出）'!B:G,6,FALSE))</f>
        <v/>
      </c>
      <c r="I277" s="46">
        <f t="shared" si="5"/>
        <v>0</v>
      </c>
      <c r="J277" s="47" t="str">
        <f>IF(ISERROR(VLOOKUP($B277,'小熊定理判定（不要动）'!$A:B,2,FALSE)),"",VLOOKUP($B277,'小熊定理判定（不要动）'!$A:B,2,FALSE))</f>
        <v/>
      </c>
      <c r="K277" s="47" t="str">
        <f>IF(ISERROR(VLOOKUP($B277,'小熊定理判定（不要动）'!$A:C,3,FALSE)),"",VLOOKUP($B277,'小熊定理判定（不要动）'!$A:C,3,FALSE))</f>
        <v/>
      </c>
      <c r="L277" s="47" t="str">
        <f>IF(ISERROR(VLOOKUP($B277,'小熊定理判定（不要动）'!$A:D,4,FALSE)),"",VLOOKUP($B277,'小熊定理判定（不要动）'!$A:D,4,FALSE))</f>
        <v/>
      </c>
      <c r="M277" s="54" t="str">
        <f>IF(ISERROR(VLOOKUP($B277,'分位点（自己导出） '!$C:E,3,FALSE)),"",VLOOKUP($B277,'分位点（自己导出） '!$C:E,3,FALSE))</f>
        <v/>
      </c>
      <c r="N277" s="54" t="str">
        <f>IF(ISERROR(VLOOKUP($B277,'分位点（自己导出） '!$C:F,4,FALSE)),"",VLOOKUP($B277,'分位点（自己导出） '!$C:F,4,FALSE))</f>
        <v/>
      </c>
    </row>
    <row r="278" spans="4:14">
      <c r="D278" s="41" t="str">
        <f>IF(ISERROR(VLOOKUP(C278,'周期表（不要动）'!A:B,2,FALSE)),"",VLOOKUP(C278,'周期表（不要动）'!A:B,2,FALSE))</f>
        <v/>
      </c>
      <c r="E278" s="43" t="str">
        <f>IF(ISERROR(VLOOKUP($B278,'问财（自己导出）'!B:D,3,FALSE)),"",VLOOKUP($B278,'问财（自己导出）'!B:D,3,FALSE))</f>
        <v/>
      </c>
      <c r="F278" s="43" t="str">
        <f>IF(ISERROR(VLOOKUP($B278,'问财（自己导出）'!B:E,4,FALSE)),"",VLOOKUP($B278,'问财（自己导出）'!B:E,4,FALSE))</f>
        <v/>
      </c>
      <c r="G278" s="43" t="str">
        <f>IF(ISERROR(VLOOKUP($B278,'问财（自己导出）'!B:F,5,FALSE)),"",VLOOKUP($B278,'问财（自己导出）'!B:F,5,FALSE))</f>
        <v/>
      </c>
      <c r="H278" s="43" t="str">
        <f>IF(ISERROR(VLOOKUP($B278,'问财（自己导出）'!B:G,6,FALSE)),"",VLOOKUP($B278,'问财（自己导出）'!B:G,6,FALSE))</f>
        <v/>
      </c>
      <c r="I278" s="46">
        <f t="shared" si="5"/>
        <v>0</v>
      </c>
      <c r="J278" s="47" t="str">
        <f>IF(ISERROR(VLOOKUP($B278,'小熊定理判定（不要动）'!$A:B,2,FALSE)),"",VLOOKUP($B278,'小熊定理判定（不要动）'!$A:B,2,FALSE))</f>
        <v/>
      </c>
      <c r="K278" s="47" t="str">
        <f>IF(ISERROR(VLOOKUP($B278,'小熊定理判定（不要动）'!$A:C,3,FALSE)),"",VLOOKUP($B278,'小熊定理判定（不要动）'!$A:C,3,FALSE))</f>
        <v/>
      </c>
      <c r="L278" s="47" t="str">
        <f>IF(ISERROR(VLOOKUP($B278,'小熊定理判定（不要动）'!$A:D,4,FALSE)),"",VLOOKUP($B278,'小熊定理判定（不要动）'!$A:D,4,FALSE))</f>
        <v/>
      </c>
      <c r="M278" s="54" t="str">
        <f>IF(ISERROR(VLOOKUP($B278,'分位点（自己导出） '!$C:E,3,FALSE)),"",VLOOKUP($B278,'分位点（自己导出） '!$C:E,3,FALSE))</f>
        <v/>
      </c>
      <c r="N278" s="54" t="str">
        <f>IF(ISERROR(VLOOKUP($B278,'分位点（自己导出） '!$C:F,4,FALSE)),"",VLOOKUP($B278,'分位点（自己导出） '!$C:F,4,FALSE))</f>
        <v/>
      </c>
    </row>
    <row r="279" spans="4:14">
      <c r="D279" s="41" t="str">
        <f>IF(ISERROR(VLOOKUP(C279,'周期表（不要动）'!A:B,2,FALSE)),"",VLOOKUP(C279,'周期表（不要动）'!A:B,2,FALSE))</f>
        <v/>
      </c>
      <c r="E279" s="43" t="str">
        <f>IF(ISERROR(VLOOKUP($B279,'问财（自己导出）'!B:D,3,FALSE)),"",VLOOKUP($B279,'问财（自己导出）'!B:D,3,FALSE))</f>
        <v/>
      </c>
      <c r="F279" s="43" t="str">
        <f>IF(ISERROR(VLOOKUP($B279,'问财（自己导出）'!B:E,4,FALSE)),"",VLOOKUP($B279,'问财（自己导出）'!B:E,4,FALSE))</f>
        <v/>
      </c>
      <c r="G279" s="43" t="str">
        <f>IF(ISERROR(VLOOKUP($B279,'问财（自己导出）'!B:F,5,FALSE)),"",VLOOKUP($B279,'问财（自己导出）'!B:F,5,FALSE))</f>
        <v/>
      </c>
      <c r="H279" s="43" t="str">
        <f>IF(ISERROR(VLOOKUP($B279,'问财（自己导出）'!B:G,6,FALSE)),"",VLOOKUP($B279,'问财（自己导出）'!B:G,6,FALSE))</f>
        <v/>
      </c>
      <c r="I279" s="46">
        <f t="shared" si="5"/>
        <v>0</v>
      </c>
      <c r="J279" s="47" t="str">
        <f>IF(ISERROR(VLOOKUP($B279,'小熊定理判定（不要动）'!$A:B,2,FALSE)),"",VLOOKUP($B279,'小熊定理判定（不要动）'!$A:B,2,FALSE))</f>
        <v/>
      </c>
      <c r="K279" s="47" t="str">
        <f>IF(ISERROR(VLOOKUP($B279,'小熊定理判定（不要动）'!$A:C,3,FALSE)),"",VLOOKUP($B279,'小熊定理判定（不要动）'!$A:C,3,FALSE))</f>
        <v/>
      </c>
      <c r="L279" s="47" t="str">
        <f>IF(ISERROR(VLOOKUP($B279,'小熊定理判定（不要动）'!$A:D,4,FALSE)),"",VLOOKUP($B279,'小熊定理判定（不要动）'!$A:D,4,FALSE))</f>
        <v/>
      </c>
      <c r="M279" s="54" t="str">
        <f>IF(ISERROR(VLOOKUP($B279,'分位点（自己导出） '!$C:E,3,FALSE)),"",VLOOKUP($B279,'分位点（自己导出） '!$C:E,3,FALSE))</f>
        <v/>
      </c>
      <c r="N279" s="54" t="str">
        <f>IF(ISERROR(VLOOKUP($B279,'分位点（自己导出） '!$C:F,4,FALSE)),"",VLOOKUP($B279,'分位点（自己导出） '!$C:F,4,FALSE))</f>
        <v/>
      </c>
    </row>
    <row r="280" spans="4:14">
      <c r="D280" s="41" t="str">
        <f>IF(ISERROR(VLOOKUP(C280,'周期表（不要动）'!A:B,2,FALSE)),"",VLOOKUP(C280,'周期表（不要动）'!A:B,2,FALSE))</f>
        <v/>
      </c>
      <c r="E280" s="43" t="str">
        <f>IF(ISERROR(VLOOKUP($B280,'问财（自己导出）'!B:D,3,FALSE)),"",VLOOKUP($B280,'问财（自己导出）'!B:D,3,FALSE))</f>
        <v/>
      </c>
      <c r="F280" s="43" t="str">
        <f>IF(ISERROR(VLOOKUP($B280,'问财（自己导出）'!B:E,4,FALSE)),"",VLOOKUP($B280,'问财（自己导出）'!B:E,4,FALSE))</f>
        <v/>
      </c>
      <c r="G280" s="43" t="str">
        <f>IF(ISERROR(VLOOKUP($B280,'问财（自己导出）'!B:F,5,FALSE)),"",VLOOKUP($B280,'问财（自己导出）'!B:F,5,FALSE))</f>
        <v/>
      </c>
      <c r="H280" s="43" t="str">
        <f>IF(ISERROR(VLOOKUP($B280,'问财（自己导出）'!B:G,6,FALSE)),"",VLOOKUP($B280,'问财（自己导出）'!B:G,6,FALSE))</f>
        <v/>
      </c>
      <c r="I280" s="46">
        <f t="shared" si="5"/>
        <v>0</v>
      </c>
      <c r="J280" s="47" t="str">
        <f>IF(ISERROR(VLOOKUP($B280,'小熊定理判定（不要动）'!$A:B,2,FALSE)),"",VLOOKUP($B280,'小熊定理判定（不要动）'!$A:B,2,FALSE))</f>
        <v/>
      </c>
      <c r="K280" s="47" t="str">
        <f>IF(ISERROR(VLOOKUP($B280,'小熊定理判定（不要动）'!$A:C,3,FALSE)),"",VLOOKUP($B280,'小熊定理判定（不要动）'!$A:C,3,FALSE))</f>
        <v/>
      </c>
      <c r="L280" s="47" t="str">
        <f>IF(ISERROR(VLOOKUP($B280,'小熊定理判定（不要动）'!$A:D,4,FALSE)),"",VLOOKUP($B280,'小熊定理判定（不要动）'!$A:D,4,FALSE))</f>
        <v/>
      </c>
      <c r="M280" s="54" t="str">
        <f>IF(ISERROR(VLOOKUP($B280,'分位点（自己导出） '!$C:E,3,FALSE)),"",VLOOKUP($B280,'分位点（自己导出） '!$C:E,3,FALSE))</f>
        <v/>
      </c>
      <c r="N280" s="54" t="str">
        <f>IF(ISERROR(VLOOKUP($B280,'分位点（自己导出） '!$C:F,4,FALSE)),"",VLOOKUP($B280,'分位点（自己导出） '!$C:F,4,FALSE))</f>
        <v/>
      </c>
    </row>
    <row r="281" spans="4:14">
      <c r="D281" s="41" t="str">
        <f>IF(ISERROR(VLOOKUP(C281,'周期表（不要动）'!A:B,2,FALSE)),"",VLOOKUP(C281,'周期表（不要动）'!A:B,2,FALSE))</f>
        <v/>
      </c>
      <c r="E281" s="43" t="str">
        <f>IF(ISERROR(VLOOKUP($B281,'问财（自己导出）'!B:D,3,FALSE)),"",VLOOKUP($B281,'问财（自己导出）'!B:D,3,FALSE))</f>
        <v/>
      </c>
      <c r="F281" s="43" t="str">
        <f>IF(ISERROR(VLOOKUP($B281,'问财（自己导出）'!B:E,4,FALSE)),"",VLOOKUP($B281,'问财（自己导出）'!B:E,4,FALSE))</f>
        <v/>
      </c>
      <c r="G281" s="43" t="str">
        <f>IF(ISERROR(VLOOKUP($B281,'问财（自己导出）'!B:F,5,FALSE)),"",VLOOKUP($B281,'问财（自己导出）'!B:F,5,FALSE))</f>
        <v/>
      </c>
      <c r="H281" s="43" t="str">
        <f>IF(ISERROR(VLOOKUP($B281,'问财（自己导出）'!B:G,6,FALSE)),"",VLOOKUP($B281,'问财（自己导出）'!B:G,6,FALSE))</f>
        <v/>
      </c>
      <c r="I281" s="46">
        <f t="shared" si="5"/>
        <v>0</v>
      </c>
      <c r="J281" s="47" t="str">
        <f>IF(ISERROR(VLOOKUP($B281,'小熊定理判定（不要动）'!$A:B,2,FALSE)),"",VLOOKUP($B281,'小熊定理判定（不要动）'!$A:B,2,FALSE))</f>
        <v/>
      </c>
      <c r="K281" s="47" t="str">
        <f>IF(ISERROR(VLOOKUP($B281,'小熊定理判定（不要动）'!$A:C,3,FALSE)),"",VLOOKUP($B281,'小熊定理判定（不要动）'!$A:C,3,FALSE))</f>
        <v/>
      </c>
      <c r="L281" s="47" t="str">
        <f>IF(ISERROR(VLOOKUP($B281,'小熊定理判定（不要动）'!$A:D,4,FALSE)),"",VLOOKUP($B281,'小熊定理判定（不要动）'!$A:D,4,FALSE))</f>
        <v/>
      </c>
      <c r="M281" s="54" t="str">
        <f>IF(ISERROR(VLOOKUP($B281,'分位点（自己导出） '!$C:E,3,FALSE)),"",VLOOKUP($B281,'分位点（自己导出） '!$C:E,3,FALSE))</f>
        <v/>
      </c>
      <c r="N281" s="54" t="str">
        <f>IF(ISERROR(VLOOKUP($B281,'分位点（自己导出） '!$C:F,4,FALSE)),"",VLOOKUP($B281,'分位点（自己导出） '!$C:F,4,FALSE))</f>
        <v/>
      </c>
    </row>
    <row r="282" spans="4:14">
      <c r="D282" s="41" t="str">
        <f>IF(ISERROR(VLOOKUP(C282,'周期表（不要动）'!A:B,2,FALSE)),"",VLOOKUP(C282,'周期表（不要动）'!A:B,2,FALSE))</f>
        <v/>
      </c>
      <c r="E282" s="43" t="str">
        <f>IF(ISERROR(VLOOKUP($B282,'问财（自己导出）'!B:D,3,FALSE)),"",VLOOKUP($B282,'问财（自己导出）'!B:D,3,FALSE))</f>
        <v/>
      </c>
      <c r="F282" s="43" t="str">
        <f>IF(ISERROR(VLOOKUP($B282,'问财（自己导出）'!B:E,4,FALSE)),"",VLOOKUP($B282,'问财（自己导出）'!B:E,4,FALSE))</f>
        <v/>
      </c>
      <c r="G282" s="43" t="str">
        <f>IF(ISERROR(VLOOKUP($B282,'问财（自己导出）'!B:F,5,FALSE)),"",VLOOKUP($B282,'问财（自己导出）'!B:F,5,FALSE))</f>
        <v/>
      </c>
      <c r="H282" s="43" t="str">
        <f>IF(ISERROR(VLOOKUP($B282,'问财（自己导出）'!B:G,6,FALSE)),"",VLOOKUP($B282,'问财（自己导出）'!B:G,6,FALSE))</f>
        <v/>
      </c>
      <c r="I282" s="46">
        <f t="shared" si="5"/>
        <v>0</v>
      </c>
      <c r="J282" s="47" t="str">
        <f>IF(ISERROR(VLOOKUP($B282,'小熊定理判定（不要动）'!$A:B,2,FALSE)),"",VLOOKUP($B282,'小熊定理判定（不要动）'!$A:B,2,FALSE))</f>
        <v/>
      </c>
      <c r="K282" s="47" t="str">
        <f>IF(ISERROR(VLOOKUP($B282,'小熊定理判定（不要动）'!$A:C,3,FALSE)),"",VLOOKUP($B282,'小熊定理判定（不要动）'!$A:C,3,FALSE))</f>
        <v/>
      </c>
      <c r="L282" s="47" t="str">
        <f>IF(ISERROR(VLOOKUP($B282,'小熊定理判定（不要动）'!$A:D,4,FALSE)),"",VLOOKUP($B282,'小熊定理判定（不要动）'!$A:D,4,FALSE))</f>
        <v/>
      </c>
      <c r="M282" s="54" t="str">
        <f>IF(ISERROR(VLOOKUP($B282,'分位点（自己导出） '!$C:E,3,FALSE)),"",VLOOKUP($B282,'分位点（自己导出） '!$C:E,3,FALSE))</f>
        <v/>
      </c>
      <c r="N282" s="54" t="str">
        <f>IF(ISERROR(VLOOKUP($B282,'分位点（自己导出） '!$C:F,4,FALSE)),"",VLOOKUP($B282,'分位点（自己导出） '!$C:F,4,FALSE))</f>
        <v/>
      </c>
    </row>
    <row r="283" spans="4:14">
      <c r="D283" s="41" t="str">
        <f>IF(ISERROR(VLOOKUP(C283,'周期表（不要动）'!A:B,2,FALSE)),"",VLOOKUP(C283,'周期表（不要动）'!A:B,2,FALSE))</f>
        <v/>
      </c>
      <c r="E283" s="43" t="str">
        <f>IF(ISERROR(VLOOKUP($B283,'问财（自己导出）'!B:D,3,FALSE)),"",VLOOKUP($B283,'问财（自己导出）'!B:D,3,FALSE))</f>
        <v/>
      </c>
      <c r="F283" s="43" t="str">
        <f>IF(ISERROR(VLOOKUP($B283,'问财（自己导出）'!B:E,4,FALSE)),"",VLOOKUP($B283,'问财（自己导出）'!B:E,4,FALSE))</f>
        <v/>
      </c>
      <c r="G283" s="43" t="str">
        <f>IF(ISERROR(VLOOKUP($B283,'问财（自己导出）'!B:F,5,FALSE)),"",VLOOKUP($B283,'问财（自己导出）'!B:F,5,FALSE))</f>
        <v/>
      </c>
      <c r="H283" s="43" t="str">
        <f>IF(ISERROR(VLOOKUP($B283,'问财（自己导出）'!B:G,6,FALSE)),"",VLOOKUP($B283,'问财（自己导出）'!B:G,6,FALSE))</f>
        <v/>
      </c>
      <c r="I283" s="46">
        <f t="shared" si="5"/>
        <v>0</v>
      </c>
      <c r="J283" s="47" t="str">
        <f>IF(ISERROR(VLOOKUP($B283,'小熊定理判定（不要动）'!$A:B,2,FALSE)),"",VLOOKUP($B283,'小熊定理判定（不要动）'!$A:B,2,FALSE))</f>
        <v/>
      </c>
      <c r="K283" s="47" t="str">
        <f>IF(ISERROR(VLOOKUP($B283,'小熊定理判定（不要动）'!$A:C,3,FALSE)),"",VLOOKUP($B283,'小熊定理判定（不要动）'!$A:C,3,FALSE))</f>
        <v/>
      </c>
      <c r="L283" s="47" t="str">
        <f>IF(ISERROR(VLOOKUP($B283,'小熊定理判定（不要动）'!$A:D,4,FALSE)),"",VLOOKUP($B283,'小熊定理判定（不要动）'!$A:D,4,FALSE))</f>
        <v/>
      </c>
      <c r="M283" s="54" t="str">
        <f>IF(ISERROR(VLOOKUP($B283,'分位点（自己导出） '!$C:E,3,FALSE)),"",VLOOKUP($B283,'分位点（自己导出） '!$C:E,3,FALSE))</f>
        <v/>
      </c>
      <c r="N283" s="54" t="str">
        <f>IF(ISERROR(VLOOKUP($B283,'分位点（自己导出） '!$C:F,4,FALSE)),"",VLOOKUP($B283,'分位点（自己导出） '!$C:F,4,FALSE))</f>
        <v/>
      </c>
    </row>
    <row r="284" spans="4:14">
      <c r="D284" s="41" t="str">
        <f>IF(ISERROR(VLOOKUP(C284,'周期表（不要动）'!A:B,2,FALSE)),"",VLOOKUP(C284,'周期表（不要动）'!A:B,2,FALSE))</f>
        <v/>
      </c>
      <c r="E284" s="43" t="str">
        <f>IF(ISERROR(VLOOKUP($B284,'问财（自己导出）'!B:D,3,FALSE)),"",VLOOKUP($B284,'问财（自己导出）'!B:D,3,FALSE))</f>
        <v/>
      </c>
      <c r="F284" s="43" t="str">
        <f>IF(ISERROR(VLOOKUP($B284,'问财（自己导出）'!B:E,4,FALSE)),"",VLOOKUP($B284,'问财（自己导出）'!B:E,4,FALSE))</f>
        <v/>
      </c>
      <c r="G284" s="43" t="str">
        <f>IF(ISERROR(VLOOKUP($B284,'问财（自己导出）'!B:F,5,FALSE)),"",VLOOKUP($B284,'问财（自己导出）'!B:F,5,FALSE))</f>
        <v/>
      </c>
      <c r="H284" s="43" t="str">
        <f>IF(ISERROR(VLOOKUP($B284,'问财（自己导出）'!B:G,6,FALSE)),"",VLOOKUP($B284,'问财（自己导出）'!B:G,6,FALSE))</f>
        <v/>
      </c>
      <c r="I284" s="46">
        <f t="shared" si="5"/>
        <v>0</v>
      </c>
      <c r="J284" s="47" t="str">
        <f>IF(ISERROR(VLOOKUP($B284,'小熊定理判定（不要动）'!$A:B,2,FALSE)),"",VLOOKUP($B284,'小熊定理判定（不要动）'!$A:B,2,FALSE))</f>
        <v/>
      </c>
      <c r="K284" s="47" t="str">
        <f>IF(ISERROR(VLOOKUP($B284,'小熊定理判定（不要动）'!$A:C,3,FALSE)),"",VLOOKUP($B284,'小熊定理判定（不要动）'!$A:C,3,FALSE))</f>
        <v/>
      </c>
      <c r="L284" s="47" t="str">
        <f>IF(ISERROR(VLOOKUP($B284,'小熊定理判定（不要动）'!$A:D,4,FALSE)),"",VLOOKUP($B284,'小熊定理判定（不要动）'!$A:D,4,FALSE))</f>
        <v/>
      </c>
      <c r="M284" s="54" t="str">
        <f>IF(ISERROR(VLOOKUP($B284,'分位点（自己导出） '!$C:E,3,FALSE)),"",VLOOKUP($B284,'分位点（自己导出） '!$C:E,3,FALSE))</f>
        <v/>
      </c>
      <c r="N284" s="54" t="str">
        <f>IF(ISERROR(VLOOKUP($B284,'分位点（自己导出） '!$C:F,4,FALSE)),"",VLOOKUP($B284,'分位点（自己导出） '!$C:F,4,FALSE))</f>
        <v/>
      </c>
    </row>
    <row r="285" spans="4:14">
      <c r="D285" s="41" t="str">
        <f>IF(ISERROR(VLOOKUP(C285,'周期表（不要动）'!A:B,2,FALSE)),"",VLOOKUP(C285,'周期表（不要动）'!A:B,2,FALSE))</f>
        <v/>
      </c>
      <c r="E285" s="43" t="str">
        <f>IF(ISERROR(VLOOKUP($B285,'问财（自己导出）'!B:D,3,FALSE)),"",VLOOKUP($B285,'问财（自己导出）'!B:D,3,FALSE))</f>
        <v/>
      </c>
      <c r="F285" s="43" t="str">
        <f>IF(ISERROR(VLOOKUP($B285,'问财（自己导出）'!B:E,4,FALSE)),"",VLOOKUP($B285,'问财（自己导出）'!B:E,4,FALSE))</f>
        <v/>
      </c>
      <c r="G285" s="43" t="str">
        <f>IF(ISERROR(VLOOKUP($B285,'问财（自己导出）'!B:F,5,FALSE)),"",VLOOKUP($B285,'问财（自己导出）'!B:F,5,FALSE))</f>
        <v/>
      </c>
      <c r="H285" s="43" t="str">
        <f>IF(ISERROR(VLOOKUP($B285,'问财（自己导出）'!B:G,6,FALSE)),"",VLOOKUP($B285,'问财（自己导出）'!B:G,6,FALSE))</f>
        <v/>
      </c>
      <c r="I285" s="46">
        <f t="shared" si="5"/>
        <v>0</v>
      </c>
      <c r="J285" s="47" t="str">
        <f>IF(ISERROR(VLOOKUP($B285,'小熊定理判定（不要动）'!$A:B,2,FALSE)),"",VLOOKUP($B285,'小熊定理判定（不要动）'!$A:B,2,FALSE))</f>
        <v/>
      </c>
      <c r="K285" s="47" t="str">
        <f>IF(ISERROR(VLOOKUP($B285,'小熊定理判定（不要动）'!$A:C,3,FALSE)),"",VLOOKUP($B285,'小熊定理判定（不要动）'!$A:C,3,FALSE))</f>
        <v/>
      </c>
      <c r="L285" s="47" t="str">
        <f>IF(ISERROR(VLOOKUP($B285,'小熊定理判定（不要动）'!$A:D,4,FALSE)),"",VLOOKUP($B285,'小熊定理判定（不要动）'!$A:D,4,FALSE))</f>
        <v/>
      </c>
      <c r="M285" s="54" t="str">
        <f>IF(ISERROR(VLOOKUP($B285,'分位点（自己导出） '!$C:E,3,FALSE)),"",VLOOKUP($B285,'分位点（自己导出） '!$C:E,3,FALSE))</f>
        <v/>
      </c>
      <c r="N285" s="54" t="str">
        <f>IF(ISERROR(VLOOKUP($B285,'分位点（自己导出） '!$C:F,4,FALSE)),"",VLOOKUP($B285,'分位点（自己导出） '!$C:F,4,FALSE))</f>
        <v/>
      </c>
    </row>
    <row r="286" spans="4:14">
      <c r="D286" s="41" t="str">
        <f>IF(ISERROR(VLOOKUP(C286,'周期表（不要动）'!A:B,2,FALSE)),"",VLOOKUP(C286,'周期表（不要动）'!A:B,2,FALSE))</f>
        <v/>
      </c>
      <c r="E286" s="43" t="str">
        <f>IF(ISERROR(VLOOKUP($B286,'问财（自己导出）'!B:D,3,FALSE)),"",VLOOKUP($B286,'问财（自己导出）'!B:D,3,FALSE))</f>
        <v/>
      </c>
      <c r="F286" s="43" t="str">
        <f>IF(ISERROR(VLOOKUP($B286,'问财（自己导出）'!B:E,4,FALSE)),"",VLOOKUP($B286,'问财（自己导出）'!B:E,4,FALSE))</f>
        <v/>
      </c>
      <c r="G286" s="43" t="str">
        <f>IF(ISERROR(VLOOKUP($B286,'问财（自己导出）'!B:F,5,FALSE)),"",VLOOKUP($B286,'问财（自己导出）'!B:F,5,FALSE))</f>
        <v/>
      </c>
      <c r="H286" s="43" t="str">
        <f>IF(ISERROR(VLOOKUP($B286,'问财（自己导出）'!B:G,6,FALSE)),"",VLOOKUP($B286,'问财（自己导出）'!B:G,6,FALSE))</f>
        <v/>
      </c>
      <c r="I286" s="46">
        <f t="shared" si="5"/>
        <v>0</v>
      </c>
      <c r="J286" s="47" t="str">
        <f>IF(ISERROR(VLOOKUP($B286,'小熊定理判定（不要动）'!$A:B,2,FALSE)),"",VLOOKUP($B286,'小熊定理判定（不要动）'!$A:B,2,FALSE))</f>
        <v/>
      </c>
      <c r="K286" s="47" t="str">
        <f>IF(ISERROR(VLOOKUP($B286,'小熊定理判定（不要动）'!$A:C,3,FALSE)),"",VLOOKUP($B286,'小熊定理判定（不要动）'!$A:C,3,FALSE))</f>
        <v/>
      </c>
      <c r="L286" s="47" t="str">
        <f>IF(ISERROR(VLOOKUP($B286,'小熊定理判定（不要动）'!$A:D,4,FALSE)),"",VLOOKUP($B286,'小熊定理判定（不要动）'!$A:D,4,FALSE))</f>
        <v/>
      </c>
      <c r="M286" s="54" t="str">
        <f>IF(ISERROR(VLOOKUP($B286,'分位点（自己导出） '!$C:E,3,FALSE)),"",VLOOKUP($B286,'分位点（自己导出） '!$C:E,3,FALSE))</f>
        <v/>
      </c>
      <c r="N286" s="54" t="str">
        <f>IF(ISERROR(VLOOKUP($B286,'分位点（自己导出） '!$C:F,4,FALSE)),"",VLOOKUP($B286,'分位点（自己导出） '!$C:F,4,FALSE))</f>
        <v/>
      </c>
    </row>
    <row r="287" spans="4:14">
      <c r="D287" s="41" t="str">
        <f>IF(ISERROR(VLOOKUP(C287,'周期表（不要动）'!A:B,2,FALSE)),"",VLOOKUP(C287,'周期表（不要动）'!A:B,2,FALSE))</f>
        <v/>
      </c>
      <c r="E287" s="43" t="str">
        <f>IF(ISERROR(VLOOKUP($B287,'问财（自己导出）'!B:D,3,FALSE)),"",VLOOKUP($B287,'问财（自己导出）'!B:D,3,FALSE))</f>
        <v/>
      </c>
      <c r="F287" s="43" t="str">
        <f>IF(ISERROR(VLOOKUP($B287,'问财（自己导出）'!B:E,4,FALSE)),"",VLOOKUP($B287,'问财（自己导出）'!B:E,4,FALSE))</f>
        <v/>
      </c>
      <c r="G287" s="43" t="str">
        <f>IF(ISERROR(VLOOKUP($B287,'问财（自己导出）'!B:F,5,FALSE)),"",VLOOKUP($B287,'问财（自己导出）'!B:F,5,FALSE))</f>
        <v/>
      </c>
      <c r="H287" s="43" t="str">
        <f>IF(ISERROR(VLOOKUP($B287,'问财（自己导出）'!B:G,6,FALSE)),"",VLOOKUP($B287,'问财（自己导出）'!B:G,6,FALSE))</f>
        <v/>
      </c>
      <c r="I287" s="46">
        <f t="shared" si="5"/>
        <v>0</v>
      </c>
      <c r="J287" s="47" t="str">
        <f>IF(ISERROR(VLOOKUP($B287,'小熊定理判定（不要动）'!$A:B,2,FALSE)),"",VLOOKUP($B287,'小熊定理判定（不要动）'!$A:B,2,FALSE))</f>
        <v/>
      </c>
      <c r="K287" s="47" t="str">
        <f>IF(ISERROR(VLOOKUP($B287,'小熊定理判定（不要动）'!$A:C,3,FALSE)),"",VLOOKUP($B287,'小熊定理判定（不要动）'!$A:C,3,FALSE))</f>
        <v/>
      </c>
      <c r="L287" s="47" t="str">
        <f>IF(ISERROR(VLOOKUP($B287,'小熊定理判定（不要动）'!$A:D,4,FALSE)),"",VLOOKUP($B287,'小熊定理判定（不要动）'!$A:D,4,FALSE))</f>
        <v/>
      </c>
      <c r="M287" s="54" t="str">
        <f>IF(ISERROR(VLOOKUP($B287,'分位点（自己导出） '!$C:E,3,FALSE)),"",VLOOKUP($B287,'分位点（自己导出） '!$C:E,3,FALSE))</f>
        <v/>
      </c>
      <c r="N287" s="54" t="str">
        <f>IF(ISERROR(VLOOKUP($B287,'分位点（自己导出） '!$C:F,4,FALSE)),"",VLOOKUP($B287,'分位点（自己导出） '!$C:F,4,FALSE))</f>
        <v/>
      </c>
    </row>
    <row r="288" spans="4:14">
      <c r="D288" s="41" t="str">
        <f>IF(ISERROR(VLOOKUP(C288,'周期表（不要动）'!A:B,2,FALSE)),"",VLOOKUP(C288,'周期表（不要动）'!A:B,2,FALSE))</f>
        <v/>
      </c>
      <c r="E288" s="43" t="str">
        <f>IF(ISERROR(VLOOKUP($B288,'问财（自己导出）'!B:D,3,FALSE)),"",VLOOKUP($B288,'问财（自己导出）'!B:D,3,FALSE))</f>
        <v/>
      </c>
      <c r="F288" s="43" t="str">
        <f>IF(ISERROR(VLOOKUP($B288,'问财（自己导出）'!B:E,4,FALSE)),"",VLOOKUP($B288,'问财（自己导出）'!B:E,4,FALSE))</f>
        <v/>
      </c>
      <c r="G288" s="43" t="str">
        <f>IF(ISERROR(VLOOKUP($B288,'问财（自己导出）'!B:F,5,FALSE)),"",VLOOKUP($B288,'问财（自己导出）'!B:F,5,FALSE))</f>
        <v/>
      </c>
      <c r="H288" s="43" t="str">
        <f>IF(ISERROR(VLOOKUP($B288,'问财（自己导出）'!B:G,6,FALSE)),"",VLOOKUP($B288,'问财（自己导出）'!B:G,6,FALSE))</f>
        <v/>
      </c>
      <c r="I288" s="46">
        <f t="shared" si="5"/>
        <v>0</v>
      </c>
      <c r="J288" s="47" t="str">
        <f>IF(ISERROR(VLOOKUP($B288,'小熊定理判定（不要动）'!$A:B,2,FALSE)),"",VLOOKUP($B288,'小熊定理判定（不要动）'!$A:B,2,FALSE))</f>
        <v/>
      </c>
      <c r="K288" s="47" t="str">
        <f>IF(ISERROR(VLOOKUP($B288,'小熊定理判定（不要动）'!$A:C,3,FALSE)),"",VLOOKUP($B288,'小熊定理判定（不要动）'!$A:C,3,FALSE))</f>
        <v/>
      </c>
      <c r="L288" s="47" t="str">
        <f>IF(ISERROR(VLOOKUP($B288,'小熊定理判定（不要动）'!$A:D,4,FALSE)),"",VLOOKUP($B288,'小熊定理判定（不要动）'!$A:D,4,FALSE))</f>
        <v/>
      </c>
      <c r="M288" s="54" t="str">
        <f>IF(ISERROR(VLOOKUP($B288,'分位点（自己导出） '!$C:E,3,FALSE)),"",VLOOKUP($B288,'分位点（自己导出） '!$C:E,3,FALSE))</f>
        <v/>
      </c>
      <c r="N288" s="54" t="str">
        <f>IF(ISERROR(VLOOKUP($B288,'分位点（自己导出） '!$C:F,4,FALSE)),"",VLOOKUP($B288,'分位点（自己导出） '!$C:F,4,FALSE))</f>
        <v/>
      </c>
    </row>
    <row r="289" spans="4:14">
      <c r="D289" s="41" t="str">
        <f>IF(ISERROR(VLOOKUP(C289,'周期表（不要动）'!A:B,2,FALSE)),"",VLOOKUP(C289,'周期表（不要动）'!A:B,2,FALSE))</f>
        <v/>
      </c>
      <c r="E289" s="43" t="str">
        <f>IF(ISERROR(VLOOKUP($B289,'问财（自己导出）'!B:D,3,FALSE)),"",VLOOKUP($B289,'问财（自己导出）'!B:D,3,FALSE))</f>
        <v/>
      </c>
      <c r="F289" s="43" t="str">
        <f>IF(ISERROR(VLOOKUP($B289,'问财（自己导出）'!B:E,4,FALSE)),"",VLOOKUP($B289,'问财（自己导出）'!B:E,4,FALSE))</f>
        <v/>
      </c>
      <c r="G289" s="43" t="str">
        <f>IF(ISERROR(VLOOKUP($B289,'问财（自己导出）'!B:F,5,FALSE)),"",VLOOKUP($B289,'问财（自己导出）'!B:F,5,FALSE))</f>
        <v/>
      </c>
      <c r="H289" s="43" t="str">
        <f>IF(ISERROR(VLOOKUP($B289,'问财（自己导出）'!B:G,6,FALSE)),"",VLOOKUP($B289,'问财（自己导出）'!B:G,6,FALSE))</f>
        <v/>
      </c>
      <c r="I289" s="46">
        <f t="shared" si="5"/>
        <v>0</v>
      </c>
      <c r="J289" s="47" t="str">
        <f>IF(ISERROR(VLOOKUP($B289,'小熊定理判定（不要动）'!$A:B,2,FALSE)),"",VLOOKUP($B289,'小熊定理判定（不要动）'!$A:B,2,FALSE))</f>
        <v/>
      </c>
      <c r="K289" s="47" t="str">
        <f>IF(ISERROR(VLOOKUP($B289,'小熊定理判定（不要动）'!$A:C,3,FALSE)),"",VLOOKUP($B289,'小熊定理判定（不要动）'!$A:C,3,FALSE))</f>
        <v/>
      </c>
      <c r="L289" s="47" t="str">
        <f>IF(ISERROR(VLOOKUP($B289,'小熊定理判定（不要动）'!$A:D,4,FALSE)),"",VLOOKUP($B289,'小熊定理判定（不要动）'!$A:D,4,FALSE))</f>
        <v/>
      </c>
      <c r="M289" s="54" t="str">
        <f>IF(ISERROR(VLOOKUP($B289,'分位点（自己导出） '!$C:E,3,FALSE)),"",VLOOKUP($B289,'分位点（自己导出） '!$C:E,3,FALSE))</f>
        <v/>
      </c>
      <c r="N289" s="54" t="str">
        <f>IF(ISERROR(VLOOKUP($B289,'分位点（自己导出） '!$C:F,4,FALSE)),"",VLOOKUP($B289,'分位点（自己导出） '!$C:F,4,FALSE))</f>
        <v/>
      </c>
    </row>
    <row r="290" spans="4:14">
      <c r="D290" s="41" t="str">
        <f>IF(ISERROR(VLOOKUP(C290,'周期表（不要动）'!A:B,2,FALSE)),"",VLOOKUP(C290,'周期表（不要动）'!A:B,2,FALSE))</f>
        <v/>
      </c>
      <c r="E290" s="43" t="str">
        <f>IF(ISERROR(VLOOKUP($B290,'问财（自己导出）'!B:D,3,FALSE)),"",VLOOKUP($B290,'问财（自己导出）'!B:D,3,FALSE))</f>
        <v/>
      </c>
      <c r="F290" s="43" t="str">
        <f>IF(ISERROR(VLOOKUP($B290,'问财（自己导出）'!B:E,4,FALSE)),"",VLOOKUP($B290,'问财（自己导出）'!B:E,4,FALSE))</f>
        <v/>
      </c>
      <c r="G290" s="43" t="str">
        <f>IF(ISERROR(VLOOKUP($B290,'问财（自己导出）'!B:F,5,FALSE)),"",VLOOKUP($B290,'问财（自己导出）'!B:F,5,FALSE))</f>
        <v/>
      </c>
      <c r="H290" s="43" t="str">
        <f>IF(ISERROR(VLOOKUP($B290,'问财（自己导出）'!B:G,6,FALSE)),"",VLOOKUP($B290,'问财（自己导出）'!B:G,6,FALSE))</f>
        <v/>
      </c>
      <c r="I290" s="46">
        <f t="shared" si="5"/>
        <v>0</v>
      </c>
      <c r="J290" s="47" t="str">
        <f>IF(ISERROR(VLOOKUP($B290,'小熊定理判定（不要动）'!$A:B,2,FALSE)),"",VLOOKUP($B290,'小熊定理判定（不要动）'!$A:B,2,FALSE))</f>
        <v/>
      </c>
      <c r="K290" s="47" t="str">
        <f>IF(ISERROR(VLOOKUP($B290,'小熊定理判定（不要动）'!$A:C,3,FALSE)),"",VLOOKUP($B290,'小熊定理判定（不要动）'!$A:C,3,FALSE))</f>
        <v/>
      </c>
      <c r="L290" s="47" t="str">
        <f>IF(ISERROR(VLOOKUP($B290,'小熊定理判定（不要动）'!$A:D,4,FALSE)),"",VLOOKUP($B290,'小熊定理判定（不要动）'!$A:D,4,FALSE))</f>
        <v/>
      </c>
      <c r="M290" s="54" t="str">
        <f>IF(ISERROR(VLOOKUP($B290,'分位点（自己导出） '!$C:E,3,FALSE)),"",VLOOKUP($B290,'分位点（自己导出） '!$C:E,3,FALSE))</f>
        <v/>
      </c>
      <c r="N290" s="54" t="str">
        <f>IF(ISERROR(VLOOKUP($B290,'分位点（自己导出） '!$C:F,4,FALSE)),"",VLOOKUP($B290,'分位点（自己导出） '!$C:F,4,FALSE))</f>
        <v/>
      </c>
    </row>
    <row r="291" spans="4:14">
      <c r="D291" s="41" t="str">
        <f>IF(ISERROR(VLOOKUP(C291,'周期表（不要动）'!A:B,2,FALSE)),"",VLOOKUP(C291,'周期表（不要动）'!A:B,2,FALSE))</f>
        <v/>
      </c>
      <c r="E291" s="43" t="str">
        <f>IF(ISERROR(VLOOKUP($B291,'问财（自己导出）'!B:D,3,FALSE)),"",VLOOKUP($B291,'问财（自己导出）'!B:D,3,FALSE))</f>
        <v/>
      </c>
      <c r="F291" s="43" t="str">
        <f>IF(ISERROR(VLOOKUP($B291,'问财（自己导出）'!B:E,4,FALSE)),"",VLOOKUP($B291,'问财（自己导出）'!B:E,4,FALSE))</f>
        <v/>
      </c>
      <c r="G291" s="43" t="str">
        <f>IF(ISERROR(VLOOKUP($B291,'问财（自己导出）'!B:F,5,FALSE)),"",VLOOKUP($B291,'问财（自己导出）'!B:F,5,FALSE))</f>
        <v/>
      </c>
      <c r="H291" s="43" t="str">
        <f>IF(ISERROR(VLOOKUP($B291,'问财（自己导出）'!B:G,6,FALSE)),"",VLOOKUP($B291,'问财（自己导出）'!B:G,6,FALSE))</f>
        <v/>
      </c>
      <c r="I291" s="46">
        <f t="shared" si="5"/>
        <v>0</v>
      </c>
      <c r="J291" s="47" t="str">
        <f>IF(ISERROR(VLOOKUP($B291,'小熊定理判定（不要动）'!$A:B,2,FALSE)),"",VLOOKUP($B291,'小熊定理判定（不要动）'!$A:B,2,FALSE))</f>
        <v/>
      </c>
      <c r="K291" s="47" t="str">
        <f>IF(ISERROR(VLOOKUP($B291,'小熊定理判定（不要动）'!$A:C,3,FALSE)),"",VLOOKUP($B291,'小熊定理判定（不要动）'!$A:C,3,FALSE))</f>
        <v/>
      </c>
      <c r="L291" s="47" t="str">
        <f>IF(ISERROR(VLOOKUP($B291,'小熊定理判定（不要动）'!$A:D,4,FALSE)),"",VLOOKUP($B291,'小熊定理判定（不要动）'!$A:D,4,FALSE))</f>
        <v/>
      </c>
      <c r="M291" s="54" t="str">
        <f>IF(ISERROR(VLOOKUP($B291,'分位点（自己导出） '!$C:E,3,FALSE)),"",VLOOKUP($B291,'分位点（自己导出） '!$C:E,3,FALSE))</f>
        <v/>
      </c>
      <c r="N291" s="54" t="str">
        <f>IF(ISERROR(VLOOKUP($B291,'分位点（自己导出） '!$C:F,4,FALSE)),"",VLOOKUP($B291,'分位点（自己导出） '!$C:F,4,FALSE))</f>
        <v/>
      </c>
    </row>
    <row r="292" spans="4:14">
      <c r="D292" s="41" t="str">
        <f>IF(ISERROR(VLOOKUP(C292,'周期表（不要动）'!A:B,2,FALSE)),"",VLOOKUP(C292,'周期表（不要动）'!A:B,2,FALSE))</f>
        <v/>
      </c>
      <c r="E292" s="43" t="str">
        <f>IF(ISERROR(VLOOKUP($B292,'问财（自己导出）'!B:D,3,FALSE)),"",VLOOKUP($B292,'问财（自己导出）'!B:D,3,FALSE))</f>
        <v/>
      </c>
      <c r="F292" s="43" t="str">
        <f>IF(ISERROR(VLOOKUP($B292,'问财（自己导出）'!B:E,4,FALSE)),"",VLOOKUP($B292,'问财（自己导出）'!B:E,4,FALSE))</f>
        <v/>
      </c>
      <c r="G292" s="43" t="str">
        <f>IF(ISERROR(VLOOKUP($B292,'问财（自己导出）'!B:F,5,FALSE)),"",VLOOKUP($B292,'问财（自己导出）'!B:F,5,FALSE))</f>
        <v/>
      </c>
      <c r="H292" s="43" t="str">
        <f>IF(ISERROR(VLOOKUP($B292,'问财（自己导出）'!B:G,6,FALSE)),"",VLOOKUP($B292,'问财（自己导出）'!B:G,6,FALSE))</f>
        <v/>
      </c>
      <c r="I292" s="46">
        <f t="shared" si="5"/>
        <v>0</v>
      </c>
      <c r="J292" s="47" t="str">
        <f>IF(ISERROR(VLOOKUP($B292,'小熊定理判定（不要动）'!$A:B,2,FALSE)),"",VLOOKUP($B292,'小熊定理判定（不要动）'!$A:B,2,FALSE))</f>
        <v/>
      </c>
      <c r="K292" s="47" t="str">
        <f>IF(ISERROR(VLOOKUP($B292,'小熊定理判定（不要动）'!$A:C,3,FALSE)),"",VLOOKUP($B292,'小熊定理判定（不要动）'!$A:C,3,FALSE))</f>
        <v/>
      </c>
      <c r="L292" s="47" t="str">
        <f>IF(ISERROR(VLOOKUP($B292,'小熊定理判定（不要动）'!$A:D,4,FALSE)),"",VLOOKUP($B292,'小熊定理判定（不要动）'!$A:D,4,FALSE))</f>
        <v/>
      </c>
      <c r="M292" s="54" t="str">
        <f>IF(ISERROR(VLOOKUP($B292,'分位点（自己导出） '!$C:E,3,FALSE)),"",VLOOKUP($B292,'分位点（自己导出） '!$C:E,3,FALSE))</f>
        <v/>
      </c>
      <c r="N292" s="54" t="str">
        <f>IF(ISERROR(VLOOKUP($B292,'分位点（自己导出） '!$C:F,4,FALSE)),"",VLOOKUP($B292,'分位点（自己导出） '!$C:F,4,FALSE))</f>
        <v/>
      </c>
    </row>
    <row r="293" spans="4:14">
      <c r="D293" s="41" t="str">
        <f>IF(ISERROR(VLOOKUP(C293,'周期表（不要动）'!A:B,2,FALSE)),"",VLOOKUP(C293,'周期表（不要动）'!A:B,2,FALSE))</f>
        <v/>
      </c>
      <c r="E293" s="43" t="str">
        <f>IF(ISERROR(VLOOKUP($B293,'问财（自己导出）'!B:D,3,FALSE)),"",VLOOKUP($B293,'问财（自己导出）'!B:D,3,FALSE))</f>
        <v/>
      </c>
      <c r="F293" s="43" t="str">
        <f>IF(ISERROR(VLOOKUP($B293,'问财（自己导出）'!B:E,4,FALSE)),"",VLOOKUP($B293,'问财（自己导出）'!B:E,4,FALSE))</f>
        <v/>
      </c>
      <c r="G293" s="43" t="str">
        <f>IF(ISERROR(VLOOKUP($B293,'问财（自己导出）'!B:F,5,FALSE)),"",VLOOKUP($B293,'问财（自己导出）'!B:F,5,FALSE))</f>
        <v/>
      </c>
      <c r="H293" s="43" t="str">
        <f>IF(ISERROR(VLOOKUP($B293,'问财（自己导出）'!B:G,6,FALSE)),"",VLOOKUP($B293,'问财（自己导出）'!B:G,6,FALSE))</f>
        <v/>
      </c>
      <c r="I293" s="46">
        <f t="shared" ref="I293:I356" si="6">IF(E293&gt;0,IF(F293&gt;0,IF(G293&gt;0,IF(H293&gt;0,0,1),1),1),1)</f>
        <v>0</v>
      </c>
      <c r="J293" s="47" t="str">
        <f>IF(ISERROR(VLOOKUP($B293,'小熊定理判定（不要动）'!$A:B,2,FALSE)),"",VLOOKUP($B293,'小熊定理判定（不要动）'!$A:B,2,FALSE))</f>
        <v/>
      </c>
      <c r="K293" s="47" t="str">
        <f>IF(ISERROR(VLOOKUP($B293,'小熊定理判定（不要动）'!$A:C,3,FALSE)),"",VLOOKUP($B293,'小熊定理判定（不要动）'!$A:C,3,FALSE))</f>
        <v/>
      </c>
      <c r="L293" s="47" t="str">
        <f>IF(ISERROR(VLOOKUP($B293,'小熊定理判定（不要动）'!$A:D,4,FALSE)),"",VLOOKUP($B293,'小熊定理判定（不要动）'!$A:D,4,FALSE))</f>
        <v/>
      </c>
      <c r="M293" s="54" t="str">
        <f>IF(ISERROR(VLOOKUP($B293,'分位点（自己导出） '!$C:E,3,FALSE)),"",VLOOKUP($B293,'分位点（自己导出） '!$C:E,3,FALSE))</f>
        <v/>
      </c>
      <c r="N293" s="54" t="str">
        <f>IF(ISERROR(VLOOKUP($B293,'分位点（自己导出） '!$C:F,4,FALSE)),"",VLOOKUP($B293,'分位点（自己导出） '!$C:F,4,FALSE))</f>
        <v/>
      </c>
    </row>
    <row r="294" spans="4:14">
      <c r="D294" s="41" t="str">
        <f>IF(ISERROR(VLOOKUP(C294,'周期表（不要动）'!A:B,2,FALSE)),"",VLOOKUP(C294,'周期表（不要动）'!A:B,2,FALSE))</f>
        <v/>
      </c>
      <c r="E294" s="43" t="str">
        <f>IF(ISERROR(VLOOKUP($B294,'问财（自己导出）'!B:D,3,FALSE)),"",VLOOKUP($B294,'问财（自己导出）'!B:D,3,FALSE))</f>
        <v/>
      </c>
      <c r="F294" s="43" t="str">
        <f>IF(ISERROR(VLOOKUP($B294,'问财（自己导出）'!B:E,4,FALSE)),"",VLOOKUP($B294,'问财（自己导出）'!B:E,4,FALSE))</f>
        <v/>
      </c>
      <c r="G294" s="43" t="str">
        <f>IF(ISERROR(VLOOKUP($B294,'问财（自己导出）'!B:F,5,FALSE)),"",VLOOKUP($B294,'问财（自己导出）'!B:F,5,FALSE))</f>
        <v/>
      </c>
      <c r="H294" s="43" t="str">
        <f>IF(ISERROR(VLOOKUP($B294,'问财（自己导出）'!B:G,6,FALSE)),"",VLOOKUP($B294,'问财（自己导出）'!B:G,6,FALSE))</f>
        <v/>
      </c>
      <c r="I294" s="46">
        <f t="shared" si="6"/>
        <v>0</v>
      </c>
      <c r="J294" s="47" t="str">
        <f>IF(ISERROR(VLOOKUP($B294,'小熊定理判定（不要动）'!$A:B,2,FALSE)),"",VLOOKUP($B294,'小熊定理判定（不要动）'!$A:B,2,FALSE))</f>
        <v/>
      </c>
      <c r="K294" s="47" t="str">
        <f>IF(ISERROR(VLOOKUP($B294,'小熊定理判定（不要动）'!$A:C,3,FALSE)),"",VLOOKUP($B294,'小熊定理判定（不要动）'!$A:C,3,FALSE))</f>
        <v/>
      </c>
      <c r="L294" s="47" t="str">
        <f>IF(ISERROR(VLOOKUP($B294,'小熊定理判定（不要动）'!$A:D,4,FALSE)),"",VLOOKUP($B294,'小熊定理判定（不要动）'!$A:D,4,FALSE))</f>
        <v/>
      </c>
      <c r="M294" s="54" t="str">
        <f>IF(ISERROR(VLOOKUP($B294,'分位点（自己导出） '!$C:E,3,FALSE)),"",VLOOKUP($B294,'分位点（自己导出） '!$C:E,3,FALSE))</f>
        <v/>
      </c>
      <c r="N294" s="54" t="str">
        <f>IF(ISERROR(VLOOKUP($B294,'分位点（自己导出） '!$C:F,4,FALSE)),"",VLOOKUP($B294,'分位点（自己导出） '!$C:F,4,FALSE))</f>
        <v/>
      </c>
    </row>
    <row r="295" spans="4:14">
      <c r="D295" s="41" t="str">
        <f>IF(ISERROR(VLOOKUP(C295,'周期表（不要动）'!A:B,2,FALSE)),"",VLOOKUP(C295,'周期表（不要动）'!A:B,2,FALSE))</f>
        <v/>
      </c>
      <c r="E295" s="43" t="str">
        <f>IF(ISERROR(VLOOKUP($B295,'问财（自己导出）'!B:D,3,FALSE)),"",VLOOKUP($B295,'问财（自己导出）'!B:D,3,FALSE))</f>
        <v/>
      </c>
      <c r="F295" s="43" t="str">
        <f>IF(ISERROR(VLOOKUP($B295,'问财（自己导出）'!B:E,4,FALSE)),"",VLOOKUP($B295,'问财（自己导出）'!B:E,4,FALSE))</f>
        <v/>
      </c>
      <c r="G295" s="43" t="str">
        <f>IF(ISERROR(VLOOKUP($B295,'问财（自己导出）'!B:F,5,FALSE)),"",VLOOKUP($B295,'问财（自己导出）'!B:F,5,FALSE))</f>
        <v/>
      </c>
      <c r="H295" s="43" t="str">
        <f>IF(ISERROR(VLOOKUP($B295,'问财（自己导出）'!B:G,6,FALSE)),"",VLOOKUP($B295,'问财（自己导出）'!B:G,6,FALSE))</f>
        <v/>
      </c>
      <c r="I295" s="46">
        <f t="shared" si="6"/>
        <v>0</v>
      </c>
      <c r="J295" s="47" t="str">
        <f>IF(ISERROR(VLOOKUP($B295,'小熊定理判定（不要动）'!$A:B,2,FALSE)),"",VLOOKUP($B295,'小熊定理判定（不要动）'!$A:B,2,FALSE))</f>
        <v/>
      </c>
      <c r="K295" s="47" t="str">
        <f>IF(ISERROR(VLOOKUP($B295,'小熊定理判定（不要动）'!$A:C,3,FALSE)),"",VLOOKUP($B295,'小熊定理判定（不要动）'!$A:C,3,FALSE))</f>
        <v/>
      </c>
      <c r="L295" s="47" t="str">
        <f>IF(ISERROR(VLOOKUP($B295,'小熊定理判定（不要动）'!$A:D,4,FALSE)),"",VLOOKUP($B295,'小熊定理判定（不要动）'!$A:D,4,FALSE))</f>
        <v/>
      </c>
      <c r="M295" s="54" t="str">
        <f>IF(ISERROR(VLOOKUP($B295,'分位点（自己导出） '!$C:E,3,FALSE)),"",VLOOKUP($B295,'分位点（自己导出） '!$C:E,3,FALSE))</f>
        <v/>
      </c>
      <c r="N295" s="54" t="str">
        <f>IF(ISERROR(VLOOKUP($B295,'分位点（自己导出） '!$C:F,4,FALSE)),"",VLOOKUP($B295,'分位点（自己导出） '!$C:F,4,FALSE))</f>
        <v/>
      </c>
    </row>
    <row r="296" spans="4:14">
      <c r="D296" s="41" t="str">
        <f>IF(ISERROR(VLOOKUP(C296,'周期表（不要动）'!A:B,2,FALSE)),"",VLOOKUP(C296,'周期表（不要动）'!A:B,2,FALSE))</f>
        <v/>
      </c>
      <c r="E296" s="43" t="str">
        <f>IF(ISERROR(VLOOKUP($B296,'问财（自己导出）'!B:D,3,FALSE)),"",VLOOKUP($B296,'问财（自己导出）'!B:D,3,FALSE))</f>
        <v/>
      </c>
      <c r="F296" s="43" t="str">
        <f>IF(ISERROR(VLOOKUP($B296,'问财（自己导出）'!B:E,4,FALSE)),"",VLOOKUP($B296,'问财（自己导出）'!B:E,4,FALSE))</f>
        <v/>
      </c>
      <c r="G296" s="43" t="str">
        <f>IF(ISERROR(VLOOKUP($B296,'问财（自己导出）'!B:F,5,FALSE)),"",VLOOKUP($B296,'问财（自己导出）'!B:F,5,FALSE))</f>
        <v/>
      </c>
      <c r="H296" s="43" t="str">
        <f>IF(ISERROR(VLOOKUP($B296,'问财（自己导出）'!B:G,6,FALSE)),"",VLOOKUP($B296,'问财（自己导出）'!B:G,6,FALSE))</f>
        <v/>
      </c>
      <c r="I296" s="46">
        <f t="shared" si="6"/>
        <v>0</v>
      </c>
      <c r="J296" s="47" t="str">
        <f>IF(ISERROR(VLOOKUP($B296,'小熊定理判定（不要动）'!$A:B,2,FALSE)),"",VLOOKUP($B296,'小熊定理判定（不要动）'!$A:B,2,FALSE))</f>
        <v/>
      </c>
      <c r="K296" s="47" t="str">
        <f>IF(ISERROR(VLOOKUP($B296,'小熊定理判定（不要动）'!$A:C,3,FALSE)),"",VLOOKUP($B296,'小熊定理判定（不要动）'!$A:C,3,FALSE))</f>
        <v/>
      </c>
      <c r="L296" s="47" t="str">
        <f>IF(ISERROR(VLOOKUP($B296,'小熊定理判定（不要动）'!$A:D,4,FALSE)),"",VLOOKUP($B296,'小熊定理判定（不要动）'!$A:D,4,FALSE))</f>
        <v/>
      </c>
      <c r="M296" s="54" t="str">
        <f>IF(ISERROR(VLOOKUP($B296,'分位点（自己导出） '!$C:E,3,FALSE)),"",VLOOKUP($B296,'分位点（自己导出） '!$C:E,3,FALSE))</f>
        <v/>
      </c>
      <c r="N296" s="54" t="str">
        <f>IF(ISERROR(VLOOKUP($B296,'分位点（自己导出） '!$C:F,4,FALSE)),"",VLOOKUP($B296,'分位点（自己导出） '!$C:F,4,FALSE))</f>
        <v/>
      </c>
    </row>
    <row r="297" spans="4:14">
      <c r="D297" s="41" t="str">
        <f>IF(ISERROR(VLOOKUP(C297,'周期表（不要动）'!A:B,2,FALSE)),"",VLOOKUP(C297,'周期表（不要动）'!A:B,2,FALSE))</f>
        <v/>
      </c>
      <c r="E297" s="43" t="str">
        <f>IF(ISERROR(VLOOKUP($B297,'问财（自己导出）'!B:D,3,FALSE)),"",VLOOKUP($B297,'问财（自己导出）'!B:D,3,FALSE))</f>
        <v/>
      </c>
      <c r="F297" s="43" t="str">
        <f>IF(ISERROR(VLOOKUP($B297,'问财（自己导出）'!B:E,4,FALSE)),"",VLOOKUP($B297,'问财（自己导出）'!B:E,4,FALSE))</f>
        <v/>
      </c>
      <c r="G297" s="43" t="str">
        <f>IF(ISERROR(VLOOKUP($B297,'问财（自己导出）'!B:F,5,FALSE)),"",VLOOKUP($B297,'问财（自己导出）'!B:F,5,FALSE))</f>
        <v/>
      </c>
      <c r="H297" s="43" t="str">
        <f>IF(ISERROR(VLOOKUP($B297,'问财（自己导出）'!B:G,6,FALSE)),"",VLOOKUP($B297,'问财（自己导出）'!B:G,6,FALSE))</f>
        <v/>
      </c>
      <c r="I297" s="46">
        <f t="shared" si="6"/>
        <v>0</v>
      </c>
      <c r="J297" s="47" t="str">
        <f>IF(ISERROR(VLOOKUP($B297,'小熊定理判定（不要动）'!$A:B,2,FALSE)),"",VLOOKUP($B297,'小熊定理判定（不要动）'!$A:B,2,FALSE))</f>
        <v/>
      </c>
      <c r="K297" s="47" t="str">
        <f>IF(ISERROR(VLOOKUP($B297,'小熊定理判定（不要动）'!$A:C,3,FALSE)),"",VLOOKUP($B297,'小熊定理判定（不要动）'!$A:C,3,FALSE))</f>
        <v/>
      </c>
      <c r="L297" s="47" t="str">
        <f>IF(ISERROR(VLOOKUP($B297,'小熊定理判定（不要动）'!$A:D,4,FALSE)),"",VLOOKUP($B297,'小熊定理判定（不要动）'!$A:D,4,FALSE))</f>
        <v/>
      </c>
      <c r="M297" s="54" t="str">
        <f>IF(ISERROR(VLOOKUP($B297,'分位点（自己导出） '!$C:E,3,FALSE)),"",VLOOKUP($B297,'分位点（自己导出） '!$C:E,3,FALSE))</f>
        <v/>
      </c>
      <c r="N297" s="54" t="str">
        <f>IF(ISERROR(VLOOKUP($B297,'分位点（自己导出） '!$C:F,4,FALSE)),"",VLOOKUP($B297,'分位点（自己导出） '!$C:F,4,FALSE))</f>
        <v/>
      </c>
    </row>
    <row r="298" spans="4:14">
      <c r="D298" s="41" t="str">
        <f>IF(ISERROR(VLOOKUP(C298,'周期表（不要动）'!A:B,2,FALSE)),"",VLOOKUP(C298,'周期表（不要动）'!A:B,2,FALSE))</f>
        <v/>
      </c>
      <c r="E298" s="43" t="str">
        <f>IF(ISERROR(VLOOKUP($B298,'问财（自己导出）'!B:D,3,FALSE)),"",VLOOKUP($B298,'问财（自己导出）'!B:D,3,FALSE))</f>
        <v/>
      </c>
      <c r="F298" s="43" t="str">
        <f>IF(ISERROR(VLOOKUP($B298,'问财（自己导出）'!B:E,4,FALSE)),"",VLOOKUP($B298,'问财（自己导出）'!B:E,4,FALSE))</f>
        <v/>
      </c>
      <c r="G298" s="43" t="str">
        <f>IF(ISERROR(VLOOKUP($B298,'问财（自己导出）'!B:F,5,FALSE)),"",VLOOKUP($B298,'问财（自己导出）'!B:F,5,FALSE))</f>
        <v/>
      </c>
      <c r="H298" s="43" t="str">
        <f>IF(ISERROR(VLOOKUP($B298,'问财（自己导出）'!B:G,6,FALSE)),"",VLOOKUP($B298,'问财（自己导出）'!B:G,6,FALSE))</f>
        <v/>
      </c>
      <c r="I298" s="46">
        <f t="shared" si="6"/>
        <v>0</v>
      </c>
      <c r="J298" s="47" t="str">
        <f>IF(ISERROR(VLOOKUP($B298,'小熊定理判定（不要动）'!$A:B,2,FALSE)),"",VLOOKUP($B298,'小熊定理判定（不要动）'!$A:B,2,FALSE))</f>
        <v/>
      </c>
      <c r="K298" s="47" t="str">
        <f>IF(ISERROR(VLOOKUP($B298,'小熊定理判定（不要动）'!$A:C,3,FALSE)),"",VLOOKUP($B298,'小熊定理判定（不要动）'!$A:C,3,FALSE))</f>
        <v/>
      </c>
      <c r="L298" s="47" t="str">
        <f>IF(ISERROR(VLOOKUP($B298,'小熊定理判定（不要动）'!$A:D,4,FALSE)),"",VLOOKUP($B298,'小熊定理判定（不要动）'!$A:D,4,FALSE))</f>
        <v/>
      </c>
      <c r="M298" s="54" t="str">
        <f>IF(ISERROR(VLOOKUP($B298,'分位点（自己导出） '!$C:E,3,FALSE)),"",VLOOKUP($B298,'分位点（自己导出） '!$C:E,3,FALSE))</f>
        <v/>
      </c>
      <c r="N298" s="54" t="str">
        <f>IF(ISERROR(VLOOKUP($B298,'分位点（自己导出） '!$C:F,4,FALSE)),"",VLOOKUP($B298,'分位点（自己导出） '!$C:F,4,FALSE))</f>
        <v/>
      </c>
    </row>
    <row r="299" spans="4:14">
      <c r="D299" s="41" t="str">
        <f>IF(ISERROR(VLOOKUP(C299,'周期表（不要动）'!A:B,2,FALSE)),"",VLOOKUP(C299,'周期表（不要动）'!A:B,2,FALSE))</f>
        <v/>
      </c>
      <c r="E299" s="43" t="str">
        <f>IF(ISERROR(VLOOKUP($B299,'问财（自己导出）'!B:D,3,FALSE)),"",VLOOKUP($B299,'问财（自己导出）'!B:D,3,FALSE))</f>
        <v/>
      </c>
      <c r="F299" s="43" t="str">
        <f>IF(ISERROR(VLOOKUP($B299,'问财（自己导出）'!B:E,4,FALSE)),"",VLOOKUP($B299,'问财（自己导出）'!B:E,4,FALSE))</f>
        <v/>
      </c>
      <c r="G299" s="43" t="str">
        <f>IF(ISERROR(VLOOKUP($B299,'问财（自己导出）'!B:F,5,FALSE)),"",VLOOKUP($B299,'问财（自己导出）'!B:F,5,FALSE))</f>
        <v/>
      </c>
      <c r="H299" s="43" t="str">
        <f>IF(ISERROR(VLOOKUP($B299,'问财（自己导出）'!B:G,6,FALSE)),"",VLOOKUP($B299,'问财（自己导出）'!B:G,6,FALSE))</f>
        <v/>
      </c>
      <c r="I299" s="46">
        <f t="shared" si="6"/>
        <v>0</v>
      </c>
      <c r="J299" s="47" t="str">
        <f>IF(ISERROR(VLOOKUP($B299,'小熊定理判定（不要动）'!$A:B,2,FALSE)),"",VLOOKUP($B299,'小熊定理判定（不要动）'!$A:B,2,FALSE))</f>
        <v/>
      </c>
      <c r="K299" s="47" t="str">
        <f>IF(ISERROR(VLOOKUP($B299,'小熊定理判定（不要动）'!$A:C,3,FALSE)),"",VLOOKUP($B299,'小熊定理判定（不要动）'!$A:C,3,FALSE))</f>
        <v/>
      </c>
      <c r="L299" s="47" t="str">
        <f>IF(ISERROR(VLOOKUP($B299,'小熊定理判定（不要动）'!$A:D,4,FALSE)),"",VLOOKUP($B299,'小熊定理判定（不要动）'!$A:D,4,FALSE))</f>
        <v/>
      </c>
      <c r="M299" s="54" t="str">
        <f>IF(ISERROR(VLOOKUP($B299,'分位点（自己导出） '!$C:E,3,FALSE)),"",VLOOKUP($B299,'分位点（自己导出） '!$C:E,3,FALSE))</f>
        <v/>
      </c>
      <c r="N299" s="54" t="str">
        <f>IF(ISERROR(VLOOKUP($B299,'分位点（自己导出） '!$C:F,4,FALSE)),"",VLOOKUP($B299,'分位点（自己导出） '!$C:F,4,FALSE))</f>
        <v/>
      </c>
    </row>
    <row r="300" spans="4:14">
      <c r="D300" s="41" t="str">
        <f>IF(ISERROR(VLOOKUP(C300,'周期表（不要动）'!A:B,2,FALSE)),"",VLOOKUP(C300,'周期表（不要动）'!A:B,2,FALSE))</f>
        <v/>
      </c>
      <c r="E300" s="43" t="str">
        <f>IF(ISERROR(VLOOKUP($B300,'问财（自己导出）'!B:D,3,FALSE)),"",VLOOKUP($B300,'问财（自己导出）'!B:D,3,FALSE))</f>
        <v/>
      </c>
      <c r="F300" s="43" t="str">
        <f>IF(ISERROR(VLOOKUP($B300,'问财（自己导出）'!B:E,4,FALSE)),"",VLOOKUP($B300,'问财（自己导出）'!B:E,4,FALSE))</f>
        <v/>
      </c>
      <c r="G300" s="43" t="str">
        <f>IF(ISERROR(VLOOKUP($B300,'问财（自己导出）'!B:F,5,FALSE)),"",VLOOKUP($B300,'问财（自己导出）'!B:F,5,FALSE))</f>
        <v/>
      </c>
      <c r="H300" s="43" t="str">
        <f>IF(ISERROR(VLOOKUP($B300,'问财（自己导出）'!B:G,6,FALSE)),"",VLOOKUP($B300,'问财（自己导出）'!B:G,6,FALSE))</f>
        <v/>
      </c>
      <c r="I300" s="46">
        <f t="shared" si="6"/>
        <v>0</v>
      </c>
      <c r="J300" s="47" t="str">
        <f>IF(ISERROR(VLOOKUP($B300,'小熊定理判定（不要动）'!$A:B,2,FALSE)),"",VLOOKUP($B300,'小熊定理判定（不要动）'!$A:B,2,FALSE))</f>
        <v/>
      </c>
      <c r="K300" s="47" t="str">
        <f>IF(ISERROR(VLOOKUP($B300,'小熊定理判定（不要动）'!$A:C,3,FALSE)),"",VLOOKUP($B300,'小熊定理判定（不要动）'!$A:C,3,FALSE))</f>
        <v/>
      </c>
      <c r="L300" s="47" t="str">
        <f>IF(ISERROR(VLOOKUP($B300,'小熊定理判定（不要动）'!$A:D,4,FALSE)),"",VLOOKUP($B300,'小熊定理判定（不要动）'!$A:D,4,FALSE))</f>
        <v/>
      </c>
      <c r="M300" s="54" t="str">
        <f>IF(ISERROR(VLOOKUP($B300,'分位点（自己导出） '!$C:E,3,FALSE)),"",VLOOKUP($B300,'分位点（自己导出） '!$C:E,3,FALSE))</f>
        <v/>
      </c>
      <c r="N300" s="54" t="str">
        <f>IF(ISERROR(VLOOKUP($B300,'分位点（自己导出） '!$C:F,4,FALSE)),"",VLOOKUP($B300,'分位点（自己导出） '!$C:F,4,FALSE))</f>
        <v/>
      </c>
    </row>
    <row r="301" spans="4:14">
      <c r="D301" s="41" t="str">
        <f>IF(ISERROR(VLOOKUP(C301,'周期表（不要动）'!A:B,2,FALSE)),"",VLOOKUP(C301,'周期表（不要动）'!A:B,2,FALSE))</f>
        <v/>
      </c>
      <c r="E301" s="43" t="str">
        <f>IF(ISERROR(VLOOKUP($B301,'问财（自己导出）'!B:D,3,FALSE)),"",VLOOKUP($B301,'问财（自己导出）'!B:D,3,FALSE))</f>
        <v/>
      </c>
      <c r="F301" s="43" t="str">
        <f>IF(ISERROR(VLOOKUP($B301,'问财（自己导出）'!B:E,4,FALSE)),"",VLOOKUP($B301,'问财（自己导出）'!B:E,4,FALSE))</f>
        <v/>
      </c>
      <c r="G301" s="43" t="str">
        <f>IF(ISERROR(VLOOKUP($B301,'问财（自己导出）'!B:F,5,FALSE)),"",VLOOKUP($B301,'问财（自己导出）'!B:F,5,FALSE))</f>
        <v/>
      </c>
      <c r="H301" s="43" t="str">
        <f>IF(ISERROR(VLOOKUP($B301,'问财（自己导出）'!B:G,6,FALSE)),"",VLOOKUP($B301,'问财（自己导出）'!B:G,6,FALSE))</f>
        <v/>
      </c>
      <c r="I301" s="46">
        <f t="shared" si="6"/>
        <v>0</v>
      </c>
      <c r="J301" s="47" t="str">
        <f>IF(ISERROR(VLOOKUP($B301,'小熊定理判定（不要动）'!$A:B,2,FALSE)),"",VLOOKUP($B301,'小熊定理判定（不要动）'!$A:B,2,FALSE))</f>
        <v/>
      </c>
      <c r="K301" s="47" t="str">
        <f>IF(ISERROR(VLOOKUP($B301,'小熊定理判定（不要动）'!$A:C,3,FALSE)),"",VLOOKUP($B301,'小熊定理判定（不要动）'!$A:C,3,FALSE))</f>
        <v/>
      </c>
      <c r="L301" s="47" t="str">
        <f>IF(ISERROR(VLOOKUP($B301,'小熊定理判定（不要动）'!$A:D,4,FALSE)),"",VLOOKUP($B301,'小熊定理判定（不要动）'!$A:D,4,FALSE))</f>
        <v/>
      </c>
      <c r="M301" s="54" t="str">
        <f>IF(ISERROR(VLOOKUP($B301,'分位点（自己导出） '!$C:E,3,FALSE)),"",VLOOKUP($B301,'分位点（自己导出） '!$C:E,3,FALSE))</f>
        <v/>
      </c>
      <c r="N301" s="54" t="str">
        <f>IF(ISERROR(VLOOKUP($B301,'分位点（自己导出） '!$C:F,4,FALSE)),"",VLOOKUP($B301,'分位点（自己导出） '!$C:F,4,FALSE))</f>
        <v/>
      </c>
    </row>
    <row r="302" spans="4:14">
      <c r="D302" s="41" t="str">
        <f>IF(ISERROR(VLOOKUP(C302,'周期表（不要动）'!A:B,2,FALSE)),"",VLOOKUP(C302,'周期表（不要动）'!A:B,2,FALSE))</f>
        <v/>
      </c>
      <c r="E302" s="43" t="str">
        <f>IF(ISERROR(VLOOKUP($B302,'问财（自己导出）'!B:D,3,FALSE)),"",VLOOKUP($B302,'问财（自己导出）'!B:D,3,FALSE))</f>
        <v/>
      </c>
      <c r="F302" s="43" t="str">
        <f>IF(ISERROR(VLOOKUP($B302,'问财（自己导出）'!B:E,4,FALSE)),"",VLOOKUP($B302,'问财（自己导出）'!B:E,4,FALSE))</f>
        <v/>
      </c>
      <c r="G302" s="43" t="str">
        <f>IF(ISERROR(VLOOKUP($B302,'问财（自己导出）'!B:F,5,FALSE)),"",VLOOKUP($B302,'问财（自己导出）'!B:F,5,FALSE))</f>
        <v/>
      </c>
      <c r="H302" s="43" t="str">
        <f>IF(ISERROR(VLOOKUP($B302,'问财（自己导出）'!B:G,6,FALSE)),"",VLOOKUP($B302,'问财（自己导出）'!B:G,6,FALSE))</f>
        <v/>
      </c>
      <c r="I302" s="46">
        <f t="shared" si="6"/>
        <v>0</v>
      </c>
      <c r="J302" s="47" t="str">
        <f>IF(ISERROR(VLOOKUP($B302,'小熊定理判定（不要动）'!$A:B,2,FALSE)),"",VLOOKUP($B302,'小熊定理判定（不要动）'!$A:B,2,FALSE))</f>
        <v/>
      </c>
      <c r="K302" s="47" t="str">
        <f>IF(ISERROR(VLOOKUP($B302,'小熊定理判定（不要动）'!$A:C,3,FALSE)),"",VLOOKUP($B302,'小熊定理判定（不要动）'!$A:C,3,FALSE))</f>
        <v/>
      </c>
      <c r="L302" s="47" t="str">
        <f>IF(ISERROR(VLOOKUP($B302,'小熊定理判定（不要动）'!$A:D,4,FALSE)),"",VLOOKUP($B302,'小熊定理判定（不要动）'!$A:D,4,FALSE))</f>
        <v/>
      </c>
      <c r="M302" s="54" t="str">
        <f>IF(ISERROR(VLOOKUP($B302,'分位点（自己导出） '!$C:E,3,FALSE)),"",VLOOKUP($B302,'分位点（自己导出） '!$C:E,3,FALSE))</f>
        <v/>
      </c>
      <c r="N302" s="54" t="str">
        <f>IF(ISERROR(VLOOKUP($B302,'分位点（自己导出） '!$C:F,4,FALSE)),"",VLOOKUP($B302,'分位点（自己导出） '!$C:F,4,FALSE))</f>
        <v/>
      </c>
    </row>
    <row r="303" spans="4:14">
      <c r="D303" s="41" t="str">
        <f>IF(ISERROR(VLOOKUP(C303,'周期表（不要动）'!A:B,2,FALSE)),"",VLOOKUP(C303,'周期表（不要动）'!A:B,2,FALSE))</f>
        <v/>
      </c>
      <c r="E303" s="43" t="str">
        <f>IF(ISERROR(VLOOKUP($B303,'问财（自己导出）'!B:D,3,FALSE)),"",VLOOKUP($B303,'问财（自己导出）'!B:D,3,FALSE))</f>
        <v/>
      </c>
      <c r="F303" s="43" t="str">
        <f>IF(ISERROR(VLOOKUP($B303,'问财（自己导出）'!B:E,4,FALSE)),"",VLOOKUP($B303,'问财（自己导出）'!B:E,4,FALSE))</f>
        <v/>
      </c>
      <c r="G303" s="43" t="str">
        <f>IF(ISERROR(VLOOKUP($B303,'问财（自己导出）'!B:F,5,FALSE)),"",VLOOKUP($B303,'问财（自己导出）'!B:F,5,FALSE))</f>
        <v/>
      </c>
      <c r="H303" s="43" t="str">
        <f>IF(ISERROR(VLOOKUP($B303,'问财（自己导出）'!B:G,6,FALSE)),"",VLOOKUP($B303,'问财（自己导出）'!B:G,6,FALSE))</f>
        <v/>
      </c>
      <c r="I303" s="46">
        <f t="shared" si="6"/>
        <v>0</v>
      </c>
      <c r="J303" s="47" t="str">
        <f>IF(ISERROR(VLOOKUP($B303,'小熊定理判定（不要动）'!$A:B,2,FALSE)),"",VLOOKUP($B303,'小熊定理判定（不要动）'!$A:B,2,FALSE))</f>
        <v/>
      </c>
      <c r="K303" s="47" t="str">
        <f>IF(ISERROR(VLOOKUP($B303,'小熊定理判定（不要动）'!$A:C,3,FALSE)),"",VLOOKUP($B303,'小熊定理判定（不要动）'!$A:C,3,FALSE))</f>
        <v/>
      </c>
      <c r="L303" s="47" t="str">
        <f>IF(ISERROR(VLOOKUP($B303,'小熊定理判定（不要动）'!$A:D,4,FALSE)),"",VLOOKUP($B303,'小熊定理判定（不要动）'!$A:D,4,FALSE))</f>
        <v/>
      </c>
      <c r="M303" s="54" t="str">
        <f>IF(ISERROR(VLOOKUP($B303,'分位点（自己导出） '!$C:E,3,FALSE)),"",VLOOKUP($B303,'分位点（自己导出） '!$C:E,3,FALSE))</f>
        <v/>
      </c>
      <c r="N303" s="54" t="str">
        <f>IF(ISERROR(VLOOKUP($B303,'分位点（自己导出） '!$C:F,4,FALSE)),"",VLOOKUP($B303,'分位点（自己导出） '!$C:F,4,FALSE))</f>
        <v/>
      </c>
    </row>
    <row r="304" spans="4:14">
      <c r="D304" s="41" t="str">
        <f>IF(ISERROR(VLOOKUP(C304,'周期表（不要动）'!A:B,2,FALSE)),"",VLOOKUP(C304,'周期表（不要动）'!A:B,2,FALSE))</f>
        <v/>
      </c>
      <c r="E304" s="43" t="str">
        <f>IF(ISERROR(VLOOKUP($B304,'问财（自己导出）'!B:D,3,FALSE)),"",VLOOKUP($B304,'问财（自己导出）'!B:D,3,FALSE))</f>
        <v/>
      </c>
      <c r="F304" s="43" t="str">
        <f>IF(ISERROR(VLOOKUP($B304,'问财（自己导出）'!B:E,4,FALSE)),"",VLOOKUP($B304,'问财（自己导出）'!B:E,4,FALSE))</f>
        <v/>
      </c>
      <c r="G304" s="43" t="str">
        <f>IF(ISERROR(VLOOKUP($B304,'问财（自己导出）'!B:F,5,FALSE)),"",VLOOKUP($B304,'问财（自己导出）'!B:F,5,FALSE))</f>
        <v/>
      </c>
      <c r="H304" s="43" t="str">
        <f>IF(ISERROR(VLOOKUP($B304,'问财（自己导出）'!B:G,6,FALSE)),"",VLOOKUP($B304,'问财（自己导出）'!B:G,6,FALSE))</f>
        <v/>
      </c>
      <c r="I304" s="46">
        <f t="shared" si="6"/>
        <v>0</v>
      </c>
      <c r="J304" s="47" t="str">
        <f>IF(ISERROR(VLOOKUP($B304,'小熊定理判定（不要动）'!$A:B,2,FALSE)),"",VLOOKUP($B304,'小熊定理判定（不要动）'!$A:B,2,FALSE))</f>
        <v/>
      </c>
      <c r="K304" s="47" t="str">
        <f>IF(ISERROR(VLOOKUP($B304,'小熊定理判定（不要动）'!$A:C,3,FALSE)),"",VLOOKUP($B304,'小熊定理判定（不要动）'!$A:C,3,FALSE))</f>
        <v/>
      </c>
      <c r="L304" s="47" t="str">
        <f>IF(ISERROR(VLOOKUP($B304,'小熊定理判定（不要动）'!$A:D,4,FALSE)),"",VLOOKUP($B304,'小熊定理判定（不要动）'!$A:D,4,FALSE))</f>
        <v/>
      </c>
      <c r="M304" s="54" t="str">
        <f>IF(ISERROR(VLOOKUP($B304,'分位点（自己导出） '!$C:E,3,FALSE)),"",VLOOKUP($B304,'分位点（自己导出） '!$C:E,3,FALSE))</f>
        <v/>
      </c>
      <c r="N304" s="54" t="str">
        <f>IF(ISERROR(VLOOKUP($B304,'分位点（自己导出） '!$C:F,4,FALSE)),"",VLOOKUP($B304,'分位点（自己导出） '!$C:F,4,FALSE))</f>
        <v/>
      </c>
    </row>
    <row r="305" spans="4:14">
      <c r="D305" s="41" t="str">
        <f>IF(ISERROR(VLOOKUP(C305,'周期表（不要动）'!A:B,2,FALSE)),"",VLOOKUP(C305,'周期表（不要动）'!A:B,2,FALSE))</f>
        <v/>
      </c>
      <c r="E305" s="43" t="str">
        <f>IF(ISERROR(VLOOKUP($B305,'问财（自己导出）'!B:D,3,FALSE)),"",VLOOKUP($B305,'问财（自己导出）'!B:D,3,FALSE))</f>
        <v/>
      </c>
      <c r="F305" s="43" t="str">
        <f>IF(ISERROR(VLOOKUP($B305,'问财（自己导出）'!B:E,4,FALSE)),"",VLOOKUP($B305,'问财（自己导出）'!B:E,4,FALSE))</f>
        <v/>
      </c>
      <c r="G305" s="43" t="str">
        <f>IF(ISERROR(VLOOKUP($B305,'问财（自己导出）'!B:F,5,FALSE)),"",VLOOKUP($B305,'问财（自己导出）'!B:F,5,FALSE))</f>
        <v/>
      </c>
      <c r="H305" s="43" t="str">
        <f>IF(ISERROR(VLOOKUP($B305,'问财（自己导出）'!B:G,6,FALSE)),"",VLOOKUP($B305,'问财（自己导出）'!B:G,6,FALSE))</f>
        <v/>
      </c>
      <c r="I305" s="46">
        <f t="shared" si="6"/>
        <v>0</v>
      </c>
      <c r="J305" s="47" t="str">
        <f>IF(ISERROR(VLOOKUP($B305,'小熊定理判定（不要动）'!$A:B,2,FALSE)),"",VLOOKUP($B305,'小熊定理判定（不要动）'!$A:B,2,FALSE))</f>
        <v/>
      </c>
      <c r="K305" s="47" t="str">
        <f>IF(ISERROR(VLOOKUP($B305,'小熊定理判定（不要动）'!$A:C,3,FALSE)),"",VLOOKUP($B305,'小熊定理判定（不要动）'!$A:C,3,FALSE))</f>
        <v/>
      </c>
      <c r="L305" s="47" t="str">
        <f>IF(ISERROR(VLOOKUP($B305,'小熊定理判定（不要动）'!$A:D,4,FALSE)),"",VLOOKUP($B305,'小熊定理判定（不要动）'!$A:D,4,FALSE))</f>
        <v/>
      </c>
      <c r="M305" s="54" t="str">
        <f>IF(ISERROR(VLOOKUP($B305,'分位点（自己导出） '!$C:E,3,FALSE)),"",VLOOKUP($B305,'分位点（自己导出） '!$C:E,3,FALSE))</f>
        <v/>
      </c>
      <c r="N305" s="54" t="str">
        <f>IF(ISERROR(VLOOKUP($B305,'分位点（自己导出） '!$C:F,4,FALSE)),"",VLOOKUP($B305,'分位点（自己导出） '!$C:F,4,FALSE))</f>
        <v/>
      </c>
    </row>
    <row r="306" spans="4:14">
      <c r="D306" s="41" t="str">
        <f>IF(ISERROR(VLOOKUP(C306,'周期表（不要动）'!A:B,2,FALSE)),"",VLOOKUP(C306,'周期表（不要动）'!A:B,2,FALSE))</f>
        <v/>
      </c>
      <c r="E306" s="43" t="str">
        <f>IF(ISERROR(VLOOKUP($B306,'问财（自己导出）'!B:D,3,FALSE)),"",VLOOKUP($B306,'问财（自己导出）'!B:D,3,FALSE))</f>
        <v/>
      </c>
      <c r="F306" s="43" t="str">
        <f>IF(ISERROR(VLOOKUP($B306,'问财（自己导出）'!B:E,4,FALSE)),"",VLOOKUP($B306,'问财（自己导出）'!B:E,4,FALSE))</f>
        <v/>
      </c>
      <c r="G306" s="43" t="str">
        <f>IF(ISERROR(VLOOKUP($B306,'问财（自己导出）'!B:F,5,FALSE)),"",VLOOKUP($B306,'问财（自己导出）'!B:F,5,FALSE))</f>
        <v/>
      </c>
      <c r="H306" s="43" t="str">
        <f>IF(ISERROR(VLOOKUP($B306,'问财（自己导出）'!B:G,6,FALSE)),"",VLOOKUP($B306,'问财（自己导出）'!B:G,6,FALSE))</f>
        <v/>
      </c>
      <c r="I306" s="46">
        <f t="shared" si="6"/>
        <v>0</v>
      </c>
      <c r="J306" s="47" t="str">
        <f>IF(ISERROR(VLOOKUP($B306,'小熊定理判定（不要动）'!$A:B,2,FALSE)),"",VLOOKUP($B306,'小熊定理判定（不要动）'!$A:B,2,FALSE))</f>
        <v/>
      </c>
      <c r="K306" s="47" t="str">
        <f>IF(ISERROR(VLOOKUP($B306,'小熊定理判定（不要动）'!$A:C,3,FALSE)),"",VLOOKUP($B306,'小熊定理判定（不要动）'!$A:C,3,FALSE))</f>
        <v/>
      </c>
      <c r="L306" s="47" t="str">
        <f>IF(ISERROR(VLOOKUP($B306,'小熊定理判定（不要动）'!$A:D,4,FALSE)),"",VLOOKUP($B306,'小熊定理判定（不要动）'!$A:D,4,FALSE))</f>
        <v/>
      </c>
      <c r="M306" s="54" t="str">
        <f>IF(ISERROR(VLOOKUP($B306,'分位点（自己导出） '!$C:E,3,FALSE)),"",VLOOKUP($B306,'分位点（自己导出） '!$C:E,3,FALSE))</f>
        <v/>
      </c>
      <c r="N306" s="54" t="str">
        <f>IF(ISERROR(VLOOKUP($B306,'分位点（自己导出） '!$C:F,4,FALSE)),"",VLOOKUP($B306,'分位点（自己导出） '!$C:F,4,FALSE))</f>
        <v/>
      </c>
    </row>
    <row r="307" spans="4:14">
      <c r="D307" s="41" t="str">
        <f>IF(ISERROR(VLOOKUP(C307,'周期表（不要动）'!A:B,2,FALSE)),"",VLOOKUP(C307,'周期表（不要动）'!A:B,2,FALSE))</f>
        <v/>
      </c>
      <c r="E307" s="43" t="str">
        <f>IF(ISERROR(VLOOKUP($B307,'问财（自己导出）'!B:D,3,FALSE)),"",VLOOKUP($B307,'问财（自己导出）'!B:D,3,FALSE))</f>
        <v/>
      </c>
      <c r="F307" s="43" t="str">
        <f>IF(ISERROR(VLOOKUP($B307,'问财（自己导出）'!B:E,4,FALSE)),"",VLOOKUP($B307,'问财（自己导出）'!B:E,4,FALSE))</f>
        <v/>
      </c>
      <c r="G307" s="43" t="str">
        <f>IF(ISERROR(VLOOKUP($B307,'问财（自己导出）'!B:F,5,FALSE)),"",VLOOKUP($B307,'问财（自己导出）'!B:F,5,FALSE))</f>
        <v/>
      </c>
      <c r="H307" s="43" t="str">
        <f>IF(ISERROR(VLOOKUP($B307,'问财（自己导出）'!B:G,6,FALSE)),"",VLOOKUP($B307,'问财（自己导出）'!B:G,6,FALSE))</f>
        <v/>
      </c>
      <c r="I307" s="46">
        <f t="shared" si="6"/>
        <v>0</v>
      </c>
      <c r="J307" s="47" t="str">
        <f>IF(ISERROR(VLOOKUP($B307,'小熊定理判定（不要动）'!$A:B,2,FALSE)),"",VLOOKUP($B307,'小熊定理判定（不要动）'!$A:B,2,FALSE))</f>
        <v/>
      </c>
      <c r="K307" s="47" t="str">
        <f>IF(ISERROR(VLOOKUP($B307,'小熊定理判定（不要动）'!$A:C,3,FALSE)),"",VLOOKUP($B307,'小熊定理判定（不要动）'!$A:C,3,FALSE))</f>
        <v/>
      </c>
      <c r="L307" s="47" t="str">
        <f>IF(ISERROR(VLOOKUP($B307,'小熊定理判定（不要动）'!$A:D,4,FALSE)),"",VLOOKUP($B307,'小熊定理判定（不要动）'!$A:D,4,FALSE))</f>
        <v/>
      </c>
      <c r="M307" s="54" t="str">
        <f>IF(ISERROR(VLOOKUP($B307,'分位点（自己导出） '!$C:E,3,FALSE)),"",VLOOKUP($B307,'分位点（自己导出） '!$C:E,3,FALSE))</f>
        <v/>
      </c>
      <c r="N307" s="54" t="str">
        <f>IF(ISERROR(VLOOKUP($B307,'分位点（自己导出） '!$C:F,4,FALSE)),"",VLOOKUP($B307,'分位点（自己导出） '!$C:F,4,FALSE))</f>
        <v/>
      </c>
    </row>
    <row r="308" spans="4:14">
      <c r="D308" s="41" t="str">
        <f>IF(ISERROR(VLOOKUP(C308,'周期表（不要动）'!A:B,2,FALSE)),"",VLOOKUP(C308,'周期表（不要动）'!A:B,2,FALSE))</f>
        <v/>
      </c>
      <c r="E308" s="43" t="str">
        <f>IF(ISERROR(VLOOKUP($B308,'问财（自己导出）'!B:D,3,FALSE)),"",VLOOKUP($B308,'问财（自己导出）'!B:D,3,FALSE))</f>
        <v/>
      </c>
      <c r="F308" s="43" t="str">
        <f>IF(ISERROR(VLOOKUP($B308,'问财（自己导出）'!B:E,4,FALSE)),"",VLOOKUP($B308,'问财（自己导出）'!B:E,4,FALSE))</f>
        <v/>
      </c>
      <c r="G308" s="43" t="str">
        <f>IF(ISERROR(VLOOKUP($B308,'问财（自己导出）'!B:F,5,FALSE)),"",VLOOKUP($B308,'问财（自己导出）'!B:F,5,FALSE))</f>
        <v/>
      </c>
      <c r="H308" s="43" t="str">
        <f>IF(ISERROR(VLOOKUP($B308,'问财（自己导出）'!B:G,6,FALSE)),"",VLOOKUP($B308,'问财（自己导出）'!B:G,6,FALSE))</f>
        <v/>
      </c>
      <c r="I308" s="46">
        <f t="shared" si="6"/>
        <v>0</v>
      </c>
      <c r="J308" s="47" t="str">
        <f>IF(ISERROR(VLOOKUP($B308,'小熊定理判定（不要动）'!$A:B,2,FALSE)),"",VLOOKUP($B308,'小熊定理判定（不要动）'!$A:B,2,FALSE))</f>
        <v/>
      </c>
      <c r="K308" s="47" t="str">
        <f>IF(ISERROR(VLOOKUP($B308,'小熊定理判定（不要动）'!$A:C,3,FALSE)),"",VLOOKUP($B308,'小熊定理判定（不要动）'!$A:C,3,FALSE))</f>
        <v/>
      </c>
      <c r="L308" s="47" t="str">
        <f>IF(ISERROR(VLOOKUP($B308,'小熊定理判定（不要动）'!$A:D,4,FALSE)),"",VLOOKUP($B308,'小熊定理判定（不要动）'!$A:D,4,FALSE))</f>
        <v/>
      </c>
      <c r="M308" s="54" t="str">
        <f>IF(ISERROR(VLOOKUP($B308,'分位点（自己导出） '!$C:E,3,FALSE)),"",VLOOKUP($B308,'分位点（自己导出） '!$C:E,3,FALSE))</f>
        <v/>
      </c>
      <c r="N308" s="54" t="str">
        <f>IF(ISERROR(VLOOKUP($B308,'分位点（自己导出） '!$C:F,4,FALSE)),"",VLOOKUP($B308,'分位点（自己导出） '!$C:F,4,FALSE))</f>
        <v/>
      </c>
    </row>
    <row r="309" spans="4:14">
      <c r="D309" s="41" t="str">
        <f>IF(ISERROR(VLOOKUP(C309,'周期表（不要动）'!A:B,2,FALSE)),"",VLOOKUP(C309,'周期表（不要动）'!A:B,2,FALSE))</f>
        <v/>
      </c>
      <c r="E309" s="43" t="str">
        <f>IF(ISERROR(VLOOKUP($B309,'问财（自己导出）'!B:D,3,FALSE)),"",VLOOKUP($B309,'问财（自己导出）'!B:D,3,FALSE))</f>
        <v/>
      </c>
      <c r="F309" s="43" t="str">
        <f>IF(ISERROR(VLOOKUP($B309,'问财（自己导出）'!B:E,4,FALSE)),"",VLOOKUP($B309,'问财（自己导出）'!B:E,4,FALSE))</f>
        <v/>
      </c>
      <c r="G309" s="43" t="str">
        <f>IF(ISERROR(VLOOKUP($B309,'问财（自己导出）'!B:F,5,FALSE)),"",VLOOKUP($B309,'问财（自己导出）'!B:F,5,FALSE))</f>
        <v/>
      </c>
      <c r="H309" s="43" t="str">
        <f>IF(ISERROR(VLOOKUP($B309,'问财（自己导出）'!B:G,6,FALSE)),"",VLOOKUP($B309,'问财（自己导出）'!B:G,6,FALSE))</f>
        <v/>
      </c>
      <c r="I309" s="46">
        <f t="shared" si="6"/>
        <v>0</v>
      </c>
      <c r="J309" s="47" t="str">
        <f>IF(ISERROR(VLOOKUP($B309,'小熊定理判定（不要动）'!$A:B,2,FALSE)),"",VLOOKUP($B309,'小熊定理判定（不要动）'!$A:B,2,FALSE))</f>
        <v/>
      </c>
      <c r="K309" s="47" t="str">
        <f>IF(ISERROR(VLOOKUP($B309,'小熊定理判定（不要动）'!$A:C,3,FALSE)),"",VLOOKUP($B309,'小熊定理判定（不要动）'!$A:C,3,FALSE))</f>
        <v/>
      </c>
      <c r="L309" s="47" t="str">
        <f>IF(ISERROR(VLOOKUP($B309,'小熊定理判定（不要动）'!$A:D,4,FALSE)),"",VLOOKUP($B309,'小熊定理判定（不要动）'!$A:D,4,FALSE))</f>
        <v/>
      </c>
      <c r="M309" s="54" t="str">
        <f>IF(ISERROR(VLOOKUP($B309,'分位点（自己导出） '!$C:E,3,FALSE)),"",VLOOKUP($B309,'分位点（自己导出） '!$C:E,3,FALSE))</f>
        <v/>
      </c>
      <c r="N309" s="54" t="str">
        <f>IF(ISERROR(VLOOKUP($B309,'分位点（自己导出） '!$C:F,4,FALSE)),"",VLOOKUP($B309,'分位点（自己导出） '!$C:F,4,FALSE))</f>
        <v/>
      </c>
    </row>
    <row r="310" spans="4:14">
      <c r="D310" s="41" t="str">
        <f>IF(ISERROR(VLOOKUP(C310,'周期表（不要动）'!A:B,2,FALSE)),"",VLOOKUP(C310,'周期表（不要动）'!A:B,2,FALSE))</f>
        <v/>
      </c>
      <c r="E310" s="43" t="str">
        <f>IF(ISERROR(VLOOKUP($B310,'问财（自己导出）'!B:D,3,FALSE)),"",VLOOKUP($B310,'问财（自己导出）'!B:D,3,FALSE))</f>
        <v/>
      </c>
      <c r="F310" s="43" t="str">
        <f>IF(ISERROR(VLOOKUP($B310,'问财（自己导出）'!B:E,4,FALSE)),"",VLOOKUP($B310,'问财（自己导出）'!B:E,4,FALSE))</f>
        <v/>
      </c>
      <c r="G310" s="43" t="str">
        <f>IF(ISERROR(VLOOKUP($B310,'问财（自己导出）'!B:F,5,FALSE)),"",VLOOKUP($B310,'问财（自己导出）'!B:F,5,FALSE))</f>
        <v/>
      </c>
      <c r="H310" s="43" t="str">
        <f>IF(ISERROR(VLOOKUP($B310,'问财（自己导出）'!B:G,6,FALSE)),"",VLOOKUP($B310,'问财（自己导出）'!B:G,6,FALSE))</f>
        <v/>
      </c>
      <c r="I310" s="46">
        <f t="shared" si="6"/>
        <v>0</v>
      </c>
      <c r="J310" s="47" t="str">
        <f>IF(ISERROR(VLOOKUP($B310,'小熊定理判定（不要动）'!$A:B,2,FALSE)),"",VLOOKUP($B310,'小熊定理判定（不要动）'!$A:B,2,FALSE))</f>
        <v/>
      </c>
      <c r="K310" s="47" t="str">
        <f>IF(ISERROR(VLOOKUP($B310,'小熊定理判定（不要动）'!$A:C,3,FALSE)),"",VLOOKUP($B310,'小熊定理判定（不要动）'!$A:C,3,FALSE))</f>
        <v/>
      </c>
      <c r="L310" s="47" t="str">
        <f>IF(ISERROR(VLOOKUP($B310,'小熊定理判定（不要动）'!$A:D,4,FALSE)),"",VLOOKUP($B310,'小熊定理判定（不要动）'!$A:D,4,FALSE))</f>
        <v/>
      </c>
      <c r="M310" s="54" t="str">
        <f>IF(ISERROR(VLOOKUP($B310,'分位点（自己导出） '!$C:E,3,FALSE)),"",VLOOKUP($B310,'分位点（自己导出） '!$C:E,3,FALSE))</f>
        <v/>
      </c>
      <c r="N310" s="54" t="str">
        <f>IF(ISERROR(VLOOKUP($B310,'分位点（自己导出） '!$C:F,4,FALSE)),"",VLOOKUP($B310,'分位点（自己导出） '!$C:F,4,FALSE))</f>
        <v/>
      </c>
    </row>
    <row r="311" spans="4:14">
      <c r="D311" s="41" t="str">
        <f>IF(ISERROR(VLOOKUP(C311,'周期表（不要动）'!A:B,2,FALSE)),"",VLOOKUP(C311,'周期表（不要动）'!A:B,2,FALSE))</f>
        <v/>
      </c>
      <c r="E311" s="43" t="str">
        <f>IF(ISERROR(VLOOKUP($B311,'问财（自己导出）'!B:D,3,FALSE)),"",VLOOKUP($B311,'问财（自己导出）'!B:D,3,FALSE))</f>
        <v/>
      </c>
      <c r="F311" s="43" t="str">
        <f>IF(ISERROR(VLOOKUP($B311,'问财（自己导出）'!B:E,4,FALSE)),"",VLOOKUP($B311,'问财（自己导出）'!B:E,4,FALSE))</f>
        <v/>
      </c>
      <c r="G311" s="43" t="str">
        <f>IF(ISERROR(VLOOKUP($B311,'问财（自己导出）'!B:F,5,FALSE)),"",VLOOKUP($B311,'问财（自己导出）'!B:F,5,FALSE))</f>
        <v/>
      </c>
      <c r="H311" s="43" t="str">
        <f>IF(ISERROR(VLOOKUP($B311,'问财（自己导出）'!B:G,6,FALSE)),"",VLOOKUP($B311,'问财（自己导出）'!B:G,6,FALSE))</f>
        <v/>
      </c>
      <c r="I311" s="46">
        <f t="shared" si="6"/>
        <v>0</v>
      </c>
      <c r="J311" s="47" t="str">
        <f>IF(ISERROR(VLOOKUP($B311,'小熊定理判定（不要动）'!$A:B,2,FALSE)),"",VLOOKUP($B311,'小熊定理判定（不要动）'!$A:B,2,FALSE))</f>
        <v/>
      </c>
      <c r="K311" s="47" t="str">
        <f>IF(ISERROR(VLOOKUP($B311,'小熊定理判定（不要动）'!$A:C,3,FALSE)),"",VLOOKUP($B311,'小熊定理判定（不要动）'!$A:C,3,FALSE))</f>
        <v/>
      </c>
      <c r="L311" s="47" t="str">
        <f>IF(ISERROR(VLOOKUP($B311,'小熊定理判定（不要动）'!$A:D,4,FALSE)),"",VLOOKUP($B311,'小熊定理判定（不要动）'!$A:D,4,FALSE))</f>
        <v/>
      </c>
      <c r="M311" s="54" t="str">
        <f>IF(ISERROR(VLOOKUP($B311,'分位点（自己导出） '!$C:E,3,FALSE)),"",VLOOKUP($B311,'分位点（自己导出） '!$C:E,3,FALSE))</f>
        <v/>
      </c>
      <c r="N311" s="54" t="str">
        <f>IF(ISERROR(VLOOKUP($B311,'分位点（自己导出） '!$C:F,4,FALSE)),"",VLOOKUP($B311,'分位点（自己导出） '!$C:F,4,FALSE))</f>
        <v/>
      </c>
    </row>
    <row r="312" spans="4:14">
      <c r="D312" s="41" t="str">
        <f>IF(ISERROR(VLOOKUP(C312,'周期表（不要动）'!A:B,2,FALSE)),"",VLOOKUP(C312,'周期表（不要动）'!A:B,2,FALSE))</f>
        <v/>
      </c>
      <c r="E312" s="43" t="str">
        <f>IF(ISERROR(VLOOKUP($B312,'问财（自己导出）'!B:D,3,FALSE)),"",VLOOKUP($B312,'问财（自己导出）'!B:D,3,FALSE))</f>
        <v/>
      </c>
      <c r="F312" s="43" t="str">
        <f>IF(ISERROR(VLOOKUP($B312,'问财（自己导出）'!B:E,4,FALSE)),"",VLOOKUP($B312,'问财（自己导出）'!B:E,4,FALSE))</f>
        <v/>
      </c>
      <c r="G312" s="43" t="str">
        <f>IF(ISERROR(VLOOKUP($B312,'问财（自己导出）'!B:F,5,FALSE)),"",VLOOKUP($B312,'问财（自己导出）'!B:F,5,FALSE))</f>
        <v/>
      </c>
      <c r="H312" s="43" t="str">
        <f>IF(ISERROR(VLOOKUP($B312,'问财（自己导出）'!B:G,6,FALSE)),"",VLOOKUP($B312,'问财（自己导出）'!B:G,6,FALSE))</f>
        <v/>
      </c>
      <c r="I312" s="46">
        <f t="shared" si="6"/>
        <v>0</v>
      </c>
      <c r="J312" s="47" t="str">
        <f>IF(ISERROR(VLOOKUP($B312,'小熊定理判定（不要动）'!$A:B,2,FALSE)),"",VLOOKUP($B312,'小熊定理判定（不要动）'!$A:B,2,FALSE))</f>
        <v/>
      </c>
      <c r="K312" s="47" t="str">
        <f>IF(ISERROR(VLOOKUP($B312,'小熊定理判定（不要动）'!$A:C,3,FALSE)),"",VLOOKUP($B312,'小熊定理判定（不要动）'!$A:C,3,FALSE))</f>
        <v/>
      </c>
      <c r="L312" s="47" t="str">
        <f>IF(ISERROR(VLOOKUP($B312,'小熊定理判定（不要动）'!$A:D,4,FALSE)),"",VLOOKUP($B312,'小熊定理判定（不要动）'!$A:D,4,FALSE))</f>
        <v/>
      </c>
      <c r="M312" s="54" t="str">
        <f>IF(ISERROR(VLOOKUP($B312,'分位点（自己导出） '!$C:E,3,FALSE)),"",VLOOKUP($B312,'分位点（自己导出） '!$C:E,3,FALSE))</f>
        <v/>
      </c>
      <c r="N312" s="54" t="str">
        <f>IF(ISERROR(VLOOKUP($B312,'分位点（自己导出） '!$C:F,4,FALSE)),"",VLOOKUP($B312,'分位点（自己导出） '!$C:F,4,FALSE))</f>
        <v/>
      </c>
    </row>
    <row r="313" spans="4:14">
      <c r="D313" s="41" t="str">
        <f>IF(ISERROR(VLOOKUP(C313,'周期表（不要动）'!A:B,2,FALSE)),"",VLOOKUP(C313,'周期表（不要动）'!A:B,2,FALSE))</f>
        <v/>
      </c>
      <c r="E313" s="43" t="str">
        <f>IF(ISERROR(VLOOKUP($B313,'问财（自己导出）'!B:D,3,FALSE)),"",VLOOKUP($B313,'问财（自己导出）'!B:D,3,FALSE))</f>
        <v/>
      </c>
      <c r="F313" s="43" t="str">
        <f>IF(ISERROR(VLOOKUP($B313,'问财（自己导出）'!B:E,4,FALSE)),"",VLOOKUP($B313,'问财（自己导出）'!B:E,4,FALSE))</f>
        <v/>
      </c>
      <c r="G313" s="43" t="str">
        <f>IF(ISERROR(VLOOKUP($B313,'问财（自己导出）'!B:F,5,FALSE)),"",VLOOKUP($B313,'问财（自己导出）'!B:F,5,FALSE))</f>
        <v/>
      </c>
      <c r="H313" s="43" t="str">
        <f>IF(ISERROR(VLOOKUP($B313,'问财（自己导出）'!B:G,6,FALSE)),"",VLOOKUP($B313,'问财（自己导出）'!B:G,6,FALSE))</f>
        <v/>
      </c>
      <c r="I313" s="46">
        <f t="shared" si="6"/>
        <v>0</v>
      </c>
      <c r="J313" s="47" t="str">
        <f>IF(ISERROR(VLOOKUP($B313,'小熊定理判定（不要动）'!$A:B,2,FALSE)),"",VLOOKUP($B313,'小熊定理判定（不要动）'!$A:B,2,FALSE))</f>
        <v/>
      </c>
      <c r="K313" s="47" t="str">
        <f>IF(ISERROR(VLOOKUP($B313,'小熊定理判定（不要动）'!$A:C,3,FALSE)),"",VLOOKUP($B313,'小熊定理判定（不要动）'!$A:C,3,FALSE))</f>
        <v/>
      </c>
      <c r="L313" s="47" t="str">
        <f>IF(ISERROR(VLOOKUP($B313,'小熊定理判定（不要动）'!$A:D,4,FALSE)),"",VLOOKUP($B313,'小熊定理判定（不要动）'!$A:D,4,FALSE))</f>
        <v/>
      </c>
      <c r="M313" s="54" t="str">
        <f>IF(ISERROR(VLOOKUP($B313,'分位点（自己导出） '!$C:E,3,FALSE)),"",VLOOKUP($B313,'分位点（自己导出） '!$C:E,3,FALSE))</f>
        <v/>
      </c>
      <c r="N313" s="54" t="str">
        <f>IF(ISERROR(VLOOKUP($B313,'分位点（自己导出） '!$C:F,4,FALSE)),"",VLOOKUP($B313,'分位点（自己导出） '!$C:F,4,FALSE))</f>
        <v/>
      </c>
    </row>
    <row r="314" spans="4:14">
      <c r="D314" s="41" t="str">
        <f>IF(ISERROR(VLOOKUP(C314,'周期表（不要动）'!A:B,2,FALSE)),"",VLOOKUP(C314,'周期表（不要动）'!A:B,2,FALSE))</f>
        <v/>
      </c>
      <c r="E314" s="43" t="str">
        <f>IF(ISERROR(VLOOKUP($B314,'问财（自己导出）'!B:D,3,FALSE)),"",VLOOKUP($B314,'问财（自己导出）'!B:D,3,FALSE))</f>
        <v/>
      </c>
      <c r="F314" s="43" t="str">
        <f>IF(ISERROR(VLOOKUP($B314,'问财（自己导出）'!B:E,4,FALSE)),"",VLOOKUP($B314,'问财（自己导出）'!B:E,4,FALSE))</f>
        <v/>
      </c>
      <c r="G314" s="43" t="str">
        <f>IF(ISERROR(VLOOKUP($B314,'问财（自己导出）'!B:F,5,FALSE)),"",VLOOKUP($B314,'问财（自己导出）'!B:F,5,FALSE))</f>
        <v/>
      </c>
      <c r="H314" s="43" t="str">
        <f>IF(ISERROR(VLOOKUP($B314,'问财（自己导出）'!B:G,6,FALSE)),"",VLOOKUP($B314,'问财（自己导出）'!B:G,6,FALSE))</f>
        <v/>
      </c>
      <c r="I314" s="46">
        <f t="shared" si="6"/>
        <v>0</v>
      </c>
      <c r="J314" s="47" t="str">
        <f>IF(ISERROR(VLOOKUP($B314,'小熊定理判定（不要动）'!$A:B,2,FALSE)),"",VLOOKUP($B314,'小熊定理判定（不要动）'!$A:B,2,FALSE))</f>
        <v/>
      </c>
      <c r="K314" s="47" t="str">
        <f>IF(ISERROR(VLOOKUP($B314,'小熊定理判定（不要动）'!$A:C,3,FALSE)),"",VLOOKUP($B314,'小熊定理判定（不要动）'!$A:C,3,FALSE))</f>
        <v/>
      </c>
      <c r="L314" s="47" t="str">
        <f>IF(ISERROR(VLOOKUP($B314,'小熊定理判定（不要动）'!$A:D,4,FALSE)),"",VLOOKUP($B314,'小熊定理判定（不要动）'!$A:D,4,FALSE))</f>
        <v/>
      </c>
      <c r="M314" s="54" t="str">
        <f>IF(ISERROR(VLOOKUP($B314,'分位点（自己导出） '!$C:E,3,FALSE)),"",VLOOKUP($B314,'分位点（自己导出） '!$C:E,3,FALSE))</f>
        <v/>
      </c>
      <c r="N314" s="54" t="str">
        <f>IF(ISERROR(VLOOKUP($B314,'分位点（自己导出） '!$C:F,4,FALSE)),"",VLOOKUP($B314,'分位点（自己导出） '!$C:F,4,FALSE))</f>
        <v/>
      </c>
    </row>
    <row r="315" spans="4:14">
      <c r="D315" s="41" t="str">
        <f>IF(ISERROR(VLOOKUP(C315,'周期表（不要动）'!A:B,2,FALSE)),"",VLOOKUP(C315,'周期表（不要动）'!A:B,2,FALSE))</f>
        <v/>
      </c>
      <c r="E315" s="43" t="str">
        <f>IF(ISERROR(VLOOKUP($B315,'问财（自己导出）'!B:D,3,FALSE)),"",VLOOKUP($B315,'问财（自己导出）'!B:D,3,FALSE))</f>
        <v/>
      </c>
      <c r="F315" s="43" t="str">
        <f>IF(ISERROR(VLOOKUP($B315,'问财（自己导出）'!B:E,4,FALSE)),"",VLOOKUP($B315,'问财（自己导出）'!B:E,4,FALSE))</f>
        <v/>
      </c>
      <c r="G315" s="43" t="str">
        <f>IF(ISERROR(VLOOKUP($B315,'问财（自己导出）'!B:F,5,FALSE)),"",VLOOKUP($B315,'问财（自己导出）'!B:F,5,FALSE))</f>
        <v/>
      </c>
      <c r="H315" s="43" t="str">
        <f>IF(ISERROR(VLOOKUP($B315,'问财（自己导出）'!B:G,6,FALSE)),"",VLOOKUP($B315,'问财（自己导出）'!B:G,6,FALSE))</f>
        <v/>
      </c>
      <c r="I315" s="46">
        <f t="shared" si="6"/>
        <v>0</v>
      </c>
      <c r="J315" s="47" t="str">
        <f>IF(ISERROR(VLOOKUP($B315,'小熊定理判定（不要动）'!$A:B,2,FALSE)),"",VLOOKUP($B315,'小熊定理判定（不要动）'!$A:B,2,FALSE))</f>
        <v/>
      </c>
      <c r="K315" s="47" t="str">
        <f>IF(ISERROR(VLOOKUP($B315,'小熊定理判定（不要动）'!$A:C,3,FALSE)),"",VLOOKUP($B315,'小熊定理判定（不要动）'!$A:C,3,FALSE))</f>
        <v/>
      </c>
      <c r="L315" s="47" t="str">
        <f>IF(ISERROR(VLOOKUP($B315,'小熊定理判定（不要动）'!$A:D,4,FALSE)),"",VLOOKUP($B315,'小熊定理判定（不要动）'!$A:D,4,FALSE))</f>
        <v/>
      </c>
      <c r="M315" s="54" t="str">
        <f>IF(ISERROR(VLOOKUP($B315,'分位点（自己导出） '!$C:E,3,FALSE)),"",VLOOKUP($B315,'分位点（自己导出） '!$C:E,3,FALSE))</f>
        <v/>
      </c>
      <c r="N315" s="54" t="str">
        <f>IF(ISERROR(VLOOKUP($B315,'分位点（自己导出） '!$C:F,4,FALSE)),"",VLOOKUP($B315,'分位点（自己导出） '!$C:F,4,FALSE))</f>
        <v/>
      </c>
    </row>
    <row r="316" spans="4:14">
      <c r="D316" s="41" t="str">
        <f>IF(ISERROR(VLOOKUP(C316,'周期表（不要动）'!A:B,2,FALSE)),"",VLOOKUP(C316,'周期表（不要动）'!A:B,2,FALSE))</f>
        <v/>
      </c>
      <c r="E316" s="43" t="str">
        <f>IF(ISERROR(VLOOKUP($B316,'问财（自己导出）'!B:D,3,FALSE)),"",VLOOKUP($B316,'问财（自己导出）'!B:D,3,FALSE))</f>
        <v/>
      </c>
      <c r="F316" s="43" t="str">
        <f>IF(ISERROR(VLOOKUP($B316,'问财（自己导出）'!B:E,4,FALSE)),"",VLOOKUP($B316,'问财（自己导出）'!B:E,4,FALSE))</f>
        <v/>
      </c>
      <c r="G316" s="43" t="str">
        <f>IF(ISERROR(VLOOKUP($B316,'问财（自己导出）'!B:F,5,FALSE)),"",VLOOKUP($B316,'问财（自己导出）'!B:F,5,FALSE))</f>
        <v/>
      </c>
      <c r="H316" s="43" t="str">
        <f>IF(ISERROR(VLOOKUP($B316,'问财（自己导出）'!B:G,6,FALSE)),"",VLOOKUP($B316,'问财（自己导出）'!B:G,6,FALSE))</f>
        <v/>
      </c>
      <c r="I316" s="46">
        <f t="shared" si="6"/>
        <v>0</v>
      </c>
      <c r="J316" s="47" t="str">
        <f>IF(ISERROR(VLOOKUP($B316,'小熊定理判定（不要动）'!$A:B,2,FALSE)),"",VLOOKUP($B316,'小熊定理判定（不要动）'!$A:B,2,FALSE))</f>
        <v/>
      </c>
      <c r="K316" s="47" t="str">
        <f>IF(ISERROR(VLOOKUP($B316,'小熊定理判定（不要动）'!$A:C,3,FALSE)),"",VLOOKUP($B316,'小熊定理判定（不要动）'!$A:C,3,FALSE))</f>
        <v/>
      </c>
      <c r="L316" s="47" t="str">
        <f>IF(ISERROR(VLOOKUP($B316,'小熊定理判定（不要动）'!$A:D,4,FALSE)),"",VLOOKUP($B316,'小熊定理判定（不要动）'!$A:D,4,FALSE))</f>
        <v/>
      </c>
      <c r="M316" s="54" t="str">
        <f>IF(ISERROR(VLOOKUP($B316,'分位点（自己导出） '!$C:E,3,FALSE)),"",VLOOKUP($B316,'分位点（自己导出） '!$C:E,3,FALSE))</f>
        <v/>
      </c>
      <c r="N316" s="54" t="str">
        <f>IF(ISERROR(VLOOKUP($B316,'分位点（自己导出） '!$C:F,4,FALSE)),"",VLOOKUP($B316,'分位点（自己导出） '!$C:F,4,FALSE))</f>
        <v/>
      </c>
    </row>
    <row r="317" spans="4:14">
      <c r="D317" s="41" t="str">
        <f>IF(ISERROR(VLOOKUP(C317,'周期表（不要动）'!A:B,2,FALSE)),"",VLOOKUP(C317,'周期表（不要动）'!A:B,2,FALSE))</f>
        <v/>
      </c>
      <c r="E317" s="43" t="str">
        <f>IF(ISERROR(VLOOKUP($B317,'问财（自己导出）'!B:D,3,FALSE)),"",VLOOKUP($B317,'问财（自己导出）'!B:D,3,FALSE))</f>
        <v/>
      </c>
      <c r="F317" s="43" t="str">
        <f>IF(ISERROR(VLOOKUP($B317,'问财（自己导出）'!B:E,4,FALSE)),"",VLOOKUP($B317,'问财（自己导出）'!B:E,4,FALSE))</f>
        <v/>
      </c>
      <c r="G317" s="43" t="str">
        <f>IF(ISERROR(VLOOKUP($B317,'问财（自己导出）'!B:F,5,FALSE)),"",VLOOKUP($B317,'问财（自己导出）'!B:F,5,FALSE))</f>
        <v/>
      </c>
      <c r="H317" s="43" t="str">
        <f>IF(ISERROR(VLOOKUP($B317,'问财（自己导出）'!B:G,6,FALSE)),"",VLOOKUP($B317,'问财（自己导出）'!B:G,6,FALSE))</f>
        <v/>
      </c>
      <c r="I317" s="46">
        <f t="shared" si="6"/>
        <v>0</v>
      </c>
      <c r="J317" s="47" t="str">
        <f>IF(ISERROR(VLOOKUP($B317,'小熊定理判定（不要动）'!$A:B,2,FALSE)),"",VLOOKUP($B317,'小熊定理判定（不要动）'!$A:B,2,FALSE))</f>
        <v/>
      </c>
      <c r="K317" s="47" t="str">
        <f>IF(ISERROR(VLOOKUP($B317,'小熊定理判定（不要动）'!$A:C,3,FALSE)),"",VLOOKUP($B317,'小熊定理判定（不要动）'!$A:C,3,FALSE))</f>
        <v/>
      </c>
      <c r="L317" s="47" t="str">
        <f>IF(ISERROR(VLOOKUP($B317,'小熊定理判定（不要动）'!$A:D,4,FALSE)),"",VLOOKUP($B317,'小熊定理判定（不要动）'!$A:D,4,FALSE))</f>
        <v/>
      </c>
      <c r="M317" s="54" t="str">
        <f>IF(ISERROR(VLOOKUP($B317,'分位点（自己导出） '!$C:E,3,FALSE)),"",VLOOKUP($B317,'分位点（自己导出） '!$C:E,3,FALSE))</f>
        <v/>
      </c>
      <c r="N317" s="54" t="str">
        <f>IF(ISERROR(VLOOKUP($B317,'分位点（自己导出） '!$C:F,4,FALSE)),"",VLOOKUP($B317,'分位点（自己导出） '!$C:F,4,FALSE))</f>
        <v/>
      </c>
    </row>
    <row r="318" spans="4:14">
      <c r="D318" s="41" t="str">
        <f>IF(ISERROR(VLOOKUP(C318,'周期表（不要动）'!A:B,2,FALSE)),"",VLOOKUP(C318,'周期表（不要动）'!A:B,2,FALSE))</f>
        <v/>
      </c>
      <c r="E318" s="43" t="str">
        <f>IF(ISERROR(VLOOKUP($B318,'问财（自己导出）'!B:D,3,FALSE)),"",VLOOKUP($B318,'问财（自己导出）'!B:D,3,FALSE))</f>
        <v/>
      </c>
      <c r="F318" s="43" t="str">
        <f>IF(ISERROR(VLOOKUP($B318,'问财（自己导出）'!B:E,4,FALSE)),"",VLOOKUP($B318,'问财（自己导出）'!B:E,4,FALSE))</f>
        <v/>
      </c>
      <c r="G318" s="43" t="str">
        <f>IF(ISERROR(VLOOKUP($B318,'问财（自己导出）'!B:F,5,FALSE)),"",VLOOKUP($B318,'问财（自己导出）'!B:F,5,FALSE))</f>
        <v/>
      </c>
      <c r="H318" s="43" t="str">
        <f>IF(ISERROR(VLOOKUP($B318,'问财（自己导出）'!B:G,6,FALSE)),"",VLOOKUP($B318,'问财（自己导出）'!B:G,6,FALSE))</f>
        <v/>
      </c>
      <c r="I318" s="46">
        <f t="shared" si="6"/>
        <v>0</v>
      </c>
      <c r="J318" s="47" t="str">
        <f>IF(ISERROR(VLOOKUP($B318,'小熊定理判定（不要动）'!$A:B,2,FALSE)),"",VLOOKUP($B318,'小熊定理判定（不要动）'!$A:B,2,FALSE))</f>
        <v/>
      </c>
      <c r="K318" s="47" t="str">
        <f>IF(ISERROR(VLOOKUP($B318,'小熊定理判定（不要动）'!$A:C,3,FALSE)),"",VLOOKUP($B318,'小熊定理判定（不要动）'!$A:C,3,FALSE))</f>
        <v/>
      </c>
      <c r="L318" s="47" t="str">
        <f>IF(ISERROR(VLOOKUP($B318,'小熊定理判定（不要动）'!$A:D,4,FALSE)),"",VLOOKUP($B318,'小熊定理判定（不要动）'!$A:D,4,FALSE))</f>
        <v/>
      </c>
      <c r="M318" s="54" t="str">
        <f>IF(ISERROR(VLOOKUP($B318,'分位点（自己导出） '!$C:E,3,FALSE)),"",VLOOKUP($B318,'分位点（自己导出） '!$C:E,3,FALSE))</f>
        <v/>
      </c>
      <c r="N318" s="54" t="str">
        <f>IF(ISERROR(VLOOKUP($B318,'分位点（自己导出） '!$C:F,4,FALSE)),"",VLOOKUP($B318,'分位点（自己导出） '!$C:F,4,FALSE))</f>
        <v/>
      </c>
    </row>
    <row r="319" spans="4:14">
      <c r="D319" s="41" t="str">
        <f>IF(ISERROR(VLOOKUP(C319,'周期表（不要动）'!A:B,2,FALSE)),"",VLOOKUP(C319,'周期表（不要动）'!A:B,2,FALSE))</f>
        <v/>
      </c>
      <c r="E319" s="43" t="str">
        <f>IF(ISERROR(VLOOKUP($B319,'问财（自己导出）'!B:D,3,FALSE)),"",VLOOKUP($B319,'问财（自己导出）'!B:D,3,FALSE))</f>
        <v/>
      </c>
      <c r="F319" s="43" t="str">
        <f>IF(ISERROR(VLOOKUP($B319,'问财（自己导出）'!B:E,4,FALSE)),"",VLOOKUP($B319,'问财（自己导出）'!B:E,4,FALSE))</f>
        <v/>
      </c>
      <c r="G319" s="43" t="str">
        <f>IF(ISERROR(VLOOKUP($B319,'问财（自己导出）'!B:F,5,FALSE)),"",VLOOKUP($B319,'问财（自己导出）'!B:F,5,FALSE))</f>
        <v/>
      </c>
      <c r="H319" s="43" t="str">
        <f>IF(ISERROR(VLOOKUP($B319,'问财（自己导出）'!B:G,6,FALSE)),"",VLOOKUP($B319,'问财（自己导出）'!B:G,6,FALSE))</f>
        <v/>
      </c>
      <c r="I319" s="46">
        <f t="shared" si="6"/>
        <v>0</v>
      </c>
      <c r="J319" s="47" t="str">
        <f>IF(ISERROR(VLOOKUP($B319,'小熊定理判定（不要动）'!$A:B,2,FALSE)),"",VLOOKUP($B319,'小熊定理判定（不要动）'!$A:B,2,FALSE))</f>
        <v/>
      </c>
      <c r="K319" s="47" t="str">
        <f>IF(ISERROR(VLOOKUP($B319,'小熊定理判定（不要动）'!$A:C,3,FALSE)),"",VLOOKUP($B319,'小熊定理判定（不要动）'!$A:C,3,FALSE))</f>
        <v/>
      </c>
      <c r="L319" s="47" t="str">
        <f>IF(ISERROR(VLOOKUP($B319,'小熊定理判定（不要动）'!$A:D,4,FALSE)),"",VLOOKUP($B319,'小熊定理判定（不要动）'!$A:D,4,FALSE))</f>
        <v/>
      </c>
      <c r="M319" s="54" t="str">
        <f>IF(ISERROR(VLOOKUP($B319,'分位点（自己导出） '!$C:E,3,FALSE)),"",VLOOKUP($B319,'分位点（自己导出） '!$C:E,3,FALSE))</f>
        <v/>
      </c>
      <c r="N319" s="54" t="str">
        <f>IF(ISERROR(VLOOKUP($B319,'分位点（自己导出） '!$C:F,4,FALSE)),"",VLOOKUP($B319,'分位点（自己导出） '!$C:F,4,FALSE))</f>
        <v/>
      </c>
    </row>
    <row r="320" spans="4:14">
      <c r="D320" s="41" t="str">
        <f>IF(ISERROR(VLOOKUP(C320,'周期表（不要动）'!A:B,2,FALSE)),"",VLOOKUP(C320,'周期表（不要动）'!A:B,2,FALSE))</f>
        <v/>
      </c>
      <c r="E320" s="43" t="str">
        <f>IF(ISERROR(VLOOKUP($B320,'问财（自己导出）'!B:D,3,FALSE)),"",VLOOKUP($B320,'问财（自己导出）'!B:D,3,FALSE))</f>
        <v/>
      </c>
      <c r="F320" s="43" t="str">
        <f>IF(ISERROR(VLOOKUP($B320,'问财（自己导出）'!B:E,4,FALSE)),"",VLOOKUP($B320,'问财（自己导出）'!B:E,4,FALSE))</f>
        <v/>
      </c>
      <c r="G320" s="43" t="str">
        <f>IF(ISERROR(VLOOKUP($B320,'问财（自己导出）'!B:F,5,FALSE)),"",VLOOKUP($B320,'问财（自己导出）'!B:F,5,FALSE))</f>
        <v/>
      </c>
      <c r="H320" s="43" t="str">
        <f>IF(ISERROR(VLOOKUP($B320,'问财（自己导出）'!B:G,6,FALSE)),"",VLOOKUP($B320,'问财（自己导出）'!B:G,6,FALSE))</f>
        <v/>
      </c>
      <c r="I320" s="46">
        <f t="shared" si="6"/>
        <v>0</v>
      </c>
      <c r="J320" s="47" t="str">
        <f>IF(ISERROR(VLOOKUP($B320,'小熊定理判定（不要动）'!$A:B,2,FALSE)),"",VLOOKUP($B320,'小熊定理判定（不要动）'!$A:B,2,FALSE))</f>
        <v/>
      </c>
      <c r="K320" s="47" t="str">
        <f>IF(ISERROR(VLOOKUP($B320,'小熊定理判定（不要动）'!$A:C,3,FALSE)),"",VLOOKUP($B320,'小熊定理判定（不要动）'!$A:C,3,FALSE))</f>
        <v/>
      </c>
      <c r="L320" s="47" t="str">
        <f>IF(ISERROR(VLOOKUP($B320,'小熊定理判定（不要动）'!$A:D,4,FALSE)),"",VLOOKUP($B320,'小熊定理判定（不要动）'!$A:D,4,FALSE))</f>
        <v/>
      </c>
      <c r="M320" s="54" t="str">
        <f>IF(ISERROR(VLOOKUP($B320,'分位点（自己导出） '!$C:E,3,FALSE)),"",VLOOKUP($B320,'分位点（自己导出） '!$C:E,3,FALSE))</f>
        <v/>
      </c>
      <c r="N320" s="54" t="str">
        <f>IF(ISERROR(VLOOKUP($B320,'分位点（自己导出） '!$C:F,4,FALSE)),"",VLOOKUP($B320,'分位点（自己导出） '!$C:F,4,FALSE))</f>
        <v/>
      </c>
    </row>
    <row r="321" spans="4:14">
      <c r="D321" s="41" t="str">
        <f>IF(ISERROR(VLOOKUP(C321,'周期表（不要动）'!A:B,2,FALSE)),"",VLOOKUP(C321,'周期表（不要动）'!A:B,2,FALSE))</f>
        <v/>
      </c>
      <c r="E321" s="43" t="str">
        <f>IF(ISERROR(VLOOKUP($B321,'问财（自己导出）'!B:D,3,FALSE)),"",VLOOKUP($B321,'问财（自己导出）'!B:D,3,FALSE))</f>
        <v/>
      </c>
      <c r="F321" s="43" t="str">
        <f>IF(ISERROR(VLOOKUP($B321,'问财（自己导出）'!B:E,4,FALSE)),"",VLOOKUP($B321,'问财（自己导出）'!B:E,4,FALSE))</f>
        <v/>
      </c>
      <c r="G321" s="43" t="str">
        <f>IF(ISERROR(VLOOKUP($B321,'问财（自己导出）'!B:F,5,FALSE)),"",VLOOKUP($B321,'问财（自己导出）'!B:F,5,FALSE))</f>
        <v/>
      </c>
      <c r="H321" s="43" t="str">
        <f>IF(ISERROR(VLOOKUP($B321,'问财（自己导出）'!B:G,6,FALSE)),"",VLOOKUP($B321,'问财（自己导出）'!B:G,6,FALSE))</f>
        <v/>
      </c>
      <c r="I321" s="46">
        <f t="shared" si="6"/>
        <v>0</v>
      </c>
      <c r="J321" s="47" t="str">
        <f>IF(ISERROR(VLOOKUP($B321,'小熊定理判定（不要动）'!$A:B,2,FALSE)),"",VLOOKUP($B321,'小熊定理判定（不要动）'!$A:B,2,FALSE))</f>
        <v/>
      </c>
      <c r="K321" s="47" t="str">
        <f>IF(ISERROR(VLOOKUP($B321,'小熊定理判定（不要动）'!$A:C,3,FALSE)),"",VLOOKUP($B321,'小熊定理判定（不要动）'!$A:C,3,FALSE))</f>
        <v/>
      </c>
      <c r="L321" s="47" t="str">
        <f>IF(ISERROR(VLOOKUP($B321,'小熊定理判定（不要动）'!$A:D,4,FALSE)),"",VLOOKUP($B321,'小熊定理判定（不要动）'!$A:D,4,FALSE))</f>
        <v/>
      </c>
      <c r="M321" s="54" t="str">
        <f>IF(ISERROR(VLOOKUP($B321,'分位点（自己导出） '!$C:E,3,FALSE)),"",VLOOKUP($B321,'分位点（自己导出） '!$C:E,3,FALSE))</f>
        <v/>
      </c>
      <c r="N321" s="54" t="str">
        <f>IF(ISERROR(VLOOKUP($B321,'分位点（自己导出） '!$C:F,4,FALSE)),"",VLOOKUP($B321,'分位点（自己导出） '!$C:F,4,FALSE))</f>
        <v/>
      </c>
    </row>
    <row r="322" spans="4:14">
      <c r="D322" s="41" t="str">
        <f>IF(ISERROR(VLOOKUP(C322,'周期表（不要动）'!A:B,2,FALSE)),"",VLOOKUP(C322,'周期表（不要动）'!A:B,2,FALSE))</f>
        <v/>
      </c>
      <c r="E322" s="43" t="str">
        <f>IF(ISERROR(VLOOKUP($B322,'问财（自己导出）'!B:D,3,FALSE)),"",VLOOKUP($B322,'问财（自己导出）'!B:D,3,FALSE))</f>
        <v/>
      </c>
      <c r="F322" s="43" t="str">
        <f>IF(ISERROR(VLOOKUP($B322,'问财（自己导出）'!B:E,4,FALSE)),"",VLOOKUP($B322,'问财（自己导出）'!B:E,4,FALSE))</f>
        <v/>
      </c>
      <c r="G322" s="43" t="str">
        <f>IF(ISERROR(VLOOKUP($B322,'问财（自己导出）'!B:F,5,FALSE)),"",VLOOKUP($B322,'问财（自己导出）'!B:F,5,FALSE))</f>
        <v/>
      </c>
      <c r="H322" s="43" t="str">
        <f>IF(ISERROR(VLOOKUP($B322,'问财（自己导出）'!B:G,6,FALSE)),"",VLOOKUP($B322,'问财（自己导出）'!B:G,6,FALSE))</f>
        <v/>
      </c>
      <c r="I322" s="46">
        <f t="shared" si="6"/>
        <v>0</v>
      </c>
      <c r="J322" s="47" t="str">
        <f>IF(ISERROR(VLOOKUP($B322,'小熊定理判定（不要动）'!$A:B,2,FALSE)),"",VLOOKUP($B322,'小熊定理判定（不要动）'!$A:B,2,FALSE))</f>
        <v/>
      </c>
      <c r="K322" s="47" t="str">
        <f>IF(ISERROR(VLOOKUP($B322,'小熊定理判定（不要动）'!$A:C,3,FALSE)),"",VLOOKUP($B322,'小熊定理判定（不要动）'!$A:C,3,FALSE))</f>
        <v/>
      </c>
      <c r="L322" s="47" t="str">
        <f>IF(ISERROR(VLOOKUP($B322,'小熊定理判定（不要动）'!$A:D,4,FALSE)),"",VLOOKUP($B322,'小熊定理判定（不要动）'!$A:D,4,FALSE))</f>
        <v/>
      </c>
      <c r="M322" s="54" t="str">
        <f>IF(ISERROR(VLOOKUP($B322,'分位点（自己导出） '!$C:E,3,FALSE)),"",VLOOKUP($B322,'分位点（自己导出） '!$C:E,3,FALSE))</f>
        <v/>
      </c>
      <c r="N322" s="54" t="str">
        <f>IF(ISERROR(VLOOKUP($B322,'分位点（自己导出） '!$C:F,4,FALSE)),"",VLOOKUP($B322,'分位点（自己导出） '!$C:F,4,FALSE))</f>
        <v/>
      </c>
    </row>
    <row r="323" spans="4:14">
      <c r="D323" s="41" t="str">
        <f>IF(ISERROR(VLOOKUP(C323,'周期表（不要动）'!A:B,2,FALSE)),"",VLOOKUP(C323,'周期表（不要动）'!A:B,2,FALSE))</f>
        <v/>
      </c>
      <c r="E323" s="43" t="str">
        <f>IF(ISERROR(VLOOKUP($B323,'问财（自己导出）'!B:D,3,FALSE)),"",VLOOKUP($B323,'问财（自己导出）'!B:D,3,FALSE))</f>
        <v/>
      </c>
      <c r="F323" s="43" t="str">
        <f>IF(ISERROR(VLOOKUP($B323,'问财（自己导出）'!B:E,4,FALSE)),"",VLOOKUP($B323,'问财（自己导出）'!B:E,4,FALSE))</f>
        <v/>
      </c>
      <c r="G323" s="43" t="str">
        <f>IF(ISERROR(VLOOKUP($B323,'问财（自己导出）'!B:F,5,FALSE)),"",VLOOKUP($B323,'问财（自己导出）'!B:F,5,FALSE))</f>
        <v/>
      </c>
      <c r="H323" s="43" t="str">
        <f>IF(ISERROR(VLOOKUP($B323,'问财（自己导出）'!B:G,6,FALSE)),"",VLOOKUP($B323,'问财（自己导出）'!B:G,6,FALSE))</f>
        <v/>
      </c>
      <c r="I323" s="46">
        <f t="shared" si="6"/>
        <v>0</v>
      </c>
      <c r="J323" s="47" t="str">
        <f>IF(ISERROR(VLOOKUP($B323,'小熊定理判定（不要动）'!$A:B,2,FALSE)),"",VLOOKUP($B323,'小熊定理判定（不要动）'!$A:B,2,FALSE))</f>
        <v/>
      </c>
      <c r="K323" s="47" t="str">
        <f>IF(ISERROR(VLOOKUP($B323,'小熊定理判定（不要动）'!$A:C,3,FALSE)),"",VLOOKUP($B323,'小熊定理判定（不要动）'!$A:C,3,FALSE))</f>
        <v/>
      </c>
      <c r="L323" s="47" t="str">
        <f>IF(ISERROR(VLOOKUP($B323,'小熊定理判定（不要动）'!$A:D,4,FALSE)),"",VLOOKUP($B323,'小熊定理判定（不要动）'!$A:D,4,FALSE))</f>
        <v/>
      </c>
      <c r="M323" s="54" t="str">
        <f>IF(ISERROR(VLOOKUP($B323,'分位点（自己导出） '!$C:E,3,FALSE)),"",VLOOKUP($B323,'分位点（自己导出） '!$C:E,3,FALSE))</f>
        <v/>
      </c>
      <c r="N323" s="54" t="str">
        <f>IF(ISERROR(VLOOKUP($B323,'分位点（自己导出） '!$C:F,4,FALSE)),"",VLOOKUP($B323,'分位点（自己导出） '!$C:F,4,FALSE))</f>
        <v/>
      </c>
    </row>
    <row r="324" spans="4:14">
      <c r="D324" s="41" t="str">
        <f>IF(ISERROR(VLOOKUP(C324,'周期表（不要动）'!A:B,2,FALSE)),"",VLOOKUP(C324,'周期表（不要动）'!A:B,2,FALSE))</f>
        <v/>
      </c>
      <c r="E324" s="43" t="str">
        <f>IF(ISERROR(VLOOKUP($B324,'问财（自己导出）'!B:D,3,FALSE)),"",VLOOKUP($B324,'问财（自己导出）'!B:D,3,FALSE))</f>
        <v/>
      </c>
      <c r="F324" s="43" t="str">
        <f>IF(ISERROR(VLOOKUP($B324,'问财（自己导出）'!B:E,4,FALSE)),"",VLOOKUP($B324,'问财（自己导出）'!B:E,4,FALSE))</f>
        <v/>
      </c>
      <c r="G324" s="43" t="str">
        <f>IF(ISERROR(VLOOKUP($B324,'问财（自己导出）'!B:F,5,FALSE)),"",VLOOKUP($B324,'问财（自己导出）'!B:F,5,FALSE))</f>
        <v/>
      </c>
      <c r="H324" s="43" t="str">
        <f>IF(ISERROR(VLOOKUP($B324,'问财（自己导出）'!B:G,6,FALSE)),"",VLOOKUP($B324,'问财（自己导出）'!B:G,6,FALSE))</f>
        <v/>
      </c>
      <c r="I324" s="46">
        <f t="shared" si="6"/>
        <v>0</v>
      </c>
      <c r="J324" s="47" t="str">
        <f>IF(ISERROR(VLOOKUP($B324,'小熊定理判定（不要动）'!$A:B,2,FALSE)),"",VLOOKUP($B324,'小熊定理判定（不要动）'!$A:B,2,FALSE))</f>
        <v/>
      </c>
      <c r="K324" s="47" t="str">
        <f>IF(ISERROR(VLOOKUP($B324,'小熊定理判定（不要动）'!$A:C,3,FALSE)),"",VLOOKUP($B324,'小熊定理判定（不要动）'!$A:C,3,FALSE))</f>
        <v/>
      </c>
      <c r="L324" s="47" t="str">
        <f>IF(ISERROR(VLOOKUP($B324,'小熊定理判定（不要动）'!$A:D,4,FALSE)),"",VLOOKUP($B324,'小熊定理判定（不要动）'!$A:D,4,FALSE))</f>
        <v/>
      </c>
      <c r="M324" s="54" t="str">
        <f>IF(ISERROR(VLOOKUP($B324,'分位点（自己导出） '!$C:E,3,FALSE)),"",VLOOKUP($B324,'分位点（自己导出） '!$C:E,3,FALSE))</f>
        <v/>
      </c>
      <c r="N324" s="54" t="str">
        <f>IF(ISERROR(VLOOKUP($B324,'分位点（自己导出） '!$C:F,4,FALSE)),"",VLOOKUP($B324,'分位点（自己导出） '!$C:F,4,FALSE))</f>
        <v/>
      </c>
    </row>
    <row r="325" spans="4:14">
      <c r="D325" s="41" t="str">
        <f>IF(ISERROR(VLOOKUP(C325,'周期表（不要动）'!A:B,2,FALSE)),"",VLOOKUP(C325,'周期表（不要动）'!A:B,2,FALSE))</f>
        <v/>
      </c>
      <c r="E325" s="43" t="str">
        <f>IF(ISERROR(VLOOKUP($B325,'问财（自己导出）'!B:D,3,FALSE)),"",VLOOKUP($B325,'问财（自己导出）'!B:D,3,FALSE))</f>
        <v/>
      </c>
      <c r="F325" s="43" t="str">
        <f>IF(ISERROR(VLOOKUP($B325,'问财（自己导出）'!B:E,4,FALSE)),"",VLOOKUP($B325,'问财（自己导出）'!B:E,4,FALSE))</f>
        <v/>
      </c>
      <c r="G325" s="43" t="str">
        <f>IF(ISERROR(VLOOKUP($B325,'问财（自己导出）'!B:F,5,FALSE)),"",VLOOKUP($B325,'问财（自己导出）'!B:F,5,FALSE))</f>
        <v/>
      </c>
      <c r="H325" s="43" t="str">
        <f>IF(ISERROR(VLOOKUP($B325,'问财（自己导出）'!B:G,6,FALSE)),"",VLOOKUP($B325,'问财（自己导出）'!B:G,6,FALSE))</f>
        <v/>
      </c>
      <c r="I325" s="46">
        <f t="shared" si="6"/>
        <v>0</v>
      </c>
      <c r="J325" s="47" t="str">
        <f>IF(ISERROR(VLOOKUP($B325,'小熊定理判定（不要动）'!$A:B,2,FALSE)),"",VLOOKUP($B325,'小熊定理判定（不要动）'!$A:B,2,FALSE))</f>
        <v/>
      </c>
      <c r="K325" s="47" t="str">
        <f>IF(ISERROR(VLOOKUP($B325,'小熊定理判定（不要动）'!$A:C,3,FALSE)),"",VLOOKUP($B325,'小熊定理判定（不要动）'!$A:C,3,FALSE))</f>
        <v/>
      </c>
      <c r="L325" s="47" t="str">
        <f>IF(ISERROR(VLOOKUP($B325,'小熊定理判定（不要动）'!$A:D,4,FALSE)),"",VLOOKUP($B325,'小熊定理判定（不要动）'!$A:D,4,FALSE))</f>
        <v/>
      </c>
      <c r="M325" s="54" t="str">
        <f>IF(ISERROR(VLOOKUP($B325,'分位点（自己导出） '!$C:E,3,FALSE)),"",VLOOKUP($B325,'分位点（自己导出） '!$C:E,3,FALSE))</f>
        <v/>
      </c>
      <c r="N325" s="54" t="str">
        <f>IF(ISERROR(VLOOKUP($B325,'分位点（自己导出） '!$C:F,4,FALSE)),"",VLOOKUP($B325,'分位点（自己导出） '!$C:F,4,FALSE))</f>
        <v/>
      </c>
    </row>
    <row r="326" spans="4:14">
      <c r="D326" s="41" t="str">
        <f>IF(ISERROR(VLOOKUP(C326,'周期表（不要动）'!A:B,2,FALSE)),"",VLOOKUP(C326,'周期表（不要动）'!A:B,2,FALSE))</f>
        <v/>
      </c>
      <c r="E326" s="43" t="str">
        <f>IF(ISERROR(VLOOKUP($B326,'问财（自己导出）'!B:D,3,FALSE)),"",VLOOKUP($B326,'问财（自己导出）'!B:D,3,FALSE))</f>
        <v/>
      </c>
      <c r="F326" s="43" t="str">
        <f>IF(ISERROR(VLOOKUP($B326,'问财（自己导出）'!B:E,4,FALSE)),"",VLOOKUP($B326,'问财（自己导出）'!B:E,4,FALSE))</f>
        <v/>
      </c>
      <c r="G326" s="43" t="str">
        <f>IF(ISERROR(VLOOKUP($B326,'问财（自己导出）'!B:F,5,FALSE)),"",VLOOKUP($B326,'问财（自己导出）'!B:F,5,FALSE))</f>
        <v/>
      </c>
      <c r="H326" s="43" t="str">
        <f>IF(ISERROR(VLOOKUP($B326,'问财（自己导出）'!B:G,6,FALSE)),"",VLOOKUP($B326,'问财（自己导出）'!B:G,6,FALSE))</f>
        <v/>
      </c>
      <c r="I326" s="46">
        <f t="shared" si="6"/>
        <v>0</v>
      </c>
      <c r="J326" s="47" t="str">
        <f>IF(ISERROR(VLOOKUP($B326,'小熊定理判定（不要动）'!$A:B,2,FALSE)),"",VLOOKUP($B326,'小熊定理判定（不要动）'!$A:B,2,FALSE))</f>
        <v/>
      </c>
      <c r="K326" s="47" t="str">
        <f>IF(ISERROR(VLOOKUP($B326,'小熊定理判定（不要动）'!$A:C,3,FALSE)),"",VLOOKUP($B326,'小熊定理判定（不要动）'!$A:C,3,FALSE))</f>
        <v/>
      </c>
      <c r="L326" s="47" t="str">
        <f>IF(ISERROR(VLOOKUP($B326,'小熊定理判定（不要动）'!$A:D,4,FALSE)),"",VLOOKUP($B326,'小熊定理判定（不要动）'!$A:D,4,FALSE))</f>
        <v/>
      </c>
      <c r="M326" s="54" t="str">
        <f>IF(ISERROR(VLOOKUP($B326,'分位点（自己导出） '!$C:E,3,FALSE)),"",VLOOKUP($B326,'分位点（自己导出） '!$C:E,3,FALSE))</f>
        <v/>
      </c>
      <c r="N326" s="54" t="str">
        <f>IF(ISERROR(VLOOKUP($B326,'分位点（自己导出） '!$C:F,4,FALSE)),"",VLOOKUP($B326,'分位点（自己导出） '!$C:F,4,FALSE))</f>
        <v/>
      </c>
    </row>
    <row r="327" spans="4:14">
      <c r="D327" s="41" t="str">
        <f>IF(ISERROR(VLOOKUP(C327,'周期表（不要动）'!A:B,2,FALSE)),"",VLOOKUP(C327,'周期表（不要动）'!A:B,2,FALSE))</f>
        <v/>
      </c>
      <c r="E327" s="43" t="str">
        <f>IF(ISERROR(VLOOKUP($B327,'问财（自己导出）'!B:D,3,FALSE)),"",VLOOKUP($B327,'问财（自己导出）'!B:D,3,FALSE))</f>
        <v/>
      </c>
      <c r="F327" s="43" t="str">
        <f>IF(ISERROR(VLOOKUP($B327,'问财（自己导出）'!B:E,4,FALSE)),"",VLOOKUP($B327,'问财（自己导出）'!B:E,4,FALSE))</f>
        <v/>
      </c>
      <c r="G327" s="43" t="str">
        <f>IF(ISERROR(VLOOKUP($B327,'问财（自己导出）'!B:F,5,FALSE)),"",VLOOKUP($B327,'问财（自己导出）'!B:F,5,FALSE))</f>
        <v/>
      </c>
      <c r="H327" s="43" t="str">
        <f>IF(ISERROR(VLOOKUP($B327,'问财（自己导出）'!B:G,6,FALSE)),"",VLOOKUP($B327,'问财（自己导出）'!B:G,6,FALSE))</f>
        <v/>
      </c>
      <c r="I327" s="46">
        <f t="shared" si="6"/>
        <v>0</v>
      </c>
      <c r="J327" s="47" t="str">
        <f>IF(ISERROR(VLOOKUP($B327,'小熊定理判定（不要动）'!$A:B,2,FALSE)),"",VLOOKUP($B327,'小熊定理判定（不要动）'!$A:B,2,FALSE))</f>
        <v/>
      </c>
      <c r="K327" s="47" t="str">
        <f>IF(ISERROR(VLOOKUP($B327,'小熊定理判定（不要动）'!$A:C,3,FALSE)),"",VLOOKUP($B327,'小熊定理判定（不要动）'!$A:C,3,FALSE))</f>
        <v/>
      </c>
      <c r="L327" s="47" t="str">
        <f>IF(ISERROR(VLOOKUP($B327,'小熊定理判定（不要动）'!$A:D,4,FALSE)),"",VLOOKUP($B327,'小熊定理判定（不要动）'!$A:D,4,FALSE))</f>
        <v/>
      </c>
      <c r="M327" s="54" t="str">
        <f>IF(ISERROR(VLOOKUP($B327,'分位点（自己导出） '!$C:E,3,FALSE)),"",VLOOKUP($B327,'分位点（自己导出） '!$C:E,3,FALSE))</f>
        <v/>
      </c>
      <c r="N327" s="54" t="str">
        <f>IF(ISERROR(VLOOKUP($B327,'分位点（自己导出） '!$C:F,4,FALSE)),"",VLOOKUP($B327,'分位点（自己导出） '!$C:F,4,FALSE))</f>
        <v/>
      </c>
    </row>
    <row r="328" spans="4:14">
      <c r="D328" s="41" t="str">
        <f>IF(ISERROR(VLOOKUP(C328,'周期表（不要动）'!A:B,2,FALSE)),"",VLOOKUP(C328,'周期表（不要动）'!A:B,2,FALSE))</f>
        <v/>
      </c>
      <c r="E328" s="43" t="str">
        <f>IF(ISERROR(VLOOKUP($B328,'问财（自己导出）'!B:D,3,FALSE)),"",VLOOKUP($B328,'问财（自己导出）'!B:D,3,FALSE))</f>
        <v/>
      </c>
      <c r="F328" s="43" t="str">
        <f>IF(ISERROR(VLOOKUP($B328,'问财（自己导出）'!B:E,4,FALSE)),"",VLOOKUP($B328,'问财（自己导出）'!B:E,4,FALSE))</f>
        <v/>
      </c>
      <c r="G328" s="43" t="str">
        <f>IF(ISERROR(VLOOKUP($B328,'问财（自己导出）'!B:F,5,FALSE)),"",VLOOKUP($B328,'问财（自己导出）'!B:F,5,FALSE))</f>
        <v/>
      </c>
      <c r="H328" s="43" t="str">
        <f>IF(ISERROR(VLOOKUP($B328,'问财（自己导出）'!B:G,6,FALSE)),"",VLOOKUP($B328,'问财（自己导出）'!B:G,6,FALSE))</f>
        <v/>
      </c>
      <c r="I328" s="46">
        <f t="shared" si="6"/>
        <v>0</v>
      </c>
      <c r="J328" s="47" t="str">
        <f>IF(ISERROR(VLOOKUP($B328,'小熊定理判定（不要动）'!$A:B,2,FALSE)),"",VLOOKUP($B328,'小熊定理判定（不要动）'!$A:B,2,FALSE))</f>
        <v/>
      </c>
      <c r="K328" s="47" t="str">
        <f>IF(ISERROR(VLOOKUP($B328,'小熊定理判定（不要动）'!$A:C,3,FALSE)),"",VLOOKUP($B328,'小熊定理判定（不要动）'!$A:C,3,FALSE))</f>
        <v/>
      </c>
      <c r="L328" s="47" t="str">
        <f>IF(ISERROR(VLOOKUP($B328,'小熊定理判定（不要动）'!$A:D,4,FALSE)),"",VLOOKUP($B328,'小熊定理判定（不要动）'!$A:D,4,FALSE))</f>
        <v/>
      </c>
      <c r="M328" s="54" t="str">
        <f>IF(ISERROR(VLOOKUP($B328,'分位点（自己导出） '!$C:E,3,FALSE)),"",VLOOKUP($B328,'分位点（自己导出） '!$C:E,3,FALSE))</f>
        <v/>
      </c>
      <c r="N328" s="54" t="str">
        <f>IF(ISERROR(VLOOKUP($B328,'分位点（自己导出） '!$C:F,4,FALSE)),"",VLOOKUP($B328,'分位点（自己导出） '!$C:F,4,FALSE))</f>
        <v/>
      </c>
    </row>
    <row r="329" spans="4:14">
      <c r="D329" s="41" t="str">
        <f>IF(ISERROR(VLOOKUP(C329,'周期表（不要动）'!A:B,2,FALSE)),"",VLOOKUP(C329,'周期表（不要动）'!A:B,2,FALSE))</f>
        <v/>
      </c>
      <c r="E329" s="43" t="str">
        <f>IF(ISERROR(VLOOKUP($B329,'问财（自己导出）'!B:D,3,FALSE)),"",VLOOKUP($B329,'问财（自己导出）'!B:D,3,FALSE))</f>
        <v/>
      </c>
      <c r="F329" s="43" t="str">
        <f>IF(ISERROR(VLOOKUP($B329,'问财（自己导出）'!B:E,4,FALSE)),"",VLOOKUP($B329,'问财（自己导出）'!B:E,4,FALSE))</f>
        <v/>
      </c>
      <c r="G329" s="43" t="str">
        <f>IF(ISERROR(VLOOKUP($B329,'问财（自己导出）'!B:F,5,FALSE)),"",VLOOKUP($B329,'问财（自己导出）'!B:F,5,FALSE))</f>
        <v/>
      </c>
      <c r="H329" s="43" t="str">
        <f>IF(ISERROR(VLOOKUP($B329,'问财（自己导出）'!B:G,6,FALSE)),"",VLOOKUP($B329,'问财（自己导出）'!B:G,6,FALSE))</f>
        <v/>
      </c>
      <c r="I329" s="46">
        <f t="shared" si="6"/>
        <v>0</v>
      </c>
      <c r="J329" s="47" t="str">
        <f>IF(ISERROR(VLOOKUP($B329,'小熊定理判定（不要动）'!$A:B,2,FALSE)),"",VLOOKUP($B329,'小熊定理判定（不要动）'!$A:B,2,FALSE))</f>
        <v/>
      </c>
      <c r="K329" s="47" t="str">
        <f>IF(ISERROR(VLOOKUP($B329,'小熊定理判定（不要动）'!$A:C,3,FALSE)),"",VLOOKUP($B329,'小熊定理判定（不要动）'!$A:C,3,FALSE))</f>
        <v/>
      </c>
      <c r="L329" s="47" t="str">
        <f>IF(ISERROR(VLOOKUP($B329,'小熊定理判定（不要动）'!$A:D,4,FALSE)),"",VLOOKUP($B329,'小熊定理判定（不要动）'!$A:D,4,FALSE))</f>
        <v/>
      </c>
      <c r="M329" s="54" t="str">
        <f>IF(ISERROR(VLOOKUP($B329,'分位点（自己导出） '!$C:E,3,FALSE)),"",VLOOKUP($B329,'分位点（自己导出） '!$C:E,3,FALSE))</f>
        <v/>
      </c>
      <c r="N329" s="54" t="str">
        <f>IF(ISERROR(VLOOKUP($B329,'分位点（自己导出） '!$C:F,4,FALSE)),"",VLOOKUP($B329,'分位点（自己导出） '!$C:F,4,FALSE))</f>
        <v/>
      </c>
    </row>
    <row r="330" spans="4:14">
      <c r="D330" s="41" t="str">
        <f>IF(ISERROR(VLOOKUP(C330,'周期表（不要动）'!A:B,2,FALSE)),"",VLOOKUP(C330,'周期表（不要动）'!A:B,2,FALSE))</f>
        <v/>
      </c>
      <c r="E330" s="43" t="str">
        <f>IF(ISERROR(VLOOKUP($B330,'问财（自己导出）'!B:D,3,FALSE)),"",VLOOKUP($B330,'问财（自己导出）'!B:D,3,FALSE))</f>
        <v/>
      </c>
      <c r="F330" s="43" t="str">
        <f>IF(ISERROR(VLOOKUP($B330,'问财（自己导出）'!B:E,4,FALSE)),"",VLOOKUP($B330,'问财（自己导出）'!B:E,4,FALSE))</f>
        <v/>
      </c>
      <c r="G330" s="43" t="str">
        <f>IF(ISERROR(VLOOKUP($B330,'问财（自己导出）'!B:F,5,FALSE)),"",VLOOKUP($B330,'问财（自己导出）'!B:F,5,FALSE))</f>
        <v/>
      </c>
      <c r="H330" s="43" t="str">
        <f>IF(ISERROR(VLOOKUP($B330,'问财（自己导出）'!B:G,6,FALSE)),"",VLOOKUP($B330,'问财（自己导出）'!B:G,6,FALSE))</f>
        <v/>
      </c>
      <c r="I330" s="46">
        <f t="shared" si="6"/>
        <v>0</v>
      </c>
      <c r="J330" s="47" t="str">
        <f>IF(ISERROR(VLOOKUP($B330,'小熊定理判定（不要动）'!$A:B,2,FALSE)),"",VLOOKUP($B330,'小熊定理判定（不要动）'!$A:B,2,FALSE))</f>
        <v/>
      </c>
      <c r="K330" s="47" t="str">
        <f>IF(ISERROR(VLOOKUP($B330,'小熊定理判定（不要动）'!$A:C,3,FALSE)),"",VLOOKUP($B330,'小熊定理判定（不要动）'!$A:C,3,FALSE))</f>
        <v/>
      </c>
      <c r="L330" s="47" t="str">
        <f>IF(ISERROR(VLOOKUP($B330,'小熊定理判定（不要动）'!$A:D,4,FALSE)),"",VLOOKUP($B330,'小熊定理判定（不要动）'!$A:D,4,FALSE))</f>
        <v/>
      </c>
      <c r="M330" s="54" t="str">
        <f>IF(ISERROR(VLOOKUP($B330,'分位点（自己导出） '!$C:E,3,FALSE)),"",VLOOKUP($B330,'分位点（自己导出） '!$C:E,3,FALSE))</f>
        <v/>
      </c>
      <c r="N330" s="54" t="str">
        <f>IF(ISERROR(VLOOKUP($B330,'分位点（自己导出） '!$C:F,4,FALSE)),"",VLOOKUP($B330,'分位点（自己导出） '!$C:F,4,FALSE))</f>
        <v/>
      </c>
    </row>
    <row r="331" spans="4:14">
      <c r="D331" s="41" t="str">
        <f>IF(ISERROR(VLOOKUP(C331,'周期表（不要动）'!A:B,2,FALSE)),"",VLOOKUP(C331,'周期表（不要动）'!A:B,2,FALSE))</f>
        <v/>
      </c>
      <c r="E331" s="43" t="str">
        <f>IF(ISERROR(VLOOKUP($B331,'问财（自己导出）'!B:D,3,FALSE)),"",VLOOKUP($B331,'问财（自己导出）'!B:D,3,FALSE))</f>
        <v/>
      </c>
      <c r="F331" s="43" t="str">
        <f>IF(ISERROR(VLOOKUP($B331,'问财（自己导出）'!B:E,4,FALSE)),"",VLOOKUP($B331,'问财（自己导出）'!B:E,4,FALSE))</f>
        <v/>
      </c>
      <c r="G331" s="43" t="str">
        <f>IF(ISERROR(VLOOKUP($B331,'问财（自己导出）'!B:F,5,FALSE)),"",VLOOKUP($B331,'问财（自己导出）'!B:F,5,FALSE))</f>
        <v/>
      </c>
      <c r="H331" s="43" t="str">
        <f>IF(ISERROR(VLOOKUP($B331,'问财（自己导出）'!B:G,6,FALSE)),"",VLOOKUP($B331,'问财（自己导出）'!B:G,6,FALSE))</f>
        <v/>
      </c>
      <c r="I331" s="46">
        <f t="shared" si="6"/>
        <v>0</v>
      </c>
      <c r="J331" s="47" t="str">
        <f>IF(ISERROR(VLOOKUP($B331,'小熊定理判定（不要动）'!$A:B,2,FALSE)),"",VLOOKUP($B331,'小熊定理判定（不要动）'!$A:B,2,FALSE))</f>
        <v/>
      </c>
      <c r="K331" s="47" t="str">
        <f>IF(ISERROR(VLOOKUP($B331,'小熊定理判定（不要动）'!$A:C,3,FALSE)),"",VLOOKUP($B331,'小熊定理判定（不要动）'!$A:C,3,FALSE))</f>
        <v/>
      </c>
      <c r="L331" s="47" t="str">
        <f>IF(ISERROR(VLOOKUP($B331,'小熊定理判定（不要动）'!$A:D,4,FALSE)),"",VLOOKUP($B331,'小熊定理判定（不要动）'!$A:D,4,FALSE))</f>
        <v/>
      </c>
      <c r="M331" s="54" t="str">
        <f>IF(ISERROR(VLOOKUP($B331,'分位点（自己导出） '!$C:E,3,FALSE)),"",VLOOKUP($B331,'分位点（自己导出） '!$C:E,3,FALSE))</f>
        <v/>
      </c>
      <c r="N331" s="54" t="str">
        <f>IF(ISERROR(VLOOKUP($B331,'分位点（自己导出） '!$C:F,4,FALSE)),"",VLOOKUP($B331,'分位点（自己导出） '!$C:F,4,FALSE))</f>
        <v/>
      </c>
    </row>
    <row r="332" spans="4:14">
      <c r="D332" s="41" t="str">
        <f>IF(ISERROR(VLOOKUP(C332,'周期表（不要动）'!A:B,2,FALSE)),"",VLOOKUP(C332,'周期表（不要动）'!A:B,2,FALSE))</f>
        <v/>
      </c>
      <c r="E332" s="43" t="str">
        <f>IF(ISERROR(VLOOKUP($B332,'问财（自己导出）'!B:D,3,FALSE)),"",VLOOKUP($B332,'问财（自己导出）'!B:D,3,FALSE))</f>
        <v/>
      </c>
      <c r="F332" s="43" t="str">
        <f>IF(ISERROR(VLOOKUP($B332,'问财（自己导出）'!B:E,4,FALSE)),"",VLOOKUP($B332,'问财（自己导出）'!B:E,4,FALSE))</f>
        <v/>
      </c>
      <c r="G332" s="43" t="str">
        <f>IF(ISERROR(VLOOKUP($B332,'问财（自己导出）'!B:F,5,FALSE)),"",VLOOKUP($B332,'问财（自己导出）'!B:F,5,FALSE))</f>
        <v/>
      </c>
      <c r="H332" s="43" t="str">
        <f>IF(ISERROR(VLOOKUP($B332,'问财（自己导出）'!B:G,6,FALSE)),"",VLOOKUP($B332,'问财（自己导出）'!B:G,6,FALSE))</f>
        <v/>
      </c>
      <c r="I332" s="46">
        <f t="shared" si="6"/>
        <v>0</v>
      </c>
      <c r="J332" s="47" t="str">
        <f>IF(ISERROR(VLOOKUP($B332,'小熊定理判定（不要动）'!$A:B,2,FALSE)),"",VLOOKUP($B332,'小熊定理判定（不要动）'!$A:B,2,FALSE))</f>
        <v/>
      </c>
      <c r="K332" s="47" t="str">
        <f>IF(ISERROR(VLOOKUP($B332,'小熊定理判定（不要动）'!$A:C,3,FALSE)),"",VLOOKUP($B332,'小熊定理判定（不要动）'!$A:C,3,FALSE))</f>
        <v/>
      </c>
      <c r="L332" s="47" t="str">
        <f>IF(ISERROR(VLOOKUP($B332,'小熊定理判定（不要动）'!$A:D,4,FALSE)),"",VLOOKUP($B332,'小熊定理判定（不要动）'!$A:D,4,FALSE))</f>
        <v/>
      </c>
      <c r="M332" s="54" t="str">
        <f>IF(ISERROR(VLOOKUP($B332,'分位点（自己导出） '!$C:E,3,FALSE)),"",VLOOKUP($B332,'分位点（自己导出） '!$C:E,3,FALSE))</f>
        <v/>
      </c>
      <c r="N332" s="54" t="str">
        <f>IF(ISERROR(VLOOKUP($B332,'分位点（自己导出） '!$C:F,4,FALSE)),"",VLOOKUP($B332,'分位点（自己导出） '!$C:F,4,FALSE))</f>
        <v/>
      </c>
    </row>
    <row r="333" spans="4:14">
      <c r="D333" s="41" t="str">
        <f>IF(ISERROR(VLOOKUP(C333,'周期表（不要动）'!A:B,2,FALSE)),"",VLOOKUP(C333,'周期表（不要动）'!A:B,2,FALSE))</f>
        <v/>
      </c>
      <c r="E333" s="43" t="str">
        <f>IF(ISERROR(VLOOKUP($B333,'问财（自己导出）'!B:D,3,FALSE)),"",VLOOKUP($B333,'问财（自己导出）'!B:D,3,FALSE))</f>
        <v/>
      </c>
      <c r="F333" s="43" t="str">
        <f>IF(ISERROR(VLOOKUP($B333,'问财（自己导出）'!B:E,4,FALSE)),"",VLOOKUP($B333,'问财（自己导出）'!B:E,4,FALSE))</f>
        <v/>
      </c>
      <c r="G333" s="43" t="str">
        <f>IF(ISERROR(VLOOKUP($B333,'问财（自己导出）'!B:F,5,FALSE)),"",VLOOKUP($B333,'问财（自己导出）'!B:F,5,FALSE))</f>
        <v/>
      </c>
      <c r="H333" s="43" t="str">
        <f>IF(ISERROR(VLOOKUP($B333,'问财（自己导出）'!B:G,6,FALSE)),"",VLOOKUP($B333,'问财（自己导出）'!B:G,6,FALSE))</f>
        <v/>
      </c>
      <c r="I333" s="46">
        <f t="shared" si="6"/>
        <v>0</v>
      </c>
      <c r="J333" s="47" t="str">
        <f>IF(ISERROR(VLOOKUP($B333,'小熊定理判定（不要动）'!$A:B,2,FALSE)),"",VLOOKUP($B333,'小熊定理判定（不要动）'!$A:B,2,FALSE))</f>
        <v/>
      </c>
      <c r="K333" s="47" t="str">
        <f>IF(ISERROR(VLOOKUP($B333,'小熊定理判定（不要动）'!$A:C,3,FALSE)),"",VLOOKUP($B333,'小熊定理判定（不要动）'!$A:C,3,FALSE))</f>
        <v/>
      </c>
      <c r="L333" s="47" t="str">
        <f>IF(ISERROR(VLOOKUP($B333,'小熊定理判定（不要动）'!$A:D,4,FALSE)),"",VLOOKUP($B333,'小熊定理判定（不要动）'!$A:D,4,FALSE))</f>
        <v/>
      </c>
      <c r="M333" s="54" t="str">
        <f>IF(ISERROR(VLOOKUP($B333,'分位点（自己导出） '!$C:E,3,FALSE)),"",VLOOKUP($B333,'分位点（自己导出） '!$C:E,3,FALSE))</f>
        <v/>
      </c>
      <c r="N333" s="54" t="str">
        <f>IF(ISERROR(VLOOKUP($B333,'分位点（自己导出） '!$C:F,4,FALSE)),"",VLOOKUP($B333,'分位点（自己导出） '!$C:F,4,FALSE))</f>
        <v/>
      </c>
    </row>
    <row r="334" spans="4:14">
      <c r="D334" s="41" t="str">
        <f>IF(ISERROR(VLOOKUP(C334,'周期表（不要动）'!A:B,2,FALSE)),"",VLOOKUP(C334,'周期表（不要动）'!A:B,2,FALSE))</f>
        <v/>
      </c>
      <c r="E334" s="43" t="str">
        <f>IF(ISERROR(VLOOKUP($B334,'问财（自己导出）'!B:D,3,FALSE)),"",VLOOKUP($B334,'问财（自己导出）'!B:D,3,FALSE))</f>
        <v/>
      </c>
      <c r="F334" s="43" t="str">
        <f>IF(ISERROR(VLOOKUP($B334,'问财（自己导出）'!B:E,4,FALSE)),"",VLOOKUP($B334,'问财（自己导出）'!B:E,4,FALSE))</f>
        <v/>
      </c>
      <c r="G334" s="43" t="str">
        <f>IF(ISERROR(VLOOKUP($B334,'问财（自己导出）'!B:F,5,FALSE)),"",VLOOKUP($B334,'问财（自己导出）'!B:F,5,FALSE))</f>
        <v/>
      </c>
      <c r="H334" s="43" t="str">
        <f>IF(ISERROR(VLOOKUP($B334,'问财（自己导出）'!B:G,6,FALSE)),"",VLOOKUP($B334,'问财（自己导出）'!B:G,6,FALSE))</f>
        <v/>
      </c>
      <c r="I334" s="46">
        <f t="shared" si="6"/>
        <v>0</v>
      </c>
      <c r="J334" s="47" t="str">
        <f>IF(ISERROR(VLOOKUP($B334,'小熊定理判定（不要动）'!$A:B,2,FALSE)),"",VLOOKUP($B334,'小熊定理判定（不要动）'!$A:B,2,FALSE))</f>
        <v/>
      </c>
      <c r="K334" s="47" t="str">
        <f>IF(ISERROR(VLOOKUP($B334,'小熊定理判定（不要动）'!$A:C,3,FALSE)),"",VLOOKUP($B334,'小熊定理判定（不要动）'!$A:C,3,FALSE))</f>
        <v/>
      </c>
      <c r="L334" s="47" t="str">
        <f>IF(ISERROR(VLOOKUP($B334,'小熊定理判定（不要动）'!$A:D,4,FALSE)),"",VLOOKUP($B334,'小熊定理判定（不要动）'!$A:D,4,FALSE))</f>
        <v/>
      </c>
      <c r="M334" s="54" t="str">
        <f>IF(ISERROR(VLOOKUP($B334,'分位点（自己导出） '!$C:E,3,FALSE)),"",VLOOKUP($B334,'分位点（自己导出） '!$C:E,3,FALSE))</f>
        <v/>
      </c>
      <c r="N334" s="54" t="str">
        <f>IF(ISERROR(VLOOKUP($B334,'分位点（自己导出） '!$C:F,4,FALSE)),"",VLOOKUP($B334,'分位点（自己导出） '!$C:F,4,FALSE))</f>
        <v/>
      </c>
    </row>
    <row r="335" spans="4:14">
      <c r="D335" s="41" t="str">
        <f>IF(ISERROR(VLOOKUP(C335,'周期表（不要动）'!A:B,2,FALSE)),"",VLOOKUP(C335,'周期表（不要动）'!A:B,2,FALSE))</f>
        <v/>
      </c>
      <c r="E335" s="43" t="str">
        <f>IF(ISERROR(VLOOKUP($B335,'问财（自己导出）'!B:D,3,FALSE)),"",VLOOKUP($B335,'问财（自己导出）'!B:D,3,FALSE))</f>
        <v/>
      </c>
      <c r="F335" s="43" t="str">
        <f>IF(ISERROR(VLOOKUP($B335,'问财（自己导出）'!B:E,4,FALSE)),"",VLOOKUP($B335,'问财（自己导出）'!B:E,4,FALSE))</f>
        <v/>
      </c>
      <c r="G335" s="43" t="str">
        <f>IF(ISERROR(VLOOKUP($B335,'问财（自己导出）'!B:F,5,FALSE)),"",VLOOKUP($B335,'问财（自己导出）'!B:F,5,FALSE))</f>
        <v/>
      </c>
      <c r="H335" s="43" t="str">
        <f>IF(ISERROR(VLOOKUP($B335,'问财（自己导出）'!B:G,6,FALSE)),"",VLOOKUP($B335,'问财（自己导出）'!B:G,6,FALSE))</f>
        <v/>
      </c>
      <c r="I335" s="46">
        <f t="shared" si="6"/>
        <v>0</v>
      </c>
      <c r="J335" s="47" t="str">
        <f>IF(ISERROR(VLOOKUP($B335,'小熊定理判定（不要动）'!$A:B,2,FALSE)),"",VLOOKUP($B335,'小熊定理判定（不要动）'!$A:B,2,FALSE))</f>
        <v/>
      </c>
      <c r="K335" s="47" t="str">
        <f>IF(ISERROR(VLOOKUP($B335,'小熊定理判定（不要动）'!$A:C,3,FALSE)),"",VLOOKUP($B335,'小熊定理判定（不要动）'!$A:C,3,FALSE))</f>
        <v/>
      </c>
      <c r="L335" s="47" t="str">
        <f>IF(ISERROR(VLOOKUP($B335,'小熊定理判定（不要动）'!$A:D,4,FALSE)),"",VLOOKUP($B335,'小熊定理判定（不要动）'!$A:D,4,FALSE))</f>
        <v/>
      </c>
      <c r="M335" s="54" t="str">
        <f>IF(ISERROR(VLOOKUP($B335,'分位点（自己导出） '!$C:E,3,FALSE)),"",VLOOKUP($B335,'分位点（自己导出） '!$C:E,3,FALSE))</f>
        <v/>
      </c>
      <c r="N335" s="54" t="str">
        <f>IF(ISERROR(VLOOKUP($B335,'分位点（自己导出） '!$C:F,4,FALSE)),"",VLOOKUP($B335,'分位点（自己导出） '!$C:F,4,FALSE))</f>
        <v/>
      </c>
    </row>
    <row r="336" spans="4:14">
      <c r="D336" s="41" t="str">
        <f>IF(ISERROR(VLOOKUP(C336,'周期表（不要动）'!A:B,2,FALSE)),"",VLOOKUP(C336,'周期表（不要动）'!A:B,2,FALSE))</f>
        <v/>
      </c>
      <c r="E336" s="43" t="str">
        <f>IF(ISERROR(VLOOKUP($B336,'问财（自己导出）'!B:D,3,FALSE)),"",VLOOKUP($B336,'问财（自己导出）'!B:D,3,FALSE))</f>
        <v/>
      </c>
      <c r="F336" s="43" t="str">
        <f>IF(ISERROR(VLOOKUP($B336,'问财（自己导出）'!B:E,4,FALSE)),"",VLOOKUP($B336,'问财（自己导出）'!B:E,4,FALSE))</f>
        <v/>
      </c>
      <c r="G336" s="43" t="str">
        <f>IF(ISERROR(VLOOKUP($B336,'问财（自己导出）'!B:F,5,FALSE)),"",VLOOKUP($B336,'问财（自己导出）'!B:F,5,FALSE))</f>
        <v/>
      </c>
      <c r="H336" s="43" t="str">
        <f>IF(ISERROR(VLOOKUP($B336,'问财（自己导出）'!B:G,6,FALSE)),"",VLOOKUP($B336,'问财（自己导出）'!B:G,6,FALSE))</f>
        <v/>
      </c>
      <c r="I336" s="46">
        <f t="shared" si="6"/>
        <v>0</v>
      </c>
      <c r="J336" s="47" t="str">
        <f>IF(ISERROR(VLOOKUP($B336,'小熊定理判定（不要动）'!$A:B,2,FALSE)),"",VLOOKUP($B336,'小熊定理判定（不要动）'!$A:B,2,FALSE))</f>
        <v/>
      </c>
      <c r="K336" s="47" t="str">
        <f>IF(ISERROR(VLOOKUP($B336,'小熊定理判定（不要动）'!$A:C,3,FALSE)),"",VLOOKUP($B336,'小熊定理判定（不要动）'!$A:C,3,FALSE))</f>
        <v/>
      </c>
      <c r="L336" s="47" t="str">
        <f>IF(ISERROR(VLOOKUP($B336,'小熊定理判定（不要动）'!$A:D,4,FALSE)),"",VLOOKUP($B336,'小熊定理判定（不要动）'!$A:D,4,FALSE))</f>
        <v/>
      </c>
      <c r="M336" s="54" t="str">
        <f>IF(ISERROR(VLOOKUP($B336,'分位点（自己导出） '!$C:E,3,FALSE)),"",VLOOKUP($B336,'分位点（自己导出） '!$C:E,3,FALSE))</f>
        <v/>
      </c>
      <c r="N336" s="54" t="str">
        <f>IF(ISERROR(VLOOKUP($B336,'分位点（自己导出） '!$C:F,4,FALSE)),"",VLOOKUP($B336,'分位点（自己导出） '!$C:F,4,FALSE))</f>
        <v/>
      </c>
    </row>
    <row r="337" spans="4:14">
      <c r="D337" s="41" t="str">
        <f>IF(ISERROR(VLOOKUP(C337,'周期表（不要动）'!A:B,2,FALSE)),"",VLOOKUP(C337,'周期表（不要动）'!A:B,2,FALSE))</f>
        <v/>
      </c>
      <c r="E337" s="43" t="str">
        <f>IF(ISERROR(VLOOKUP($B337,'问财（自己导出）'!B:D,3,FALSE)),"",VLOOKUP($B337,'问财（自己导出）'!B:D,3,FALSE))</f>
        <v/>
      </c>
      <c r="F337" s="43" t="str">
        <f>IF(ISERROR(VLOOKUP($B337,'问财（自己导出）'!B:E,4,FALSE)),"",VLOOKUP($B337,'问财（自己导出）'!B:E,4,FALSE))</f>
        <v/>
      </c>
      <c r="G337" s="43" t="str">
        <f>IF(ISERROR(VLOOKUP($B337,'问财（自己导出）'!B:F,5,FALSE)),"",VLOOKUP($B337,'问财（自己导出）'!B:F,5,FALSE))</f>
        <v/>
      </c>
      <c r="H337" s="43" t="str">
        <f>IF(ISERROR(VLOOKUP($B337,'问财（自己导出）'!B:G,6,FALSE)),"",VLOOKUP($B337,'问财（自己导出）'!B:G,6,FALSE))</f>
        <v/>
      </c>
      <c r="I337" s="46">
        <f t="shared" si="6"/>
        <v>0</v>
      </c>
      <c r="J337" s="47" t="str">
        <f>IF(ISERROR(VLOOKUP($B337,'小熊定理判定（不要动）'!$A:B,2,FALSE)),"",VLOOKUP($B337,'小熊定理判定（不要动）'!$A:B,2,FALSE))</f>
        <v/>
      </c>
      <c r="K337" s="47" t="str">
        <f>IF(ISERROR(VLOOKUP($B337,'小熊定理判定（不要动）'!$A:C,3,FALSE)),"",VLOOKUP($B337,'小熊定理判定（不要动）'!$A:C,3,FALSE))</f>
        <v/>
      </c>
      <c r="L337" s="47" t="str">
        <f>IF(ISERROR(VLOOKUP($B337,'小熊定理判定（不要动）'!$A:D,4,FALSE)),"",VLOOKUP($B337,'小熊定理判定（不要动）'!$A:D,4,FALSE))</f>
        <v/>
      </c>
      <c r="M337" s="54" t="str">
        <f>IF(ISERROR(VLOOKUP($B337,'分位点（自己导出） '!$C:E,3,FALSE)),"",VLOOKUP($B337,'分位点（自己导出） '!$C:E,3,FALSE))</f>
        <v/>
      </c>
      <c r="N337" s="54" t="str">
        <f>IF(ISERROR(VLOOKUP($B337,'分位点（自己导出） '!$C:F,4,FALSE)),"",VLOOKUP($B337,'分位点（自己导出） '!$C:F,4,FALSE))</f>
        <v/>
      </c>
    </row>
    <row r="338" spans="4:14">
      <c r="D338" s="41" t="str">
        <f>IF(ISERROR(VLOOKUP(C338,'周期表（不要动）'!A:B,2,FALSE)),"",VLOOKUP(C338,'周期表（不要动）'!A:B,2,FALSE))</f>
        <v/>
      </c>
      <c r="E338" s="43" t="str">
        <f>IF(ISERROR(VLOOKUP($B338,'问财（自己导出）'!B:D,3,FALSE)),"",VLOOKUP($B338,'问财（自己导出）'!B:D,3,FALSE))</f>
        <v/>
      </c>
      <c r="F338" s="43" t="str">
        <f>IF(ISERROR(VLOOKUP($B338,'问财（自己导出）'!B:E,4,FALSE)),"",VLOOKUP($B338,'问财（自己导出）'!B:E,4,FALSE))</f>
        <v/>
      </c>
      <c r="G338" s="43" t="str">
        <f>IF(ISERROR(VLOOKUP($B338,'问财（自己导出）'!B:F,5,FALSE)),"",VLOOKUP($B338,'问财（自己导出）'!B:F,5,FALSE))</f>
        <v/>
      </c>
      <c r="H338" s="43" t="str">
        <f>IF(ISERROR(VLOOKUP($B338,'问财（自己导出）'!B:G,6,FALSE)),"",VLOOKUP($B338,'问财（自己导出）'!B:G,6,FALSE))</f>
        <v/>
      </c>
      <c r="I338" s="46">
        <f t="shared" si="6"/>
        <v>0</v>
      </c>
      <c r="J338" s="47" t="str">
        <f>IF(ISERROR(VLOOKUP($B338,'小熊定理判定（不要动）'!$A:B,2,FALSE)),"",VLOOKUP($B338,'小熊定理判定（不要动）'!$A:B,2,FALSE))</f>
        <v/>
      </c>
      <c r="K338" s="47" t="str">
        <f>IF(ISERROR(VLOOKUP($B338,'小熊定理判定（不要动）'!$A:C,3,FALSE)),"",VLOOKUP($B338,'小熊定理判定（不要动）'!$A:C,3,FALSE))</f>
        <v/>
      </c>
      <c r="L338" s="47" t="str">
        <f>IF(ISERROR(VLOOKUP($B338,'小熊定理判定（不要动）'!$A:D,4,FALSE)),"",VLOOKUP($B338,'小熊定理判定（不要动）'!$A:D,4,FALSE))</f>
        <v/>
      </c>
      <c r="M338" s="54" t="str">
        <f>IF(ISERROR(VLOOKUP($B338,'分位点（自己导出） '!$C:E,3,FALSE)),"",VLOOKUP($B338,'分位点（自己导出） '!$C:E,3,FALSE))</f>
        <v/>
      </c>
      <c r="N338" s="54" t="str">
        <f>IF(ISERROR(VLOOKUP($B338,'分位点（自己导出） '!$C:F,4,FALSE)),"",VLOOKUP($B338,'分位点（自己导出） '!$C:F,4,FALSE))</f>
        <v/>
      </c>
    </row>
    <row r="339" spans="4:14">
      <c r="D339" s="41" t="str">
        <f>IF(ISERROR(VLOOKUP(C339,'周期表（不要动）'!A:B,2,FALSE)),"",VLOOKUP(C339,'周期表（不要动）'!A:B,2,FALSE))</f>
        <v/>
      </c>
      <c r="E339" s="43" t="str">
        <f>IF(ISERROR(VLOOKUP($B339,'问财（自己导出）'!B:D,3,FALSE)),"",VLOOKUP($B339,'问财（自己导出）'!B:D,3,FALSE))</f>
        <v/>
      </c>
      <c r="F339" s="43" t="str">
        <f>IF(ISERROR(VLOOKUP($B339,'问财（自己导出）'!B:E,4,FALSE)),"",VLOOKUP($B339,'问财（自己导出）'!B:E,4,FALSE))</f>
        <v/>
      </c>
      <c r="G339" s="43" t="str">
        <f>IF(ISERROR(VLOOKUP($B339,'问财（自己导出）'!B:F,5,FALSE)),"",VLOOKUP($B339,'问财（自己导出）'!B:F,5,FALSE))</f>
        <v/>
      </c>
      <c r="H339" s="43" t="str">
        <f>IF(ISERROR(VLOOKUP($B339,'问财（自己导出）'!B:G,6,FALSE)),"",VLOOKUP($B339,'问财（自己导出）'!B:G,6,FALSE))</f>
        <v/>
      </c>
      <c r="I339" s="46">
        <f t="shared" si="6"/>
        <v>0</v>
      </c>
      <c r="J339" s="47" t="str">
        <f>IF(ISERROR(VLOOKUP($B339,'小熊定理判定（不要动）'!$A:B,2,FALSE)),"",VLOOKUP($B339,'小熊定理判定（不要动）'!$A:B,2,FALSE))</f>
        <v/>
      </c>
      <c r="K339" s="47" t="str">
        <f>IF(ISERROR(VLOOKUP($B339,'小熊定理判定（不要动）'!$A:C,3,FALSE)),"",VLOOKUP($B339,'小熊定理判定（不要动）'!$A:C,3,FALSE))</f>
        <v/>
      </c>
      <c r="L339" s="47" t="str">
        <f>IF(ISERROR(VLOOKUP($B339,'小熊定理判定（不要动）'!$A:D,4,FALSE)),"",VLOOKUP($B339,'小熊定理判定（不要动）'!$A:D,4,FALSE))</f>
        <v/>
      </c>
      <c r="M339" s="54" t="str">
        <f>IF(ISERROR(VLOOKUP($B339,'分位点（自己导出） '!$C:E,3,FALSE)),"",VLOOKUP($B339,'分位点（自己导出） '!$C:E,3,FALSE))</f>
        <v/>
      </c>
      <c r="N339" s="54" t="str">
        <f>IF(ISERROR(VLOOKUP($B339,'分位点（自己导出） '!$C:F,4,FALSE)),"",VLOOKUP($B339,'分位点（自己导出） '!$C:F,4,FALSE))</f>
        <v/>
      </c>
    </row>
    <row r="340" spans="4:14">
      <c r="D340" s="41" t="str">
        <f>IF(ISERROR(VLOOKUP(C340,'周期表（不要动）'!A:B,2,FALSE)),"",VLOOKUP(C340,'周期表（不要动）'!A:B,2,FALSE))</f>
        <v/>
      </c>
      <c r="E340" s="43" t="str">
        <f>IF(ISERROR(VLOOKUP($B340,'问财（自己导出）'!B:D,3,FALSE)),"",VLOOKUP($B340,'问财（自己导出）'!B:D,3,FALSE))</f>
        <v/>
      </c>
      <c r="F340" s="43" t="str">
        <f>IF(ISERROR(VLOOKUP($B340,'问财（自己导出）'!B:E,4,FALSE)),"",VLOOKUP($B340,'问财（自己导出）'!B:E,4,FALSE))</f>
        <v/>
      </c>
      <c r="G340" s="43" t="str">
        <f>IF(ISERROR(VLOOKUP($B340,'问财（自己导出）'!B:F,5,FALSE)),"",VLOOKUP($B340,'问财（自己导出）'!B:F,5,FALSE))</f>
        <v/>
      </c>
      <c r="H340" s="43" t="str">
        <f>IF(ISERROR(VLOOKUP($B340,'问财（自己导出）'!B:G,6,FALSE)),"",VLOOKUP($B340,'问财（自己导出）'!B:G,6,FALSE))</f>
        <v/>
      </c>
      <c r="I340" s="46">
        <f t="shared" si="6"/>
        <v>0</v>
      </c>
      <c r="J340" s="47" t="str">
        <f>IF(ISERROR(VLOOKUP($B340,'小熊定理判定（不要动）'!$A:B,2,FALSE)),"",VLOOKUP($B340,'小熊定理判定（不要动）'!$A:B,2,FALSE))</f>
        <v/>
      </c>
      <c r="K340" s="47" t="str">
        <f>IF(ISERROR(VLOOKUP($B340,'小熊定理判定（不要动）'!$A:C,3,FALSE)),"",VLOOKUP($B340,'小熊定理判定（不要动）'!$A:C,3,FALSE))</f>
        <v/>
      </c>
      <c r="L340" s="47" t="str">
        <f>IF(ISERROR(VLOOKUP($B340,'小熊定理判定（不要动）'!$A:D,4,FALSE)),"",VLOOKUP($B340,'小熊定理判定（不要动）'!$A:D,4,FALSE))</f>
        <v/>
      </c>
      <c r="M340" s="54" t="str">
        <f>IF(ISERROR(VLOOKUP($B340,'分位点（自己导出） '!$C:E,3,FALSE)),"",VLOOKUP($B340,'分位点（自己导出） '!$C:E,3,FALSE))</f>
        <v/>
      </c>
      <c r="N340" s="54" t="str">
        <f>IF(ISERROR(VLOOKUP($B340,'分位点（自己导出） '!$C:F,4,FALSE)),"",VLOOKUP($B340,'分位点（自己导出） '!$C:F,4,FALSE))</f>
        <v/>
      </c>
    </row>
    <row r="341" spans="4:14">
      <c r="D341" s="41" t="str">
        <f>IF(ISERROR(VLOOKUP(C341,'周期表（不要动）'!A:B,2,FALSE)),"",VLOOKUP(C341,'周期表（不要动）'!A:B,2,FALSE))</f>
        <v/>
      </c>
      <c r="E341" s="43" t="str">
        <f>IF(ISERROR(VLOOKUP($B341,'问财（自己导出）'!B:D,3,FALSE)),"",VLOOKUP($B341,'问财（自己导出）'!B:D,3,FALSE))</f>
        <v/>
      </c>
      <c r="F341" s="43" t="str">
        <f>IF(ISERROR(VLOOKUP($B341,'问财（自己导出）'!B:E,4,FALSE)),"",VLOOKUP($B341,'问财（自己导出）'!B:E,4,FALSE))</f>
        <v/>
      </c>
      <c r="G341" s="43" t="str">
        <f>IF(ISERROR(VLOOKUP($B341,'问财（自己导出）'!B:F,5,FALSE)),"",VLOOKUP($B341,'问财（自己导出）'!B:F,5,FALSE))</f>
        <v/>
      </c>
      <c r="H341" s="43" t="str">
        <f>IF(ISERROR(VLOOKUP($B341,'问财（自己导出）'!B:G,6,FALSE)),"",VLOOKUP($B341,'问财（自己导出）'!B:G,6,FALSE))</f>
        <v/>
      </c>
      <c r="I341" s="46">
        <f t="shared" si="6"/>
        <v>0</v>
      </c>
      <c r="J341" s="47" t="str">
        <f>IF(ISERROR(VLOOKUP($B341,'小熊定理判定（不要动）'!$A:B,2,FALSE)),"",VLOOKUP($B341,'小熊定理判定（不要动）'!$A:B,2,FALSE))</f>
        <v/>
      </c>
      <c r="K341" s="47" t="str">
        <f>IF(ISERROR(VLOOKUP($B341,'小熊定理判定（不要动）'!$A:C,3,FALSE)),"",VLOOKUP($B341,'小熊定理判定（不要动）'!$A:C,3,FALSE))</f>
        <v/>
      </c>
      <c r="L341" s="47" t="str">
        <f>IF(ISERROR(VLOOKUP($B341,'小熊定理判定（不要动）'!$A:D,4,FALSE)),"",VLOOKUP($B341,'小熊定理判定（不要动）'!$A:D,4,FALSE))</f>
        <v/>
      </c>
      <c r="M341" s="54" t="str">
        <f>IF(ISERROR(VLOOKUP($B341,'分位点（自己导出） '!$C:E,3,FALSE)),"",VLOOKUP($B341,'分位点（自己导出） '!$C:E,3,FALSE))</f>
        <v/>
      </c>
      <c r="N341" s="54" t="str">
        <f>IF(ISERROR(VLOOKUP($B341,'分位点（自己导出） '!$C:F,4,FALSE)),"",VLOOKUP($B341,'分位点（自己导出） '!$C:F,4,FALSE))</f>
        <v/>
      </c>
    </row>
    <row r="342" spans="4:14">
      <c r="D342" s="41" t="str">
        <f>IF(ISERROR(VLOOKUP(C342,'周期表（不要动）'!A:B,2,FALSE)),"",VLOOKUP(C342,'周期表（不要动）'!A:B,2,FALSE))</f>
        <v/>
      </c>
      <c r="E342" s="43" t="str">
        <f>IF(ISERROR(VLOOKUP($B342,'问财（自己导出）'!B:D,3,FALSE)),"",VLOOKUP($B342,'问财（自己导出）'!B:D,3,FALSE))</f>
        <v/>
      </c>
      <c r="F342" s="43" t="str">
        <f>IF(ISERROR(VLOOKUP($B342,'问财（自己导出）'!B:E,4,FALSE)),"",VLOOKUP($B342,'问财（自己导出）'!B:E,4,FALSE))</f>
        <v/>
      </c>
      <c r="G342" s="43" t="str">
        <f>IF(ISERROR(VLOOKUP($B342,'问财（自己导出）'!B:F,5,FALSE)),"",VLOOKUP($B342,'问财（自己导出）'!B:F,5,FALSE))</f>
        <v/>
      </c>
      <c r="H342" s="43" t="str">
        <f>IF(ISERROR(VLOOKUP($B342,'问财（自己导出）'!B:G,6,FALSE)),"",VLOOKUP($B342,'问财（自己导出）'!B:G,6,FALSE))</f>
        <v/>
      </c>
      <c r="I342" s="46">
        <f t="shared" si="6"/>
        <v>0</v>
      </c>
      <c r="J342" s="47" t="str">
        <f>IF(ISERROR(VLOOKUP($B342,'小熊定理判定（不要动）'!$A:B,2,FALSE)),"",VLOOKUP($B342,'小熊定理判定（不要动）'!$A:B,2,FALSE))</f>
        <v/>
      </c>
      <c r="K342" s="47" t="str">
        <f>IF(ISERROR(VLOOKUP($B342,'小熊定理判定（不要动）'!$A:C,3,FALSE)),"",VLOOKUP($B342,'小熊定理判定（不要动）'!$A:C,3,FALSE))</f>
        <v/>
      </c>
      <c r="L342" s="47" t="str">
        <f>IF(ISERROR(VLOOKUP($B342,'小熊定理判定（不要动）'!$A:D,4,FALSE)),"",VLOOKUP($B342,'小熊定理判定（不要动）'!$A:D,4,FALSE))</f>
        <v/>
      </c>
      <c r="M342" s="54" t="str">
        <f>IF(ISERROR(VLOOKUP($B342,'分位点（自己导出） '!$C:E,3,FALSE)),"",VLOOKUP($B342,'分位点（自己导出） '!$C:E,3,FALSE))</f>
        <v/>
      </c>
      <c r="N342" s="54" t="str">
        <f>IF(ISERROR(VLOOKUP($B342,'分位点（自己导出） '!$C:F,4,FALSE)),"",VLOOKUP($B342,'分位点（自己导出） '!$C:F,4,FALSE))</f>
        <v/>
      </c>
    </row>
    <row r="343" spans="4:14">
      <c r="D343" s="41" t="str">
        <f>IF(ISERROR(VLOOKUP(C343,'周期表（不要动）'!A:B,2,FALSE)),"",VLOOKUP(C343,'周期表（不要动）'!A:B,2,FALSE))</f>
        <v/>
      </c>
      <c r="E343" s="43" t="str">
        <f>IF(ISERROR(VLOOKUP($B343,'问财（自己导出）'!B:D,3,FALSE)),"",VLOOKUP($B343,'问财（自己导出）'!B:D,3,FALSE))</f>
        <v/>
      </c>
      <c r="F343" s="43" t="str">
        <f>IF(ISERROR(VLOOKUP($B343,'问财（自己导出）'!B:E,4,FALSE)),"",VLOOKUP($B343,'问财（自己导出）'!B:E,4,FALSE))</f>
        <v/>
      </c>
      <c r="G343" s="43" t="str">
        <f>IF(ISERROR(VLOOKUP($B343,'问财（自己导出）'!B:F,5,FALSE)),"",VLOOKUP($B343,'问财（自己导出）'!B:F,5,FALSE))</f>
        <v/>
      </c>
      <c r="H343" s="43" t="str">
        <f>IF(ISERROR(VLOOKUP($B343,'问财（自己导出）'!B:G,6,FALSE)),"",VLOOKUP($B343,'问财（自己导出）'!B:G,6,FALSE))</f>
        <v/>
      </c>
      <c r="I343" s="46">
        <f t="shared" si="6"/>
        <v>0</v>
      </c>
      <c r="J343" s="47" t="str">
        <f>IF(ISERROR(VLOOKUP($B343,'小熊定理判定（不要动）'!$A:B,2,FALSE)),"",VLOOKUP($B343,'小熊定理判定（不要动）'!$A:B,2,FALSE))</f>
        <v/>
      </c>
      <c r="K343" s="47" t="str">
        <f>IF(ISERROR(VLOOKUP($B343,'小熊定理判定（不要动）'!$A:C,3,FALSE)),"",VLOOKUP($B343,'小熊定理判定（不要动）'!$A:C,3,FALSE))</f>
        <v/>
      </c>
      <c r="L343" s="47" t="str">
        <f>IF(ISERROR(VLOOKUP($B343,'小熊定理判定（不要动）'!$A:D,4,FALSE)),"",VLOOKUP($B343,'小熊定理判定（不要动）'!$A:D,4,FALSE))</f>
        <v/>
      </c>
      <c r="M343" s="54" t="str">
        <f>IF(ISERROR(VLOOKUP($B343,'分位点（自己导出） '!$C:E,3,FALSE)),"",VLOOKUP($B343,'分位点（自己导出） '!$C:E,3,FALSE))</f>
        <v/>
      </c>
      <c r="N343" s="54" t="str">
        <f>IF(ISERROR(VLOOKUP($B343,'分位点（自己导出） '!$C:F,4,FALSE)),"",VLOOKUP($B343,'分位点（自己导出） '!$C:F,4,FALSE))</f>
        <v/>
      </c>
    </row>
    <row r="344" spans="4:14">
      <c r="D344" s="41" t="str">
        <f>IF(ISERROR(VLOOKUP(C344,'周期表（不要动）'!A:B,2,FALSE)),"",VLOOKUP(C344,'周期表（不要动）'!A:B,2,FALSE))</f>
        <v/>
      </c>
      <c r="E344" s="43" t="str">
        <f>IF(ISERROR(VLOOKUP($B344,'问财（自己导出）'!B:D,3,FALSE)),"",VLOOKUP($B344,'问财（自己导出）'!B:D,3,FALSE))</f>
        <v/>
      </c>
      <c r="F344" s="43" t="str">
        <f>IF(ISERROR(VLOOKUP($B344,'问财（自己导出）'!B:E,4,FALSE)),"",VLOOKUP($B344,'问财（自己导出）'!B:E,4,FALSE))</f>
        <v/>
      </c>
      <c r="G344" s="43" t="str">
        <f>IF(ISERROR(VLOOKUP($B344,'问财（自己导出）'!B:F,5,FALSE)),"",VLOOKUP($B344,'问财（自己导出）'!B:F,5,FALSE))</f>
        <v/>
      </c>
      <c r="H344" s="43" t="str">
        <f>IF(ISERROR(VLOOKUP($B344,'问财（自己导出）'!B:G,6,FALSE)),"",VLOOKUP($B344,'问财（自己导出）'!B:G,6,FALSE))</f>
        <v/>
      </c>
      <c r="I344" s="46">
        <f t="shared" si="6"/>
        <v>0</v>
      </c>
      <c r="J344" s="47" t="str">
        <f>IF(ISERROR(VLOOKUP($B344,'小熊定理判定（不要动）'!$A:B,2,FALSE)),"",VLOOKUP($B344,'小熊定理判定（不要动）'!$A:B,2,FALSE))</f>
        <v/>
      </c>
      <c r="K344" s="47" t="str">
        <f>IF(ISERROR(VLOOKUP($B344,'小熊定理判定（不要动）'!$A:C,3,FALSE)),"",VLOOKUP($B344,'小熊定理判定（不要动）'!$A:C,3,FALSE))</f>
        <v/>
      </c>
      <c r="L344" s="47" t="str">
        <f>IF(ISERROR(VLOOKUP($B344,'小熊定理判定（不要动）'!$A:D,4,FALSE)),"",VLOOKUP($B344,'小熊定理判定（不要动）'!$A:D,4,FALSE))</f>
        <v/>
      </c>
      <c r="M344" s="54" t="str">
        <f>IF(ISERROR(VLOOKUP($B344,'分位点（自己导出） '!$C:E,3,FALSE)),"",VLOOKUP($B344,'分位点（自己导出） '!$C:E,3,FALSE))</f>
        <v/>
      </c>
      <c r="N344" s="54" t="str">
        <f>IF(ISERROR(VLOOKUP($B344,'分位点（自己导出） '!$C:F,4,FALSE)),"",VLOOKUP($B344,'分位点（自己导出） '!$C:F,4,FALSE))</f>
        <v/>
      </c>
    </row>
    <row r="345" spans="4:14">
      <c r="D345" s="41" t="str">
        <f>IF(ISERROR(VLOOKUP(C345,'周期表（不要动）'!A:B,2,FALSE)),"",VLOOKUP(C345,'周期表（不要动）'!A:B,2,FALSE))</f>
        <v/>
      </c>
      <c r="E345" s="43" t="str">
        <f>IF(ISERROR(VLOOKUP($B345,'问财（自己导出）'!B:D,3,FALSE)),"",VLOOKUP($B345,'问财（自己导出）'!B:D,3,FALSE))</f>
        <v/>
      </c>
      <c r="F345" s="43" t="str">
        <f>IF(ISERROR(VLOOKUP($B345,'问财（自己导出）'!B:E,4,FALSE)),"",VLOOKUP($B345,'问财（自己导出）'!B:E,4,FALSE))</f>
        <v/>
      </c>
      <c r="G345" s="43" t="str">
        <f>IF(ISERROR(VLOOKUP($B345,'问财（自己导出）'!B:F,5,FALSE)),"",VLOOKUP($B345,'问财（自己导出）'!B:F,5,FALSE))</f>
        <v/>
      </c>
      <c r="H345" s="43" t="str">
        <f>IF(ISERROR(VLOOKUP($B345,'问财（自己导出）'!B:G,6,FALSE)),"",VLOOKUP($B345,'问财（自己导出）'!B:G,6,FALSE))</f>
        <v/>
      </c>
      <c r="I345" s="46">
        <f t="shared" si="6"/>
        <v>0</v>
      </c>
      <c r="J345" s="47" t="str">
        <f>IF(ISERROR(VLOOKUP($B345,'小熊定理判定（不要动）'!$A:B,2,FALSE)),"",VLOOKUP($B345,'小熊定理判定（不要动）'!$A:B,2,FALSE))</f>
        <v/>
      </c>
      <c r="K345" s="47" t="str">
        <f>IF(ISERROR(VLOOKUP($B345,'小熊定理判定（不要动）'!$A:C,3,FALSE)),"",VLOOKUP($B345,'小熊定理判定（不要动）'!$A:C,3,FALSE))</f>
        <v/>
      </c>
      <c r="L345" s="47" t="str">
        <f>IF(ISERROR(VLOOKUP($B345,'小熊定理判定（不要动）'!$A:D,4,FALSE)),"",VLOOKUP($B345,'小熊定理判定（不要动）'!$A:D,4,FALSE))</f>
        <v/>
      </c>
      <c r="M345" s="54" t="str">
        <f>IF(ISERROR(VLOOKUP($B345,'分位点（自己导出） '!$C:E,3,FALSE)),"",VLOOKUP($B345,'分位点（自己导出） '!$C:E,3,FALSE))</f>
        <v/>
      </c>
      <c r="N345" s="54" t="str">
        <f>IF(ISERROR(VLOOKUP($B345,'分位点（自己导出） '!$C:F,4,FALSE)),"",VLOOKUP($B345,'分位点（自己导出） '!$C:F,4,FALSE))</f>
        <v/>
      </c>
    </row>
    <row r="346" spans="4:14">
      <c r="D346" s="41" t="str">
        <f>IF(ISERROR(VLOOKUP(C346,'周期表（不要动）'!A:B,2,FALSE)),"",VLOOKUP(C346,'周期表（不要动）'!A:B,2,FALSE))</f>
        <v/>
      </c>
      <c r="E346" s="43" t="str">
        <f>IF(ISERROR(VLOOKUP($B346,'问财（自己导出）'!B:D,3,FALSE)),"",VLOOKUP($B346,'问财（自己导出）'!B:D,3,FALSE))</f>
        <v/>
      </c>
      <c r="F346" s="43" t="str">
        <f>IF(ISERROR(VLOOKUP($B346,'问财（自己导出）'!B:E,4,FALSE)),"",VLOOKUP($B346,'问财（自己导出）'!B:E,4,FALSE))</f>
        <v/>
      </c>
      <c r="G346" s="43" t="str">
        <f>IF(ISERROR(VLOOKUP($B346,'问财（自己导出）'!B:F,5,FALSE)),"",VLOOKUP($B346,'问财（自己导出）'!B:F,5,FALSE))</f>
        <v/>
      </c>
      <c r="H346" s="43" t="str">
        <f>IF(ISERROR(VLOOKUP($B346,'问财（自己导出）'!B:G,6,FALSE)),"",VLOOKUP($B346,'问财（自己导出）'!B:G,6,FALSE))</f>
        <v/>
      </c>
      <c r="I346" s="46">
        <f t="shared" si="6"/>
        <v>0</v>
      </c>
      <c r="J346" s="47" t="str">
        <f>IF(ISERROR(VLOOKUP($B346,'小熊定理判定（不要动）'!$A:B,2,FALSE)),"",VLOOKUP($B346,'小熊定理判定（不要动）'!$A:B,2,FALSE))</f>
        <v/>
      </c>
      <c r="K346" s="47" t="str">
        <f>IF(ISERROR(VLOOKUP($B346,'小熊定理判定（不要动）'!$A:C,3,FALSE)),"",VLOOKUP($B346,'小熊定理判定（不要动）'!$A:C,3,FALSE))</f>
        <v/>
      </c>
      <c r="L346" s="47" t="str">
        <f>IF(ISERROR(VLOOKUP($B346,'小熊定理判定（不要动）'!$A:D,4,FALSE)),"",VLOOKUP($B346,'小熊定理判定（不要动）'!$A:D,4,FALSE))</f>
        <v/>
      </c>
      <c r="M346" s="54" t="str">
        <f>IF(ISERROR(VLOOKUP($B346,'分位点（自己导出） '!$C:E,3,FALSE)),"",VLOOKUP($B346,'分位点（自己导出） '!$C:E,3,FALSE))</f>
        <v/>
      </c>
      <c r="N346" s="54" t="str">
        <f>IF(ISERROR(VLOOKUP($B346,'分位点（自己导出） '!$C:F,4,FALSE)),"",VLOOKUP($B346,'分位点（自己导出） '!$C:F,4,FALSE))</f>
        <v/>
      </c>
    </row>
    <row r="347" spans="4:14">
      <c r="D347" s="41" t="str">
        <f>IF(ISERROR(VLOOKUP(C347,'周期表（不要动）'!A:B,2,FALSE)),"",VLOOKUP(C347,'周期表（不要动）'!A:B,2,FALSE))</f>
        <v/>
      </c>
      <c r="E347" s="43" t="str">
        <f>IF(ISERROR(VLOOKUP($B347,'问财（自己导出）'!B:D,3,FALSE)),"",VLOOKUP($B347,'问财（自己导出）'!B:D,3,FALSE))</f>
        <v/>
      </c>
      <c r="F347" s="43" t="str">
        <f>IF(ISERROR(VLOOKUP($B347,'问财（自己导出）'!B:E,4,FALSE)),"",VLOOKUP($B347,'问财（自己导出）'!B:E,4,FALSE))</f>
        <v/>
      </c>
      <c r="G347" s="43" t="str">
        <f>IF(ISERROR(VLOOKUP($B347,'问财（自己导出）'!B:F,5,FALSE)),"",VLOOKUP($B347,'问财（自己导出）'!B:F,5,FALSE))</f>
        <v/>
      </c>
      <c r="H347" s="43" t="str">
        <f>IF(ISERROR(VLOOKUP($B347,'问财（自己导出）'!B:G,6,FALSE)),"",VLOOKUP($B347,'问财（自己导出）'!B:G,6,FALSE))</f>
        <v/>
      </c>
      <c r="I347" s="46">
        <f t="shared" si="6"/>
        <v>0</v>
      </c>
      <c r="J347" s="47" t="str">
        <f>IF(ISERROR(VLOOKUP($B347,'小熊定理判定（不要动）'!$A:B,2,FALSE)),"",VLOOKUP($B347,'小熊定理判定（不要动）'!$A:B,2,FALSE))</f>
        <v/>
      </c>
      <c r="K347" s="47" t="str">
        <f>IF(ISERROR(VLOOKUP($B347,'小熊定理判定（不要动）'!$A:C,3,FALSE)),"",VLOOKUP($B347,'小熊定理判定（不要动）'!$A:C,3,FALSE))</f>
        <v/>
      </c>
      <c r="L347" s="47" t="str">
        <f>IF(ISERROR(VLOOKUP($B347,'小熊定理判定（不要动）'!$A:D,4,FALSE)),"",VLOOKUP($B347,'小熊定理判定（不要动）'!$A:D,4,FALSE))</f>
        <v/>
      </c>
      <c r="M347" s="54" t="str">
        <f>IF(ISERROR(VLOOKUP($B347,'分位点（自己导出） '!$C:E,3,FALSE)),"",VLOOKUP($B347,'分位点（自己导出） '!$C:E,3,FALSE))</f>
        <v/>
      </c>
      <c r="N347" s="54" t="str">
        <f>IF(ISERROR(VLOOKUP($B347,'分位点（自己导出） '!$C:F,4,FALSE)),"",VLOOKUP($B347,'分位点（自己导出） '!$C:F,4,FALSE))</f>
        <v/>
      </c>
    </row>
    <row r="348" spans="4:14">
      <c r="D348" s="41" t="str">
        <f>IF(ISERROR(VLOOKUP(C348,'周期表（不要动）'!A:B,2,FALSE)),"",VLOOKUP(C348,'周期表（不要动）'!A:B,2,FALSE))</f>
        <v/>
      </c>
      <c r="E348" s="43" t="str">
        <f>IF(ISERROR(VLOOKUP($B348,'问财（自己导出）'!B:D,3,FALSE)),"",VLOOKUP($B348,'问财（自己导出）'!B:D,3,FALSE))</f>
        <v/>
      </c>
      <c r="F348" s="43" t="str">
        <f>IF(ISERROR(VLOOKUP($B348,'问财（自己导出）'!B:E,4,FALSE)),"",VLOOKUP($B348,'问财（自己导出）'!B:E,4,FALSE))</f>
        <v/>
      </c>
      <c r="G348" s="43" t="str">
        <f>IF(ISERROR(VLOOKUP($B348,'问财（自己导出）'!B:F,5,FALSE)),"",VLOOKUP($B348,'问财（自己导出）'!B:F,5,FALSE))</f>
        <v/>
      </c>
      <c r="H348" s="43" t="str">
        <f>IF(ISERROR(VLOOKUP($B348,'问财（自己导出）'!B:G,6,FALSE)),"",VLOOKUP($B348,'问财（自己导出）'!B:G,6,FALSE))</f>
        <v/>
      </c>
      <c r="I348" s="46">
        <f t="shared" si="6"/>
        <v>0</v>
      </c>
      <c r="J348" s="47" t="str">
        <f>IF(ISERROR(VLOOKUP($B348,'小熊定理判定（不要动）'!$A:B,2,FALSE)),"",VLOOKUP($B348,'小熊定理判定（不要动）'!$A:B,2,FALSE))</f>
        <v/>
      </c>
      <c r="K348" s="47" t="str">
        <f>IF(ISERROR(VLOOKUP($B348,'小熊定理判定（不要动）'!$A:C,3,FALSE)),"",VLOOKUP($B348,'小熊定理判定（不要动）'!$A:C,3,FALSE))</f>
        <v/>
      </c>
      <c r="L348" s="47" t="str">
        <f>IF(ISERROR(VLOOKUP($B348,'小熊定理判定（不要动）'!$A:D,4,FALSE)),"",VLOOKUP($B348,'小熊定理判定（不要动）'!$A:D,4,FALSE))</f>
        <v/>
      </c>
      <c r="M348" s="54" t="str">
        <f>IF(ISERROR(VLOOKUP($B348,'分位点（自己导出） '!$C:E,3,FALSE)),"",VLOOKUP($B348,'分位点（自己导出） '!$C:E,3,FALSE))</f>
        <v/>
      </c>
      <c r="N348" s="54" t="str">
        <f>IF(ISERROR(VLOOKUP($B348,'分位点（自己导出） '!$C:F,4,FALSE)),"",VLOOKUP($B348,'分位点（自己导出） '!$C:F,4,FALSE))</f>
        <v/>
      </c>
    </row>
    <row r="349" spans="4:14">
      <c r="D349" s="41" t="str">
        <f>IF(ISERROR(VLOOKUP(C349,'周期表（不要动）'!A:B,2,FALSE)),"",VLOOKUP(C349,'周期表（不要动）'!A:B,2,FALSE))</f>
        <v/>
      </c>
      <c r="E349" s="43" t="str">
        <f>IF(ISERROR(VLOOKUP($B349,'问财（自己导出）'!B:D,3,FALSE)),"",VLOOKUP($B349,'问财（自己导出）'!B:D,3,FALSE))</f>
        <v/>
      </c>
      <c r="F349" s="43" t="str">
        <f>IF(ISERROR(VLOOKUP($B349,'问财（自己导出）'!B:E,4,FALSE)),"",VLOOKUP($B349,'问财（自己导出）'!B:E,4,FALSE))</f>
        <v/>
      </c>
      <c r="G349" s="43" t="str">
        <f>IF(ISERROR(VLOOKUP($B349,'问财（自己导出）'!B:F,5,FALSE)),"",VLOOKUP($B349,'问财（自己导出）'!B:F,5,FALSE))</f>
        <v/>
      </c>
      <c r="H349" s="43" t="str">
        <f>IF(ISERROR(VLOOKUP($B349,'问财（自己导出）'!B:G,6,FALSE)),"",VLOOKUP($B349,'问财（自己导出）'!B:G,6,FALSE))</f>
        <v/>
      </c>
      <c r="I349" s="46">
        <f t="shared" si="6"/>
        <v>0</v>
      </c>
      <c r="J349" s="47" t="str">
        <f>IF(ISERROR(VLOOKUP($B349,'小熊定理判定（不要动）'!$A:B,2,FALSE)),"",VLOOKUP($B349,'小熊定理判定（不要动）'!$A:B,2,FALSE))</f>
        <v/>
      </c>
      <c r="K349" s="47" t="str">
        <f>IF(ISERROR(VLOOKUP($B349,'小熊定理判定（不要动）'!$A:C,3,FALSE)),"",VLOOKUP($B349,'小熊定理判定（不要动）'!$A:C,3,FALSE))</f>
        <v/>
      </c>
      <c r="L349" s="47" t="str">
        <f>IF(ISERROR(VLOOKUP($B349,'小熊定理判定（不要动）'!$A:D,4,FALSE)),"",VLOOKUP($B349,'小熊定理判定（不要动）'!$A:D,4,FALSE))</f>
        <v/>
      </c>
      <c r="M349" s="54" t="str">
        <f>IF(ISERROR(VLOOKUP($B349,'分位点（自己导出） '!$C:E,3,FALSE)),"",VLOOKUP($B349,'分位点（自己导出） '!$C:E,3,FALSE))</f>
        <v/>
      </c>
      <c r="N349" s="54" t="str">
        <f>IF(ISERROR(VLOOKUP($B349,'分位点（自己导出） '!$C:F,4,FALSE)),"",VLOOKUP($B349,'分位点（自己导出） '!$C:F,4,FALSE))</f>
        <v/>
      </c>
    </row>
    <row r="350" spans="4:14">
      <c r="D350" s="41" t="str">
        <f>IF(ISERROR(VLOOKUP(C350,'周期表（不要动）'!A:B,2,FALSE)),"",VLOOKUP(C350,'周期表（不要动）'!A:B,2,FALSE))</f>
        <v/>
      </c>
      <c r="E350" s="43" t="str">
        <f>IF(ISERROR(VLOOKUP($B350,'问财（自己导出）'!B:D,3,FALSE)),"",VLOOKUP($B350,'问财（自己导出）'!B:D,3,FALSE))</f>
        <v/>
      </c>
      <c r="F350" s="43" t="str">
        <f>IF(ISERROR(VLOOKUP($B350,'问财（自己导出）'!B:E,4,FALSE)),"",VLOOKUP($B350,'问财（自己导出）'!B:E,4,FALSE))</f>
        <v/>
      </c>
      <c r="G350" s="43" t="str">
        <f>IF(ISERROR(VLOOKUP($B350,'问财（自己导出）'!B:F,5,FALSE)),"",VLOOKUP($B350,'问财（自己导出）'!B:F,5,FALSE))</f>
        <v/>
      </c>
      <c r="H350" s="43" t="str">
        <f>IF(ISERROR(VLOOKUP($B350,'问财（自己导出）'!B:G,6,FALSE)),"",VLOOKUP($B350,'问财（自己导出）'!B:G,6,FALSE))</f>
        <v/>
      </c>
      <c r="I350" s="46">
        <f t="shared" si="6"/>
        <v>0</v>
      </c>
      <c r="J350" s="47" t="str">
        <f>IF(ISERROR(VLOOKUP($B350,'小熊定理判定（不要动）'!$A:B,2,FALSE)),"",VLOOKUP($B350,'小熊定理判定（不要动）'!$A:B,2,FALSE))</f>
        <v/>
      </c>
      <c r="K350" s="47" t="str">
        <f>IF(ISERROR(VLOOKUP($B350,'小熊定理判定（不要动）'!$A:C,3,FALSE)),"",VLOOKUP($B350,'小熊定理判定（不要动）'!$A:C,3,FALSE))</f>
        <v/>
      </c>
      <c r="L350" s="47" t="str">
        <f>IF(ISERROR(VLOOKUP($B350,'小熊定理判定（不要动）'!$A:D,4,FALSE)),"",VLOOKUP($B350,'小熊定理判定（不要动）'!$A:D,4,FALSE))</f>
        <v/>
      </c>
      <c r="M350" s="54" t="str">
        <f>IF(ISERROR(VLOOKUP($B350,'分位点（自己导出） '!$C:E,3,FALSE)),"",VLOOKUP($B350,'分位点（自己导出） '!$C:E,3,FALSE))</f>
        <v/>
      </c>
      <c r="N350" s="54" t="str">
        <f>IF(ISERROR(VLOOKUP($B350,'分位点（自己导出） '!$C:F,4,FALSE)),"",VLOOKUP($B350,'分位点（自己导出） '!$C:F,4,FALSE))</f>
        <v/>
      </c>
    </row>
    <row r="351" spans="4:14">
      <c r="D351" s="41" t="str">
        <f>IF(ISERROR(VLOOKUP(C351,'周期表（不要动）'!A:B,2,FALSE)),"",VLOOKUP(C351,'周期表（不要动）'!A:B,2,FALSE))</f>
        <v/>
      </c>
      <c r="E351" s="43" t="str">
        <f>IF(ISERROR(VLOOKUP($B351,'问财（自己导出）'!B:D,3,FALSE)),"",VLOOKUP($B351,'问财（自己导出）'!B:D,3,FALSE))</f>
        <v/>
      </c>
      <c r="F351" s="43" t="str">
        <f>IF(ISERROR(VLOOKUP($B351,'问财（自己导出）'!B:E,4,FALSE)),"",VLOOKUP($B351,'问财（自己导出）'!B:E,4,FALSE))</f>
        <v/>
      </c>
      <c r="G351" s="43" t="str">
        <f>IF(ISERROR(VLOOKUP($B351,'问财（自己导出）'!B:F,5,FALSE)),"",VLOOKUP($B351,'问财（自己导出）'!B:F,5,FALSE))</f>
        <v/>
      </c>
      <c r="H351" s="43" t="str">
        <f>IF(ISERROR(VLOOKUP($B351,'问财（自己导出）'!B:G,6,FALSE)),"",VLOOKUP($B351,'问财（自己导出）'!B:G,6,FALSE))</f>
        <v/>
      </c>
      <c r="I351" s="46">
        <f t="shared" si="6"/>
        <v>0</v>
      </c>
      <c r="J351" s="47" t="str">
        <f>IF(ISERROR(VLOOKUP($B351,'小熊定理判定（不要动）'!$A:B,2,FALSE)),"",VLOOKUP($B351,'小熊定理判定（不要动）'!$A:B,2,FALSE))</f>
        <v/>
      </c>
      <c r="K351" s="47" t="str">
        <f>IF(ISERROR(VLOOKUP($B351,'小熊定理判定（不要动）'!$A:C,3,FALSE)),"",VLOOKUP($B351,'小熊定理判定（不要动）'!$A:C,3,FALSE))</f>
        <v/>
      </c>
      <c r="L351" s="47" t="str">
        <f>IF(ISERROR(VLOOKUP($B351,'小熊定理判定（不要动）'!$A:D,4,FALSE)),"",VLOOKUP($B351,'小熊定理判定（不要动）'!$A:D,4,FALSE))</f>
        <v/>
      </c>
      <c r="M351" s="54" t="str">
        <f>IF(ISERROR(VLOOKUP($B351,'分位点（自己导出） '!$C:E,3,FALSE)),"",VLOOKUP($B351,'分位点（自己导出） '!$C:E,3,FALSE))</f>
        <v/>
      </c>
      <c r="N351" s="54" t="str">
        <f>IF(ISERROR(VLOOKUP($B351,'分位点（自己导出） '!$C:F,4,FALSE)),"",VLOOKUP($B351,'分位点（自己导出） '!$C:F,4,FALSE))</f>
        <v/>
      </c>
    </row>
    <row r="352" spans="4:14">
      <c r="D352" s="41" t="str">
        <f>IF(ISERROR(VLOOKUP(C352,'周期表（不要动）'!A:B,2,FALSE)),"",VLOOKUP(C352,'周期表（不要动）'!A:B,2,FALSE))</f>
        <v/>
      </c>
      <c r="E352" s="43" t="str">
        <f>IF(ISERROR(VLOOKUP($B352,'问财（自己导出）'!B:D,3,FALSE)),"",VLOOKUP($B352,'问财（自己导出）'!B:D,3,FALSE))</f>
        <v/>
      </c>
      <c r="F352" s="43" t="str">
        <f>IF(ISERROR(VLOOKUP($B352,'问财（自己导出）'!B:E,4,FALSE)),"",VLOOKUP($B352,'问财（自己导出）'!B:E,4,FALSE))</f>
        <v/>
      </c>
      <c r="G352" s="43" t="str">
        <f>IF(ISERROR(VLOOKUP($B352,'问财（自己导出）'!B:F,5,FALSE)),"",VLOOKUP($B352,'问财（自己导出）'!B:F,5,FALSE))</f>
        <v/>
      </c>
      <c r="H352" s="43" t="str">
        <f>IF(ISERROR(VLOOKUP($B352,'问财（自己导出）'!B:G,6,FALSE)),"",VLOOKUP($B352,'问财（自己导出）'!B:G,6,FALSE))</f>
        <v/>
      </c>
      <c r="I352" s="46">
        <f t="shared" si="6"/>
        <v>0</v>
      </c>
      <c r="J352" s="47" t="str">
        <f>IF(ISERROR(VLOOKUP($B352,'小熊定理判定（不要动）'!$A:B,2,FALSE)),"",VLOOKUP($B352,'小熊定理判定（不要动）'!$A:B,2,FALSE))</f>
        <v/>
      </c>
      <c r="K352" s="47" t="str">
        <f>IF(ISERROR(VLOOKUP($B352,'小熊定理判定（不要动）'!$A:C,3,FALSE)),"",VLOOKUP($B352,'小熊定理判定（不要动）'!$A:C,3,FALSE))</f>
        <v/>
      </c>
      <c r="L352" s="47" t="str">
        <f>IF(ISERROR(VLOOKUP($B352,'小熊定理判定（不要动）'!$A:D,4,FALSE)),"",VLOOKUP($B352,'小熊定理判定（不要动）'!$A:D,4,FALSE))</f>
        <v/>
      </c>
      <c r="M352" s="54" t="str">
        <f>IF(ISERROR(VLOOKUP($B352,'分位点（自己导出） '!$C:E,3,FALSE)),"",VLOOKUP($B352,'分位点（自己导出） '!$C:E,3,FALSE))</f>
        <v/>
      </c>
      <c r="N352" s="54" t="str">
        <f>IF(ISERROR(VLOOKUP($B352,'分位点（自己导出） '!$C:F,4,FALSE)),"",VLOOKUP($B352,'分位点（自己导出） '!$C:F,4,FALSE))</f>
        <v/>
      </c>
    </row>
    <row r="353" spans="4:14">
      <c r="D353" s="41" t="str">
        <f>IF(ISERROR(VLOOKUP(C353,'周期表（不要动）'!A:B,2,FALSE)),"",VLOOKUP(C353,'周期表（不要动）'!A:B,2,FALSE))</f>
        <v/>
      </c>
      <c r="E353" s="43" t="str">
        <f>IF(ISERROR(VLOOKUP($B353,'问财（自己导出）'!B:D,3,FALSE)),"",VLOOKUP($B353,'问财（自己导出）'!B:D,3,FALSE))</f>
        <v/>
      </c>
      <c r="F353" s="43" t="str">
        <f>IF(ISERROR(VLOOKUP($B353,'问财（自己导出）'!B:E,4,FALSE)),"",VLOOKUP($B353,'问财（自己导出）'!B:E,4,FALSE))</f>
        <v/>
      </c>
      <c r="G353" s="43" t="str">
        <f>IF(ISERROR(VLOOKUP($B353,'问财（自己导出）'!B:F,5,FALSE)),"",VLOOKUP($B353,'问财（自己导出）'!B:F,5,FALSE))</f>
        <v/>
      </c>
      <c r="H353" s="43" t="str">
        <f>IF(ISERROR(VLOOKUP($B353,'问财（自己导出）'!B:G,6,FALSE)),"",VLOOKUP($B353,'问财（自己导出）'!B:G,6,FALSE))</f>
        <v/>
      </c>
      <c r="I353" s="46">
        <f t="shared" si="6"/>
        <v>0</v>
      </c>
      <c r="J353" s="47" t="str">
        <f>IF(ISERROR(VLOOKUP($B353,'小熊定理判定（不要动）'!$A:B,2,FALSE)),"",VLOOKUP($B353,'小熊定理判定（不要动）'!$A:B,2,FALSE))</f>
        <v/>
      </c>
      <c r="K353" s="47" t="str">
        <f>IF(ISERROR(VLOOKUP($B353,'小熊定理判定（不要动）'!$A:C,3,FALSE)),"",VLOOKUP($B353,'小熊定理判定（不要动）'!$A:C,3,FALSE))</f>
        <v/>
      </c>
      <c r="L353" s="47" t="str">
        <f>IF(ISERROR(VLOOKUP($B353,'小熊定理判定（不要动）'!$A:D,4,FALSE)),"",VLOOKUP($B353,'小熊定理判定（不要动）'!$A:D,4,FALSE))</f>
        <v/>
      </c>
      <c r="M353" s="54" t="str">
        <f>IF(ISERROR(VLOOKUP($B353,'分位点（自己导出） '!$C:E,3,FALSE)),"",VLOOKUP($B353,'分位点（自己导出） '!$C:E,3,FALSE))</f>
        <v/>
      </c>
      <c r="N353" s="54" t="str">
        <f>IF(ISERROR(VLOOKUP($B353,'分位点（自己导出） '!$C:F,4,FALSE)),"",VLOOKUP($B353,'分位点（自己导出） '!$C:F,4,FALSE))</f>
        <v/>
      </c>
    </row>
    <row r="354" spans="4:14">
      <c r="D354" s="41" t="str">
        <f>IF(ISERROR(VLOOKUP(C354,'周期表（不要动）'!A:B,2,FALSE)),"",VLOOKUP(C354,'周期表（不要动）'!A:B,2,FALSE))</f>
        <v/>
      </c>
      <c r="E354" s="43" t="str">
        <f>IF(ISERROR(VLOOKUP($B354,'问财（自己导出）'!B:D,3,FALSE)),"",VLOOKUP($B354,'问财（自己导出）'!B:D,3,FALSE))</f>
        <v/>
      </c>
      <c r="F354" s="43" t="str">
        <f>IF(ISERROR(VLOOKUP($B354,'问财（自己导出）'!B:E,4,FALSE)),"",VLOOKUP($B354,'问财（自己导出）'!B:E,4,FALSE))</f>
        <v/>
      </c>
      <c r="G354" s="43" t="str">
        <f>IF(ISERROR(VLOOKUP($B354,'问财（自己导出）'!B:F,5,FALSE)),"",VLOOKUP($B354,'问财（自己导出）'!B:F,5,FALSE))</f>
        <v/>
      </c>
      <c r="H354" s="43" t="str">
        <f>IF(ISERROR(VLOOKUP($B354,'问财（自己导出）'!B:G,6,FALSE)),"",VLOOKUP($B354,'问财（自己导出）'!B:G,6,FALSE))</f>
        <v/>
      </c>
      <c r="I354" s="46">
        <f t="shared" si="6"/>
        <v>0</v>
      </c>
      <c r="J354" s="47" t="str">
        <f>IF(ISERROR(VLOOKUP($B354,'小熊定理判定（不要动）'!$A:B,2,FALSE)),"",VLOOKUP($B354,'小熊定理判定（不要动）'!$A:B,2,FALSE))</f>
        <v/>
      </c>
      <c r="K354" s="47" t="str">
        <f>IF(ISERROR(VLOOKUP($B354,'小熊定理判定（不要动）'!$A:C,3,FALSE)),"",VLOOKUP($B354,'小熊定理判定（不要动）'!$A:C,3,FALSE))</f>
        <v/>
      </c>
      <c r="L354" s="47" t="str">
        <f>IF(ISERROR(VLOOKUP($B354,'小熊定理判定（不要动）'!$A:D,4,FALSE)),"",VLOOKUP($B354,'小熊定理判定（不要动）'!$A:D,4,FALSE))</f>
        <v/>
      </c>
      <c r="M354" s="54" t="str">
        <f>IF(ISERROR(VLOOKUP($B354,'分位点（自己导出） '!$C:E,3,FALSE)),"",VLOOKUP($B354,'分位点（自己导出） '!$C:E,3,FALSE))</f>
        <v/>
      </c>
      <c r="N354" s="54" t="str">
        <f>IF(ISERROR(VLOOKUP($B354,'分位点（自己导出） '!$C:F,4,FALSE)),"",VLOOKUP($B354,'分位点（自己导出） '!$C:F,4,FALSE))</f>
        <v/>
      </c>
    </row>
    <row r="355" spans="4:14">
      <c r="D355" s="41" t="str">
        <f>IF(ISERROR(VLOOKUP(C355,'周期表（不要动）'!A:B,2,FALSE)),"",VLOOKUP(C355,'周期表（不要动）'!A:B,2,FALSE))</f>
        <v/>
      </c>
      <c r="E355" s="43" t="str">
        <f>IF(ISERROR(VLOOKUP($B355,'问财（自己导出）'!B:D,3,FALSE)),"",VLOOKUP($B355,'问财（自己导出）'!B:D,3,FALSE))</f>
        <v/>
      </c>
      <c r="F355" s="43" t="str">
        <f>IF(ISERROR(VLOOKUP($B355,'问财（自己导出）'!B:E,4,FALSE)),"",VLOOKUP($B355,'问财（自己导出）'!B:E,4,FALSE))</f>
        <v/>
      </c>
      <c r="G355" s="43" t="str">
        <f>IF(ISERROR(VLOOKUP($B355,'问财（自己导出）'!B:F,5,FALSE)),"",VLOOKUP($B355,'问财（自己导出）'!B:F,5,FALSE))</f>
        <v/>
      </c>
      <c r="H355" s="43" t="str">
        <f>IF(ISERROR(VLOOKUP($B355,'问财（自己导出）'!B:G,6,FALSE)),"",VLOOKUP($B355,'问财（自己导出）'!B:G,6,FALSE))</f>
        <v/>
      </c>
      <c r="I355" s="46">
        <f t="shared" si="6"/>
        <v>0</v>
      </c>
      <c r="J355" s="47" t="str">
        <f>IF(ISERROR(VLOOKUP($B355,'小熊定理判定（不要动）'!$A:B,2,FALSE)),"",VLOOKUP($B355,'小熊定理判定（不要动）'!$A:B,2,FALSE))</f>
        <v/>
      </c>
      <c r="K355" s="47" t="str">
        <f>IF(ISERROR(VLOOKUP($B355,'小熊定理判定（不要动）'!$A:C,3,FALSE)),"",VLOOKUP($B355,'小熊定理判定（不要动）'!$A:C,3,FALSE))</f>
        <v/>
      </c>
      <c r="L355" s="47" t="str">
        <f>IF(ISERROR(VLOOKUP($B355,'小熊定理判定（不要动）'!$A:D,4,FALSE)),"",VLOOKUP($B355,'小熊定理判定（不要动）'!$A:D,4,FALSE))</f>
        <v/>
      </c>
      <c r="M355" s="54" t="str">
        <f>IF(ISERROR(VLOOKUP($B355,'分位点（自己导出） '!$C:E,3,FALSE)),"",VLOOKUP($B355,'分位点（自己导出） '!$C:E,3,FALSE))</f>
        <v/>
      </c>
      <c r="N355" s="54" t="str">
        <f>IF(ISERROR(VLOOKUP($B355,'分位点（自己导出） '!$C:F,4,FALSE)),"",VLOOKUP($B355,'分位点（自己导出） '!$C:F,4,FALSE))</f>
        <v/>
      </c>
    </row>
    <row r="356" spans="4:14">
      <c r="D356" s="41" t="str">
        <f>IF(ISERROR(VLOOKUP(C356,'周期表（不要动）'!A:B,2,FALSE)),"",VLOOKUP(C356,'周期表（不要动）'!A:B,2,FALSE))</f>
        <v/>
      </c>
      <c r="E356" s="43" t="str">
        <f>IF(ISERROR(VLOOKUP($B356,'问财（自己导出）'!B:D,3,FALSE)),"",VLOOKUP($B356,'问财（自己导出）'!B:D,3,FALSE))</f>
        <v/>
      </c>
      <c r="F356" s="43" t="str">
        <f>IF(ISERROR(VLOOKUP($B356,'问财（自己导出）'!B:E,4,FALSE)),"",VLOOKUP($B356,'问财（自己导出）'!B:E,4,FALSE))</f>
        <v/>
      </c>
      <c r="G356" s="43" t="str">
        <f>IF(ISERROR(VLOOKUP($B356,'问财（自己导出）'!B:F,5,FALSE)),"",VLOOKUP($B356,'问财（自己导出）'!B:F,5,FALSE))</f>
        <v/>
      </c>
      <c r="H356" s="43" t="str">
        <f>IF(ISERROR(VLOOKUP($B356,'问财（自己导出）'!B:G,6,FALSE)),"",VLOOKUP($B356,'问财（自己导出）'!B:G,6,FALSE))</f>
        <v/>
      </c>
      <c r="I356" s="46">
        <f t="shared" si="6"/>
        <v>0</v>
      </c>
      <c r="J356" s="47" t="str">
        <f>IF(ISERROR(VLOOKUP($B356,'小熊定理判定（不要动）'!$A:B,2,FALSE)),"",VLOOKUP($B356,'小熊定理判定（不要动）'!$A:B,2,FALSE))</f>
        <v/>
      </c>
      <c r="K356" s="47" t="str">
        <f>IF(ISERROR(VLOOKUP($B356,'小熊定理判定（不要动）'!$A:C,3,FALSE)),"",VLOOKUP($B356,'小熊定理判定（不要动）'!$A:C,3,FALSE))</f>
        <v/>
      </c>
      <c r="L356" s="47" t="str">
        <f>IF(ISERROR(VLOOKUP($B356,'小熊定理判定（不要动）'!$A:D,4,FALSE)),"",VLOOKUP($B356,'小熊定理判定（不要动）'!$A:D,4,FALSE))</f>
        <v/>
      </c>
      <c r="M356" s="54" t="str">
        <f>IF(ISERROR(VLOOKUP($B356,'分位点（自己导出） '!$C:E,3,FALSE)),"",VLOOKUP($B356,'分位点（自己导出） '!$C:E,3,FALSE))</f>
        <v/>
      </c>
      <c r="N356" s="54" t="str">
        <f>IF(ISERROR(VLOOKUP($B356,'分位点（自己导出） '!$C:F,4,FALSE)),"",VLOOKUP($B356,'分位点（自己导出） '!$C:F,4,FALSE))</f>
        <v/>
      </c>
    </row>
    <row r="357" spans="4:14">
      <c r="D357" s="41" t="str">
        <f>IF(ISERROR(VLOOKUP(C357,'周期表（不要动）'!A:B,2,FALSE)),"",VLOOKUP(C357,'周期表（不要动）'!A:B,2,FALSE))</f>
        <v/>
      </c>
      <c r="E357" s="43" t="str">
        <f>IF(ISERROR(VLOOKUP($B357,'问财（自己导出）'!B:D,3,FALSE)),"",VLOOKUP($B357,'问财（自己导出）'!B:D,3,FALSE))</f>
        <v/>
      </c>
      <c r="F357" s="43" t="str">
        <f>IF(ISERROR(VLOOKUP($B357,'问财（自己导出）'!B:E,4,FALSE)),"",VLOOKUP($B357,'问财（自己导出）'!B:E,4,FALSE))</f>
        <v/>
      </c>
      <c r="G357" s="43" t="str">
        <f>IF(ISERROR(VLOOKUP($B357,'问财（自己导出）'!B:F,5,FALSE)),"",VLOOKUP($B357,'问财（自己导出）'!B:F,5,FALSE))</f>
        <v/>
      </c>
      <c r="H357" s="43" t="str">
        <f>IF(ISERROR(VLOOKUP($B357,'问财（自己导出）'!B:G,6,FALSE)),"",VLOOKUP($B357,'问财（自己导出）'!B:G,6,FALSE))</f>
        <v/>
      </c>
      <c r="I357" s="46">
        <f t="shared" ref="I357:I420" si="7">IF(E357&gt;0,IF(F357&gt;0,IF(G357&gt;0,IF(H357&gt;0,0,1),1),1),1)</f>
        <v>0</v>
      </c>
      <c r="J357" s="47" t="str">
        <f>IF(ISERROR(VLOOKUP($B357,'小熊定理判定（不要动）'!$A:B,2,FALSE)),"",VLOOKUP($B357,'小熊定理判定（不要动）'!$A:B,2,FALSE))</f>
        <v/>
      </c>
      <c r="K357" s="47" t="str">
        <f>IF(ISERROR(VLOOKUP($B357,'小熊定理判定（不要动）'!$A:C,3,FALSE)),"",VLOOKUP($B357,'小熊定理判定（不要动）'!$A:C,3,FALSE))</f>
        <v/>
      </c>
      <c r="L357" s="47" t="str">
        <f>IF(ISERROR(VLOOKUP($B357,'小熊定理判定（不要动）'!$A:D,4,FALSE)),"",VLOOKUP($B357,'小熊定理判定（不要动）'!$A:D,4,FALSE))</f>
        <v/>
      </c>
      <c r="M357" s="54" t="str">
        <f>IF(ISERROR(VLOOKUP($B357,'分位点（自己导出） '!$C:E,3,FALSE)),"",VLOOKUP($B357,'分位点（自己导出） '!$C:E,3,FALSE))</f>
        <v/>
      </c>
      <c r="N357" s="54" t="str">
        <f>IF(ISERROR(VLOOKUP($B357,'分位点（自己导出） '!$C:F,4,FALSE)),"",VLOOKUP($B357,'分位点（自己导出） '!$C:F,4,FALSE))</f>
        <v/>
      </c>
    </row>
    <row r="358" spans="4:14">
      <c r="D358" s="41" t="str">
        <f>IF(ISERROR(VLOOKUP(C358,'周期表（不要动）'!A:B,2,FALSE)),"",VLOOKUP(C358,'周期表（不要动）'!A:B,2,FALSE))</f>
        <v/>
      </c>
      <c r="E358" s="43" t="str">
        <f>IF(ISERROR(VLOOKUP($B358,'问财（自己导出）'!B:D,3,FALSE)),"",VLOOKUP($B358,'问财（自己导出）'!B:D,3,FALSE))</f>
        <v/>
      </c>
      <c r="F358" s="43" t="str">
        <f>IF(ISERROR(VLOOKUP($B358,'问财（自己导出）'!B:E,4,FALSE)),"",VLOOKUP($B358,'问财（自己导出）'!B:E,4,FALSE))</f>
        <v/>
      </c>
      <c r="G358" s="43" t="str">
        <f>IF(ISERROR(VLOOKUP($B358,'问财（自己导出）'!B:F,5,FALSE)),"",VLOOKUP($B358,'问财（自己导出）'!B:F,5,FALSE))</f>
        <v/>
      </c>
      <c r="H358" s="43" t="str">
        <f>IF(ISERROR(VLOOKUP($B358,'问财（自己导出）'!B:G,6,FALSE)),"",VLOOKUP($B358,'问财（自己导出）'!B:G,6,FALSE))</f>
        <v/>
      </c>
      <c r="I358" s="46">
        <f t="shared" si="7"/>
        <v>0</v>
      </c>
      <c r="J358" s="47" t="str">
        <f>IF(ISERROR(VLOOKUP($B358,'小熊定理判定（不要动）'!$A:B,2,FALSE)),"",VLOOKUP($B358,'小熊定理判定（不要动）'!$A:B,2,FALSE))</f>
        <v/>
      </c>
      <c r="K358" s="47" t="str">
        <f>IF(ISERROR(VLOOKUP($B358,'小熊定理判定（不要动）'!$A:C,3,FALSE)),"",VLOOKUP($B358,'小熊定理判定（不要动）'!$A:C,3,FALSE))</f>
        <v/>
      </c>
      <c r="L358" s="47" t="str">
        <f>IF(ISERROR(VLOOKUP($B358,'小熊定理判定（不要动）'!$A:D,4,FALSE)),"",VLOOKUP($B358,'小熊定理判定（不要动）'!$A:D,4,FALSE))</f>
        <v/>
      </c>
      <c r="M358" s="54" t="str">
        <f>IF(ISERROR(VLOOKUP($B358,'分位点（自己导出） '!$C:E,3,FALSE)),"",VLOOKUP($B358,'分位点（自己导出） '!$C:E,3,FALSE))</f>
        <v/>
      </c>
      <c r="N358" s="54" t="str">
        <f>IF(ISERROR(VLOOKUP($B358,'分位点（自己导出） '!$C:F,4,FALSE)),"",VLOOKUP($B358,'分位点（自己导出） '!$C:F,4,FALSE))</f>
        <v/>
      </c>
    </row>
    <row r="359" spans="4:14">
      <c r="D359" s="41" t="str">
        <f>IF(ISERROR(VLOOKUP(C359,'周期表（不要动）'!A:B,2,FALSE)),"",VLOOKUP(C359,'周期表（不要动）'!A:B,2,FALSE))</f>
        <v/>
      </c>
      <c r="E359" s="43" t="str">
        <f>IF(ISERROR(VLOOKUP($B359,'问财（自己导出）'!B:D,3,FALSE)),"",VLOOKUP($B359,'问财（自己导出）'!B:D,3,FALSE))</f>
        <v/>
      </c>
      <c r="F359" s="43" t="str">
        <f>IF(ISERROR(VLOOKUP($B359,'问财（自己导出）'!B:E,4,FALSE)),"",VLOOKUP($B359,'问财（自己导出）'!B:E,4,FALSE))</f>
        <v/>
      </c>
      <c r="G359" s="43" t="str">
        <f>IF(ISERROR(VLOOKUP($B359,'问财（自己导出）'!B:F,5,FALSE)),"",VLOOKUP($B359,'问财（自己导出）'!B:F,5,FALSE))</f>
        <v/>
      </c>
      <c r="H359" s="43" t="str">
        <f>IF(ISERROR(VLOOKUP($B359,'问财（自己导出）'!B:G,6,FALSE)),"",VLOOKUP($B359,'问财（自己导出）'!B:G,6,FALSE))</f>
        <v/>
      </c>
      <c r="I359" s="46">
        <f t="shared" si="7"/>
        <v>0</v>
      </c>
      <c r="J359" s="47" t="str">
        <f>IF(ISERROR(VLOOKUP($B359,'小熊定理判定（不要动）'!$A:B,2,FALSE)),"",VLOOKUP($B359,'小熊定理判定（不要动）'!$A:B,2,FALSE))</f>
        <v/>
      </c>
      <c r="K359" s="47" t="str">
        <f>IF(ISERROR(VLOOKUP($B359,'小熊定理判定（不要动）'!$A:C,3,FALSE)),"",VLOOKUP($B359,'小熊定理判定（不要动）'!$A:C,3,FALSE))</f>
        <v/>
      </c>
      <c r="L359" s="47" t="str">
        <f>IF(ISERROR(VLOOKUP($B359,'小熊定理判定（不要动）'!$A:D,4,FALSE)),"",VLOOKUP($B359,'小熊定理判定（不要动）'!$A:D,4,FALSE))</f>
        <v/>
      </c>
      <c r="M359" s="54" t="str">
        <f>IF(ISERROR(VLOOKUP($B359,'分位点（自己导出） '!$C:E,3,FALSE)),"",VLOOKUP($B359,'分位点（自己导出） '!$C:E,3,FALSE))</f>
        <v/>
      </c>
      <c r="N359" s="54" t="str">
        <f>IF(ISERROR(VLOOKUP($B359,'分位点（自己导出） '!$C:F,4,FALSE)),"",VLOOKUP($B359,'分位点（自己导出） '!$C:F,4,FALSE))</f>
        <v/>
      </c>
    </row>
    <row r="360" spans="4:14">
      <c r="D360" s="41" t="str">
        <f>IF(ISERROR(VLOOKUP(C360,'周期表（不要动）'!A:B,2,FALSE)),"",VLOOKUP(C360,'周期表（不要动）'!A:B,2,FALSE))</f>
        <v/>
      </c>
      <c r="E360" s="43" t="str">
        <f>IF(ISERROR(VLOOKUP($B360,'问财（自己导出）'!B:D,3,FALSE)),"",VLOOKUP($B360,'问财（自己导出）'!B:D,3,FALSE))</f>
        <v/>
      </c>
      <c r="F360" s="43" t="str">
        <f>IF(ISERROR(VLOOKUP($B360,'问财（自己导出）'!B:E,4,FALSE)),"",VLOOKUP($B360,'问财（自己导出）'!B:E,4,FALSE))</f>
        <v/>
      </c>
      <c r="G360" s="43" t="str">
        <f>IF(ISERROR(VLOOKUP($B360,'问财（自己导出）'!B:F,5,FALSE)),"",VLOOKUP($B360,'问财（自己导出）'!B:F,5,FALSE))</f>
        <v/>
      </c>
      <c r="H360" s="43" t="str">
        <f>IF(ISERROR(VLOOKUP($B360,'问财（自己导出）'!B:G,6,FALSE)),"",VLOOKUP($B360,'问财（自己导出）'!B:G,6,FALSE))</f>
        <v/>
      </c>
      <c r="I360" s="46">
        <f t="shared" si="7"/>
        <v>0</v>
      </c>
      <c r="J360" s="47" t="str">
        <f>IF(ISERROR(VLOOKUP($B360,'小熊定理判定（不要动）'!$A:B,2,FALSE)),"",VLOOKUP($B360,'小熊定理判定（不要动）'!$A:B,2,FALSE))</f>
        <v/>
      </c>
      <c r="K360" s="47" t="str">
        <f>IF(ISERROR(VLOOKUP($B360,'小熊定理判定（不要动）'!$A:C,3,FALSE)),"",VLOOKUP($B360,'小熊定理判定（不要动）'!$A:C,3,FALSE))</f>
        <v/>
      </c>
      <c r="L360" s="47" t="str">
        <f>IF(ISERROR(VLOOKUP($B360,'小熊定理判定（不要动）'!$A:D,4,FALSE)),"",VLOOKUP($B360,'小熊定理判定（不要动）'!$A:D,4,FALSE))</f>
        <v/>
      </c>
      <c r="M360" s="54" t="str">
        <f>IF(ISERROR(VLOOKUP($B360,'分位点（自己导出） '!$C:E,3,FALSE)),"",VLOOKUP($B360,'分位点（自己导出） '!$C:E,3,FALSE))</f>
        <v/>
      </c>
      <c r="N360" s="54" t="str">
        <f>IF(ISERROR(VLOOKUP($B360,'分位点（自己导出） '!$C:F,4,FALSE)),"",VLOOKUP($B360,'分位点（自己导出） '!$C:F,4,FALSE))</f>
        <v/>
      </c>
    </row>
    <row r="361" spans="4:14">
      <c r="D361" s="41" t="str">
        <f>IF(ISERROR(VLOOKUP(C361,'周期表（不要动）'!A:B,2,FALSE)),"",VLOOKUP(C361,'周期表（不要动）'!A:B,2,FALSE))</f>
        <v/>
      </c>
      <c r="E361" s="43" t="str">
        <f>IF(ISERROR(VLOOKUP($B361,'问财（自己导出）'!B:D,3,FALSE)),"",VLOOKUP($B361,'问财（自己导出）'!B:D,3,FALSE))</f>
        <v/>
      </c>
      <c r="F361" s="43" t="str">
        <f>IF(ISERROR(VLOOKUP($B361,'问财（自己导出）'!B:E,4,FALSE)),"",VLOOKUP($B361,'问财（自己导出）'!B:E,4,FALSE))</f>
        <v/>
      </c>
      <c r="G361" s="43" t="str">
        <f>IF(ISERROR(VLOOKUP($B361,'问财（自己导出）'!B:F,5,FALSE)),"",VLOOKUP($B361,'问财（自己导出）'!B:F,5,FALSE))</f>
        <v/>
      </c>
      <c r="H361" s="43" t="str">
        <f>IF(ISERROR(VLOOKUP($B361,'问财（自己导出）'!B:G,6,FALSE)),"",VLOOKUP($B361,'问财（自己导出）'!B:G,6,FALSE))</f>
        <v/>
      </c>
      <c r="I361" s="46">
        <f t="shared" si="7"/>
        <v>0</v>
      </c>
      <c r="J361" s="47" t="str">
        <f>IF(ISERROR(VLOOKUP($B361,'小熊定理判定（不要动）'!$A:B,2,FALSE)),"",VLOOKUP($B361,'小熊定理判定（不要动）'!$A:B,2,FALSE))</f>
        <v/>
      </c>
      <c r="K361" s="47" t="str">
        <f>IF(ISERROR(VLOOKUP($B361,'小熊定理判定（不要动）'!$A:C,3,FALSE)),"",VLOOKUP($B361,'小熊定理判定（不要动）'!$A:C,3,FALSE))</f>
        <v/>
      </c>
      <c r="L361" s="47" t="str">
        <f>IF(ISERROR(VLOOKUP($B361,'小熊定理判定（不要动）'!$A:D,4,FALSE)),"",VLOOKUP($B361,'小熊定理判定（不要动）'!$A:D,4,FALSE))</f>
        <v/>
      </c>
      <c r="M361" s="54" t="str">
        <f>IF(ISERROR(VLOOKUP($B361,'分位点（自己导出） '!$C:E,3,FALSE)),"",VLOOKUP($B361,'分位点（自己导出） '!$C:E,3,FALSE))</f>
        <v/>
      </c>
      <c r="N361" s="54" t="str">
        <f>IF(ISERROR(VLOOKUP($B361,'分位点（自己导出） '!$C:F,4,FALSE)),"",VLOOKUP($B361,'分位点（自己导出） '!$C:F,4,FALSE))</f>
        <v/>
      </c>
    </row>
    <row r="362" spans="4:14">
      <c r="D362" s="41" t="str">
        <f>IF(ISERROR(VLOOKUP(C362,'周期表（不要动）'!A:B,2,FALSE)),"",VLOOKUP(C362,'周期表（不要动）'!A:B,2,FALSE))</f>
        <v/>
      </c>
      <c r="E362" s="43" t="str">
        <f>IF(ISERROR(VLOOKUP($B362,'问财（自己导出）'!B:D,3,FALSE)),"",VLOOKUP($B362,'问财（自己导出）'!B:D,3,FALSE))</f>
        <v/>
      </c>
      <c r="F362" s="43" t="str">
        <f>IF(ISERROR(VLOOKUP($B362,'问财（自己导出）'!B:E,4,FALSE)),"",VLOOKUP($B362,'问财（自己导出）'!B:E,4,FALSE))</f>
        <v/>
      </c>
      <c r="G362" s="43" t="str">
        <f>IF(ISERROR(VLOOKUP($B362,'问财（自己导出）'!B:F,5,FALSE)),"",VLOOKUP($B362,'问财（自己导出）'!B:F,5,FALSE))</f>
        <v/>
      </c>
      <c r="H362" s="43" t="str">
        <f>IF(ISERROR(VLOOKUP($B362,'问财（自己导出）'!B:G,6,FALSE)),"",VLOOKUP($B362,'问财（自己导出）'!B:G,6,FALSE))</f>
        <v/>
      </c>
      <c r="I362" s="46">
        <f t="shared" si="7"/>
        <v>0</v>
      </c>
      <c r="J362" s="47" t="str">
        <f>IF(ISERROR(VLOOKUP($B362,'小熊定理判定（不要动）'!$A:B,2,FALSE)),"",VLOOKUP($B362,'小熊定理判定（不要动）'!$A:B,2,FALSE))</f>
        <v/>
      </c>
      <c r="K362" s="47" t="str">
        <f>IF(ISERROR(VLOOKUP($B362,'小熊定理判定（不要动）'!$A:C,3,FALSE)),"",VLOOKUP($B362,'小熊定理判定（不要动）'!$A:C,3,FALSE))</f>
        <v/>
      </c>
      <c r="L362" s="47" t="str">
        <f>IF(ISERROR(VLOOKUP($B362,'小熊定理判定（不要动）'!$A:D,4,FALSE)),"",VLOOKUP($B362,'小熊定理判定（不要动）'!$A:D,4,FALSE))</f>
        <v/>
      </c>
      <c r="M362" s="54" t="str">
        <f>IF(ISERROR(VLOOKUP($B362,'分位点（自己导出） '!$C:E,3,FALSE)),"",VLOOKUP($B362,'分位点（自己导出） '!$C:E,3,FALSE))</f>
        <v/>
      </c>
      <c r="N362" s="54" t="str">
        <f>IF(ISERROR(VLOOKUP($B362,'分位点（自己导出） '!$C:F,4,FALSE)),"",VLOOKUP($B362,'分位点（自己导出） '!$C:F,4,FALSE))</f>
        <v/>
      </c>
    </row>
    <row r="363" spans="4:14">
      <c r="D363" s="41" t="str">
        <f>IF(ISERROR(VLOOKUP(C363,'周期表（不要动）'!A:B,2,FALSE)),"",VLOOKUP(C363,'周期表（不要动）'!A:B,2,FALSE))</f>
        <v/>
      </c>
      <c r="E363" s="43" t="str">
        <f>IF(ISERROR(VLOOKUP($B363,'问财（自己导出）'!B:D,3,FALSE)),"",VLOOKUP($B363,'问财（自己导出）'!B:D,3,FALSE))</f>
        <v/>
      </c>
      <c r="F363" s="43" t="str">
        <f>IF(ISERROR(VLOOKUP($B363,'问财（自己导出）'!B:E,4,FALSE)),"",VLOOKUP($B363,'问财（自己导出）'!B:E,4,FALSE))</f>
        <v/>
      </c>
      <c r="G363" s="43" t="str">
        <f>IF(ISERROR(VLOOKUP($B363,'问财（自己导出）'!B:F,5,FALSE)),"",VLOOKUP($B363,'问财（自己导出）'!B:F,5,FALSE))</f>
        <v/>
      </c>
      <c r="H363" s="43" t="str">
        <f>IF(ISERROR(VLOOKUP($B363,'问财（自己导出）'!B:G,6,FALSE)),"",VLOOKUP($B363,'问财（自己导出）'!B:G,6,FALSE))</f>
        <v/>
      </c>
      <c r="I363" s="46">
        <f t="shared" si="7"/>
        <v>0</v>
      </c>
      <c r="J363" s="47" t="str">
        <f>IF(ISERROR(VLOOKUP($B363,'小熊定理判定（不要动）'!$A:B,2,FALSE)),"",VLOOKUP($B363,'小熊定理判定（不要动）'!$A:B,2,FALSE))</f>
        <v/>
      </c>
      <c r="K363" s="47" t="str">
        <f>IF(ISERROR(VLOOKUP($B363,'小熊定理判定（不要动）'!$A:C,3,FALSE)),"",VLOOKUP($B363,'小熊定理判定（不要动）'!$A:C,3,FALSE))</f>
        <v/>
      </c>
      <c r="L363" s="47" t="str">
        <f>IF(ISERROR(VLOOKUP($B363,'小熊定理判定（不要动）'!$A:D,4,FALSE)),"",VLOOKUP($B363,'小熊定理判定（不要动）'!$A:D,4,FALSE))</f>
        <v/>
      </c>
      <c r="M363" s="54" t="str">
        <f>IF(ISERROR(VLOOKUP($B363,'分位点（自己导出） '!$C:E,3,FALSE)),"",VLOOKUP($B363,'分位点（自己导出） '!$C:E,3,FALSE))</f>
        <v/>
      </c>
      <c r="N363" s="54" t="str">
        <f>IF(ISERROR(VLOOKUP($B363,'分位点（自己导出） '!$C:F,4,FALSE)),"",VLOOKUP($B363,'分位点（自己导出） '!$C:F,4,FALSE))</f>
        <v/>
      </c>
    </row>
    <row r="364" spans="4:14">
      <c r="D364" s="41" t="str">
        <f>IF(ISERROR(VLOOKUP(C364,'周期表（不要动）'!A:B,2,FALSE)),"",VLOOKUP(C364,'周期表（不要动）'!A:B,2,FALSE))</f>
        <v/>
      </c>
      <c r="E364" s="43" t="str">
        <f>IF(ISERROR(VLOOKUP($B364,'问财（自己导出）'!B:D,3,FALSE)),"",VLOOKUP($B364,'问财（自己导出）'!B:D,3,FALSE))</f>
        <v/>
      </c>
      <c r="F364" s="43" t="str">
        <f>IF(ISERROR(VLOOKUP($B364,'问财（自己导出）'!B:E,4,FALSE)),"",VLOOKUP($B364,'问财（自己导出）'!B:E,4,FALSE))</f>
        <v/>
      </c>
      <c r="G364" s="43" t="str">
        <f>IF(ISERROR(VLOOKUP($B364,'问财（自己导出）'!B:F,5,FALSE)),"",VLOOKUP($B364,'问财（自己导出）'!B:F,5,FALSE))</f>
        <v/>
      </c>
      <c r="H364" s="43" t="str">
        <f>IF(ISERROR(VLOOKUP($B364,'问财（自己导出）'!B:G,6,FALSE)),"",VLOOKUP($B364,'问财（自己导出）'!B:G,6,FALSE))</f>
        <v/>
      </c>
      <c r="I364" s="46">
        <f t="shared" si="7"/>
        <v>0</v>
      </c>
      <c r="J364" s="47" t="str">
        <f>IF(ISERROR(VLOOKUP($B364,'小熊定理判定（不要动）'!$A:B,2,FALSE)),"",VLOOKUP($B364,'小熊定理判定（不要动）'!$A:B,2,FALSE))</f>
        <v/>
      </c>
      <c r="K364" s="47" t="str">
        <f>IF(ISERROR(VLOOKUP($B364,'小熊定理判定（不要动）'!$A:C,3,FALSE)),"",VLOOKUP($B364,'小熊定理判定（不要动）'!$A:C,3,FALSE))</f>
        <v/>
      </c>
      <c r="L364" s="47" t="str">
        <f>IF(ISERROR(VLOOKUP($B364,'小熊定理判定（不要动）'!$A:D,4,FALSE)),"",VLOOKUP($B364,'小熊定理判定（不要动）'!$A:D,4,FALSE))</f>
        <v/>
      </c>
      <c r="M364" s="54" t="str">
        <f>IF(ISERROR(VLOOKUP($B364,'分位点（自己导出） '!$C:E,3,FALSE)),"",VLOOKUP($B364,'分位点（自己导出） '!$C:E,3,FALSE))</f>
        <v/>
      </c>
      <c r="N364" s="54" t="str">
        <f>IF(ISERROR(VLOOKUP($B364,'分位点（自己导出） '!$C:F,4,FALSE)),"",VLOOKUP($B364,'分位点（自己导出） '!$C:F,4,FALSE))</f>
        <v/>
      </c>
    </row>
    <row r="365" spans="4:14">
      <c r="D365" s="41" t="str">
        <f>IF(ISERROR(VLOOKUP(C365,'周期表（不要动）'!A:B,2,FALSE)),"",VLOOKUP(C365,'周期表（不要动）'!A:B,2,FALSE))</f>
        <v/>
      </c>
      <c r="E365" s="43" t="str">
        <f>IF(ISERROR(VLOOKUP($B365,'问财（自己导出）'!B:D,3,FALSE)),"",VLOOKUP($B365,'问财（自己导出）'!B:D,3,FALSE))</f>
        <v/>
      </c>
      <c r="F365" s="43" t="str">
        <f>IF(ISERROR(VLOOKUP($B365,'问财（自己导出）'!B:E,4,FALSE)),"",VLOOKUP($B365,'问财（自己导出）'!B:E,4,FALSE))</f>
        <v/>
      </c>
      <c r="G365" s="43" t="str">
        <f>IF(ISERROR(VLOOKUP($B365,'问财（自己导出）'!B:F,5,FALSE)),"",VLOOKUP($B365,'问财（自己导出）'!B:F,5,FALSE))</f>
        <v/>
      </c>
      <c r="H365" s="43" t="str">
        <f>IF(ISERROR(VLOOKUP($B365,'问财（自己导出）'!B:G,6,FALSE)),"",VLOOKUP($B365,'问财（自己导出）'!B:G,6,FALSE))</f>
        <v/>
      </c>
      <c r="I365" s="46">
        <f t="shared" si="7"/>
        <v>0</v>
      </c>
      <c r="J365" s="47" t="str">
        <f>IF(ISERROR(VLOOKUP($B365,'小熊定理判定（不要动）'!$A:B,2,FALSE)),"",VLOOKUP($B365,'小熊定理判定（不要动）'!$A:B,2,FALSE))</f>
        <v/>
      </c>
      <c r="K365" s="47" t="str">
        <f>IF(ISERROR(VLOOKUP($B365,'小熊定理判定（不要动）'!$A:C,3,FALSE)),"",VLOOKUP($B365,'小熊定理判定（不要动）'!$A:C,3,FALSE))</f>
        <v/>
      </c>
      <c r="L365" s="47" t="str">
        <f>IF(ISERROR(VLOOKUP($B365,'小熊定理判定（不要动）'!$A:D,4,FALSE)),"",VLOOKUP($B365,'小熊定理判定（不要动）'!$A:D,4,FALSE))</f>
        <v/>
      </c>
      <c r="M365" s="54" t="str">
        <f>IF(ISERROR(VLOOKUP($B365,'分位点（自己导出） '!$C:E,3,FALSE)),"",VLOOKUP($B365,'分位点（自己导出） '!$C:E,3,FALSE))</f>
        <v/>
      </c>
      <c r="N365" s="54" t="str">
        <f>IF(ISERROR(VLOOKUP($B365,'分位点（自己导出） '!$C:F,4,FALSE)),"",VLOOKUP($B365,'分位点（自己导出） '!$C:F,4,FALSE))</f>
        <v/>
      </c>
    </row>
    <row r="366" spans="4:14">
      <c r="D366" s="41" t="str">
        <f>IF(ISERROR(VLOOKUP(C366,'周期表（不要动）'!A:B,2,FALSE)),"",VLOOKUP(C366,'周期表（不要动）'!A:B,2,FALSE))</f>
        <v/>
      </c>
      <c r="E366" s="43" t="str">
        <f>IF(ISERROR(VLOOKUP($B366,'问财（自己导出）'!B:D,3,FALSE)),"",VLOOKUP($B366,'问财（自己导出）'!B:D,3,FALSE))</f>
        <v/>
      </c>
      <c r="F366" s="43" t="str">
        <f>IF(ISERROR(VLOOKUP($B366,'问财（自己导出）'!B:E,4,FALSE)),"",VLOOKUP($B366,'问财（自己导出）'!B:E,4,FALSE))</f>
        <v/>
      </c>
      <c r="G366" s="43" t="str">
        <f>IF(ISERROR(VLOOKUP($B366,'问财（自己导出）'!B:F,5,FALSE)),"",VLOOKUP($B366,'问财（自己导出）'!B:F,5,FALSE))</f>
        <v/>
      </c>
      <c r="H366" s="43" t="str">
        <f>IF(ISERROR(VLOOKUP($B366,'问财（自己导出）'!B:G,6,FALSE)),"",VLOOKUP($B366,'问财（自己导出）'!B:G,6,FALSE))</f>
        <v/>
      </c>
      <c r="I366" s="46">
        <f t="shared" si="7"/>
        <v>0</v>
      </c>
      <c r="J366" s="47" t="str">
        <f>IF(ISERROR(VLOOKUP($B366,'小熊定理判定（不要动）'!$A:B,2,FALSE)),"",VLOOKUP($B366,'小熊定理判定（不要动）'!$A:B,2,FALSE))</f>
        <v/>
      </c>
      <c r="K366" s="47" t="str">
        <f>IF(ISERROR(VLOOKUP($B366,'小熊定理判定（不要动）'!$A:C,3,FALSE)),"",VLOOKUP($B366,'小熊定理判定（不要动）'!$A:C,3,FALSE))</f>
        <v/>
      </c>
      <c r="L366" s="47" t="str">
        <f>IF(ISERROR(VLOOKUP($B366,'小熊定理判定（不要动）'!$A:D,4,FALSE)),"",VLOOKUP($B366,'小熊定理判定（不要动）'!$A:D,4,FALSE))</f>
        <v/>
      </c>
      <c r="M366" s="54" t="str">
        <f>IF(ISERROR(VLOOKUP($B366,'分位点（自己导出） '!$C:E,3,FALSE)),"",VLOOKUP($B366,'分位点（自己导出） '!$C:E,3,FALSE))</f>
        <v/>
      </c>
      <c r="N366" s="54" t="str">
        <f>IF(ISERROR(VLOOKUP($B366,'分位点（自己导出） '!$C:F,4,FALSE)),"",VLOOKUP($B366,'分位点（自己导出） '!$C:F,4,FALSE))</f>
        <v/>
      </c>
    </row>
    <row r="367" spans="4:14">
      <c r="D367" s="41" t="str">
        <f>IF(ISERROR(VLOOKUP(C367,'周期表（不要动）'!A:B,2,FALSE)),"",VLOOKUP(C367,'周期表（不要动）'!A:B,2,FALSE))</f>
        <v/>
      </c>
      <c r="E367" s="43" t="str">
        <f>IF(ISERROR(VLOOKUP($B367,'问财（自己导出）'!B:D,3,FALSE)),"",VLOOKUP($B367,'问财（自己导出）'!B:D,3,FALSE))</f>
        <v/>
      </c>
      <c r="F367" s="43" t="str">
        <f>IF(ISERROR(VLOOKUP($B367,'问财（自己导出）'!B:E,4,FALSE)),"",VLOOKUP($B367,'问财（自己导出）'!B:E,4,FALSE))</f>
        <v/>
      </c>
      <c r="G367" s="43" t="str">
        <f>IF(ISERROR(VLOOKUP($B367,'问财（自己导出）'!B:F,5,FALSE)),"",VLOOKUP($B367,'问财（自己导出）'!B:F,5,FALSE))</f>
        <v/>
      </c>
      <c r="H367" s="43" t="str">
        <f>IF(ISERROR(VLOOKUP($B367,'问财（自己导出）'!B:G,6,FALSE)),"",VLOOKUP($B367,'问财（自己导出）'!B:G,6,FALSE))</f>
        <v/>
      </c>
      <c r="I367" s="46">
        <f t="shared" si="7"/>
        <v>0</v>
      </c>
      <c r="J367" s="47" t="str">
        <f>IF(ISERROR(VLOOKUP($B367,'小熊定理判定（不要动）'!$A:B,2,FALSE)),"",VLOOKUP($B367,'小熊定理判定（不要动）'!$A:B,2,FALSE))</f>
        <v/>
      </c>
      <c r="K367" s="47" t="str">
        <f>IF(ISERROR(VLOOKUP($B367,'小熊定理判定（不要动）'!$A:C,3,FALSE)),"",VLOOKUP($B367,'小熊定理判定（不要动）'!$A:C,3,FALSE))</f>
        <v/>
      </c>
      <c r="L367" s="47" t="str">
        <f>IF(ISERROR(VLOOKUP($B367,'小熊定理判定（不要动）'!$A:D,4,FALSE)),"",VLOOKUP($B367,'小熊定理判定（不要动）'!$A:D,4,FALSE))</f>
        <v/>
      </c>
      <c r="M367" s="54" t="str">
        <f>IF(ISERROR(VLOOKUP($B367,'分位点（自己导出） '!$C:E,3,FALSE)),"",VLOOKUP($B367,'分位点（自己导出） '!$C:E,3,FALSE))</f>
        <v/>
      </c>
      <c r="N367" s="54" t="str">
        <f>IF(ISERROR(VLOOKUP($B367,'分位点（自己导出） '!$C:F,4,FALSE)),"",VLOOKUP($B367,'分位点（自己导出） '!$C:F,4,FALSE))</f>
        <v/>
      </c>
    </row>
    <row r="368" spans="4:14">
      <c r="D368" s="41" t="str">
        <f>IF(ISERROR(VLOOKUP(C368,'周期表（不要动）'!A:B,2,FALSE)),"",VLOOKUP(C368,'周期表（不要动）'!A:B,2,FALSE))</f>
        <v/>
      </c>
      <c r="E368" s="43" t="str">
        <f>IF(ISERROR(VLOOKUP($B368,'问财（自己导出）'!B:D,3,FALSE)),"",VLOOKUP($B368,'问财（自己导出）'!B:D,3,FALSE))</f>
        <v/>
      </c>
      <c r="F368" s="43" t="str">
        <f>IF(ISERROR(VLOOKUP($B368,'问财（自己导出）'!B:E,4,FALSE)),"",VLOOKUP($B368,'问财（自己导出）'!B:E,4,FALSE))</f>
        <v/>
      </c>
      <c r="G368" s="43" t="str">
        <f>IF(ISERROR(VLOOKUP($B368,'问财（自己导出）'!B:F,5,FALSE)),"",VLOOKUP($B368,'问财（自己导出）'!B:F,5,FALSE))</f>
        <v/>
      </c>
      <c r="H368" s="43" t="str">
        <f>IF(ISERROR(VLOOKUP($B368,'问财（自己导出）'!B:G,6,FALSE)),"",VLOOKUP($B368,'问财（自己导出）'!B:G,6,FALSE))</f>
        <v/>
      </c>
      <c r="I368" s="46">
        <f t="shared" si="7"/>
        <v>0</v>
      </c>
      <c r="J368" s="47" t="str">
        <f>IF(ISERROR(VLOOKUP($B368,'小熊定理判定（不要动）'!$A:B,2,FALSE)),"",VLOOKUP($B368,'小熊定理判定（不要动）'!$A:B,2,FALSE))</f>
        <v/>
      </c>
      <c r="K368" s="47" t="str">
        <f>IF(ISERROR(VLOOKUP($B368,'小熊定理判定（不要动）'!$A:C,3,FALSE)),"",VLOOKUP($B368,'小熊定理判定（不要动）'!$A:C,3,FALSE))</f>
        <v/>
      </c>
      <c r="L368" s="47" t="str">
        <f>IF(ISERROR(VLOOKUP($B368,'小熊定理判定（不要动）'!$A:D,4,FALSE)),"",VLOOKUP($B368,'小熊定理判定（不要动）'!$A:D,4,FALSE))</f>
        <v/>
      </c>
      <c r="M368" s="54" t="str">
        <f>IF(ISERROR(VLOOKUP($B368,'分位点（自己导出） '!$C:E,3,FALSE)),"",VLOOKUP($B368,'分位点（自己导出） '!$C:E,3,FALSE))</f>
        <v/>
      </c>
      <c r="N368" s="54" t="str">
        <f>IF(ISERROR(VLOOKUP($B368,'分位点（自己导出） '!$C:F,4,FALSE)),"",VLOOKUP($B368,'分位点（自己导出） '!$C:F,4,FALSE))</f>
        <v/>
      </c>
    </row>
    <row r="369" spans="4:14">
      <c r="D369" s="41" t="str">
        <f>IF(ISERROR(VLOOKUP(C369,'周期表（不要动）'!A:B,2,FALSE)),"",VLOOKUP(C369,'周期表（不要动）'!A:B,2,FALSE))</f>
        <v/>
      </c>
      <c r="E369" s="43" t="str">
        <f>IF(ISERROR(VLOOKUP($B369,'问财（自己导出）'!B:D,3,FALSE)),"",VLOOKUP($B369,'问财（自己导出）'!B:D,3,FALSE))</f>
        <v/>
      </c>
      <c r="F369" s="43" t="str">
        <f>IF(ISERROR(VLOOKUP($B369,'问财（自己导出）'!B:E,4,FALSE)),"",VLOOKUP($B369,'问财（自己导出）'!B:E,4,FALSE))</f>
        <v/>
      </c>
      <c r="G369" s="43" t="str">
        <f>IF(ISERROR(VLOOKUP($B369,'问财（自己导出）'!B:F,5,FALSE)),"",VLOOKUP($B369,'问财（自己导出）'!B:F,5,FALSE))</f>
        <v/>
      </c>
      <c r="H369" s="43" t="str">
        <f>IF(ISERROR(VLOOKUP($B369,'问财（自己导出）'!B:G,6,FALSE)),"",VLOOKUP($B369,'问财（自己导出）'!B:G,6,FALSE))</f>
        <v/>
      </c>
      <c r="I369" s="46">
        <f t="shared" si="7"/>
        <v>0</v>
      </c>
      <c r="J369" s="47" t="str">
        <f>IF(ISERROR(VLOOKUP($B369,'小熊定理判定（不要动）'!$A:B,2,FALSE)),"",VLOOKUP($B369,'小熊定理判定（不要动）'!$A:B,2,FALSE))</f>
        <v/>
      </c>
      <c r="K369" s="47" t="str">
        <f>IF(ISERROR(VLOOKUP($B369,'小熊定理判定（不要动）'!$A:C,3,FALSE)),"",VLOOKUP($B369,'小熊定理判定（不要动）'!$A:C,3,FALSE))</f>
        <v/>
      </c>
      <c r="L369" s="47" t="str">
        <f>IF(ISERROR(VLOOKUP($B369,'小熊定理判定（不要动）'!$A:D,4,FALSE)),"",VLOOKUP($B369,'小熊定理判定（不要动）'!$A:D,4,FALSE))</f>
        <v/>
      </c>
      <c r="M369" s="54" t="str">
        <f>IF(ISERROR(VLOOKUP($B369,'分位点（自己导出） '!$C:E,3,FALSE)),"",VLOOKUP($B369,'分位点（自己导出） '!$C:E,3,FALSE))</f>
        <v/>
      </c>
      <c r="N369" s="54" t="str">
        <f>IF(ISERROR(VLOOKUP($B369,'分位点（自己导出） '!$C:F,4,FALSE)),"",VLOOKUP($B369,'分位点（自己导出） '!$C:F,4,FALSE))</f>
        <v/>
      </c>
    </row>
    <row r="370" spans="4:14">
      <c r="D370" s="41" t="str">
        <f>IF(ISERROR(VLOOKUP(C370,'周期表（不要动）'!A:B,2,FALSE)),"",VLOOKUP(C370,'周期表（不要动）'!A:B,2,FALSE))</f>
        <v/>
      </c>
      <c r="E370" s="43" t="str">
        <f>IF(ISERROR(VLOOKUP($B370,'问财（自己导出）'!B:D,3,FALSE)),"",VLOOKUP($B370,'问财（自己导出）'!B:D,3,FALSE))</f>
        <v/>
      </c>
      <c r="F370" s="43" t="str">
        <f>IF(ISERROR(VLOOKUP($B370,'问财（自己导出）'!B:E,4,FALSE)),"",VLOOKUP($B370,'问财（自己导出）'!B:E,4,FALSE))</f>
        <v/>
      </c>
      <c r="G370" s="43" t="str">
        <f>IF(ISERROR(VLOOKUP($B370,'问财（自己导出）'!B:F,5,FALSE)),"",VLOOKUP($B370,'问财（自己导出）'!B:F,5,FALSE))</f>
        <v/>
      </c>
      <c r="H370" s="43" t="str">
        <f>IF(ISERROR(VLOOKUP($B370,'问财（自己导出）'!B:G,6,FALSE)),"",VLOOKUP($B370,'问财（自己导出）'!B:G,6,FALSE))</f>
        <v/>
      </c>
      <c r="I370" s="46">
        <f t="shared" si="7"/>
        <v>0</v>
      </c>
      <c r="J370" s="47" t="str">
        <f>IF(ISERROR(VLOOKUP($B370,'小熊定理判定（不要动）'!$A:B,2,FALSE)),"",VLOOKUP($B370,'小熊定理判定（不要动）'!$A:B,2,FALSE))</f>
        <v/>
      </c>
      <c r="K370" s="47" t="str">
        <f>IF(ISERROR(VLOOKUP($B370,'小熊定理判定（不要动）'!$A:C,3,FALSE)),"",VLOOKUP($B370,'小熊定理判定（不要动）'!$A:C,3,FALSE))</f>
        <v/>
      </c>
      <c r="L370" s="47" t="str">
        <f>IF(ISERROR(VLOOKUP($B370,'小熊定理判定（不要动）'!$A:D,4,FALSE)),"",VLOOKUP($B370,'小熊定理判定（不要动）'!$A:D,4,FALSE))</f>
        <v/>
      </c>
      <c r="M370" s="54" t="str">
        <f>IF(ISERROR(VLOOKUP($B370,'分位点（自己导出） '!$C:E,3,FALSE)),"",VLOOKUP($B370,'分位点（自己导出） '!$C:E,3,FALSE))</f>
        <v/>
      </c>
      <c r="N370" s="54" t="str">
        <f>IF(ISERROR(VLOOKUP($B370,'分位点（自己导出） '!$C:F,4,FALSE)),"",VLOOKUP($B370,'分位点（自己导出） '!$C:F,4,FALSE))</f>
        <v/>
      </c>
    </row>
    <row r="371" spans="4:14">
      <c r="D371" s="41" t="str">
        <f>IF(ISERROR(VLOOKUP(C371,'周期表（不要动）'!A:B,2,FALSE)),"",VLOOKUP(C371,'周期表（不要动）'!A:B,2,FALSE))</f>
        <v/>
      </c>
      <c r="E371" s="43" t="str">
        <f>IF(ISERROR(VLOOKUP($B371,'问财（自己导出）'!B:D,3,FALSE)),"",VLOOKUP($B371,'问财（自己导出）'!B:D,3,FALSE))</f>
        <v/>
      </c>
      <c r="F371" s="43" t="str">
        <f>IF(ISERROR(VLOOKUP($B371,'问财（自己导出）'!B:E,4,FALSE)),"",VLOOKUP($B371,'问财（自己导出）'!B:E,4,FALSE))</f>
        <v/>
      </c>
      <c r="G371" s="43" t="str">
        <f>IF(ISERROR(VLOOKUP($B371,'问财（自己导出）'!B:F,5,FALSE)),"",VLOOKUP($B371,'问财（自己导出）'!B:F,5,FALSE))</f>
        <v/>
      </c>
      <c r="H371" s="43" t="str">
        <f>IF(ISERROR(VLOOKUP($B371,'问财（自己导出）'!B:G,6,FALSE)),"",VLOOKUP($B371,'问财（自己导出）'!B:G,6,FALSE))</f>
        <v/>
      </c>
      <c r="I371" s="46">
        <f t="shared" si="7"/>
        <v>0</v>
      </c>
      <c r="J371" s="47" t="str">
        <f>IF(ISERROR(VLOOKUP($B371,'小熊定理判定（不要动）'!$A:B,2,FALSE)),"",VLOOKUP($B371,'小熊定理判定（不要动）'!$A:B,2,FALSE))</f>
        <v/>
      </c>
      <c r="K371" s="47" t="str">
        <f>IF(ISERROR(VLOOKUP($B371,'小熊定理判定（不要动）'!$A:C,3,FALSE)),"",VLOOKUP($B371,'小熊定理判定（不要动）'!$A:C,3,FALSE))</f>
        <v/>
      </c>
      <c r="L371" s="47" t="str">
        <f>IF(ISERROR(VLOOKUP($B371,'小熊定理判定（不要动）'!$A:D,4,FALSE)),"",VLOOKUP($B371,'小熊定理判定（不要动）'!$A:D,4,FALSE))</f>
        <v/>
      </c>
      <c r="M371" s="54" t="str">
        <f>IF(ISERROR(VLOOKUP($B371,'分位点（自己导出） '!$C:E,3,FALSE)),"",VLOOKUP($B371,'分位点（自己导出） '!$C:E,3,FALSE))</f>
        <v/>
      </c>
      <c r="N371" s="54" t="str">
        <f>IF(ISERROR(VLOOKUP($B371,'分位点（自己导出） '!$C:F,4,FALSE)),"",VLOOKUP($B371,'分位点（自己导出） '!$C:F,4,FALSE))</f>
        <v/>
      </c>
    </row>
    <row r="372" spans="4:14">
      <c r="D372" s="41" t="str">
        <f>IF(ISERROR(VLOOKUP(C372,'周期表（不要动）'!A:B,2,FALSE)),"",VLOOKUP(C372,'周期表（不要动）'!A:B,2,FALSE))</f>
        <v/>
      </c>
      <c r="E372" s="43" t="str">
        <f>IF(ISERROR(VLOOKUP($B372,'问财（自己导出）'!B:D,3,FALSE)),"",VLOOKUP($B372,'问财（自己导出）'!B:D,3,FALSE))</f>
        <v/>
      </c>
      <c r="F372" s="43" t="str">
        <f>IF(ISERROR(VLOOKUP($B372,'问财（自己导出）'!B:E,4,FALSE)),"",VLOOKUP($B372,'问财（自己导出）'!B:E,4,FALSE))</f>
        <v/>
      </c>
      <c r="G372" s="43" t="str">
        <f>IF(ISERROR(VLOOKUP($B372,'问财（自己导出）'!B:F,5,FALSE)),"",VLOOKUP($B372,'问财（自己导出）'!B:F,5,FALSE))</f>
        <v/>
      </c>
      <c r="H372" s="43" t="str">
        <f>IF(ISERROR(VLOOKUP($B372,'问财（自己导出）'!B:G,6,FALSE)),"",VLOOKUP($B372,'问财（自己导出）'!B:G,6,FALSE))</f>
        <v/>
      </c>
      <c r="I372" s="46">
        <f t="shared" si="7"/>
        <v>0</v>
      </c>
      <c r="J372" s="47" t="str">
        <f>IF(ISERROR(VLOOKUP($B372,'小熊定理判定（不要动）'!$A:B,2,FALSE)),"",VLOOKUP($B372,'小熊定理判定（不要动）'!$A:B,2,FALSE))</f>
        <v/>
      </c>
      <c r="K372" s="47" t="str">
        <f>IF(ISERROR(VLOOKUP($B372,'小熊定理判定（不要动）'!$A:C,3,FALSE)),"",VLOOKUP($B372,'小熊定理判定（不要动）'!$A:C,3,FALSE))</f>
        <v/>
      </c>
      <c r="L372" s="47" t="str">
        <f>IF(ISERROR(VLOOKUP($B372,'小熊定理判定（不要动）'!$A:D,4,FALSE)),"",VLOOKUP($B372,'小熊定理判定（不要动）'!$A:D,4,FALSE))</f>
        <v/>
      </c>
      <c r="M372" s="54" t="str">
        <f>IF(ISERROR(VLOOKUP($B372,'分位点（自己导出） '!$C:E,3,FALSE)),"",VLOOKUP($B372,'分位点（自己导出） '!$C:E,3,FALSE))</f>
        <v/>
      </c>
      <c r="N372" s="54" t="str">
        <f>IF(ISERROR(VLOOKUP($B372,'分位点（自己导出） '!$C:F,4,FALSE)),"",VLOOKUP($B372,'分位点（自己导出） '!$C:F,4,FALSE))</f>
        <v/>
      </c>
    </row>
    <row r="373" spans="4:14">
      <c r="D373" s="41" t="str">
        <f>IF(ISERROR(VLOOKUP(C373,'周期表（不要动）'!A:B,2,FALSE)),"",VLOOKUP(C373,'周期表（不要动）'!A:B,2,FALSE))</f>
        <v/>
      </c>
      <c r="E373" s="43" t="str">
        <f>IF(ISERROR(VLOOKUP($B373,'问财（自己导出）'!B:D,3,FALSE)),"",VLOOKUP($B373,'问财（自己导出）'!B:D,3,FALSE))</f>
        <v/>
      </c>
      <c r="F373" s="43" t="str">
        <f>IF(ISERROR(VLOOKUP($B373,'问财（自己导出）'!B:E,4,FALSE)),"",VLOOKUP($B373,'问财（自己导出）'!B:E,4,FALSE))</f>
        <v/>
      </c>
      <c r="G373" s="43" t="str">
        <f>IF(ISERROR(VLOOKUP($B373,'问财（自己导出）'!B:F,5,FALSE)),"",VLOOKUP($B373,'问财（自己导出）'!B:F,5,FALSE))</f>
        <v/>
      </c>
      <c r="H373" s="43" t="str">
        <f>IF(ISERROR(VLOOKUP($B373,'问财（自己导出）'!B:G,6,FALSE)),"",VLOOKUP($B373,'问财（自己导出）'!B:G,6,FALSE))</f>
        <v/>
      </c>
      <c r="I373" s="46">
        <f t="shared" si="7"/>
        <v>0</v>
      </c>
      <c r="J373" s="47" t="str">
        <f>IF(ISERROR(VLOOKUP($B373,'小熊定理判定（不要动）'!$A:B,2,FALSE)),"",VLOOKUP($B373,'小熊定理判定（不要动）'!$A:B,2,FALSE))</f>
        <v/>
      </c>
      <c r="K373" s="47" t="str">
        <f>IF(ISERROR(VLOOKUP($B373,'小熊定理判定（不要动）'!$A:C,3,FALSE)),"",VLOOKUP($B373,'小熊定理判定（不要动）'!$A:C,3,FALSE))</f>
        <v/>
      </c>
      <c r="L373" s="47" t="str">
        <f>IF(ISERROR(VLOOKUP($B373,'小熊定理判定（不要动）'!$A:D,4,FALSE)),"",VLOOKUP($B373,'小熊定理判定（不要动）'!$A:D,4,FALSE))</f>
        <v/>
      </c>
      <c r="M373" s="54" t="str">
        <f>IF(ISERROR(VLOOKUP($B373,'分位点（自己导出） '!$C:E,3,FALSE)),"",VLOOKUP($B373,'分位点（自己导出） '!$C:E,3,FALSE))</f>
        <v/>
      </c>
      <c r="N373" s="54" t="str">
        <f>IF(ISERROR(VLOOKUP($B373,'分位点（自己导出） '!$C:F,4,FALSE)),"",VLOOKUP($B373,'分位点（自己导出） '!$C:F,4,FALSE))</f>
        <v/>
      </c>
    </row>
    <row r="374" spans="4:14">
      <c r="D374" s="41" t="str">
        <f>IF(ISERROR(VLOOKUP(C374,'周期表（不要动）'!A:B,2,FALSE)),"",VLOOKUP(C374,'周期表（不要动）'!A:B,2,FALSE))</f>
        <v/>
      </c>
      <c r="E374" s="43" t="str">
        <f>IF(ISERROR(VLOOKUP($B374,'问财（自己导出）'!B:D,3,FALSE)),"",VLOOKUP($B374,'问财（自己导出）'!B:D,3,FALSE))</f>
        <v/>
      </c>
      <c r="F374" s="43" t="str">
        <f>IF(ISERROR(VLOOKUP($B374,'问财（自己导出）'!B:E,4,FALSE)),"",VLOOKUP($B374,'问财（自己导出）'!B:E,4,FALSE))</f>
        <v/>
      </c>
      <c r="G374" s="43" t="str">
        <f>IF(ISERROR(VLOOKUP($B374,'问财（自己导出）'!B:F,5,FALSE)),"",VLOOKUP($B374,'问财（自己导出）'!B:F,5,FALSE))</f>
        <v/>
      </c>
      <c r="H374" s="43" t="str">
        <f>IF(ISERROR(VLOOKUP($B374,'问财（自己导出）'!B:G,6,FALSE)),"",VLOOKUP($B374,'问财（自己导出）'!B:G,6,FALSE))</f>
        <v/>
      </c>
      <c r="I374" s="46">
        <f t="shared" si="7"/>
        <v>0</v>
      </c>
      <c r="J374" s="47" t="str">
        <f>IF(ISERROR(VLOOKUP($B374,'小熊定理判定（不要动）'!$A:B,2,FALSE)),"",VLOOKUP($B374,'小熊定理判定（不要动）'!$A:B,2,FALSE))</f>
        <v/>
      </c>
      <c r="K374" s="47" t="str">
        <f>IF(ISERROR(VLOOKUP($B374,'小熊定理判定（不要动）'!$A:C,3,FALSE)),"",VLOOKUP($B374,'小熊定理判定（不要动）'!$A:C,3,FALSE))</f>
        <v/>
      </c>
      <c r="L374" s="47" t="str">
        <f>IF(ISERROR(VLOOKUP($B374,'小熊定理判定（不要动）'!$A:D,4,FALSE)),"",VLOOKUP($B374,'小熊定理判定（不要动）'!$A:D,4,FALSE))</f>
        <v/>
      </c>
      <c r="M374" s="54" t="str">
        <f>IF(ISERROR(VLOOKUP($B374,'分位点（自己导出） '!$C:E,3,FALSE)),"",VLOOKUP($B374,'分位点（自己导出） '!$C:E,3,FALSE))</f>
        <v/>
      </c>
      <c r="N374" s="54" t="str">
        <f>IF(ISERROR(VLOOKUP($B374,'分位点（自己导出） '!$C:F,4,FALSE)),"",VLOOKUP($B374,'分位点（自己导出） '!$C:F,4,FALSE))</f>
        <v/>
      </c>
    </row>
    <row r="375" spans="4:14">
      <c r="D375" s="41" t="str">
        <f>IF(ISERROR(VLOOKUP(C375,'周期表（不要动）'!A:B,2,FALSE)),"",VLOOKUP(C375,'周期表（不要动）'!A:B,2,FALSE))</f>
        <v/>
      </c>
      <c r="E375" s="43" t="str">
        <f>IF(ISERROR(VLOOKUP($B375,'问财（自己导出）'!B:D,3,FALSE)),"",VLOOKUP($B375,'问财（自己导出）'!B:D,3,FALSE))</f>
        <v/>
      </c>
      <c r="F375" s="43" t="str">
        <f>IF(ISERROR(VLOOKUP($B375,'问财（自己导出）'!B:E,4,FALSE)),"",VLOOKUP($B375,'问财（自己导出）'!B:E,4,FALSE))</f>
        <v/>
      </c>
      <c r="G375" s="43" t="str">
        <f>IF(ISERROR(VLOOKUP($B375,'问财（自己导出）'!B:F,5,FALSE)),"",VLOOKUP($B375,'问财（自己导出）'!B:F,5,FALSE))</f>
        <v/>
      </c>
      <c r="H375" s="43" t="str">
        <f>IF(ISERROR(VLOOKUP($B375,'问财（自己导出）'!B:G,6,FALSE)),"",VLOOKUP($B375,'问财（自己导出）'!B:G,6,FALSE))</f>
        <v/>
      </c>
      <c r="I375" s="46">
        <f t="shared" si="7"/>
        <v>0</v>
      </c>
      <c r="J375" s="47" t="str">
        <f>IF(ISERROR(VLOOKUP($B375,'小熊定理判定（不要动）'!$A:B,2,FALSE)),"",VLOOKUP($B375,'小熊定理判定（不要动）'!$A:B,2,FALSE))</f>
        <v/>
      </c>
      <c r="K375" s="47" t="str">
        <f>IF(ISERROR(VLOOKUP($B375,'小熊定理判定（不要动）'!$A:C,3,FALSE)),"",VLOOKUP($B375,'小熊定理判定（不要动）'!$A:C,3,FALSE))</f>
        <v/>
      </c>
      <c r="L375" s="47" t="str">
        <f>IF(ISERROR(VLOOKUP($B375,'小熊定理判定（不要动）'!$A:D,4,FALSE)),"",VLOOKUP($B375,'小熊定理判定（不要动）'!$A:D,4,FALSE))</f>
        <v/>
      </c>
      <c r="M375" s="54" t="str">
        <f>IF(ISERROR(VLOOKUP($B375,'分位点（自己导出） '!$C:E,3,FALSE)),"",VLOOKUP($B375,'分位点（自己导出） '!$C:E,3,FALSE))</f>
        <v/>
      </c>
      <c r="N375" s="54" t="str">
        <f>IF(ISERROR(VLOOKUP($B375,'分位点（自己导出） '!$C:F,4,FALSE)),"",VLOOKUP($B375,'分位点（自己导出） '!$C:F,4,FALSE))</f>
        <v/>
      </c>
    </row>
    <row r="376" spans="4:14">
      <c r="D376" s="41" t="str">
        <f>IF(ISERROR(VLOOKUP(C376,'周期表（不要动）'!A:B,2,FALSE)),"",VLOOKUP(C376,'周期表（不要动）'!A:B,2,FALSE))</f>
        <v/>
      </c>
      <c r="E376" s="43" t="str">
        <f>IF(ISERROR(VLOOKUP($B376,'问财（自己导出）'!B:D,3,FALSE)),"",VLOOKUP($B376,'问财（自己导出）'!B:D,3,FALSE))</f>
        <v/>
      </c>
      <c r="F376" s="43" t="str">
        <f>IF(ISERROR(VLOOKUP($B376,'问财（自己导出）'!B:E,4,FALSE)),"",VLOOKUP($B376,'问财（自己导出）'!B:E,4,FALSE))</f>
        <v/>
      </c>
      <c r="G376" s="43" t="str">
        <f>IF(ISERROR(VLOOKUP($B376,'问财（自己导出）'!B:F,5,FALSE)),"",VLOOKUP($B376,'问财（自己导出）'!B:F,5,FALSE))</f>
        <v/>
      </c>
      <c r="H376" s="43" t="str">
        <f>IF(ISERROR(VLOOKUP($B376,'问财（自己导出）'!B:G,6,FALSE)),"",VLOOKUP($B376,'问财（自己导出）'!B:G,6,FALSE))</f>
        <v/>
      </c>
      <c r="I376" s="46">
        <f t="shared" si="7"/>
        <v>0</v>
      </c>
      <c r="J376" s="47" t="str">
        <f>IF(ISERROR(VLOOKUP($B376,'小熊定理判定（不要动）'!$A:B,2,FALSE)),"",VLOOKUP($B376,'小熊定理判定（不要动）'!$A:B,2,FALSE))</f>
        <v/>
      </c>
      <c r="K376" s="47" t="str">
        <f>IF(ISERROR(VLOOKUP($B376,'小熊定理判定（不要动）'!$A:C,3,FALSE)),"",VLOOKUP($B376,'小熊定理判定（不要动）'!$A:C,3,FALSE))</f>
        <v/>
      </c>
      <c r="L376" s="47" t="str">
        <f>IF(ISERROR(VLOOKUP($B376,'小熊定理判定（不要动）'!$A:D,4,FALSE)),"",VLOOKUP($B376,'小熊定理判定（不要动）'!$A:D,4,FALSE))</f>
        <v/>
      </c>
      <c r="M376" s="54" t="str">
        <f>IF(ISERROR(VLOOKUP($B376,'分位点（自己导出） '!$C:E,3,FALSE)),"",VLOOKUP($B376,'分位点（自己导出） '!$C:E,3,FALSE))</f>
        <v/>
      </c>
      <c r="N376" s="54" t="str">
        <f>IF(ISERROR(VLOOKUP($B376,'分位点（自己导出） '!$C:F,4,FALSE)),"",VLOOKUP($B376,'分位点（自己导出） '!$C:F,4,FALSE))</f>
        <v/>
      </c>
    </row>
    <row r="377" spans="4:14">
      <c r="D377" s="41" t="str">
        <f>IF(ISERROR(VLOOKUP(C377,'周期表（不要动）'!A:B,2,FALSE)),"",VLOOKUP(C377,'周期表（不要动）'!A:B,2,FALSE))</f>
        <v/>
      </c>
      <c r="E377" s="43" t="str">
        <f>IF(ISERROR(VLOOKUP($B377,'问财（自己导出）'!B:D,3,FALSE)),"",VLOOKUP($B377,'问财（自己导出）'!B:D,3,FALSE))</f>
        <v/>
      </c>
      <c r="F377" s="43" t="str">
        <f>IF(ISERROR(VLOOKUP($B377,'问财（自己导出）'!B:E,4,FALSE)),"",VLOOKUP($B377,'问财（自己导出）'!B:E,4,FALSE))</f>
        <v/>
      </c>
      <c r="G377" s="43" t="str">
        <f>IF(ISERROR(VLOOKUP($B377,'问财（自己导出）'!B:F,5,FALSE)),"",VLOOKUP($B377,'问财（自己导出）'!B:F,5,FALSE))</f>
        <v/>
      </c>
      <c r="H377" s="43" t="str">
        <f>IF(ISERROR(VLOOKUP($B377,'问财（自己导出）'!B:G,6,FALSE)),"",VLOOKUP($B377,'问财（自己导出）'!B:G,6,FALSE))</f>
        <v/>
      </c>
      <c r="I377" s="46">
        <f t="shared" si="7"/>
        <v>0</v>
      </c>
      <c r="J377" s="47" t="str">
        <f>IF(ISERROR(VLOOKUP($B377,'小熊定理判定（不要动）'!$A:B,2,FALSE)),"",VLOOKUP($B377,'小熊定理判定（不要动）'!$A:B,2,FALSE))</f>
        <v/>
      </c>
      <c r="K377" s="47" t="str">
        <f>IF(ISERROR(VLOOKUP($B377,'小熊定理判定（不要动）'!$A:C,3,FALSE)),"",VLOOKUP($B377,'小熊定理判定（不要动）'!$A:C,3,FALSE))</f>
        <v/>
      </c>
      <c r="L377" s="47" t="str">
        <f>IF(ISERROR(VLOOKUP($B377,'小熊定理判定（不要动）'!$A:D,4,FALSE)),"",VLOOKUP($B377,'小熊定理判定（不要动）'!$A:D,4,FALSE))</f>
        <v/>
      </c>
      <c r="M377" s="54" t="str">
        <f>IF(ISERROR(VLOOKUP($B377,'分位点（自己导出） '!$C:E,3,FALSE)),"",VLOOKUP($B377,'分位点（自己导出） '!$C:E,3,FALSE))</f>
        <v/>
      </c>
      <c r="N377" s="54" t="str">
        <f>IF(ISERROR(VLOOKUP($B377,'分位点（自己导出） '!$C:F,4,FALSE)),"",VLOOKUP($B377,'分位点（自己导出） '!$C:F,4,FALSE))</f>
        <v/>
      </c>
    </row>
    <row r="378" spans="4:14">
      <c r="D378" s="41" t="str">
        <f>IF(ISERROR(VLOOKUP(C378,'周期表（不要动）'!A:B,2,FALSE)),"",VLOOKUP(C378,'周期表（不要动）'!A:B,2,FALSE))</f>
        <v/>
      </c>
      <c r="E378" s="43" t="str">
        <f>IF(ISERROR(VLOOKUP($B378,'问财（自己导出）'!B:D,3,FALSE)),"",VLOOKUP($B378,'问财（自己导出）'!B:D,3,FALSE))</f>
        <v/>
      </c>
      <c r="F378" s="43" t="str">
        <f>IF(ISERROR(VLOOKUP($B378,'问财（自己导出）'!B:E,4,FALSE)),"",VLOOKUP($B378,'问财（自己导出）'!B:E,4,FALSE))</f>
        <v/>
      </c>
      <c r="G378" s="43" t="str">
        <f>IF(ISERROR(VLOOKUP($B378,'问财（自己导出）'!B:F,5,FALSE)),"",VLOOKUP($B378,'问财（自己导出）'!B:F,5,FALSE))</f>
        <v/>
      </c>
      <c r="H378" s="43" t="str">
        <f>IF(ISERROR(VLOOKUP($B378,'问财（自己导出）'!B:G,6,FALSE)),"",VLOOKUP($B378,'问财（自己导出）'!B:G,6,FALSE))</f>
        <v/>
      </c>
      <c r="I378" s="46">
        <f t="shared" si="7"/>
        <v>0</v>
      </c>
      <c r="J378" s="47" t="str">
        <f>IF(ISERROR(VLOOKUP($B378,'小熊定理判定（不要动）'!$A:B,2,FALSE)),"",VLOOKUP($B378,'小熊定理判定（不要动）'!$A:B,2,FALSE))</f>
        <v/>
      </c>
      <c r="K378" s="47" t="str">
        <f>IF(ISERROR(VLOOKUP($B378,'小熊定理判定（不要动）'!$A:C,3,FALSE)),"",VLOOKUP($B378,'小熊定理判定（不要动）'!$A:C,3,FALSE))</f>
        <v/>
      </c>
      <c r="L378" s="47" t="str">
        <f>IF(ISERROR(VLOOKUP($B378,'小熊定理判定（不要动）'!$A:D,4,FALSE)),"",VLOOKUP($B378,'小熊定理判定（不要动）'!$A:D,4,FALSE))</f>
        <v/>
      </c>
      <c r="M378" s="54" t="str">
        <f>IF(ISERROR(VLOOKUP($B378,'分位点（自己导出） '!$C:E,3,FALSE)),"",VLOOKUP($B378,'分位点（自己导出） '!$C:E,3,FALSE))</f>
        <v/>
      </c>
      <c r="N378" s="54" t="str">
        <f>IF(ISERROR(VLOOKUP($B378,'分位点（自己导出） '!$C:F,4,FALSE)),"",VLOOKUP($B378,'分位点（自己导出） '!$C:F,4,FALSE))</f>
        <v/>
      </c>
    </row>
    <row r="379" spans="4:14">
      <c r="D379" s="41" t="str">
        <f>IF(ISERROR(VLOOKUP(C379,'周期表（不要动）'!A:B,2,FALSE)),"",VLOOKUP(C379,'周期表（不要动）'!A:B,2,FALSE))</f>
        <v/>
      </c>
      <c r="E379" s="43" t="str">
        <f>IF(ISERROR(VLOOKUP($B379,'问财（自己导出）'!B:D,3,FALSE)),"",VLOOKUP($B379,'问财（自己导出）'!B:D,3,FALSE))</f>
        <v/>
      </c>
      <c r="F379" s="43" t="str">
        <f>IF(ISERROR(VLOOKUP($B379,'问财（自己导出）'!B:E,4,FALSE)),"",VLOOKUP($B379,'问财（自己导出）'!B:E,4,FALSE))</f>
        <v/>
      </c>
      <c r="G379" s="43" t="str">
        <f>IF(ISERROR(VLOOKUP($B379,'问财（自己导出）'!B:F,5,FALSE)),"",VLOOKUP($B379,'问财（自己导出）'!B:F,5,FALSE))</f>
        <v/>
      </c>
      <c r="H379" s="43" t="str">
        <f>IF(ISERROR(VLOOKUP($B379,'问财（自己导出）'!B:G,6,FALSE)),"",VLOOKUP($B379,'问财（自己导出）'!B:G,6,FALSE))</f>
        <v/>
      </c>
      <c r="I379" s="46">
        <f t="shared" si="7"/>
        <v>0</v>
      </c>
      <c r="J379" s="47" t="str">
        <f>IF(ISERROR(VLOOKUP($B379,'小熊定理判定（不要动）'!$A:B,2,FALSE)),"",VLOOKUP($B379,'小熊定理判定（不要动）'!$A:B,2,FALSE))</f>
        <v/>
      </c>
      <c r="K379" s="47" t="str">
        <f>IF(ISERROR(VLOOKUP($B379,'小熊定理判定（不要动）'!$A:C,3,FALSE)),"",VLOOKUP($B379,'小熊定理判定（不要动）'!$A:C,3,FALSE))</f>
        <v/>
      </c>
      <c r="L379" s="47" t="str">
        <f>IF(ISERROR(VLOOKUP($B379,'小熊定理判定（不要动）'!$A:D,4,FALSE)),"",VLOOKUP($B379,'小熊定理判定（不要动）'!$A:D,4,FALSE))</f>
        <v/>
      </c>
      <c r="M379" s="54" t="str">
        <f>IF(ISERROR(VLOOKUP($B379,'分位点（自己导出） '!$C:E,3,FALSE)),"",VLOOKUP($B379,'分位点（自己导出） '!$C:E,3,FALSE))</f>
        <v/>
      </c>
      <c r="N379" s="54" t="str">
        <f>IF(ISERROR(VLOOKUP($B379,'分位点（自己导出） '!$C:F,4,FALSE)),"",VLOOKUP($B379,'分位点（自己导出） '!$C:F,4,FALSE))</f>
        <v/>
      </c>
    </row>
    <row r="380" spans="4:14">
      <c r="D380" s="41" t="str">
        <f>IF(ISERROR(VLOOKUP(C380,'周期表（不要动）'!A:B,2,FALSE)),"",VLOOKUP(C380,'周期表（不要动）'!A:B,2,FALSE))</f>
        <v/>
      </c>
      <c r="E380" s="43" t="str">
        <f>IF(ISERROR(VLOOKUP($B380,'问财（自己导出）'!B:D,3,FALSE)),"",VLOOKUP($B380,'问财（自己导出）'!B:D,3,FALSE))</f>
        <v/>
      </c>
      <c r="F380" s="43" t="str">
        <f>IF(ISERROR(VLOOKUP($B380,'问财（自己导出）'!B:E,4,FALSE)),"",VLOOKUP($B380,'问财（自己导出）'!B:E,4,FALSE))</f>
        <v/>
      </c>
      <c r="G380" s="43" t="str">
        <f>IF(ISERROR(VLOOKUP($B380,'问财（自己导出）'!B:F,5,FALSE)),"",VLOOKUP($B380,'问财（自己导出）'!B:F,5,FALSE))</f>
        <v/>
      </c>
      <c r="H380" s="43" t="str">
        <f>IF(ISERROR(VLOOKUP($B380,'问财（自己导出）'!B:G,6,FALSE)),"",VLOOKUP($B380,'问财（自己导出）'!B:G,6,FALSE))</f>
        <v/>
      </c>
      <c r="I380" s="46">
        <f t="shared" si="7"/>
        <v>0</v>
      </c>
      <c r="J380" s="47" t="str">
        <f>IF(ISERROR(VLOOKUP($B380,'小熊定理判定（不要动）'!$A:B,2,FALSE)),"",VLOOKUP($B380,'小熊定理判定（不要动）'!$A:B,2,FALSE))</f>
        <v/>
      </c>
      <c r="K380" s="47" t="str">
        <f>IF(ISERROR(VLOOKUP($B380,'小熊定理判定（不要动）'!$A:C,3,FALSE)),"",VLOOKUP($B380,'小熊定理判定（不要动）'!$A:C,3,FALSE))</f>
        <v/>
      </c>
      <c r="L380" s="47" t="str">
        <f>IF(ISERROR(VLOOKUP($B380,'小熊定理判定（不要动）'!$A:D,4,FALSE)),"",VLOOKUP($B380,'小熊定理判定（不要动）'!$A:D,4,FALSE))</f>
        <v/>
      </c>
      <c r="M380" s="54" t="str">
        <f>IF(ISERROR(VLOOKUP($B380,'分位点（自己导出） '!$C:E,3,FALSE)),"",VLOOKUP($B380,'分位点（自己导出） '!$C:E,3,FALSE))</f>
        <v/>
      </c>
      <c r="N380" s="54" t="str">
        <f>IF(ISERROR(VLOOKUP($B380,'分位点（自己导出） '!$C:F,4,FALSE)),"",VLOOKUP($B380,'分位点（自己导出） '!$C:F,4,FALSE))</f>
        <v/>
      </c>
    </row>
    <row r="381" spans="4:14">
      <c r="D381" s="41" t="str">
        <f>IF(ISERROR(VLOOKUP(C381,'周期表（不要动）'!A:B,2,FALSE)),"",VLOOKUP(C381,'周期表（不要动）'!A:B,2,FALSE))</f>
        <v/>
      </c>
      <c r="E381" s="43" t="str">
        <f>IF(ISERROR(VLOOKUP($B381,'问财（自己导出）'!B:D,3,FALSE)),"",VLOOKUP($B381,'问财（自己导出）'!B:D,3,FALSE))</f>
        <v/>
      </c>
      <c r="F381" s="43" t="str">
        <f>IF(ISERROR(VLOOKUP($B381,'问财（自己导出）'!B:E,4,FALSE)),"",VLOOKUP($B381,'问财（自己导出）'!B:E,4,FALSE))</f>
        <v/>
      </c>
      <c r="G381" s="43" t="str">
        <f>IF(ISERROR(VLOOKUP($B381,'问财（自己导出）'!B:F,5,FALSE)),"",VLOOKUP($B381,'问财（自己导出）'!B:F,5,FALSE))</f>
        <v/>
      </c>
      <c r="H381" s="43" t="str">
        <f>IF(ISERROR(VLOOKUP($B381,'问财（自己导出）'!B:G,6,FALSE)),"",VLOOKUP($B381,'问财（自己导出）'!B:G,6,FALSE))</f>
        <v/>
      </c>
      <c r="I381" s="46">
        <f t="shared" si="7"/>
        <v>0</v>
      </c>
      <c r="J381" s="47" t="str">
        <f>IF(ISERROR(VLOOKUP($B381,'小熊定理判定（不要动）'!$A:B,2,FALSE)),"",VLOOKUP($B381,'小熊定理判定（不要动）'!$A:B,2,FALSE))</f>
        <v/>
      </c>
      <c r="K381" s="47" t="str">
        <f>IF(ISERROR(VLOOKUP($B381,'小熊定理判定（不要动）'!$A:C,3,FALSE)),"",VLOOKUP($B381,'小熊定理判定（不要动）'!$A:C,3,FALSE))</f>
        <v/>
      </c>
      <c r="L381" s="47" t="str">
        <f>IF(ISERROR(VLOOKUP($B381,'小熊定理判定（不要动）'!$A:D,4,FALSE)),"",VLOOKUP($B381,'小熊定理判定（不要动）'!$A:D,4,FALSE))</f>
        <v/>
      </c>
      <c r="M381" s="54" t="str">
        <f>IF(ISERROR(VLOOKUP($B381,'分位点（自己导出） '!$C:E,3,FALSE)),"",VLOOKUP($B381,'分位点（自己导出） '!$C:E,3,FALSE))</f>
        <v/>
      </c>
      <c r="N381" s="54" t="str">
        <f>IF(ISERROR(VLOOKUP($B381,'分位点（自己导出） '!$C:F,4,FALSE)),"",VLOOKUP($B381,'分位点（自己导出） '!$C:F,4,FALSE))</f>
        <v/>
      </c>
    </row>
    <row r="382" spans="4:14">
      <c r="D382" s="41" t="str">
        <f>IF(ISERROR(VLOOKUP(C382,'周期表（不要动）'!A:B,2,FALSE)),"",VLOOKUP(C382,'周期表（不要动）'!A:B,2,FALSE))</f>
        <v/>
      </c>
      <c r="E382" s="43" t="str">
        <f>IF(ISERROR(VLOOKUP($B382,'问财（自己导出）'!B:D,3,FALSE)),"",VLOOKUP($B382,'问财（自己导出）'!B:D,3,FALSE))</f>
        <v/>
      </c>
      <c r="F382" s="43" t="str">
        <f>IF(ISERROR(VLOOKUP($B382,'问财（自己导出）'!B:E,4,FALSE)),"",VLOOKUP($B382,'问财（自己导出）'!B:E,4,FALSE))</f>
        <v/>
      </c>
      <c r="G382" s="43" t="str">
        <f>IF(ISERROR(VLOOKUP($B382,'问财（自己导出）'!B:F,5,FALSE)),"",VLOOKUP($B382,'问财（自己导出）'!B:F,5,FALSE))</f>
        <v/>
      </c>
      <c r="H382" s="43" t="str">
        <f>IF(ISERROR(VLOOKUP($B382,'问财（自己导出）'!B:G,6,FALSE)),"",VLOOKUP($B382,'问财（自己导出）'!B:G,6,FALSE))</f>
        <v/>
      </c>
      <c r="I382" s="46">
        <f t="shared" si="7"/>
        <v>0</v>
      </c>
      <c r="J382" s="47" t="str">
        <f>IF(ISERROR(VLOOKUP($B382,'小熊定理判定（不要动）'!$A:B,2,FALSE)),"",VLOOKUP($B382,'小熊定理判定（不要动）'!$A:B,2,FALSE))</f>
        <v/>
      </c>
      <c r="K382" s="47" t="str">
        <f>IF(ISERROR(VLOOKUP($B382,'小熊定理判定（不要动）'!$A:C,3,FALSE)),"",VLOOKUP($B382,'小熊定理判定（不要动）'!$A:C,3,FALSE))</f>
        <v/>
      </c>
      <c r="L382" s="47" t="str">
        <f>IF(ISERROR(VLOOKUP($B382,'小熊定理判定（不要动）'!$A:D,4,FALSE)),"",VLOOKUP($B382,'小熊定理判定（不要动）'!$A:D,4,FALSE))</f>
        <v/>
      </c>
      <c r="M382" s="54" t="str">
        <f>IF(ISERROR(VLOOKUP($B382,'分位点（自己导出） '!$C:E,3,FALSE)),"",VLOOKUP($B382,'分位点（自己导出） '!$C:E,3,FALSE))</f>
        <v/>
      </c>
      <c r="N382" s="54" t="str">
        <f>IF(ISERROR(VLOOKUP($B382,'分位点（自己导出） '!$C:F,4,FALSE)),"",VLOOKUP($B382,'分位点（自己导出） '!$C:F,4,FALSE))</f>
        <v/>
      </c>
    </row>
    <row r="383" spans="4:14">
      <c r="D383" s="41" t="str">
        <f>IF(ISERROR(VLOOKUP(C383,'周期表（不要动）'!A:B,2,FALSE)),"",VLOOKUP(C383,'周期表（不要动）'!A:B,2,FALSE))</f>
        <v/>
      </c>
      <c r="E383" s="43" t="str">
        <f>IF(ISERROR(VLOOKUP($B383,'问财（自己导出）'!B:D,3,FALSE)),"",VLOOKUP($B383,'问财（自己导出）'!B:D,3,FALSE))</f>
        <v/>
      </c>
      <c r="F383" s="43" t="str">
        <f>IF(ISERROR(VLOOKUP($B383,'问财（自己导出）'!B:E,4,FALSE)),"",VLOOKUP($B383,'问财（自己导出）'!B:E,4,FALSE))</f>
        <v/>
      </c>
      <c r="G383" s="43" t="str">
        <f>IF(ISERROR(VLOOKUP($B383,'问财（自己导出）'!B:F,5,FALSE)),"",VLOOKUP($B383,'问财（自己导出）'!B:F,5,FALSE))</f>
        <v/>
      </c>
      <c r="H383" s="43" t="str">
        <f>IF(ISERROR(VLOOKUP($B383,'问财（自己导出）'!B:G,6,FALSE)),"",VLOOKUP($B383,'问财（自己导出）'!B:G,6,FALSE))</f>
        <v/>
      </c>
      <c r="I383" s="46">
        <f t="shared" si="7"/>
        <v>0</v>
      </c>
      <c r="J383" s="47" t="str">
        <f>IF(ISERROR(VLOOKUP($B383,'小熊定理判定（不要动）'!$A:B,2,FALSE)),"",VLOOKUP($B383,'小熊定理判定（不要动）'!$A:B,2,FALSE))</f>
        <v/>
      </c>
      <c r="K383" s="47" t="str">
        <f>IF(ISERROR(VLOOKUP($B383,'小熊定理判定（不要动）'!$A:C,3,FALSE)),"",VLOOKUP($B383,'小熊定理判定（不要动）'!$A:C,3,FALSE))</f>
        <v/>
      </c>
      <c r="L383" s="47" t="str">
        <f>IF(ISERROR(VLOOKUP($B383,'小熊定理判定（不要动）'!$A:D,4,FALSE)),"",VLOOKUP($B383,'小熊定理判定（不要动）'!$A:D,4,FALSE))</f>
        <v/>
      </c>
      <c r="M383" s="54" t="str">
        <f>IF(ISERROR(VLOOKUP($B383,'分位点（自己导出） '!$C:E,3,FALSE)),"",VLOOKUP($B383,'分位点（自己导出） '!$C:E,3,FALSE))</f>
        <v/>
      </c>
      <c r="N383" s="54" t="str">
        <f>IF(ISERROR(VLOOKUP($B383,'分位点（自己导出） '!$C:F,4,FALSE)),"",VLOOKUP($B383,'分位点（自己导出） '!$C:F,4,FALSE))</f>
        <v/>
      </c>
    </row>
    <row r="384" spans="4:14">
      <c r="D384" s="41" t="str">
        <f>IF(ISERROR(VLOOKUP(C384,'周期表（不要动）'!A:B,2,FALSE)),"",VLOOKUP(C384,'周期表（不要动）'!A:B,2,FALSE))</f>
        <v/>
      </c>
      <c r="E384" s="43" t="str">
        <f>IF(ISERROR(VLOOKUP($B384,'问财（自己导出）'!B:D,3,FALSE)),"",VLOOKUP($B384,'问财（自己导出）'!B:D,3,FALSE))</f>
        <v/>
      </c>
      <c r="F384" s="43" t="str">
        <f>IF(ISERROR(VLOOKUP($B384,'问财（自己导出）'!B:E,4,FALSE)),"",VLOOKUP($B384,'问财（自己导出）'!B:E,4,FALSE))</f>
        <v/>
      </c>
      <c r="G384" s="43" t="str">
        <f>IF(ISERROR(VLOOKUP($B384,'问财（自己导出）'!B:F,5,FALSE)),"",VLOOKUP($B384,'问财（自己导出）'!B:F,5,FALSE))</f>
        <v/>
      </c>
      <c r="H384" s="43" t="str">
        <f>IF(ISERROR(VLOOKUP($B384,'问财（自己导出）'!B:G,6,FALSE)),"",VLOOKUP($B384,'问财（自己导出）'!B:G,6,FALSE))</f>
        <v/>
      </c>
      <c r="I384" s="46">
        <f t="shared" si="7"/>
        <v>0</v>
      </c>
      <c r="J384" s="47" t="str">
        <f>IF(ISERROR(VLOOKUP($B384,'小熊定理判定（不要动）'!$A:B,2,FALSE)),"",VLOOKUP($B384,'小熊定理判定（不要动）'!$A:B,2,FALSE))</f>
        <v/>
      </c>
      <c r="K384" s="47" t="str">
        <f>IF(ISERROR(VLOOKUP($B384,'小熊定理判定（不要动）'!$A:C,3,FALSE)),"",VLOOKUP($B384,'小熊定理判定（不要动）'!$A:C,3,FALSE))</f>
        <v/>
      </c>
      <c r="L384" s="47" t="str">
        <f>IF(ISERROR(VLOOKUP($B384,'小熊定理判定（不要动）'!$A:D,4,FALSE)),"",VLOOKUP($B384,'小熊定理判定（不要动）'!$A:D,4,FALSE))</f>
        <v/>
      </c>
      <c r="M384" s="54" t="str">
        <f>IF(ISERROR(VLOOKUP($B384,'分位点（自己导出） '!$C:E,3,FALSE)),"",VLOOKUP($B384,'分位点（自己导出） '!$C:E,3,FALSE))</f>
        <v/>
      </c>
      <c r="N384" s="54" t="str">
        <f>IF(ISERROR(VLOOKUP($B384,'分位点（自己导出） '!$C:F,4,FALSE)),"",VLOOKUP($B384,'分位点（自己导出） '!$C:F,4,FALSE))</f>
        <v/>
      </c>
    </row>
    <row r="385" spans="4:14">
      <c r="D385" s="41" t="str">
        <f>IF(ISERROR(VLOOKUP(C385,'周期表（不要动）'!A:B,2,FALSE)),"",VLOOKUP(C385,'周期表（不要动）'!A:B,2,FALSE))</f>
        <v/>
      </c>
      <c r="E385" s="43" t="str">
        <f>IF(ISERROR(VLOOKUP($B385,'问财（自己导出）'!B:D,3,FALSE)),"",VLOOKUP($B385,'问财（自己导出）'!B:D,3,FALSE))</f>
        <v/>
      </c>
      <c r="F385" s="43" t="str">
        <f>IF(ISERROR(VLOOKUP($B385,'问财（自己导出）'!B:E,4,FALSE)),"",VLOOKUP($B385,'问财（自己导出）'!B:E,4,FALSE))</f>
        <v/>
      </c>
      <c r="G385" s="43" t="str">
        <f>IF(ISERROR(VLOOKUP($B385,'问财（自己导出）'!B:F,5,FALSE)),"",VLOOKUP($B385,'问财（自己导出）'!B:F,5,FALSE))</f>
        <v/>
      </c>
      <c r="H385" s="43" t="str">
        <f>IF(ISERROR(VLOOKUP($B385,'问财（自己导出）'!B:G,6,FALSE)),"",VLOOKUP($B385,'问财（自己导出）'!B:G,6,FALSE))</f>
        <v/>
      </c>
      <c r="I385" s="46">
        <f t="shared" si="7"/>
        <v>0</v>
      </c>
      <c r="J385" s="47" t="str">
        <f>IF(ISERROR(VLOOKUP($B385,'小熊定理判定（不要动）'!$A:B,2,FALSE)),"",VLOOKUP($B385,'小熊定理判定（不要动）'!$A:B,2,FALSE))</f>
        <v/>
      </c>
      <c r="K385" s="47" t="str">
        <f>IF(ISERROR(VLOOKUP($B385,'小熊定理判定（不要动）'!$A:C,3,FALSE)),"",VLOOKUP($B385,'小熊定理判定（不要动）'!$A:C,3,FALSE))</f>
        <v/>
      </c>
      <c r="L385" s="47" t="str">
        <f>IF(ISERROR(VLOOKUP($B385,'小熊定理判定（不要动）'!$A:D,4,FALSE)),"",VLOOKUP($B385,'小熊定理判定（不要动）'!$A:D,4,FALSE))</f>
        <v/>
      </c>
      <c r="M385" s="54" t="str">
        <f>IF(ISERROR(VLOOKUP($B385,'分位点（自己导出） '!$C:E,3,FALSE)),"",VLOOKUP($B385,'分位点（自己导出） '!$C:E,3,FALSE))</f>
        <v/>
      </c>
      <c r="N385" s="54" t="str">
        <f>IF(ISERROR(VLOOKUP($B385,'分位点（自己导出） '!$C:F,4,FALSE)),"",VLOOKUP($B385,'分位点（自己导出） '!$C:F,4,FALSE))</f>
        <v/>
      </c>
    </row>
    <row r="386" spans="4:14">
      <c r="D386" s="41" t="str">
        <f>IF(ISERROR(VLOOKUP(C386,'周期表（不要动）'!A:B,2,FALSE)),"",VLOOKUP(C386,'周期表（不要动）'!A:B,2,FALSE))</f>
        <v/>
      </c>
      <c r="E386" s="43" t="str">
        <f>IF(ISERROR(VLOOKUP($B386,'问财（自己导出）'!B:D,3,FALSE)),"",VLOOKUP($B386,'问财（自己导出）'!B:D,3,FALSE))</f>
        <v/>
      </c>
      <c r="F386" s="43" t="str">
        <f>IF(ISERROR(VLOOKUP($B386,'问财（自己导出）'!B:E,4,FALSE)),"",VLOOKUP($B386,'问财（自己导出）'!B:E,4,FALSE))</f>
        <v/>
      </c>
      <c r="G386" s="43" t="str">
        <f>IF(ISERROR(VLOOKUP($B386,'问财（自己导出）'!B:F,5,FALSE)),"",VLOOKUP($B386,'问财（自己导出）'!B:F,5,FALSE))</f>
        <v/>
      </c>
      <c r="H386" s="43" t="str">
        <f>IF(ISERROR(VLOOKUP($B386,'问财（自己导出）'!B:G,6,FALSE)),"",VLOOKUP($B386,'问财（自己导出）'!B:G,6,FALSE))</f>
        <v/>
      </c>
      <c r="I386" s="46">
        <f t="shared" si="7"/>
        <v>0</v>
      </c>
      <c r="J386" s="47" t="str">
        <f>IF(ISERROR(VLOOKUP($B386,'小熊定理判定（不要动）'!$A:B,2,FALSE)),"",VLOOKUP($B386,'小熊定理判定（不要动）'!$A:B,2,FALSE))</f>
        <v/>
      </c>
      <c r="K386" s="47" t="str">
        <f>IF(ISERROR(VLOOKUP($B386,'小熊定理判定（不要动）'!$A:C,3,FALSE)),"",VLOOKUP($B386,'小熊定理判定（不要动）'!$A:C,3,FALSE))</f>
        <v/>
      </c>
      <c r="L386" s="47" t="str">
        <f>IF(ISERROR(VLOOKUP($B386,'小熊定理判定（不要动）'!$A:D,4,FALSE)),"",VLOOKUP($B386,'小熊定理判定（不要动）'!$A:D,4,FALSE))</f>
        <v/>
      </c>
      <c r="M386" s="54" t="str">
        <f>IF(ISERROR(VLOOKUP($B386,'分位点（自己导出） '!$C:E,3,FALSE)),"",VLOOKUP($B386,'分位点（自己导出） '!$C:E,3,FALSE))</f>
        <v/>
      </c>
      <c r="N386" s="54" t="str">
        <f>IF(ISERROR(VLOOKUP($B386,'分位点（自己导出） '!$C:F,4,FALSE)),"",VLOOKUP($B386,'分位点（自己导出） '!$C:F,4,FALSE))</f>
        <v/>
      </c>
    </row>
    <row r="387" spans="4:14">
      <c r="D387" s="41" t="str">
        <f>IF(ISERROR(VLOOKUP(C387,'周期表（不要动）'!A:B,2,FALSE)),"",VLOOKUP(C387,'周期表（不要动）'!A:B,2,FALSE))</f>
        <v/>
      </c>
      <c r="E387" s="43" t="str">
        <f>IF(ISERROR(VLOOKUP($B387,'问财（自己导出）'!B:D,3,FALSE)),"",VLOOKUP($B387,'问财（自己导出）'!B:D,3,FALSE))</f>
        <v/>
      </c>
      <c r="F387" s="43" t="str">
        <f>IF(ISERROR(VLOOKUP($B387,'问财（自己导出）'!B:E,4,FALSE)),"",VLOOKUP($B387,'问财（自己导出）'!B:E,4,FALSE))</f>
        <v/>
      </c>
      <c r="G387" s="43" t="str">
        <f>IF(ISERROR(VLOOKUP($B387,'问财（自己导出）'!B:F,5,FALSE)),"",VLOOKUP($B387,'问财（自己导出）'!B:F,5,FALSE))</f>
        <v/>
      </c>
      <c r="H387" s="43" t="str">
        <f>IF(ISERROR(VLOOKUP($B387,'问财（自己导出）'!B:G,6,FALSE)),"",VLOOKUP($B387,'问财（自己导出）'!B:G,6,FALSE))</f>
        <v/>
      </c>
      <c r="I387" s="46">
        <f t="shared" si="7"/>
        <v>0</v>
      </c>
      <c r="J387" s="47" t="str">
        <f>IF(ISERROR(VLOOKUP($B387,'小熊定理判定（不要动）'!$A:B,2,FALSE)),"",VLOOKUP($B387,'小熊定理判定（不要动）'!$A:B,2,FALSE))</f>
        <v/>
      </c>
      <c r="K387" s="47" t="str">
        <f>IF(ISERROR(VLOOKUP($B387,'小熊定理判定（不要动）'!$A:C,3,FALSE)),"",VLOOKUP($B387,'小熊定理判定（不要动）'!$A:C,3,FALSE))</f>
        <v/>
      </c>
      <c r="L387" s="47" t="str">
        <f>IF(ISERROR(VLOOKUP($B387,'小熊定理判定（不要动）'!$A:D,4,FALSE)),"",VLOOKUP($B387,'小熊定理判定（不要动）'!$A:D,4,FALSE))</f>
        <v/>
      </c>
      <c r="M387" s="54" t="str">
        <f>IF(ISERROR(VLOOKUP($B387,'分位点（自己导出） '!$C:E,3,FALSE)),"",VLOOKUP($B387,'分位点（自己导出） '!$C:E,3,FALSE))</f>
        <v/>
      </c>
      <c r="N387" s="54" t="str">
        <f>IF(ISERROR(VLOOKUP($B387,'分位点（自己导出） '!$C:F,4,FALSE)),"",VLOOKUP($B387,'分位点（自己导出） '!$C:F,4,FALSE))</f>
        <v/>
      </c>
    </row>
    <row r="388" spans="4:14">
      <c r="D388" s="41" t="str">
        <f>IF(ISERROR(VLOOKUP(C388,'周期表（不要动）'!A:B,2,FALSE)),"",VLOOKUP(C388,'周期表（不要动）'!A:B,2,FALSE))</f>
        <v/>
      </c>
      <c r="E388" s="43" t="str">
        <f>IF(ISERROR(VLOOKUP($B388,'问财（自己导出）'!B:D,3,FALSE)),"",VLOOKUP($B388,'问财（自己导出）'!B:D,3,FALSE))</f>
        <v/>
      </c>
      <c r="F388" s="43" t="str">
        <f>IF(ISERROR(VLOOKUP($B388,'问财（自己导出）'!B:E,4,FALSE)),"",VLOOKUP($B388,'问财（自己导出）'!B:E,4,FALSE))</f>
        <v/>
      </c>
      <c r="G388" s="43" t="str">
        <f>IF(ISERROR(VLOOKUP($B388,'问财（自己导出）'!B:F,5,FALSE)),"",VLOOKUP($B388,'问财（自己导出）'!B:F,5,FALSE))</f>
        <v/>
      </c>
      <c r="H388" s="43" t="str">
        <f>IF(ISERROR(VLOOKUP($B388,'问财（自己导出）'!B:G,6,FALSE)),"",VLOOKUP($B388,'问财（自己导出）'!B:G,6,FALSE))</f>
        <v/>
      </c>
      <c r="I388" s="46">
        <f t="shared" si="7"/>
        <v>0</v>
      </c>
      <c r="J388" s="47" t="str">
        <f>IF(ISERROR(VLOOKUP($B388,'小熊定理判定（不要动）'!$A:B,2,FALSE)),"",VLOOKUP($B388,'小熊定理判定（不要动）'!$A:B,2,FALSE))</f>
        <v/>
      </c>
      <c r="K388" s="47" t="str">
        <f>IF(ISERROR(VLOOKUP($B388,'小熊定理判定（不要动）'!$A:C,3,FALSE)),"",VLOOKUP($B388,'小熊定理判定（不要动）'!$A:C,3,FALSE))</f>
        <v/>
      </c>
      <c r="L388" s="47" t="str">
        <f>IF(ISERROR(VLOOKUP($B388,'小熊定理判定（不要动）'!$A:D,4,FALSE)),"",VLOOKUP($B388,'小熊定理判定（不要动）'!$A:D,4,FALSE))</f>
        <v/>
      </c>
      <c r="M388" s="54" t="str">
        <f>IF(ISERROR(VLOOKUP($B388,'分位点（自己导出） '!$C:E,3,FALSE)),"",VLOOKUP($B388,'分位点（自己导出） '!$C:E,3,FALSE))</f>
        <v/>
      </c>
      <c r="N388" s="54" t="str">
        <f>IF(ISERROR(VLOOKUP($B388,'分位点（自己导出） '!$C:F,4,FALSE)),"",VLOOKUP($B388,'分位点（自己导出） '!$C:F,4,FALSE))</f>
        <v/>
      </c>
    </row>
    <row r="389" spans="4:14">
      <c r="D389" s="41" t="str">
        <f>IF(ISERROR(VLOOKUP(C389,'周期表（不要动）'!A:B,2,FALSE)),"",VLOOKUP(C389,'周期表（不要动）'!A:B,2,FALSE))</f>
        <v/>
      </c>
      <c r="E389" s="43" t="str">
        <f>IF(ISERROR(VLOOKUP($B389,'问财（自己导出）'!B:D,3,FALSE)),"",VLOOKUP($B389,'问财（自己导出）'!B:D,3,FALSE))</f>
        <v/>
      </c>
      <c r="F389" s="43" t="str">
        <f>IF(ISERROR(VLOOKUP($B389,'问财（自己导出）'!B:E,4,FALSE)),"",VLOOKUP($B389,'问财（自己导出）'!B:E,4,FALSE))</f>
        <v/>
      </c>
      <c r="G389" s="43" t="str">
        <f>IF(ISERROR(VLOOKUP($B389,'问财（自己导出）'!B:F,5,FALSE)),"",VLOOKUP($B389,'问财（自己导出）'!B:F,5,FALSE))</f>
        <v/>
      </c>
      <c r="H389" s="43" t="str">
        <f>IF(ISERROR(VLOOKUP($B389,'问财（自己导出）'!B:G,6,FALSE)),"",VLOOKUP($B389,'问财（自己导出）'!B:G,6,FALSE))</f>
        <v/>
      </c>
      <c r="I389" s="46">
        <f t="shared" si="7"/>
        <v>0</v>
      </c>
      <c r="J389" s="47" t="str">
        <f>IF(ISERROR(VLOOKUP($B389,'小熊定理判定（不要动）'!$A:B,2,FALSE)),"",VLOOKUP($B389,'小熊定理判定（不要动）'!$A:B,2,FALSE))</f>
        <v/>
      </c>
      <c r="K389" s="47" t="str">
        <f>IF(ISERROR(VLOOKUP($B389,'小熊定理判定（不要动）'!$A:C,3,FALSE)),"",VLOOKUP($B389,'小熊定理判定（不要动）'!$A:C,3,FALSE))</f>
        <v/>
      </c>
      <c r="L389" s="47" t="str">
        <f>IF(ISERROR(VLOOKUP($B389,'小熊定理判定（不要动）'!$A:D,4,FALSE)),"",VLOOKUP($B389,'小熊定理判定（不要动）'!$A:D,4,FALSE))</f>
        <v/>
      </c>
      <c r="M389" s="54" t="str">
        <f>IF(ISERROR(VLOOKUP($B389,'分位点（自己导出） '!$C:E,3,FALSE)),"",VLOOKUP($B389,'分位点（自己导出） '!$C:E,3,FALSE))</f>
        <v/>
      </c>
      <c r="N389" s="54" t="str">
        <f>IF(ISERROR(VLOOKUP($B389,'分位点（自己导出） '!$C:F,4,FALSE)),"",VLOOKUP($B389,'分位点（自己导出） '!$C:F,4,FALSE))</f>
        <v/>
      </c>
    </row>
    <row r="390" spans="4:14">
      <c r="D390" s="41" t="str">
        <f>IF(ISERROR(VLOOKUP(C390,'周期表（不要动）'!A:B,2,FALSE)),"",VLOOKUP(C390,'周期表（不要动）'!A:B,2,FALSE))</f>
        <v/>
      </c>
      <c r="E390" s="43" t="str">
        <f>IF(ISERROR(VLOOKUP($B390,'问财（自己导出）'!B:D,3,FALSE)),"",VLOOKUP($B390,'问财（自己导出）'!B:D,3,FALSE))</f>
        <v/>
      </c>
      <c r="F390" s="43" t="str">
        <f>IF(ISERROR(VLOOKUP($B390,'问财（自己导出）'!B:E,4,FALSE)),"",VLOOKUP($B390,'问财（自己导出）'!B:E,4,FALSE))</f>
        <v/>
      </c>
      <c r="G390" s="43" t="str">
        <f>IF(ISERROR(VLOOKUP($B390,'问财（自己导出）'!B:F,5,FALSE)),"",VLOOKUP($B390,'问财（自己导出）'!B:F,5,FALSE))</f>
        <v/>
      </c>
      <c r="H390" s="43" t="str">
        <f>IF(ISERROR(VLOOKUP($B390,'问财（自己导出）'!B:G,6,FALSE)),"",VLOOKUP($B390,'问财（自己导出）'!B:G,6,FALSE))</f>
        <v/>
      </c>
      <c r="I390" s="46">
        <f t="shared" si="7"/>
        <v>0</v>
      </c>
      <c r="J390" s="47" t="str">
        <f>IF(ISERROR(VLOOKUP($B390,'小熊定理判定（不要动）'!$A:B,2,FALSE)),"",VLOOKUP($B390,'小熊定理判定（不要动）'!$A:B,2,FALSE))</f>
        <v/>
      </c>
      <c r="K390" s="47" t="str">
        <f>IF(ISERROR(VLOOKUP($B390,'小熊定理判定（不要动）'!$A:C,3,FALSE)),"",VLOOKUP($B390,'小熊定理判定（不要动）'!$A:C,3,FALSE))</f>
        <v/>
      </c>
      <c r="L390" s="47" t="str">
        <f>IF(ISERROR(VLOOKUP($B390,'小熊定理判定（不要动）'!$A:D,4,FALSE)),"",VLOOKUP($B390,'小熊定理判定（不要动）'!$A:D,4,FALSE))</f>
        <v/>
      </c>
      <c r="M390" s="54" t="str">
        <f>IF(ISERROR(VLOOKUP($B390,'分位点（自己导出） '!$C:E,3,FALSE)),"",VLOOKUP($B390,'分位点（自己导出） '!$C:E,3,FALSE))</f>
        <v/>
      </c>
      <c r="N390" s="54" t="str">
        <f>IF(ISERROR(VLOOKUP($B390,'分位点（自己导出） '!$C:F,4,FALSE)),"",VLOOKUP($B390,'分位点（自己导出） '!$C:F,4,FALSE))</f>
        <v/>
      </c>
    </row>
    <row r="391" spans="4:14">
      <c r="D391" s="41" t="str">
        <f>IF(ISERROR(VLOOKUP(C391,'周期表（不要动）'!A:B,2,FALSE)),"",VLOOKUP(C391,'周期表（不要动）'!A:B,2,FALSE))</f>
        <v/>
      </c>
      <c r="E391" s="43" t="str">
        <f>IF(ISERROR(VLOOKUP($B391,'问财（自己导出）'!B:D,3,FALSE)),"",VLOOKUP($B391,'问财（自己导出）'!B:D,3,FALSE))</f>
        <v/>
      </c>
      <c r="F391" s="43" t="str">
        <f>IF(ISERROR(VLOOKUP($B391,'问财（自己导出）'!B:E,4,FALSE)),"",VLOOKUP($B391,'问财（自己导出）'!B:E,4,FALSE))</f>
        <v/>
      </c>
      <c r="G391" s="43" t="str">
        <f>IF(ISERROR(VLOOKUP($B391,'问财（自己导出）'!B:F,5,FALSE)),"",VLOOKUP($B391,'问财（自己导出）'!B:F,5,FALSE))</f>
        <v/>
      </c>
      <c r="H391" s="43" t="str">
        <f>IF(ISERROR(VLOOKUP($B391,'问财（自己导出）'!B:G,6,FALSE)),"",VLOOKUP($B391,'问财（自己导出）'!B:G,6,FALSE))</f>
        <v/>
      </c>
      <c r="I391" s="46">
        <f t="shared" si="7"/>
        <v>0</v>
      </c>
      <c r="J391" s="47" t="str">
        <f>IF(ISERROR(VLOOKUP($B391,'小熊定理判定（不要动）'!$A:B,2,FALSE)),"",VLOOKUP($B391,'小熊定理判定（不要动）'!$A:B,2,FALSE))</f>
        <v/>
      </c>
      <c r="K391" s="47" t="str">
        <f>IF(ISERROR(VLOOKUP($B391,'小熊定理判定（不要动）'!$A:C,3,FALSE)),"",VLOOKUP($B391,'小熊定理判定（不要动）'!$A:C,3,FALSE))</f>
        <v/>
      </c>
      <c r="L391" s="47" t="str">
        <f>IF(ISERROR(VLOOKUP($B391,'小熊定理判定（不要动）'!$A:D,4,FALSE)),"",VLOOKUP($B391,'小熊定理判定（不要动）'!$A:D,4,FALSE))</f>
        <v/>
      </c>
      <c r="M391" s="54" t="str">
        <f>IF(ISERROR(VLOOKUP($B391,'分位点（自己导出） '!$C:E,3,FALSE)),"",VLOOKUP($B391,'分位点（自己导出） '!$C:E,3,FALSE))</f>
        <v/>
      </c>
      <c r="N391" s="54" t="str">
        <f>IF(ISERROR(VLOOKUP($B391,'分位点（自己导出） '!$C:F,4,FALSE)),"",VLOOKUP($B391,'分位点（自己导出） '!$C:F,4,FALSE))</f>
        <v/>
      </c>
    </row>
    <row r="392" spans="4:14">
      <c r="D392" s="41" t="str">
        <f>IF(ISERROR(VLOOKUP(C392,'周期表（不要动）'!A:B,2,FALSE)),"",VLOOKUP(C392,'周期表（不要动）'!A:B,2,FALSE))</f>
        <v/>
      </c>
      <c r="E392" s="43" t="str">
        <f>IF(ISERROR(VLOOKUP($B392,'问财（自己导出）'!B:D,3,FALSE)),"",VLOOKUP($B392,'问财（自己导出）'!B:D,3,FALSE))</f>
        <v/>
      </c>
      <c r="F392" s="43" t="str">
        <f>IF(ISERROR(VLOOKUP($B392,'问财（自己导出）'!B:E,4,FALSE)),"",VLOOKUP($B392,'问财（自己导出）'!B:E,4,FALSE))</f>
        <v/>
      </c>
      <c r="G392" s="43" t="str">
        <f>IF(ISERROR(VLOOKUP($B392,'问财（自己导出）'!B:F,5,FALSE)),"",VLOOKUP($B392,'问财（自己导出）'!B:F,5,FALSE))</f>
        <v/>
      </c>
      <c r="H392" s="43" t="str">
        <f>IF(ISERROR(VLOOKUP($B392,'问财（自己导出）'!B:G,6,FALSE)),"",VLOOKUP($B392,'问财（自己导出）'!B:G,6,FALSE))</f>
        <v/>
      </c>
      <c r="I392" s="46">
        <f t="shared" si="7"/>
        <v>0</v>
      </c>
      <c r="J392" s="47" t="str">
        <f>IF(ISERROR(VLOOKUP($B392,'小熊定理判定（不要动）'!$A:B,2,FALSE)),"",VLOOKUP($B392,'小熊定理判定（不要动）'!$A:B,2,FALSE))</f>
        <v/>
      </c>
      <c r="K392" s="47" t="str">
        <f>IF(ISERROR(VLOOKUP($B392,'小熊定理判定（不要动）'!$A:C,3,FALSE)),"",VLOOKUP($B392,'小熊定理判定（不要动）'!$A:C,3,FALSE))</f>
        <v/>
      </c>
      <c r="L392" s="47" t="str">
        <f>IF(ISERROR(VLOOKUP($B392,'小熊定理判定（不要动）'!$A:D,4,FALSE)),"",VLOOKUP($B392,'小熊定理判定（不要动）'!$A:D,4,FALSE))</f>
        <v/>
      </c>
      <c r="M392" s="54" t="str">
        <f>IF(ISERROR(VLOOKUP($B392,'分位点（自己导出） '!$C:E,3,FALSE)),"",VLOOKUP($B392,'分位点（自己导出） '!$C:E,3,FALSE))</f>
        <v/>
      </c>
      <c r="N392" s="54" t="str">
        <f>IF(ISERROR(VLOOKUP($B392,'分位点（自己导出） '!$C:F,4,FALSE)),"",VLOOKUP($B392,'分位点（自己导出） '!$C:F,4,FALSE))</f>
        <v/>
      </c>
    </row>
    <row r="393" spans="4:14">
      <c r="D393" s="41" t="str">
        <f>IF(ISERROR(VLOOKUP(C393,'周期表（不要动）'!A:B,2,FALSE)),"",VLOOKUP(C393,'周期表（不要动）'!A:B,2,FALSE))</f>
        <v/>
      </c>
      <c r="E393" s="43" t="str">
        <f>IF(ISERROR(VLOOKUP($B393,'问财（自己导出）'!B:D,3,FALSE)),"",VLOOKUP($B393,'问财（自己导出）'!B:D,3,FALSE))</f>
        <v/>
      </c>
      <c r="F393" s="43" t="str">
        <f>IF(ISERROR(VLOOKUP($B393,'问财（自己导出）'!B:E,4,FALSE)),"",VLOOKUP($B393,'问财（自己导出）'!B:E,4,FALSE))</f>
        <v/>
      </c>
      <c r="G393" s="43" t="str">
        <f>IF(ISERROR(VLOOKUP($B393,'问财（自己导出）'!B:F,5,FALSE)),"",VLOOKUP($B393,'问财（自己导出）'!B:F,5,FALSE))</f>
        <v/>
      </c>
      <c r="H393" s="43" t="str">
        <f>IF(ISERROR(VLOOKUP($B393,'问财（自己导出）'!B:G,6,FALSE)),"",VLOOKUP($B393,'问财（自己导出）'!B:G,6,FALSE))</f>
        <v/>
      </c>
      <c r="I393" s="46">
        <f t="shared" si="7"/>
        <v>0</v>
      </c>
      <c r="J393" s="47" t="str">
        <f>IF(ISERROR(VLOOKUP($B393,'小熊定理判定（不要动）'!$A:B,2,FALSE)),"",VLOOKUP($B393,'小熊定理判定（不要动）'!$A:B,2,FALSE))</f>
        <v/>
      </c>
      <c r="K393" s="47" t="str">
        <f>IF(ISERROR(VLOOKUP($B393,'小熊定理判定（不要动）'!$A:C,3,FALSE)),"",VLOOKUP($B393,'小熊定理判定（不要动）'!$A:C,3,FALSE))</f>
        <v/>
      </c>
      <c r="L393" s="47" t="str">
        <f>IF(ISERROR(VLOOKUP($B393,'小熊定理判定（不要动）'!$A:D,4,FALSE)),"",VLOOKUP($B393,'小熊定理判定（不要动）'!$A:D,4,FALSE))</f>
        <v/>
      </c>
      <c r="M393" s="54" t="str">
        <f>IF(ISERROR(VLOOKUP($B393,'分位点（自己导出） '!$C:E,3,FALSE)),"",VLOOKUP($B393,'分位点（自己导出） '!$C:E,3,FALSE))</f>
        <v/>
      </c>
      <c r="N393" s="54" t="str">
        <f>IF(ISERROR(VLOOKUP($B393,'分位点（自己导出） '!$C:F,4,FALSE)),"",VLOOKUP($B393,'分位点（自己导出） '!$C:F,4,FALSE))</f>
        <v/>
      </c>
    </row>
    <row r="394" spans="4:14">
      <c r="D394" s="41" t="str">
        <f>IF(ISERROR(VLOOKUP(C394,'周期表（不要动）'!A:B,2,FALSE)),"",VLOOKUP(C394,'周期表（不要动）'!A:B,2,FALSE))</f>
        <v/>
      </c>
      <c r="E394" s="43" t="str">
        <f>IF(ISERROR(VLOOKUP($B394,'问财（自己导出）'!B:D,3,FALSE)),"",VLOOKUP($B394,'问财（自己导出）'!B:D,3,FALSE))</f>
        <v/>
      </c>
      <c r="F394" s="43" t="str">
        <f>IF(ISERROR(VLOOKUP($B394,'问财（自己导出）'!B:E,4,FALSE)),"",VLOOKUP($B394,'问财（自己导出）'!B:E,4,FALSE))</f>
        <v/>
      </c>
      <c r="G394" s="43" t="str">
        <f>IF(ISERROR(VLOOKUP($B394,'问财（自己导出）'!B:F,5,FALSE)),"",VLOOKUP($B394,'问财（自己导出）'!B:F,5,FALSE))</f>
        <v/>
      </c>
      <c r="H394" s="43" t="str">
        <f>IF(ISERROR(VLOOKUP($B394,'问财（自己导出）'!B:G,6,FALSE)),"",VLOOKUP($B394,'问财（自己导出）'!B:G,6,FALSE))</f>
        <v/>
      </c>
      <c r="I394" s="46">
        <f t="shared" si="7"/>
        <v>0</v>
      </c>
      <c r="J394" s="47" t="str">
        <f>IF(ISERROR(VLOOKUP($B394,'小熊定理判定（不要动）'!$A:B,2,FALSE)),"",VLOOKUP($B394,'小熊定理判定（不要动）'!$A:B,2,FALSE))</f>
        <v/>
      </c>
      <c r="K394" s="47" t="str">
        <f>IF(ISERROR(VLOOKUP($B394,'小熊定理判定（不要动）'!$A:C,3,FALSE)),"",VLOOKUP($B394,'小熊定理判定（不要动）'!$A:C,3,FALSE))</f>
        <v/>
      </c>
      <c r="L394" s="47" t="str">
        <f>IF(ISERROR(VLOOKUP($B394,'小熊定理判定（不要动）'!$A:D,4,FALSE)),"",VLOOKUP($B394,'小熊定理判定（不要动）'!$A:D,4,FALSE))</f>
        <v/>
      </c>
      <c r="M394" s="54" t="str">
        <f>IF(ISERROR(VLOOKUP($B394,'分位点（自己导出） '!$C:E,3,FALSE)),"",VLOOKUP($B394,'分位点（自己导出） '!$C:E,3,FALSE))</f>
        <v/>
      </c>
      <c r="N394" s="54" t="str">
        <f>IF(ISERROR(VLOOKUP($B394,'分位点（自己导出） '!$C:F,4,FALSE)),"",VLOOKUP($B394,'分位点（自己导出） '!$C:F,4,FALSE))</f>
        <v/>
      </c>
    </row>
    <row r="395" spans="4:14">
      <c r="D395" s="41" t="str">
        <f>IF(ISERROR(VLOOKUP(C395,'周期表（不要动）'!A:B,2,FALSE)),"",VLOOKUP(C395,'周期表（不要动）'!A:B,2,FALSE))</f>
        <v/>
      </c>
      <c r="E395" s="43" t="str">
        <f>IF(ISERROR(VLOOKUP($B395,'问财（自己导出）'!B:D,3,FALSE)),"",VLOOKUP($B395,'问财（自己导出）'!B:D,3,FALSE))</f>
        <v/>
      </c>
      <c r="F395" s="43" t="str">
        <f>IF(ISERROR(VLOOKUP($B395,'问财（自己导出）'!B:E,4,FALSE)),"",VLOOKUP($B395,'问财（自己导出）'!B:E,4,FALSE))</f>
        <v/>
      </c>
      <c r="G395" s="43" t="str">
        <f>IF(ISERROR(VLOOKUP($B395,'问财（自己导出）'!B:F,5,FALSE)),"",VLOOKUP($B395,'问财（自己导出）'!B:F,5,FALSE))</f>
        <v/>
      </c>
      <c r="H395" s="43" t="str">
        <f>IF(ISERROR(VLOOKUP($B395,'问财（自己导出）'!B:G,6,FALSE)),"",VLOOKUP($B395,'问财（自己导出）'!B:G,6,FALSE))</f>
        <v/>
      </c>
      <c r="I395" s="46">
        <f t="shared" si="7"/>
        <v>0</v>
      </c>
      <c r="J395" s="47" t="str">
        <f>IF(ISERROR(VLOOKUP($B395,'小熊定理判定（不要动）'!$A:B,2,FALSE)),"",VLOOKUP($B395,'小熊定理判定（不要动）'!$A:B,2,FALSE))</f>
        <v/>
      </c>
      <c r="K395" s="47" t="str">
        <f>IF(ISERROR(VLOOKUP($B395,'小熊定理判定（不要动）'!$A:C,3,FALSE)),"",VLOOKUP($B395,'小熊定理判定（不要动）'!$A:C,3,FALSE))</f>
        <v/>
      </c>
      <c r="L395" s="47" t="str">
        <f>IF(ISERROR(VLOOKUP($B395,'小熊定理判定（不要动）'!$A:D,4,FALSE)),"",VLOOKUP($B395,'小熊定理判定（不要动）'!$A:D,4,FALSE))</f>
        <v/>
      </c>
      <c r="M395" s="54" t="str">
        <f>IF(ISERROR(VLOOKUP($B395,'分位点（自己导出） '!$C:E,3,FALSE)),"",VLOOKUP($B395,'分位点（自己导出） '!$C:E,3,FALSE))</f>
        <v/>
      </c>
      <c r="N395" s="54" t="str">
        <f>IF(ISERROR(VLOOKUP($B395,'分位点（自己导出） '!$C:F,4,FALSE)),"",VLOOKUP($B395,'分位点（自己导出） '!$C:F,4,FALSE))</f>
        <v/>
      </c>
    </row>
    <row r="396" spans="4:14">
      <c r="D396" s="41" t="str">
        <f>IF(ISERROR(VLOOKUP(C396,'周期表（不要动）'!A:B,2,FALSE)),"",VLOOKUP(C396,'周期表（不要动）'!A:B,2,FALSE))</f>
        <v/>
      </c>
      <c r="E396" s="43" t="str">
        <f>IF(ISERROR(VLOOKUP($B396,'问财（自己导出）'!B:D,3,FALSE)),"",VLOOKUP($B396,'问财（自己导出）'!B:D,3,FALSE))</f>
        <v/>
      </c>
      <c r="F396" s="43" t="str">
        <f>IF(ISERROR(VLOOKUP($B396,'问财（自己导出）'!B:E,4,FALSE)),"",VLOOKUP($B396,'问财（自己导出）'!B:E,4,FALSE))</f>
        <v/>
      </c>
      <c r="G396" s="43" t="str">
        <f>IF(ISERROR(VLOOKUP($B396,'问财（自己导出）'!B:F,5,FALSE)),"",VLOOKUP($B396,'问财（自己导出）'!B:F,5,FALSE))</f>
        <v/>
      </c>
      <c r="H396" s="43" t="str">
        <f>IF(ISERROR(VLOOKUP($B396,'问财（自己导出）'!B:G,6,FALSE)),"",VLOOKUP($B396,'问财（自己导出）'!B:G,6,FALSE))</f>
        <v/>
      </c>
      <c r="I396" s="46">
        <f t="shared" si="7"/>
        <v>0</v>
      </c>
      <c r="J396" s="47" t="str">
        <f>IF(ISERROR(VLOOKUP($B396,'小熊定理判定（不要动）'!$A:B,2,FALSE)),"",VLOOKUP($B396,'小熊定理判定（不要动）'!$A:B,2,FALSE))</f>
        <v/>
      </c>
      <c r="K396" s="47" t="str">
        <f>IF(ISERROR(VLOOKUP($B396,'小熊定理判定（不要动）'!$A:C,3,FALSE)),"",VLOOKUP($B396,'小熊定理判定（不要动）'!$A:C,3,FALSE))</f>
        <v/>
      </c>
      <c r="L396" s="47" t="str">
        <f>IF(ISERROR(VLOOKUP($B396,'小熊定理判定（不要动）'!$A:D,4,FALSE)),"",VLOOKUP($B396,'小熊定理判定（不要动）'!$A:D,4,FALSE))</f>
        <v/>
      </c>
      <c r="M396" s="54" t="str">
        <f>IF(ISERROR(VLOOKUP($B396,'分位点（自己导出） '!$C:E,3,FALSE)),"",VLOOKUP($B396,'分位点（自己导出） '!$C:E,3,FALSE))</f>
        <v/>
      </c>
      <c r="N396" s="54" t="str">
        <f>IF(ISERROR(VLOOKUP($B396,'分位点（自己导出） '!$C:F,4,FALSE)),"",VLOOKUP($B396,'分位点（自己导出） '!$C:F,4,FALSE))</f>
        <v/>
      </c>
    </row>
    <row r="397" spans="4:14">
      <c r="D397" s="41" t="str">
        <f>IF(ISERROR(VLOOKUP(C397,'周期表（不要动）'!A:B,2,FALSE)),"",VLOOKUP(C397,'周期表（不要动）'!A:B,2,FALSE))</f>
        <v/>
      </c>
      <c r="E397" s="43" t="str">
        <f>IF(ISERROR(VLOOKUP($B397,'问财（自己导出）'!B:D,3,FALSE)),"",VLOOKUP($B397,'问财（自己导出）'!B:D,3,FALSE))</f>
        <v/>
      </c>
      <c r="F397" s="43" t="str">
        <f>IF(ISERROR(VLOOKUP($B397,'问财（自己导出）'!B:E,4,FALSE)),"",VLOOKUP($B397,'问财（自己导出）'!B:E,4,FALSE))</f>
        <v/>
      </c>
      <c r="G397" s="43" t="str">
        <f>IF(ISERROR(VLOOKUP($B397,'问财（自己导出）'!B:F,5,FALSE)),"",VLOOKUP($B397,'问财（自己导出）'!B:F,5,FALSE))</f>
        <v/>
      </c>
      <c r="H397" s="43" t="str">
        <f>IF(ISERROR(VLOOKUP($B397,'问财（自己导出）'!B:G,6,FALSE)),"",VLOOKUP($B397,'问财（自己导出）'!B:G,6,FALSE))</f>
        <v/>
      </c>
      <c r="I397" s="46">
        <f t="shared" si="7"/>
        <v>0</v>
      </c>
      <c r="J397" s="47" t="str">
        <f>IF(ISERROR(VLOOKUP($B397,'小熊定理判定（不要动）'!$A:B,2,FALSE)),"",VLOOKUP($B397,'小熊定理判定（不要动）'!$A:B,2,FALSE))</f>
        <v/>
      </c>
      <c r="K397" s="47" t="str">
        <f>IF(ISERROR(VLOOKUP($B397,'小熊定理判定（不要动）'!$A:C,3,FALSE)),"",VLOOKUP($B397,'小熊定理判定（不要动）'!$A:C,3,FALSE))</f>
        <v/>
      </c>
      <c r="L397" s="47" t="str">
        <f>IF(ISERROR(VLOOKUP($B397,'小熊定理判定（不要动）'!$A:D,4,FALSE)),"",VLOOKUP($B397,'小熊定理判定（不要动）'!$A:D,4,FALSE))</f>
        <v/>
      </c>
      <c r="M397" s="54" t="str">
        <f>IF(ISERROR(VLOOKUP($B397,'分位点（自己导出） '!$C:E,3,FALSE)),"",VLOOKUP($B397,'分位点（自己导出） '!$C:E,3,FALSE))</f>
        <v/>
      </c>
      <c r="N397" s="54" t="str">
        <f>IF(ISERROR(VLOOKUP($B397,'分位点（自己导出） '!$C:F,4,FALSE)),"",VLOOKUP($B397,'分位点（自己导出） '!$C:F,4,FALSE))</f>
        <v/>
      </c>
    </row>
    <row r="398" spans="4:14">
      <c r="D398" s="41" t="str">
        <f>IF(ISERROR(VLOOKUP(C398,'周期表（不要动）'!A:B,2,FALSE)),"",VLOOKUP(C398,'周期表（不要动）'!A:B,2,FALSE))</f>
        <v/>
      </c>
      <c r="E398" s="43" t="str">
        <f>IF(ISERROR(VLOOKUP($B398,'问财（自己导出）'!B:D,3,FALSE)),"",VLOOKUP($B398,'问财（自己导出）'!B:D,3,FALSE))</f>
        <v/>
      </c>
      <c r="F398" s="43" t="str">
        <f>IF(ISERROR(VLOOKUP($B398,'问财（自己导出）'!B:E,4,FALSE)),"",VLOOKUP($B398,'问财（自己导出）'!B:E,4,FALSE))</f>
        <v/>
      </c>
      <c r="G398" s="43" t="str">
        <f>IF(ISERROR(VLOOKUP($B398,'问财（自己导出）'!B:F,5,FALSE)),"",VLOOKUP($B398,'问财（自己导出）'!B:F,5,FALSE))</f>
        <v/>
      </c>
      <c r="H398" s="43" t="str">
        <f>IF(ISERROR(VLOOKUP($B398,'问财（自己导出）'!B:G,6,FALSE)),"",VLOOKUP($B398,'问财（自己导出）'!B:G,6,FALSE))</f>
        <v/>
      </c>
      <c r="I398" s="46">
        <f t="shared" si="7"/>
        <v>0</v>
      </c>
      <c r="J398" s="47" t="str">
        <f>IF(ISERROR(VLOOKUP($B398,'小熊定理判定（不要动）'!$A:B,2,FALSE)),"",VLOOKUP($B398,'小熊定理判定（不要动）'!$A:B,2,FALSE))</f>
        <v/>
      </c>
      <c r="K398" s="47" t="str">
        <f>IF(ISERROR(VLOOKUP($B398,'小熊定理判定（不要动）'!$A:C,3,FALSE)),"",VLOOKUP($B398,'小熊定理判定（不要动）'!$A:C,3,FALSE))</f>
        <v/>
      </c>
      <c r="L398" s="47" t="str">
        <f>IF(ISERROR(VLOOKUP($B398,'小熊定理判定（不要动）'!$A:D,4,FALSE)),"",VLOOKUP($B398,'小熊定理判定（不要动）'!$A:D,4,FALSE))</f>
        <v/>
      </c>
      <c r="M398" s="54" t="str">
        <f>IF(ISERROR(VLOOKUP($B398,'分位点（自己导出） '!$C:E,3,FALSE)),"",VLOOKUP($B398,'分位点（自己导出） '!$C:E,3,FALSE))</f>
        <v/>
      </c>
      <c r="N398" s="54" t="str">
        <f>IF(ISERROR(VLOOKUP($B398,'分位点（自己导出） '!$C:F,4,FALSE)),"",VLOOKUP($B398,'分位点（自己导出） '!$C:F,4,FALSE))</f>
        <v/>
      </c>
    </row>
    <row r="399" spans="4:14">
      <c r="D399" s="41" t="str">
        <f>IF(ISERROR(VLOOKUP(C399,'周期表（不要动）'!A:B,2,FALSE)),"",VLOOKUP(C399,'周期表（不要动）'!A:B,2,FALSE))</f>
        <v/>
      </c>
      <c r="E399" s="43" t="str">
        <f>IF(ISERROR(VLOOKUP($B399,'问财（自己导出）'!B:D,3,FALSE)),"",VLOOKUP($B399,'问财（自己导出）'!B:D,3,FALSE))</f>
        <v/>
      </c>
      <c r="F399" s="43" t="str">
        <f>IF(ISERROR(VLOOKUP($B399,'问财（自己导出）'!B:E,4,FALSE)),"",VLOOKUP($B399,'问财（自己导出）'!B:E,4,FALSE))</f>
        <v/>
      </c>
      <c r="G399" s="43" t="str">
        <f>IF(ISERROR(VLOOKUP($B399,'问财（自己导出）'!B:F,5,FALSE)),"",VLOOKUP($B399,'问财（自己导出）'!B:F,5,FALSE))</f>
        <v/>
      </c>
      <c r="H399" s="43" t="str">
        <f>IF(ISERROR(VLOOKUP($B399,'问财（自己导出）'!B:G,6,FALSE)),"",VLOOKUP($B399,'问财（自己导出）'!B:G,6,FALSE))</f>
        <v/>
      </c>
      <c r="I399" s="46">
        <f t="shared" si="7"/>
        <v>0</v>
      </c>
      <c r="J399" s="47" t="str">
        <f>IF(ISERROR(VLOOKUP($B399,'小熊定理判定（不要动）'!$A:B,2,FALSE)),"",VLOOKUP($B399,'小熊定理判定（不要动）'!$A:B,2,FALSE))</f>
        <v/>
      </c>
      <c r="K399" s="47" t="str">
        <f>IF(ISERROR(VLOOKUP($B399,'小熊定理判定（不要动）'!$A:C,3,FALSE)),"",VLOOKUP($B399,'小熊定理判定（不要动）'!$A:C,3,FALSE))</f>
        <v/>
      </c>
      <c r="L399" s="47" t="str">
        <f>IF(ISERROR(VLOOKUP($B399,'小熊定理判定（不要动）'!$A:D,4,FALSE)),"",VLOOKUP($B399,'小熊定理判定（不要动）'!$A:D,4,FALSE))</f>
        <v/>
      </c>
      <c r="M399" s="54" t="str">
        <f>IF(ISERROR(VLOOKUP($B399,'分位点（自己导出） '!$C:E,3,FALSE)),"",VLOOKUP($B399,'分位点（自己导出） '!$C:E,3,FALSE))</f>
        <v/>
      </c>
      <c r="N399" s="54" t="str">
        <f>IF(ISERROR(VLOOKUP($B399,'分位点（自己导出） '!$C:F,4,FALSE)),"",VLOOKUP($B399,'分位点（自己导出） '!$C:F,4,FALSE))</f>
        <v/>
      </c>
    </row>
    <row r="400" spans="4:14">
      <c r="D400" s="41" t="str">
        <f>IF(ISERROR(VLOOKUP(C400,'周期表（不要动）'!A:B,2,FALSE)),"",VLOOKUP(C400,'周期表（不要动）'!A:B,2,FALSE))</f>
        <v/>
      </c>
      <c r="E400" s="43" t="str">
        <f>IF(ISERROR(VLOOKUP($B400,'问财（自己导出）'!B:D,3,FALSE)),"",VLOOKUP($B400,'问财（自己导出）'!B:D,3,FALSE))</f>
        <v/>
      </c>
      <c r="F400" s="43" t="str">
        <f>IF(ISERROR(VLOOKUP($B400,'问财（自己导出）'!B:E,4,FALSE)),"",VLOOKUP($B400,'问财（自己导出）'!B:E,4,FALSE))</f>
        <v/>
      </c>
      <c r="G400" s="43" t="str">
        <f>IF(ISERROR(VLOOKUP($B400,'问财（自己导出）'!B:F,5,FALSE)),"",VLOOKUP($B400,'问财（自己导出）'!B:F,5,FALSE))</f>
        <v/>
      </c>
      <c r="H400" s="43" t="str">
        <f>IF(ISERROR(VLOOKUP($B400,'问财（自己导出）'!B:G,6,FALSE)),"",VLOOKUP($B400,'问财（自己导出）'!B:G,6,FALSE))</f>
        <v/>
      </c>
      <c r="I400" s="46">
        <f t="shared" si="7"/>
        <v>0</v>
      </c>
      <c r="J400" s="47" t="str">
        <f>IF(ISERROR(VLOOKUP($B400,'小熊定理判定（不要动）'!$A:B,2,FALSE)),"",VLOOKUP($B400,'小熊定理判定（不要动）'!$A:B,2,FALSE))</f>
        <v/>
      </c>
      <c r="K400" s="47" t="str">
        <f>IF(ISERROR(VLOOKUP($B400,'小熊定理判定（不要动）'!$A:C,3,FALSE)),"",VLOOKUP($B400,'小熊定理判定（不要动）'!$A:C,3,FALSE))</f>
        <v/>
      </c>
      <c r="L400" s="47" t="str">
        <f>IF(ISERROR(VLOOKUP($B400,'小熊定理判定（不要动）'!$A:D,4,FALSE)),"",VLOOKUP($B400,'小熊定理判定（不要动）'!$A:D,4,FALSE))</f>
        <v/>
      </c>
      <c r="M400" s="54" t="str">
        <f>IF(ISERROR(VLOOKUP($B400,'分位点（自己导出） '!$C:E,3,FALSE)),"",VLOOKUP($B400,'分位点（自己导出） '!$C:E,3,FALSE))</f>
        <v/>
      </c>
      <c r="N400" s="54" t="str">
        <f>IF(ISERROR(VLOOKUP($B400,'分位点（自己导出） '!$C:F,4,FALSE)),"",VLOOKUP($B400,'分位点（自己导出） '!$C:F,4,FALSE))</f>
        <v/>
      </c>
    </row>
    <row r="401" spans="4:14">
      <c r="D401" s="41" t="str">
        <f>IF(ISERROR(VLOOKUP(C401,'周期表（不要动）'!A:B,2,FALSE)),"",VLOOKUP(C401,'周期表（不要动）'!A:B,2,FALSE))</f>
        <v/>
      </c>
      <c r="E401" s="43" t="str">
        <f>IF(ISERROR(VLOOKUP($B401,'问财（自己导出）'!B:D,3,FALSE)),"",VLOOKUP($B401,'问财（自己导出）'!B:D,3,FALSE))</f>
        <v/>
      </c>
      <c r="F401" s="43" t="str">
        <f>IF(ISERROR(VLOOKUP($B401,'问财（自己导出）'!B:E,4,FALSE)),"",VLOOKUP($B401,'问财（自己导出）'!B:E,4,FALSE))</f>
        <v/>
      </c>
      <c r="G401" s="43" t="str">
        <f>IF(ISERROR(VLOOKUP($B401,'问财（自己导出）'!B:F,5,FALSE)),"",VLOOKUP($B401,'问财（自己导出）'!B:F,5,FALSE))</f>
        <v/>
      </c>
      <c r="H401" s="43" t="str">
        <f>IF(ISERROR(VLOOKUP($B401,'问财（自己导出）'!B:G,6,FALSE)),"",VLOOKUP($B401,'问财（自己导出）'!B:G,6,FALSE))</f>
        <v/>
      </c>
      <c r="I401" s="46">
        <f t="shared" si="7"/>
        <v>0</v>
      </c>
      <c r="J401" s="47" t="str">
        <f>IF(ISERROR(VLOOKUP($B401,'小熊定理判定（不要动）'!$A:B,2,FALSE)),"",VLOOKUP($B401,'小熊定理判定（不要动）'!$A:B,2,FALSE))</f>
        <v/>
      </c>
      <c r="K401" s="47" t="str">
        <f>IF(ISERROR(VLOOKUP($B401,'小熊定理判定（不要动）'!$A:C,3,FALSE)),"",VLOOKUP($B401,'小熊定理判定（不要动）'!$A:C,3,FALSE))</f>
        <v/>
      </c>
      <c r="L401" s="47" t="str">
        <f>IF(ISERROR(VLOOKUP($B401,'小熊定理判定（不要动）'!$A:D,4,FALSE)),"",VLOOKUP($B401,'小熊定理判定（不要动）'!$A:D,4,FALSE))</f>
        <v/>
      </c>
      <c r="M401" s="54" t="str">
        <f>IF(ISERROR(VLOOKUP($B401,'分位点（自己导出） '!$C:E,3,FALSE)),"",VLOOKUP($B401,'分位点（自己导出） '!$C:E,3,FALSE))</f>
        <v/>
      </c>
      <c r="N401" s="54" t="str">
        <f>IF(ISERROR(VLOOKUP($B401,'分位点（自己导出） '!$C:F,4,FALSE)),"",VLOOKUP($B401,'分位点（自己导出） '!$C:F,4,FALSE))</f>
        <v/>
      </c>
    </row>
    <row r="402" spans="4:14">
      <c r="D402" s="41" t="str">
        <f>IF(ISERROR(VLOOKUP(C402,'周期表（不要动）'!A:B,2,FALSE)),"",VLOOKUP(C402,'周期表（不要动）'!A:B,2,FALSE))</f>
        <v/>
      </c>
      <c r="E402" s="43" t="str">
        <f>IF(ISERROR(VLOOKUP($B402,'问财（自己导出）'!B:D,3,FALSE)),"",VLOOKUP($B402,'问财（自己导出）'!B:D,3,FALSE))</f>
        <v/>
      </c>
      <c r="F402" s="43" t="str">
        <f>IF(ISERROR(VLOOKUP($B402,'问财（自己导出）'!B:E,4,FALSE)),"",VLOOKUP($B402,'问财（自己导出）'!B:E,4,FALSE))</f>
        <v/>
      </c>
      <c r="G402" s="43" t="str">
        <f>IF(ISERROR(VLOOKUP($B402,'问财（自己导出）'!B:F,5,FALSE)),"",VLOOKUP($B402,'问财（自己导出）'!B:F,5,FALSE))</f>
        <v/>
      </c>
      <c r="H402" s="43" t="str">
        <f>IF(ISERROR(VLOOKUP($B402,'问财（自己导出）'!B:G,6,FALSE)),"",VLOOKUP($B402,'问财（自己导出）'!B:G,6,FALSE))</f>
        <v/>
      </c>
      <c r="I402" s="46">
        <f t="shared" si="7"/>
        <v>0</v>
      </c>
      <c r="J402" s="47" t="str">
        <f>IF(ISERROR(VLOOKUP($B402,'小熊定理判定（不要动）'!$A:B,2,FALSE)),"",VLOOKUP($B402,'小熊定理判定（不要动）'!$A:B,2,FALSE))</f>
        <v/>
      </c>
      <c r="K402" s="47" t="str">
        <f>IF(ISERROR(VLOOKUP($B402,'小熊定理判定（不要动）'!$A:C,3,FALSE)),"",VLOOKUP($B402,'小熊定理判定（不要动）'!$A:C,3,FALSE))</f>
        <v/>
      </c>
      <c r="L402" s="47" t="str">
        <f>IF(ISERROR(VLOOKUP($B402,'小熊定理判定（不要动）'!$A:D,4,FALSE)),"",VLOOKUP($B402,'小熊定理判定（不要动）'!$A:D,4,FALSE))</f>
        <v/>
      </c>
      <c r="M402" s="54" t="str">
        <f>IF(ISERROR(VLOOKUP($B402,'分位点（自己导出） '!$C:E,3,FALSE)),"",VLOOKUP($B402,'分位点（自己导出） '!$C:E,3,FALSE))</f>
        <v/>
      </c>
      <c r="N402" s="54" t="str">
        <f>IF(ISERROR(VLOOKUP($B402,'分位点（自己导出） '!$C:F,4,FALSE)),"",VLOOKUP($B402,'分位点（自己导出） '!$C:F,4,FALSE))</f>
        <v/>
      </c>
    </row>
    <row r="403" spans="4:14">
      <c r="D403" s="41" t="str">
        <f>IF(ISERROR(VLOOKUP(C403,'周期表（不要动）'!A:B,2,FALSE)),"",VLOOKUP(C403,'周期表（不要动）'!A:B,2,FALSE))</f>
        <v/>
      </c>
      <c r="E403" s="43" t="str">
        <f>IF(ISERROR(VLOOKUP($B403,'问财（自己导出）'!B:D,3,FALSE)),"",VLOOKUP($B403,'问财（自己导出）'!B:D,3,FALSE))</f>
        <v/>
      </c>
      <c r="F403" s="43" t="str">
        <f>IF(ISERROR(VLOOKUP($B403,'问财（自己导出）'!B:E,4,FALSE)),"",VLOOKUP($B403,'问财（自己导出）'!B:E,4,FALSE))</f>
        <v/>
      </c>
      <c r="G403" s="43" t="str">
        <f>IF(ISERROR(VLOOKUP($B403,'问财（自己导出）'!B:F,5,FALSE)),"",VLOOKUP($B403,'问财（自己导出）'!B:F,5,FALSE))</f>
        <v/>
      </c>
      <c r="H403" s="43" t="str">
        <f>IF(ISERROR(VLOOKUP($B403,'问财（自己导出）'!B:G,6,FALSE)),"",VLOOKUP($B403,'问财（自己导出）'!B:G,6,FALSE))</f>
        <v/>
      </c>
      <c r="I403" s="46">
        <f t="shared" si="7"/>
        <v>0</v>
      </c>
      <c r="J403" s="47" t="str">
        <f>IF(ISERROR(VLOOKUP($B403,'小熊定理判定（不要动）'!$A:B,2,FALSE)),"",VLOOKUP($B403,'小熊定理判定（不要动）'!$A:B,2,FALSE))</f>
        <v/>
      </c>
      <c r="K403" s="47" t="str">
        <f>IF(ISERROR(VLOOKUP($B403,'小熊定理判定（不要动）'!$A:C,3,FALSE)),"",VLOOKUP($B403,'小熊定理判定（不要动）'!$A:C,3,FALSE))</f>
        <v/>
      </c>
      <c r="L403" s="47" t="str">
        <f>IF(ISERROR(VLOOKUP($B403,'小熊定理判定（不要动）'!$A:D,4,FALSE)),"",VLOOKUP($B403,'小熊定理判定（不要动）'!$A:D,4,FALSE))</f>
        <v/>
      </c>
      <c r="M403" s="54" t="str">
        <f>IF(ISERROR(VLOOKUP($B403,'分位点（自己导出） '!$C:E,3,FALSE)),"",VLOOKUP($B403,'分位点（自己导出） '!$C:E,3,FALSE))</f>
        <v/>
      </c>
      <c r="N403" s="54" t="str">
        <f>IF(ISERROR(VLOOKUP($B403,'分位点（自己导出） '!$C:F,4,FALSE)),"",VLOOKUP($B403,'分位点（自己导出） '!$C:F,4,FALSE))</f>
        <v/>
      </c>
    </row>
    <row r="404" spans="4:14">
      <c r="D404" s="41" t="str">
        <f>IF(ISERROR(VLOOKUP(C404,'周期表（不要动）'!A:B,2,FALSE)),"",VLOOKUP(C404,'周期表（不要动）'!A:B,2,FALSE))</f>
        <v/>
      </c>
      <c r="E404" s="43" t="str">
        <f>IF(ISERROR(VLOOKUP($B404,'问财（自己导出）'!B:D,3,FALSE)),"",VLOOKUP($B404,'问财（自己导出）'!B:D,3,FALSE))</f>
        <v/>
      </c>
      <c r="F404" s="43" t="str">
        <f>IF(ISERROR(VLOOKUP($B404,'问财（自己导出）'!B:E,4,FALSE)),"",VLOOKUP($B404,'问财（自己导出）'!B:E,4,FALSE))</f>
        <v/>
      </c>
      <c r="G404" s="43" t="str">
        <f>IF(ISERROR(VLOOKUP($B404,'问财（自己导出）'!B:F,5,FALSE)),"",VLOOKUP($B404,'问财（自己导出）'!B:F,5,FALSE))</f>
        <v/>
      </c>
      <c r="H404" s="43" t="str">
        <f>IF(ISERROR(VLOOKUP($B404,'问财（自己导出）'!B:G,6,FALSE)),"",VLOOKUP($B404,'问财（自己导出）'!B:G,6,FALSE))</f>
        <v/>
      </c>
      <c r="I404" s="46">
        <f t="shared" si="7"/>
        <v>0</v>
      </c>
      <c r="J404" s="47" t="str">
        <f>IF(ISERROR(VLOOKUP($B404,'小熊定理判定（不要动）'!$A:B,2,FALSE)),"",VLOOKUP($B404,'小熊定理判定（不要动）'!$A:B,2,FALSE))</f>
        <v/>
      </c>
      <c r="K404" s="47" t="str">
        <f>IF(ISERROR(VLOOKUP($B404,'小熊定理判定（不要动）'!$A:C,3,FALSE)),"",VLOOKUP($B404,'小熊定理判定（不要动）'!$A:C,3,FALSE))</f>
        <v/>
      </c>
      <c r="L404" s="47" t="str">
        <f>IF(ISERROR(VLOOKUP($B404,'小熊定理判定（不要动）'!$A:D,4,FALSE)),"",VLOOKUP($B404,'小熊定理判定（不要动）'!$A:D,4,FALSE))</f>
        <v/>
      </c>
      <c r="M404" s="54" t="str">
        <f>IF(ISERROR(VLOOKUP($B404,'分位点（自己导出） '!$C:E,3,FALSE)),"",VLOOKUP($B404,'分位点（自己导出） '!$C:E,3,FALSE))</f>
        <v/>
      </c>
      <c r="N404" s="54" t="str">
        <f>IF(ISERROR(VLOOKUP($B404,'分位点（自己导出） '!$C:F,4,FALSE)),"",VLOOKUP($B404,'分位点（自己导出） '!$C:F,4,FALSE))</f>
        <v/>
      </c>
    </row>
    <row r="405" spans="4:14">
      <c r="D405" s="41" t="str">
        <f>IF(ISERROR(VLOOKUP(C405,'周期表（不要动）'!A:B,2,FALSE)),"",VLOOKUP(C405,'周期表（不要动）'!A:B,2,FALSE))</f>
        <v/>
      </c>
      <c r="E405" s="43" t="str">
        <f>IF(ISERROR(VLOOKUP($B405,'问财（自己导出）'!B:D,3,FALSE)),"",VLOOKUP($B405,'问财（自己导出）'!B:D,3,FALSE))</f>
        <v/>
      </c>
      <c r="F405" s="43" t="str">
        <f>IF(ISERROR(VLOOKUP($B405,'问财（自己导出）'!B:E,4,FALSE)),"",VLOOKUP($B405,'问财（自己导出）'!B:E,4,FALSE))</f>
        <v/>
      </c>
      <c r="G405" s="43" t="str">
        <f>IF(ISERROR(VLOOKUP($B405,'问财（自己导出）'!B:F,5,FALSE)),"",VLOOKUP($B405,'问财（自己导出）'!B:F,5,FALSE))</f>
        <v/>
      </c>
      <c r="H405" s="43" t="str">
        <f>IF(ISERROR(VLOOKUP($B405,'问财（自己导出）'!B:G,6,FALSE)),"",VLOOKUP($B405,'问财（自己导出）'!B:G,6,FALSE))</f>
        <v/>
      </c>
      <c r="I405" s="46">
        <f t="shared" si="7"/>
        <v>0</v>
      </c>
      <c r="J405" s="47" t="str">
        <f>IF(ISERROR(VLOOKUP($B405,'小熊定理判定（不要动）'!$A:B,2,FALSE)),"",VLOOKUP($B405,'小熊定理判定（不要动）'!$A:B,2,FALSE))</f>
        <v/>
      </c>
      <c r="K405" s="47" t="str">
        <f>IF(ISERROR(VLOOKUP($B405,'小熊定理判定（不要动）'!$A:C,3,FALSE)),"",VLOOKUP($B405,'小熊定理判定（不要动）'!$A:C,3,FALSE))</f>
        <v/>
      </c>
      <c r="L405" s="47" t="str">
        <f>IF(ISERROR(VLOOKUP($B405,'小熊定理判定（不要动）'!$A:D,4,FALSE)),"",VLOOKUP($B405,'小熊定理判定（不要动）'!$A:D,4,FALSE))</f>
        <v/>
      </c>
      <c r="M405" s="54" t="str">
        <f>IF(ISERROR(VLOOKUP($B405,'分位点（自己导出） '!$C:E,3,FALSE)),"",VLOOKUP($B405,'分位点（自己导出） '!$C:E,3,FALSE))</f>
        <v/>
      </c>
      <c r="N405" s="54" t="str">
        <f>IF(ISERROR(VLOOKUP($B405,'分位点（自己导出） '!$C:F,4,FALSE)),"",VLOOKUP($B405,'分位点（自己导出） '!$C:F,4,FALSE))</f>
        <v/>
      </c>
    </row>
    <row r="406" spans="4:14">
      <c r="D406" s="41" t="str">
        <f>IF(ISERROR(VLOOKUP(C406,'周期表（不要动）'!A:B,2,FALSE)),"",VLOOKUP(C406,'周期表（不要动）'!A:B,2,FALSE))</f>
        <v/>
      </c>
      <c r="E406" s="43" t="str">
        <f>IF(ISERROR(VLOOKUP($B406,'问财（自己导出）'!B:D,3,FALSE)),"",VLOOKUP($B406,'问财（自己导出）'!B:D,3,FALSE))</f>
        <v/>
      </c>
      <c r="F406" s="43" t="str">
        <f>IF(ISERROR(VLOOKUP($B406,'问财（自己导出）'!B:E,4,FALSE)),"",VLOOKUP($B406,'问财（自己导出）'!B:E,4,FALSE))</f>
        <v/>
      </c>
      <c r="G406" s="43" t="str">
        <f>IF(ISERROR(VLOOKUP($B406,'问财（自己导出）'!B:F,5,FALSE)),"",VLOOKUP($B406,'问财（自己导出）'!B:F,5,FALSE))</f>
        <v/>
      </c>
      <c r="H406" s="43" t="str">
        <f>IF(ISERROR(VLOOKUP($B406,'问财（自己导出）'!B:G,6,FALSE)),"",VLOOKUP($B406,'问财（自己导出）'!B:G,6,FALSE))</f>
        <v/>
      </c>
      <c r="I406" s="46">
        <f t="shared" si="7"/>
        <v>0</v>
      </c>
      <c r="J406" s="47" t="str">
        <f>IF(ISERROR(VLOOKUP($B406,'小熊定理判定（不要动）'!$A:B,2,FALSE)),"",VLOOKUP($B406,'小熊定理判定（不要动）'!$A:B,2,FALSE))</f>
        <v/>
      </c>
      <c r="K406" s="47" t="str">
        <f>IF(ISERROR(VLOOKUP($B406,'小熊定理判定（不要动）'!$A:C,3,FALSE)),"",VLOOKUP($B406,'小熊定理判定（不要动）'!$A:C,3,FALSE))</f>
        <v/>
      </c>
      <c r="L406" s="47" t="str">
        <f>IF(ISERROR(VLOOKUP($B406,'小熊定理判定（不要动）'!$A:D,4,FALSE)),"",VLOOKUP($B406,'小熊定理判定（不要动）'!$A:D,4,FALSE))</f>
        <v/>
      </c>
      <c r="M406" s="54" t="str">
        <f>IF(ISERROR(VLOOKUP($B406,'分位点（自己导出） '!$C:E,3,FALSE)),"",VLOOKUP($B406,'分位点（自己导出） '!$C:E,3,FALSE))</f>
        <v/>
      </c>
      <c r="N406" s="54" t="str">
        <f>IF(ISERROR(VLOOKUP($B406,'分位点（自己导出） '!$C:F,4,FALSE)),"",VLOOKUP($B406,'分位点（自己导出） '!$C:F,4,FALSE))</f>
        <v/>
      </c>
    </row>
    <row r="407" spans="4:14">
      <c r="D407" s="41" t="str">
        <f>IF(ISERROR(VLOOKUP(C407,'周期表（不要动）'!A:B,2,FALSE)),"",VLOOKUP(C407,'周期表（不要动）'!A:B,2,FALSE))</f>
        <v/>
      </c>
      <c r="E407" s="43" t="str">
        <f>IF(ISERROR(VLOOKUP($B407,'问财（自己导出）'!B:D,3,FALSE)),"",VLOOKUP($B407,'问财（自己导出）'!B:D,3,FALSE))</f>
        <v/>
      </c>
      <c r="F407" s="43" t="str">
        <f>IF(ISERROR(VLOOKUP($B407,'问财（自己导出）'!B:E,4,FALSE)),"",VLOOKUP($B407,'问财（自己导出）'!B:E,4,FALSE))</f>
        <v/>
      </c>
      <c r="G407" s="43" t="str">
        <f>IF(ISERROR(VLOOKUP($B407,'问财（自己导出）'!B:F,5,FALSE)),"",VLOOKUP($B407,'问财（自己导出）'!B:F,5,FALSE))</f>
        <v/>
      </c>
      <c r="H407" s="43" t="str">
        <f>IF(ISERROR(VLOOKUP($B407,'问财（自己导出）'!B:G,6,FALSE)),"",VLOOKUP($B407,'问财（自己导出）'!B:G,6,FALSE))</f>
        <v/>
      </c>
      <c r="I407" s="46">
        <f t="shared" si="7"/>
        <v>0</v>
      </c>
      <c r="J407" s="47" t="str">
        <f>IF(ISERROR(VLOOKUP($B407,'小熊定理判定（不要动）'!$A:B,2,FALSE)),"",VLOOKUP($B407,'小熊定理判定（不要动）'!$A:B,2,FALSE))</f>
        <v/>
      </c>
      <c r="K407" s="47" t="str">
        <f>IF(ISERROR(VLOOKUP($B407,'小熊定理判定（不要动）'!$A:C,3,FALSE)),"",VLOOKUP($B407,'小熊定理判定（不要动）'!$A:C,3,FALSE))</f>
        <v/>
      </c>
      <c r="L407" s="47" t="str">
        <f>IF(ISERROR(VLOOKUP($B407,'小熊定理判定（不要动）'!$A:D,4,FALSE)),"",VLOOKUP($B407,'小熊定理判定（不要动）'!$A:D,4,FALSE))</f>
        <v/>
      </c>
      <c r="M407" s="54" t="str">
        <f>IF(ISERROR(VLOOKUP($B407,'分位点（自己导出） '!$C:E,3,FALSE)),"",VLOOKUP($B407,'分位点（自己导出） '!$C:E,3,FALSE))</f>
        <v/>
      </c>
      <c r="N407" s="54" t="str">
        <f>IF(ISERROR(VLOOKUP($B407,'分位点（自己导出） '!$C:F,4,FALSE)),"",VLOOKUP($B407,'分位点（自己导出） '!$C:F,4,FALSE))</f>
        <v/>
      </c>
    </row>
    <row r="408" spans="4:14">
      <c r="D408" s="41" t="str">
        <f>IF(ISERROR(VLOOKUP(C408,'周期表（不要动）'!A:B,2,FALSE)),"",VLOOKUP(C408,'周期表（不要动）'!A:B,2,FALSE))</f>
        <v/>
      </c>
      <c r="E408" s="43" t="str">
        <f>IF(ISERROR(VLOOKUP($B408,'问财（自己导出）'!B:D,3,FALSE)),"",VLOOKUP($B408,'问财（自己导出）'!B:D,3,FALSE))</f>
        <v/>
      </c>
      <c r="F408" s="43" t="str">
        <f>IF(ISERROR(VLOOKUP($B408,'问财（自己导出）'!B:E,4,FALSE)),"",VLOOKUP($B408,'问财（自己导出）'!B:E,4,FALSE))</f>
        <v/>
      </c>
      <c r="G408" s="43" t="str">
        <f>IF(ISERROR(VLOOKUP($B408,'问财（自己导出）'!B:F,5,FALSE)),"",VLOOKUP($B408,'问财（自己导出）'!B:F,5,FALSE))</f>
        <v/>
      </c>
      <c r="H408" s="43" t="str">
        <f>IF(ISERROR(VLOOKUP($B408,'问财（自己导出）'!B:G,6,FALSE)),"",VLOOKUP($B408,'问财（自己导出）'!B:G,6,FALSE))</f>
        <v/>
      </c>
      <c r="I408" s="46">
        <f t="shared" si="7"/>
        <v>0</v>
      </c>
      <c r="J408" s="47" t="str">
        <f>IF(ISERROR(VLOOKUP($B408,'小熊定理判定（不要动）'!$A:B,2,FALSE)),"",VLOOKUP($B408,'小熊定理判定（不要动）'!$A:B,2,FALSE))</f>
        <v/>
      </c>
      <c r="K408" s="47" t="str">
        <f>IF(ISERROR(VLOOKUP($B408,'小熊定理判定（不要动）'!$A:C,3,FALSE)),"",VLOOKUP($B408,'小熊定理判定（不要动）'!$A:C,3,FALSE))</f>
        <v/>
      </c>
      <c r="L408" s="47" t="str">
        <f>IF(ISERROR(VLOOKUP($B408,'小熊定理判定（不要动）'!$A:D,4,FALSE)),"",VLOOKUP($B408,'小熊定理判定（不要动）'!$A:D,4,FALSE))</f>
        <v/>
      </c>
      <c r="M408" s="54" t="str">
        <f>IF(ISERROR(VLOOKUP($B408,'分位点（自己导出） '!$C:E,3,FALSE)),"",VLOOKUP($B408,'分位点（自己导出） '!$C:E,3,FALSE))</f>
        <v/>
      </c>
      <c r="N408" s="54" t="str">
        <f>IF(ISERROR(VLOOKUP($B408,'分位点（自己导出） '!$C:F,4,FALSE)),"",VLOOKUP($B408,'分位点（自己导出） '!$C:F,4,FALSE))</f>
        <v/>
      </c>
    </row>
    <row r="409" spans="4:14">
      <c r="D409" s="41" t="str">
        <f>IF(ISERROR(VLOOKUP(C409,'周期表（不要动）'!A:B,2,FALSE)),"",VLOOKUP(C409,'周期表（不要动）'!A:B,2,FALSE))</f>
        <v/>
      </c>
      <c r="E409" s="43" t="str">
        <f>IF(ISERROR(VLOOKUP($B409,'问财（自己导出）'!B:D,3,FALSE)),"",VLOOKUP($B409,'问财（自己导出）'!B:D,3,FALSE))</f>
        <v/>
      </c>
      <c r="F409" s="43" t="str">
        <f>IF(ISERROR(VLOOKUP($B409,'问财（自己导出）'!B:E,4,FALSE)),"",VLOOKUP($B409,'问财（自己导出）'!B:E,4,FALSE))</f>
        <v/>
      </c>
      <c r="G409" s="43" t="str">
        <f>IF(ISERROR(VLOOKUP($B409,'问财（自己导出）'!B:F,5,FALSE)),"",VLOOKUP($B409,'问财（自己导出）'!B:F,5,FALSE))</f>
        <v/>
      </c>
      <c r="H409" s="43" t="str">
        <f>IF(ISERROR(VLOOKUP($B409,'问财（自己导出）'!B:G,6,FALSE)),"",VLOOKUP($B409,'问财（自己导出）'!B:G,6,FALSE))</f>
        <v/>
      </c>
      <c r="I409" s="46">
        <f t="shared" si="7"/>
        <v>0</v>
      </c>
      <c r="J409" s="47" t="str">
        <f>IF(ISERROR(VLOOKUP($B409,'小熊定理判定（不要动）'!$A:B,2,FALSE)),"",VLOOKUP($B409,'小熊定理判定（不要动）'!$A:B,2,FALSE))</f>
        <v/>
      </c>
      <c r="K409" s="47" t="str">
        <f>IF(ISERROR(VLOOKUP($B409,'小熊定理判定（不要动）'!$A:C,3,FALSE)),"",VLOOKUP($B409,'小熊定理判定（不要动）'!$A:C,3,FALSE))</f>
        <v/>
      </c>
      <c r="L409" s="47" t="str">
        <f>IF(ISERROR(VLOOKUP($B409,'小熊定理判定（不要动）'!$A:D,4,FALSE)),"",VLOOKUP($B409,'小熊定理判定（不要动）'!$A:D,4,FALSE))</f>
        <v/>
      </c>
      <c r="M409" s="54" t="str">
        <f>IF(ISERROR(VLOOKUP($B409,'分位点（自己导出） '!$C:E,3,FALSE)),"",VLOOKUP($B409,'分位点（自己导出） '!$C:E,3,FALSE))</f>
        <v/>
      </c>
      <c r="N409" s="54" t="str">
        <f>IF(ISERROR(VLOOKUP($B409,'分位点（自己导出） '!$C:F,4,FALSE)),"",VLOOKUP($B409,'分位点（自己导出） '!$C:F,4,FALSE))</f>
        <v/>
      </c>
    </row>
    <row r="410" spans="4:14">
      <c r="D410" s="41" t="str">
        <f>IF(ISERROR(VLOOKUP(C410,'周期表（不要动）'!A:B,2,FALSE)),"",VLOOKUP(C410,'周期表（不要动）'!A:B,2,FALSE))</f>
        <v/>
      </c>
      <c r="E410" s="43" t="str">
        <f>IF(ISERROR(VLOOKUP($B410,'问财（自己导出）'!B:D,3,FALSE)),"",VLOOKUP($B410,'问财（自己导出）'!B:D,3,FALSE))</f>
        <v/>
      </c>
      <c r="F410" s="43" t="str">
        <f>IF(ISERROR(VLOOKUP($B410,'问财（自己导出）'!B:E,4,FALSE)),"",VLOOKUP($B410,'问财（自己导出）'!B:E,4,FALSE))</f>
        <v/>
      </c>
      <c r="G410" s="43" t="str">
        <f>IF(ISERROR(VLOOKUP($B410,'问财（自己导出）'!B:F,5,FALSE)),"",VLOOKUP($B410,'问财（自己导出）'!B:F,5,FALSE))</f>
        <v/>
      </c>
      <c r="H410" s="43" t="str">
        <f>IF(ISERROR(VLOOKUP($B410,'问财（自己导出）'!B:G,6,FALSE)),"",VLOOKUP($B410,'问财（自己导出）'!B:G,6,FALSE))</f>
        <v/>
      </c>
      <c r="I410" s="46">
        <f t="shared" si="7"/>
        <v>0</v>
      </c>
      <c r="J410" s="47" t="str">
        <f>IF(ISERROR(VLOOKUP($B410,'小熊定理判定（不要动）'!$A:B,2,FALSE)),"",VLOOKUP($B410,'小熊定理判定（不要动）'!$A:B,2,FALSE))</f>
        <v/>
      </c>
      <c r="K410" s="47" t="str">
        <f>IF(ISERROR(VLOOKUP($B410,'小熊定理判定（不要动）'!$A:C,3,FALSE)),"",VLOOKUP($B410,'小熊定理判定（不要动）'!$A:C,3,FALSE))</f>
        <v/>
      </c>
      <c r="L410" s="47" t="str">
        <f>IF(ISERROR(VLOOKUP($B410,'小熊定理判定（不要动）'!$A:D,4,FALSE)),"",VLOOKUP($B410,'小熊定理判定（不要动）'!$A:D,4,FALSE))</f>
        <v/>
      </c>
      <c r="M410" s="54" t="str">
        <f>IF(ISERROR(VLOOKUP($B410,'分位点（自己导出） '!$C:E,3,FALSE)),"",VLOOKUP($B410,'分位点（自己导出） '!$C:E,3,FALSE))</f>
        <v/>
      </c>
      <c r="N410" s="54" t="str">
        <f>IF(ISERROR(VLOOKUP($B410,'分位点（自己导出） '!$C:F,4,FALSE)),"",VLOOKUP($B410,'分位点（自己导出） '!$C:F,4,FALSE))</f>
        <v/>
      </c>
    </row>
    <row r="411" spans="4:14">
      <c r="D411" s="41" t="str">
        <f>IF(ISERROR(VLOOKUP(C411,'周期表（不要动）'!A:B,2,FALSE)),"",VLOOKUP(C411,'周期表（不要动）'!A:B,2,FALSE))</f>
        <v/>
      </c>
      <c r="E411" s="43" t="str">
        <f>IF(ISERROR(VLOOKUP($B411,'问财（自己导出）'!B:D,3,FALSE)),"",VLOOKUP($B411,'问财（自己导出）'!B:D,3,FALSE))</f>
        <v/>
      </c>
      <c r="F411" s="43" t="str">
        <f>IF(ISERROR(VLOOKUP($B411,'问财（自己导出）'!B:E,4,FALSE)),"",VLOOKUP($B411,'问财（自己导出）'!B:E,4,FALSE))</f>
        <v/>
      </c>
      <c r="G411" s="43" t="str">
        <f>IF(ISERROR(VLOOKUP($B411,'问财（自己导出）'!B:F,5,FALSE)),"",VLOOKUP($B411,'问财（自己导出）'!B:F,5,FALSE))</f>
        <v/>
      </c>
      <c r="H411" s="43" t="str">
        <f>IF(ISERROR(VLOOKUP($B411,'问财（自己导出）'!B:G,6,FALSE)),"",VLOOKUP($B411,'问财（自己导出）'!B:G,6,FALSE))</f>
        <v/>
      </c>
      <c r="I411" s="46">
        <f t="shared" si="7"/>
        <v>0</v>
      </c>
      <c r="J411" s="47" t="str">
        <f>IF(ISERROR(VLOOKUP($B411,'小熊定理判定（不要动）'!$A:B,2,FALSE)),"",VLOOKUP($B411,'小熊定理判定（不要动）'!$A:B,2,FALSE))</f>
        <v/>
      </c>
      <c r="K411" s="47" t="str">
        <f>IF(ISERROR(VLOOKUP($B411,'小熊定理判定（不要动）'!$A:C,3,FALSE)),"",VLOOKUP($B411,'小熊定理判定（不要动）'!$A:C,3,FALSE))</f>
        <v/>
      </c>
      <c r="L411" s="47" t="str">
        <f>IF(ISERROR(VLOOKUP($B411,'小熊定理判定（不要动）'!$A:D,4,FALSE)),"",VLOOKUP($B411,'小熊定理判定（不要动）'!$A:D,4,FALSE))</f>
        <v/>
      </c>
      <c r="M411" s="54" t="str">
        <f>IF(ISERROR(VLOOKUP($B411,'分位点（自己导出） '!$C:E,3,FALSE)),"",VLOOKUP($B411,'分位点（自己导出） '!$C:E,3,FALSE))</f>
        <v/>
      </c>
      <c r="N411" s="54" t="str">
        <f>IF(ISERROR(VLOOKUP($B411,'分位点（自己导出） '!$C:F,4,FALSE)),"",VLOOKUP($B411,'分位点（自己导出） '!$C:F,4,FALSE))</f>
        <v/>
      </c>
    </row>
    <row r="412" spans="4:14">
      <c r="D412" s="41" t="str">
        <f>IF(ISERROR(VLOOKUP(C412,'周期表（不要动）'!A:B,2,FALSE)),"",VLOOKUP(C412,'周期表（不要动）'!A:B,2,FALSE))</f>
        <v/>
      </c>
      <c r="E412" s="43" t="str">
        <f>IF(ISERROR(VLOOKUP($B412,'问财（自己导出）'!B:D,3,FALSE)),"",VLOOKUP($B412,'问财（自己导出）'!B:D,3,FALSE))</f>
        <v/>
      </c>
      <c r="F412" s="43" t="str">
        <f>IF(ISERROR(VLOOKUP($B412,'问财（自己导出）'!B:E,4,FALSE)),"",VLOOKUP($B412,'问财（自己导出）'!B:E,4,FALSE))</f>
        <v/>
      </c>
      <c r="G412" s="43" t="str">
        <f>IF(ISERROR(VLOOKUP($B412,'问财（自己导出）'!B:F,5,FALSE)),"",VLOOKUP($B412,'问财（自己导出）'!B:F,5,FALSE))</f>
        <v/>
      </c>
      <c r="H412" s="43" t="str">
        <f>IF(ISERROR(VLOOKUP($B412,'问财（自己导出）'!B:G,6,FALSE)),"",VLOOKUP($B412,'问财（自己导出）'!B:G,6,FALSE))</f>
        <v/>
      </c>
      <c r="I412" s="46">
        <f t="shared" si="7"/>
        <v>0</v>
      </c>
      <c r="J412" s="47" t="str">
        <f>IF(ISERROR(VLOOKUP($B412,'小熊定理判定（不要动）'!$A:B,2,FALSE)),"",VLOOKUP($B412,'小熊定理判定（不要动）'!$A:B,2,FALSE))</f>
        <v/>
      </c>
      <c r="K412" s="47" t="str">
        <f>IF(ISERROR(VLOOKUP($B412,'小熊定理判定（不要动）'!$A:C,3,FALSE)),"",VLOOKUP($B412,'小熊定理判定（不要动）'!$A:C,3,FALSE))</f>
        <v/>
      </c>
      <c r="L412" s="47" t="str">
        <f>IF(ISERROR(VLOOKUP($B412,'小熊定理判定（不要动）'!$A:D,4,FALSE)),"",VLOOKUP($B412,'小熊定理判定（不要动）'!$A:D,4,FALSE))</f>
        <v/>
      </c>
      <c r="M412" s="54" t="str">
        <f>IF(ISERROR(VLOOKUP($B412,'分位点（自己导出） '!$C:E,3,FALSE)),"",VLOOKUP($B412,'分位点（自己导出） '!$C:E,3,FALSE))</f>
        <v/>
      </c>
      <c r="N412" s="54" t="str">
        <f>IF(ISERROR(VLOOKUP($B412,'分位点（自己导出） '!$C:F,4,FALSE)),"",VLOOKUP($B412,'分位点（自己导出） '!$C:F,4,FALSE))</f>
        <v/>
      </c>
    </row>
    <row r="413" spans="4:14">
      <c r="D413" s="41" t="str">
        <f>IF(ISERROR(VLOOKUP(C413,'周期表（不要动）'!A:B,2,FALSE)),"",VLOOKUP(C413,'周期表（不要动）'!A:B,2,FALSE))</f>
        <v/>
      </c>
      <c r="E413" s="43" t="str">
        <f>IF(ISERROR(VLOOKUP($B413,'问财（自己导出）'!B:D,3,FALSE)),"",VLOOKUP($B413,'问财（自己导出）'!B:D,3,FALSE))</f>
        <v/>
      </c>
      <c r="F413" s="43" t="str">
        <f>IF(ISERROR(VLOOKUP($B413,'问财（自己导出）'!B:E,4,FALSE)),"",VLOOKUP($B413,'问财（自己导出）'!B:E,4,FALSE))</f>
        <v/>
      </c>
      <c r="G413" s="43" t="str">
        <f>IF(ISERROR(VLOOKUP($B413,'问财（自己导出）'!B:F,5,FALSE)),"",VLOOKUP($B413,'问财（自己导出）'!B:F,5,FALSE))</f>
        <v/>
      </c>
      <c r="H413" s="43" t="str">
        <f>IF(ISERROR(VLOOKUP($B413,'问财（自己导出）'!B:G,6,FALSE)),"",VLOOKUP($B413,'问财（自己导出）'!B:G,6,FALSE))</f>
        <v/>
      </c>
      <c r="I413" s="46">
        <f t="shared" si="7"/>
        <v>0</v>
      </c>
      <c r="J413" s="47" t="str">
        <f>IF(ISERROR(VLOOKUP($B413,'小熊定理判定（不要动）'!$A:B,2,FALSE)),"",VLOOKUP($B413,'小熊定理判定（不要动）'!$A:B,2,FALSE))</f>
        <v/>
      </c>
      <c r="K413" s="47" t="str">
        <f>IF(ISERROR(VLOOKUP($B413,'小熊定理判定（不要动）'!$A:C,3,FALSE)),"",VLOOKUP($B413,'小熊定理判定（不要动）'!$A:C,3,FALSE))</f>
        <v/>
      </c>
      <c r="L413" s="47" t="str">
        <f>IF(ISERROR(VLOOKUP($B413,'小熊定理判定（不要动）'!$A:D,4,FALSE)),"",VLOOKUP($B413,'小熊定理判定（不要动）'!$A:D,4,FALSE))</f>
        <v/>
      </c>
      <c r="M413" s="54" t="str">
        <f>IF(ISERROR(VLOOKUP($B413,'分位点（自己导出） '!$C:E,3,FALSE)),"",VLOOKUP($B413,'分位点（自己导出） '!$C:E,3,FALSE))</f>
        <v/>
      </c>
      <c r="N413" s="54" t="str">
        <f>IF(ISERROR(VLOOKUP($B413,'分位点（自己导出） '!$C:F,4,FALSE)),"",VLOOKUP($B413,'分位点（自己导出） '!$C:F,4,FALSE))</f>
        <v/>
      </c>
    </row>
    <row r="414" spans="4:14">
      <c r="D414" s="41" t="str">
        <f>IF(ISERROR(VLOOKUP(C414,'周期表（不要动）'!A:B,2,FALSE)),"",VLOOKUP(C414,'周期表（不要动）'!A:B,2,FALSE))</f>
        <v/>
      </c>
      <c r="E414" s="43" t="str">
        <f>IF(ISERROR(VLOOKUP($B414,'问财（自己导出）'!B:D,3,FALSE)),"",VLOOKUP($B414,'问财（自己导出）'!B:D,3,FALSE))</f>
        <v/>
      </c>
      <c r="F414" s="43" t="str">
        <f>IF(ISERROR(VLOOKUP($B414,'问财（自己导出）'!B:E,4,FALSE)),"",VLOOKUP($B414,'问财（自己导出）'!B:E,4,FALSE))</f>
        <v/>
      </c>
      <c r="G414" s="43" t="str">
        <f>IF(ISERROR(VLOOKUP($B414,'问财（自己导出）'!B:F,5,FALSE)),"",VLOOKUP($B414,'问财（自己导出）'!B:F,5,FALSE))</f>
        <v/>
      </c>
      <c r="H414" s="43" t="str">
        <f>IF(ISERROR(VLOOKUP($B414,'问财（自己导出）'!B:G,6,FALSE)),"",VLOOKUP($B414,'问财（自己导出）'!B:G,6,FALSE))</f>
        <v/>
      </c>
      <c r="I414" s="46">
        <f t="shared" si="7"/>
        <v>0</v>
      </c>
      <c r="J414" s="47" t="str">
        <f>IF(ISERROR(VLOOKUP($B414,'小熊定理判定（不要动）'!$A:B,2,FALSE)),"",VLOOKUP($B414,'小熊定理判定（不要动）'!$A:B,2,FALSE))</f>
        <v/>
      </c>
      <c r="K414" s="47" t="str">
        <f>IF(ISERROR(VLOOKUP($B414,'小熊定理判定（不要动）'!$A:C,3,FALSE)),"",VLOOKUP($B414,'小熊定理判定（不要动）'!$A:C,3,FALSE))</f>
        <v/>
      </c>
      <c r="L414" s="47" t="str">
        <f>IF(ISERROR(VLOOKUP($B414,'小熊定理判定（不要动）'!$A:D,4,FALSE)),"",VLOOKUP($B414,'小熊定理判定（不要动）'!$A:D,4,FALSE))</f>
        <v/>
      </c>
      <c r="M414" s="54" t="str">
        <f>IF(ISERROR(VLOOKUP($B414,'分位点（自己导出） '!$C:E,3,FALSE)),"",VLOOKUP($B414,'分位点（自己导出） '!$C:E,3,FALSE))</f>
        <v/>
      </c>
      <c r="N414" s="54" t="str">
        <f>IF(ISERROR(VLOOKUP($B414,'分位点（自己导出） '!$C:F,4,FALSE)),"",VLOOKUP($B414,'分位点（自己导出） '!$C:F,4,FALSE))</f>
        <v/>
      </c>
    </row>
    <row r="415" spans="4:14">
      <c r="D415" s="41" t="str">
        <f>IF(ISERROR(VLOOKUP(C415,'周期表（不要动）'!A:B,2,FALSE)),"",VLOOKUP(C415,'周期表（不要动）'!A:B,2,FALSE))</f>
        <v/>
      </c>
      <c r="E415" s="43" t="str">
        <f>IF(ISERROR(VLOOKUP($B415,'问财（自己导出）'!B:D,3,FALSE)),"",VLOOKUP($B415,'问财（自己导出）'!B:D,3,FALSE))</f>
        <v/>
      </c>
      <c r="F415" s="43" t="str">
        <f>IF(ISERROR(VLOOKUP($B415,'问财（自己导出）'!B:E,4,FALSE)),"",VLOOKUP($B415,'问财（自己导出）'!B:E,4,FALSE))</f>
        <v/>
      </c>
      <c r="G415" s="43" t="str">
        <f>IF(ISERROR(VLOOKUP($B415,'问财（自己导出）'!B:F,5,FALSE)),"",VLOOKUP($B415,'问财（自己导出）'!B:F,5,FALSE))</f>
        <v/>
      </c>
      <c r="H415" s="43" t="str">
        <f>IF(ISERROR(VLOOKUP($B415,'问财（自己导出）'!B:G,6,FALSE)),"",VLOOKUP($B415,'问财（自己导出）'!B:G,6,FALSE))</f>
        <v/>
      </c>
      <c r="I415" s="46">
        <f t="shared" si="7"/>
        <v>0</v>
      </c>
      <c r="J415" s="47" t="str">
        <f>IF(ISERROR(VLOOKUP($B415,'小熊定理判定（不要动）'!$A:B,2,FALSE)),"",VLOOKUP($B415,'小熊定理判定（不要动）'!$A:B,2,FALSE))</f>
        <v/>
      </c>
      <c r="K415" s="47" t="str">
        <f>IF(ISERROR(VLOOKUP($B415,'小熊定理判定（不要动）'!$A:C,3,FALSE)),"",VLOOKUP($B415,'小熊定理判定（不要动）'!$A:C,3,FALSE))</f>
        <v/>
      </c>
      <c r="L415" s="47" t="str">
        <f>IF(ISERROR(VLOOKUP($B415,'小熊定理判定（不要动）'!$A:D,4,FALSE)),"",VLOOKUP($B415,'小熊定理判定（不要动）'!$A:D,4,FALSE))</f>
        <v/>
      </c>
      <c r="M415" s="54" t="str">
        <f>IF(ISERROR(VLOOKUP($B415,'分位点（自己导出） '!$C:E,3,FALSE)),"",VLOOKUP($B415,'分位点（自己导出） '!$C:E,3,FALSE))</f>
        <v/>
      </c>
      <c r="N415" s="54" t="str">
        <f>IF(ISERROR(VLOOKUP($B415,'分位点（自己导出） '!$C:F,4,FALSE)),"",VLOOKUP($B415,'分位点（自己导出） '!$C:F,4,FALSE))</f>
        <v/>
      </c>
    </row>
    <row r="416" spans="4:14">
      <c r="D416" s="41" t="str">
        <f>IF(ISERROR(VLOOKUP(C416,'周期表（不要动）'!A:B,2,FALSE)),"",VLOOKUP(C416,'周期表（不要动）'!A:B,2,FALSE))</f>
        <v/>
      </c>
      <c r="E416" s="43" t="str">
        <f>IF(ISERROR(VLOOKUP($B416,'问财（自己导出）'!B:D,3,FALSE)),"",VLOOKUP($B416,'问财（自己导出）'!B:D,3,FALSE))</f>
        <v/>
      </c>
      <c r="F416" s="43" t="str">
        <f>IF(ISERROR(VLOOKUP($B416,'问财（自己导出）'!B:E,4,FALSE)),"",VLOOKUP($B416,'问财（自己导出）'!B:E,4,FALSE))</f>
        <v/>
      </c>
      <c r="G416" s="43" t="str">
        <f>IF(ISERROR(VLOOKUP($B416,'问财（自己导出）'!B:F,5,FALSE)),"",VLOOKUP($B416,'问财（自己导出）'!B:F,5,FALSE))</f>
        <v/>
      </c>
      <c r="H416" s="43" t="str">
        <f>IF(ISERROR(VLOOKUP($B416,'问财（自己导出）'!B:G,6,FALSE)),"",VLOOKUP($B416,'问财（自己导出）'!B:G,6,FALSE))</f>
        <v/>
      </c>
      <c r="I416" s="46">
        <f t="shared" si="7"/>
        <v>0</v>
      </c>
      <c r="J416" s="47" t="str">
        <f>IF(ISERROR(VLOOKUP($B416,'小熊定理判定（不要动）'!$A:B,2,FALSE)),"",VLOOKUP($B416,'小熊定理判定（不要动）'!$A:B,2,FALSE))</f>
        <v/>
      </c>
      <c r="K416" s="47" t="str">
        <f>IF(ISERROR(VLOOKUP($B416,'小熊定理判定（不要动）'!$A:C,3,FALSE)),"",VLOOKUP($B416,'小熊定理判定（不要动）'!$A:C,3,FALSE))</f>
        <v/>
      </c>
      <c r="L416" s="47" t="str">
        <f>IF(ISERROR(VLOOKUP($B416,'小熊定理判定（不要动）'!$A:D,4,FALSE)),"",VLOOKUP($B416,'小熊定理判定（不要动）'!$A:D,4,FALSE))</f>
        <v/>
      </c>
      <c r="M416" s="54" t="str">
        <f>IF(ISERROR(VLOOKUP($B416,'分位点（自己导出） '!$C:E,3,FALSE)),"",VLOOKUP($B416,'分位点（自己导出） '!$C:E,3,FALSE))</f>
        <v/>
      </c>
      <c r="N416" s="54" t="str">
        <f>IF(ISERROR(VLOOKUP($B416,'分位点（自己导出） '!$C:F,4,FALSE)),"",VLOOKUP($B416,'分位点（自己导出） '!$C:F,4,FALSE))</f>
        <v/>
      </c>
    </row>
    <row r="417" spans="4:14">
      <c r="D417" s="41" t="str">
        <f>IF(ISERROR(VLOOKUP(C417,'周期表（不要动）'!A:B,2,FALSE)),"",VLOOKUP(C417,'周期表（不要动）'!A:B,2,FALSE))</f>
        <v/>
      </c>
      <c r="E417" s="43" t="str">
        <f>IF(ISERROR(VLOOKUP($B417,'问财（自己导出）'!B:D,3,FALSE)),"",VLOOKUP($B417,'问财（自己导出）'!B:D,3,FALSE))</f>
        <v/>
      </c>
      <c r="F417" s="43" t="str">
        <f>IF(ISERROR(VLOOKUP($B417,'问财（自己导出）'!B:E,4,FALSE)),"",VLOOKUP($B417,'问财（自己导出）'!B:E,4,FALSE))</f>
        <v/>
      </c>
      <c r="G417" s="43" t="str">
        <f>IF(ISERROR(VLOOKUP($B417,'问财（自己导出）'!B:F,5,FALSE)),"",VLOOKUP($B417,'问财（自己导出）'!B:F,5,FALSE))</f>
        <v/>
      </c>
      <c r="H417" s="43" t="str">
        <f>IF(ISERROR(VLOOKUP($B417,'问财（自己导出）'!B:G,6,FALSE)),"",VLOOKUP($B417,'问财（自己导出）'!B:G,6,FALSE))</f>
        <v/>
      </c>
      <c r="I417" s="46">
        <f t="shared" si="7"/>
        <v>0</v>
      </c>
      <c r="J417" s="47" t="str">
        <f>IF(ISERROR(VLOOKUP($B417,'小熊定理判定（不要动）'!$A:B,2,FALSE)),"",VLOOKUP($B417,'小熊定理判定（不要动）'!$A:B,2,FALSE))</f>
        <v/>
      </c>
      <c r="K417" s="47" t="str">
        <f>IF(ISERROR(VLOOKUP($B417,'小熊定理判定（不要动）'!$A:C,3,FALSE)),"",VLOOKUP($B417,'小熊定理判定（不要动）'!$A:C,3,FALSE))</f>
        <v/>
      </c>
      <c r="L417" s="47" t="str">
        <f>IF(ISERROR(VLOOKUP($B417,'小熊定理判定（不要动）'!$A:D,4,FALSE)),"",VLOOKUP($B417,'小熊定理判定（不要动）'!$A:D,4,FALSE))</f>
        <v/>
      </c>
      <c r="M417" s="54" t="str">
        <f>IF(ISERROR(VLOOKUP($B417,'分位点（自己导出） '!$C:E,3,FALSE)),"",VLOOKUP($B417,'分位点（自己导出） '!$C:E,3,FALSE))</f>
        <v/>
      </c>
      <c r="N417" s="54" t="str">
        <f>IF(ISERROR(VLOOKUP($B417,'分位点（自己导出） '!$C:F,4,FALSE)),"",VLOOKUP($B417,'分位点（自己导出） '!$C:F,4,FALSE))</f>
        <v/>
      </c>
    </row>
    <row r="418" spans="4:14">
      <c r="D418" s="41" t="str">
        <f>IF(ISERROR(VLOOKUP(C418,'周期表（不要动）'!A:B,2,FALSE)),"",VLOOKUP(C418,'周期表（不要动）'!A:B,2,FALSE))</f>
        <v/>
      </c>
      <c r="E418" s="43" t="str">
        <f>IF(ISERROR(VLOOKUP($B418,'问财（自己导出）'!B:D,3,FALSE)),"",VLOOKUP($B418,'问财（自己导出）'!B:D,3,FALSE))</f>
        <v/>
      </c>
      <c r="F418" s="43" t="str">
        <f>IF(ISERROR(VLOOKUP($B418,'问财（自己导出）'!B:E,4,FALSE)),"",VLOOKUP($B418,'问财（自己导出）'!B:E,4,FALSE))</f>
        <v/>
      </c>
      <c r="G418" s="43" t="str">
        <f>IF(ISERROR(VLOOKUP($B418,'问财（自己导出）'!B:F,5,FALSE)),"",VLOOKUP($B418,'问财（自己导出）'!B:F,5,FALSE))</f>
        <v/>
      </c>
      <c r="H418" s="43" t="str">
        <f>IF(ISERROR(VLOOKUP($B418,'问财（自己导出）'!B:G,6,FALSE)),"",VLOOKUP($B418,'问财（自己导出）'!B:G,6,FALSE))</f>
        <v/>
      </c>
      <c r="I418" s="46">
        <f t="shared" si="7"/>
        <v>0</v>
      </c>
      <c r="J418" s="47" t="str">
        <f>IF(ISERROR(VLOOKUP($B418,'小熊定理判定（不要动）'!$A:B,2,FALSE)),"",VLOOKUP($B418,'小熊定理判定（不要动）'!$A:B,2,FALSE))</f>
        <v/>
      </c>
      <c r="K418" s="47" t="str">
        <f>IF(ISERROR(VLOOKUP($B418,'小熊定理判定（不要动）'!$A:C,3,FALSE)),"",VLOOKUP($B418,'小熊定理判定（不要动）'!$A:C,3,FALSE))</f>
        <v/>
      </c>
      <c r="L418" s="47" t="str">
        <f>IF(ISERROR(VLOOKUP($B418,'小熊定理判定（不要动）'!$A:D,4,FALSE)),"",VLOOKUP($B418,'小熊定理判定（不要动）'!$A:D,4,FALSE))</f>
        <v/>
      </c>
      <c r="M418" s="54" t="str">
        <f>IF(ISERROR(VLOOKUP($B418,'分位点（自己导出） '!$C:E,3,FALSE)),"",VLOOKUP($B418,'分位点（自己导出） '!$C:E,3,FALSE))</f>
        <v/>
      </c>
      <c r="N418" s="54" t="str">
        <f>IF(ISERROR(VLOOKUP($B418,'分位点（自己导出） '!$C:F,4,FALSE)),"",VLOOKUP($B418,'分位点（自己导出） '!$C:F,4,FALSE))</f>
        <v/>
      </c>
    </row>
    <row r="419" spans="4:14">
      <c r="D419" s="41" t="str">
        <f>IF(ISERROR(VLOOKUP(C419,'周期表（不要动）'!A:B,2,FALSE)),"",VLOOKUP(C419,'周期表（不要动）'!A:B,2,FALSE))</f>
        <v/>
      </c>
      <c r="E419" s="43" t="str">
        <f>IF(ISERROR(VLOOKUP($B419,'问财（自己导出）'!B:D,3,FALSE)),"",VLOOKUP($B419,'问财（自己导出）'!B:D,3,FALSE))</f>
        <v/>
      </c>
      <c r="F419" s="43" t="str">
        <f>IF(ISERROR(VLOOKUP($B419,'问财（自己导出）'!B:E,4,FALSE)),"",VLOOKUP($B419,'问财（自己导出）'!B:E,4,FALSE))</f>
        <v/>
      </c>
      <c r="G419" s="43" t="str">
        <f>IF(ISERROR(VLOOKUP($B419,'问财（自己导出）'!B:F,5,FALSE)),"",VLOOKUP($B419,'问财（自己导出）'!B:F,5,FALSE))</f>
        <v/>
      </c>
      <c r="H419" s="43" t="str">
        <f>IF(ISERROR(VLOOKUP($B419,'问财（自己导出）'!B:G,6,FALSE)),"",VLOOKUP($B419,'问财（自己导出）'!B:G,6,FALSE))</f>
        <v/>
      </c>
      <c r="I419" s="46">
        <f t="shared" si="7"/>
        <v>0</v>
      </c>
      <c r="J419" s="47" t="str">
        <f>IF(ISERROR(VLOOKUP($B419,'小熊定理判定（不要动）'!$A:B,2,FALSE)),"",VLOOKUP($B419,'小熊定理判定（不要动）'!$A:B,2,FALSE))</f>
        <v/>
      </c>
      <c r="K419" s="47" t="str">
        <f>IF(ISERROR(VLOOKUP($B419,'小熊定理判定（不要动）'!$A:C,3,FALSE)),"",VLOOKUP($B419,'小熊定理判定（不要动）'!$A:C,3,FALSE))</f>
        <v/>
      </c>
      <c r="L419" s="47" t="str">
        <f>IF(ISERROR(VLOOKUP($B419,'小熊定理判定（不要动）'!$A:D,4,FALSE)),"",VLOOKUP($B419,'小熊定理判定（不要动）'!$A:D,4,FALSE))</f>
        <v/>
      </c>
      <c r="M419" s="54" t="str">
        <f>IF(ISERROR(VLOOKUP($B419,'分位点（自己导出） '!$C:E,3,FALSE)),"",VLOOKUP($B419,'分位点（自己导出） '!$C:E,3,FALSE))</f>
        <v/>
      </c>
      <c r="N419" s="54" t="str">
        <f>IF(ISERROR(VLOOKUP($B419,'分位点（自己导出） '!$C:F,4,FALSE)),"",VLOOKUP($B419,'分位点（自己导出） '!$C:F,4,FALSE))</f>
        <v/>
      </c>
    </row>
    <row r="420" spans="4:14">
      <c r="D420" s="41" t="str">
        <f>IF(ISERROR(VLOOKUP(C420,'周期表（不要动）'!A:B,2,FALSE)),"",VLOOKUP(C420,'周期表（不要动）'!A:B,2,FALSE))</f>
        <v/>
      </c>
      <c r="E420" s="43" t="str">
        <f>IF(ISERROR(VLOOKUP($B420,'问财（自己导出）'!B:D,3,FALSE)),"",VLOOKUP($B420,'问财（自己导出）'!B:D,3,FALSE))</f>
        <v/>
      </c>
      <c r="F420" s="43" t="str">
        <f>IF(ISERROR(VLOOKUP($B420,'问财（自己导出）'!B:E,4,FALSE)),"",VLOOKUP($B420,'问财（自己导出）'!B:E,4,FALSE))</f>
        <v/>
      </c>
      <c r="G420" s="43" t="str">
        <f>IF(ISERROR(VLOOKUP($B420,'问财（自己导出）'!B:F,5,FALSE)),"",VLOOKUP($B420,'问财（自己导出）'!B:F,5,FALSE))</f>
        <v/>
      </c>
      <c r="H420" s="43" t="str">
        <f>IF(ISERROR(VLOOKUP($B420,'问财（自己导出）'!B:G,6,FALSE)),"",VLOOKUP($B420,'问财（自己导出）'!B:G,6,FALSE))</f>
        <v/>
      </c>
      <c r="I420" s="46">
        <f t="shared" si="7"/>
        <v>0</v>
      </c>
      <c r="J420" s="47" t="str">
        <f>IF(ISERROR(VLOOKUP($B420,'小熊定理判定（不要动）'!$A:B,2,FALSE)),"",VLOOKUP($B420,'小熊定理判定（不要动）'!$A:B,2,FALSE))</f>
        <v/>
      </c>
      <c r="K420" s="47" t="str">
        <f>IF(ISERROR(VLOOKUP($B420,'小熊定理判定（不要动）'!$A:C,3,FALSE)),"",VLOOKUP($B420,'小熊定理判定（不要动）'!$A:C,3,FALSE))</f>
        <v/>
      </c>
      <c r="L420" s="47" t="str">
        <f>IF(ISERROR(VLOOKUP($B420,'小熊定理判定（不要动）'!$A:D,4,FALSE)),"",VLOOKUP($B420,'小熊定理判定（不要动）'!$A:D,4,FALSE))</f>
        <v/>
      </c>
      <c r="M420" s="54" t="str">
        <f>IF(ISERROR(VLOOKUP($B420,'分位点（自己导出） '!$C:E,3,FALSE)),"",VLOOKUP($B420,'分位点（自己导出） '!$C:E,3,FALSE))</f>
        <v/>
      </c>
      <c r="N420" s="54" t="str">
        <f>IF(ISERROR(VLOOKUP($B420,'分位点（自己导出） '!$C:F,4,FALSE)),"",VLOOKUP($B420,'分位点（自己导出） '!$C:F,4,FALSE))</f>
        <v/>
      </c>
    </row>
    <row r="421" spans="4:14">
      <c r="D421" s="41" t="str">
        <f>IF(ISERROR(VLOOKUP(C421,'周期表（不要动）'!A:B,2,FALSE)),"",VLOOKUP(C421,'周期表（不要动）'!A:B,2,FALSE))</f>
        <v/>
      </c>
      <c r="E421" s="43" t="str">
        <f>IF(ISERROR(VLOOKUP($B421,'问财（自己导出）'!B:D,3,FALSE)),"",VLOOKUP($B421,'问财（自己导出）'!B:D,3,FALSE))</f>
        <v/>
      </c>
      <c r="F421" s="43" t="str">
        <f>IF(ISERROR(VLOOKUP($B421,'问财（自己导出）'!B:E,4,FALSE)),"",VLOOKUP($B421,'问财（自己导出）'!B:E,4,FALSE))</f>
        <v/>
      </c>
      <c r="G421" s="43" t="str">
        <f>IF(ISERROR(VLOOKUP($B421,'问财（自己导出）'!B:F,5,FALSE)),"",VLOOKUP($B421,'问财（自己导出）'!B:F,5,FALSE))</f>
        <v/>
      </c>
      <c r="H421" s="43" t="str">
        <f>IF(ISERROR(VLOOKUP($B421,'问财（自己导出）'!B:G,6,FALSE)),"",VLOOKUP($B421,'问财（自己导出）'!B:G,6,FALSE))</f>
        <v/>
      </c>
      <c r="I421" s="46">
        <f>IF(E421&gt;0,IF(F421&gt;0,IF(G421&gt;0,IF(H421&gt;0,0,1),1),1),1)</f>
        <v>0</v>
      </c>
      <c r="J421" s="47" t="str">
        <f>IF(ISERROR(VLOOKUP($B421,'小熊定理判定（不要动）'!$A:B,2,FALSE)),"",VLOOKUP($B421,'小熊定理判定（不要动）'!$A:B,2,FALSE))</f>
        <v/>
      </c>
      <c r="K421" s="47" t="str">
        <f>IF(ISERROR(VLOOKUP($B421,'小熊定理判定（不要动）'!$A:C,3,FALSE)),"",VLOOKUP($B421,'小熊定理判定（不要动）'!$A:C,3,FALSE))</f>
        <v/>
      </c>
      <c r="L421" s="47" t="str">
        <f>IF(ISERROR(VLOOKUP($B421,'小熊定理判定（不要动）'!$A:D,4,FALSE)),"",VLOOKUP($B421,'小熊定理判定（不要动）'!$A:D,4,FALSE))</f>
        <v/>
      </c>
      <c r="M421" s="54" t="str">
        <f>IF(ISERROR(VLOOKUP($B421,'分位点（自己导出） '!$C:E,3,FALSE)),"",VLOOKUP($B421,'分位点（自己导出） '!$C:E,3,FALSE))</f>
        <v/>
      </c>
      <c r="N421" s="54" t="str">
        <f>IF(ISERROR(VLOOKUP($B421,'分位点（自己导出） '!$C:F,4,FALSE)),"",VLOOKUP($B421,'分位点（自己导出） '!$C:F,4,FALSE))</f>
        <v/>
      </c>
    </row>
    <row r="422" spans="4:14">
      <c r="D422" s="41" t="str">
        <f>IF(ISERROR(VLOOKUP(C422,'周期表（不要动）'!A:B,2,FALSE)),"",VLOOKUP(C422,'周期表（不要动）'!A:B,2,FALSE))</f>
        <v/>
      </c>
      <c r="E422" s="43" t="str">
        <f>IF(ISERROR(VLOOKUP($B422,'问财（自己导出）'!B:D,3,FALSE)),"",VLOOKUP($B422,'问财（自己导出）'!B:D,3,FALSE))</f>
        <v/>
      </c>
      <c r="F422" s="43" t="str">
        <f>IF(ISERROR(VLOOKUP($B422,'问财（自己导出）'!B:E,4,FALSE)),"",VLOOKUP($B422,'问财（自己导出）'!B:E,4,FALSE))</f>
        <v/>
      </c>
      <c r="G422" s="43" t="str">
        <f>IF(ISERROR(VLOOKUP($B422,'问财（自己导出）'!B:F,5,FALSE)),"",VLOOKUP($B422,'问财（自己导出）'!B:F,5,FALSE))</f>
        <v/>
      </c>
      <c r="H422" s="43" t="str">
        <f>IF(ISERROR(VLOOKUP($B422,'问财（自己导出）'!B:G,6,FALSE)),"",VLOOKUP($B422,'问财（自己导出）'!B:G,6,FALSE))</f>
        <v/>
      </c>
      <c r="I422" s="46">
        <f>IF(E422&gt;0,IF(F422&gt;0,IF(G422&gt;0,IF(H422&gt;0,0,1),1),1),1)</f>
        <v>0</v>
      </c>
      <c r="J422" s="47" t="str">
        <f>IF(ISERROR(VLOOKUP($B422,'小熊定理判定（不要动）'!$A:B,2,FALSE)),"",VLOOKUP($B422,'小熊定理判定（不要动）'!$A:B,2,FALSE))</f>
        <v/>
      </c>
      <c r="K422" s="47" t="str">
        <f>IF(ISERROR(VLOOKUP($B422,'小熊定理判定（不要动）'!$A:C,3,FALSE)),"",VLOOKUP($B422,'小熊定理判定（不要动）'!$A:C,3,FALSE))</f>
        <v/>
      </c>
      <c r="L422" s="47" t="str">
        <f>IF(ISERROR(VLOOKUP($B422,'小熊定理判定（不要动）'!$A:D,4,FALSE)),"",VLOOKUP($B422,'小熊定理判定（不要动）'!$A:D,4,FALSE))</f>
        <v/>
      </c>
      <c r="M422" s="54" t="str">
        <f>IF(ISERROR(VLOOKUP($B422,'分位点（自己导出） '!$C:E,3,FALSE)),"",VLOOKUP($B422,'分位点（自己导出） '!$C:E,3,FALSE))</f>
        <v/>
      </c>
      <c r="N422" s="54" t="str">
        <f>IF(ISERROR(VLOOKUP($B422,'分位点（自己导出） '!$C:F,4,FALSE)),"",VLOOKUP($B422,'分位点（自己导出） '!$C:F,4,FALSE))</f>
        <v/>
      </c>
    </row>
  </sheetData>
  <autoFilter ref="A4:O422">
    <filterColumn colId="3">
      <colorFilter dxfId="0"/>
    </filterColumn>
    <filterColumn colId="4">
      <colorFilter dxfId="1"/>
    </filterColumn>
    <filterColumn colId="5">
      <colorFilter dxfId="2"/>
    </filterColumn>
    <filterColumn colId="6">
      <colorFilter dxfId="3"/>
    </filterColumn>
    <filterColumn colId="9">
      <colorFilter dxfId="4"/>
    </filterColumn>
  </autoFilter>
  <mergeCells count="7">
    <mergeCell ref="A1:O1"/>
    <mergeCell ref="A2:O2"/>
    <mergeCell ref="A3:B3"/>
    <mergeCell ref="C3:D3"/>
    <mergeCell ref="E3:I3"/>
    <mergeCell ref="J3:L3"/>
    <mergeCell ref="M3:N3"/>
  </mergeCells>
  <conditionalFormatting sqref="C6">
    <cfRule type="duplicateValues" dxfId="5" priority="1"/>
  </conditionalFormatting>
  <conditionalFormatting sqref="I3:I65536">
    <cfRule type="containsText" dxfId="6" priority="4" operator="between" text="1">
      <formula>NOT(ISERROR(SEARCH("1",I3)))</formula>
    </cfRule>
  </conditionalFormatting>
  <conditionalFormatting sqref="M1:N2 M5:N65536">
    <cfRule type="cellIs" dxfId="7" priority="2" operator="greaterThan">
      <formula>50</formula>
    </cfRule>
  </conditionalFormatting>
  <conditionalFormatting sqref="D3 D5:D65536">
    <cfRule type="containsText" dxfId="6" priority="5" operator="between" text="是">
      <formula>NOT(ISERROR(SEARCH("是",D3)))</formula>
    </cfRule>
  </conditionalFormatting>
  <conditionalFormatting sqref="E3:H65536">
    <cfRule type="cellIs" dxfId="7" priority="6" operator="lessThan">
      <formula>0</formula>
    </cfRule>
  </conditionalFormatting>
  <conditionalFormatting sqref="J3:L65536">
    <cfRule type="containsText" dxfId="6" priority="3" operator="between" text="NO">
      <formula>NOT(ISERROR(SEARCH("NO",J3)))</formula>
    </cfRule>
  </conditionalFormatting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S96"/>
  <sheetViews>
    <sheetView workbookViewId="0">
      <selection activeCell="A33" sqref="$A33:$XFD33"/>
    </sheetView>
  </sheetViews>
  <sheetFormatPr defaultColWidth="9" defaultRowHeight="14.75"/>
  <cols>
    <col min="1" max="1" width="11.3303571428571" style="17" customWidth="1"/>
    <col min="2" max="4" width="5.66071428571429" style="17" customWidth="1"/>
    <col min="5" max="5" width="6.83035714285714" style="17" customWidth="1"/>
    <col min="6" max="6" width="7.83035714285714" style="17" customWidth="1"/>
    <col min="7" max="8" width="7.5" style="17" customWidth="1"/>
    <col min="9" max="19" width="6.33035714285714" style="17" customWidth="1"/>
    <col min="20" max="16384" width="9" style="18"/>
  </cols>
  <sheetData>
    <row r="1" s="14" customFormat="1" ht="45" customHeight="1" spans="1:19">
      <c r="A1" s="19" t="s">
        <v>149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="15" customFormat="1" ht="18.35" spans="1:19">
      <c r="A2" s="21" t="s">
        <v>150</v>
      </c>
      <c r="B2" s="21" t="s">
        <v>151</v>
      </c>
      <c r="C2" s="21"/>
      <c r="D2" s="21"/>
      <c r="E2" s="22" t="s">
        <v>152</v>
      </c>
      <c r="F2" s="22"/>
      <c r="G2" s="22"/>
      <c r="H2" s="22"/>
      <c r="I2" s="22" t="s">
        <v>153</v>
      </c>
      <c r="J2" s="22"/>
      <c r="K2" s="22"/>
      <c r="L2" s="22"/>
      <c r="M2" s="22" t="s">
        <v>154</v>
      </c>
      <c r="N2" s="22"/>
      <c r="O2" s="22"/>
      <c r="P2" s="22"/>
      <c r="Q2" s="22" t="s">
        <v>155</v>
      </c>
      <c r="R2" s="22"/>
      <c r="S2" s="22"/>
    </row>
    <row r="3" ht="18.35" spans="1:19">
      <c r="A3" s="21"/>
      <c r="B3" s="21" t="s">
        <v>156</v>
      </c>
      <c r="C3" s="21" t="s">
        <v>157</v>
      </c>
      <c r="D3" s="21" t="s">
        <v>158</v>
      </c>
      <c r="E3" s="24">
        <v>2018</v>
      </c>
      <c r="F3" s="24">
        <v>2017</v>
      </c>
      <c r="G3" s="24">
        <v>2016</v>
      </c>
      <c r="H3" s="24">
        <v>2015</v>
      </c>
      <c r="I3" s="24">
        <v>2018</v>
      </c>
      <c r="J3" s="24">
        <v>2017</v>
      </c>
      <c r="K3" s="24">
        <v>2016</v>
      </c>
      <c r="L3" s="24">
        <v>2015</v>
      </c>
      <c r="M3" s="24">
        <v>2018</v>
      </c>
      <c r="N3" s="24">
        <v>2017</v>
      </c>
      <c r="O3" s="24">
        <v>2016</v>
      </c>
      <c r="P3" s="24">
        <v>2016</v>
      </c>
      <c r="Q3" s="24">
        <v>2018</v>
      </c>
      <c r="R3" s="24">
        <v>2017</v>
      </c>
      <c r="S3" s="24">
        <v>2016</v>
      </c>
    </row>
    <row r="4" s="16" customFormat="1" ht="15" customHeight="1" spans="1:19">
      <c r="A4" s="22" t="str">
        <f>IF('问财（自己导出）'!B2="","",'问财（自己导出）'!B2)</f>
        <v>东风股份</v>
      </c>
      <c r="B4" s="23" t="str">
        <f>IF((E4-F4)&lt;(I4-J4),IF((F4-G4)&lt;(J4-K4),"NO","0"),IF((F4-G4)&lt;(J4-K4),IF((G4-H4)&lt;(K4-L4),"NO","0"),"0"))</f>
        <v>0</v>
      </c>
      <c r="C4" s="23" t="str">
        <f>IF((E4-F4)&lt;(M4-N4),IF((F4-G4)&lt;(N4-O4),"NO","0"),IF((F4-G4)&lt;(N4-O4),IF((G4-H4)&lt;(O4-P4),"NO","0"),"0"))</f>
        <v>NO</v>
      </c>
      <c r="D4" s="23" t="str">
        <f>IF(Q4=0,IF(R4=0,IF(S4=0,"0",IF(Q4&lt;1,IF(R4&lt;1,"NO",IF(S4&lt;1,"NO","0")),IF(R4&lt;1,IF(S4&lt;1,"NO","0"),"0"))),IF(Q4&lt;1,IF(R4&lt;1,"NO",IF(S4&lt;1,"NO","0")),IF(R4&lt;1,IF(S4&lt;1,"NO","0"),"0"))),IF(Q4&lt;1,IF(R4&lt;1,"NO",IF(S4&lt;1,"NO","0")),IF(R4&lt;1,IF(S4&lt;1,"NO","0"),"0")))</f>
        <v>0</v>
      </c>
      <c r="E4" s="25">
        <f>IF(ISERROR(VLOOKUP($A4,'问财（自己导出）'!$B:H,7,FALSE)),"",VLOOKUP($A4,'问财（自己导出）'!$B:H,7,FALSE))/100000000</f>
        <v>22.1944208314</v>
      </c>
      <c r="F4" s="25">
        <f>IF(ISERROR(VLOOKUP($A4,'问财（自己导出）'!$B:I,8,FALSE)),"",VLOOKUP($A4,'问财（自己导出）'!$B:I,8,FALSE))/100000000</f>
        <v>20.0204577846</v>
      </c>
      <c r="G4" s="25">
        <f>IF(ISERROR(VLOOKUP($A4,'问财（自己导出）'!$B:J,9,FALSE)),"",VLOOKUP($A4,'问财（自己导出）'!$B:J,9,FALSE))/100000000</f>
        <v>18.0152669549</v>
      </c>
      <c r="H4" s="25">
        <f>IF(ISERROR(VLOOKUP($A4,'问财（自己导出）'!$B:K,10,FALSE)),"",VLOOKUP($A4,'问财（自己导出）'!$B:K,10,FALSE))/100000000</f>
        <v>17.6509736907</v>
      </c>
      <c r="I4" s="25">
        <f>IF(ISERROR(VLOOKUP($A4,'问财（自己导出）'!$B:L,11,FALSE)),"",VLOOKUP($A4,'问财（自己导出）'!$B:L,11,FALSE))/100000000</f>
        <v>10.3513266333</v>
      </c>
      <c r="J4" s="25">
        <f>IF(ISERROR(VLOOKUP($A4,'问财（自己导出）'!$B:M,12,FALSE)),"",VLOOKUP($A4,'问财（自己导出）'!$B:M,12,FALSE))/100000000</f>
        <v>7.4841752974</v>
      </c>
      <c r="K4" s="25">
        <f>IF(ISERROR(VLOOKUP($A4,'问财（自己导出）'!$B:N,13,FALSE)),"",VLOOKUP($A4,'问财（自己导出）'!$B:N,13,FALSE))/100000000</f>
        <v>6.4306433902</v>
      </c>
      <c r="L4" s="25">
        <f>IF(ISERROR(VLOOKUP($A4,'问财（自己导出）'!$B:O,14,FALSE)),"",VLOOKUP($A4,'问财（自己导出）'!$B:O,14,FALSE))/100000000</f>
        <v>4.7022142588</v>
      </c>
      <c r="M4" s="25">
        <f>IF(ISERROR(VLOOKUP($A4,'问财（自己导出）'!$B:P,15,FALSE)),"",VLOOKUP($A4,'问财（自己导出）'!$B:P,15,FALSE))/100000000</f>
        <v>7.9623485466</v>
      </c>
      <c r="N4" s="25">
        <f>IF(ISERROR(VLOOKUP($A4,'问财（自己导出）'!$B:Q,16,FALSE)),"",VLOOKUP($A4,'问财（自己导出）'!$B:Q,16,FALSE))/100000000</f>
        <v>7.4800591103</v>
      </c>
      <c r="O4" s="25">
        <f>IF(ISERROR(VLOOKUP($A4,'问财（自己导出）'!$B:R,17,FALSE)),"",VLOOKUP($A4,'问财（自己导出）'!$B:R,17,FALSE))/100000000</f>
        <v>4.9979044032</v>
      </c>
      <c r="P4" s="25">
        <f>IF(ISERROR(VLOOKUP($A4,'问财（自己导出）'!$B:S,18,FALSE)),"",VLOOKUP($A4,'问财（自己导出）'!$B:S,18,FALSE))/100000000</f>
        <v>4.0688549337</v>
      </c>
      <c r="Q4" s="25">
        <f>IF(ISERROR(VLOOKUP($A4,'问财（自己导出）'!$B:T,19,FALSE)),"",VLOOKUP($A4,'问财（自己导出）'!$B:T,19,FALSE))</f>
        <v>3.9816</v>
      </c>
      <c r="R4" s="25">
        <f>IF(ISERROR(VLOOKUP($A4,'问财（自己导出）'!$B:U,20,FALSE)),"",VLOOKUP($A4,'问财（自己导出）'!$B:U,20,FALSE))</f>
        <v>3.0352</v>
      </c>
      <c r="S4" s="25">
        <f>IF(ISERROR(VLOOKUP($A4,'问财（自己导出）'!$B:V,21,FALSE)),"",VLOOKUP($A4,'问财（自己导出）'!$B:V,21,FALSE))</f>
        <v>2.5617</v>
      </c>
    </row>
    <row r="5" s="16" customFormat="1" ht="15" customHeight="1" spans="1:19">
      <c r="A5" s="22" t="str">
        <f>IF('问财（自己导出）'!B3="","",'问财（自己导出）'!B3)</f>
        <v>海康威视</v>
      </c>
      <c r="B5" s="23" t="str">
        <f t="shared" ref="B5:B33" si="0">IF((E5-F5)&lt;(I5-J5),IF((F5-G5)&lt;(J5-K5),"NO","0"),IF((F5-G5)&lt;(J5-K5),IF((G5-H5)&lt;(K5-L5),"NO","0"),"0"))</f>
        <v>0</v>
      </c>
      <c r="C5" s="23" t="str">
        <f t="shared" ref="C5:C33" si="1">IF((E5-F5)&lt;(M5-N5),IF((F5-G5)&lt;(N5-O5),"NO","0"),IF((F5-G5)&lt;(N5-O5),IF((G5-H5)&lt;(O5-P5),"NO","0"),"0"))</f>
        <v>0</v>
      </c>
      <c r="D5" s="23" t="str">
        <f t="shared" ref="D5:D33" si="2">IF(Q5=0,IF(R5=0,IF(S5=0,"0",IF(Q5&lt;1,IF(R5&lt;1,"NO",IF(S5&lt;1,"NO","0")),IF(R5&lt;1,IF(S5&lt;1,"NO","0"),"0"))),IF(Q5&lt;1,IF(R5&lt;1,"NO",IF(S5&lt;1,"NO","0")),IF(R5&lt;1,IF(S5&lt;1,"NO","0"),"0"))),IF(Q5&lt;1,IF(R5&lt;1,"NO",IF(S5&lt;1,"NO","0")),IF(R5&lt;1,IF(S5&lt;1,"NO","0"),"0")))</f>
        <v>0</v>
      </c>
      <c r="E5" s="25">
        <f>IF(ISERROR(VLOOKUP($A5,'问财（自己导出）'!$B:H,7,FALSE)),"",VLOOKUP($A5,'问财（自己导出）'!$B:H,7,FALSE))/100000000</f>
        <v>252.7139027342</v>
      </c>
      <c r="F5" s="25">
        <f>IF(ISERROR(VLOOKUP($A5,'问财（自己导出）'!$B:I,8,FALSE)),"",VLOOKUP($A5,'问财（自己导出）'!$B:I,8,FALSE))/100000000</f>
        <v>172.331140217</v>
      </c>
      <c r="G5" s="25">
        <f>IF(ISERROR(VLOOKUP($A5,'问财（自己导出）'!$B:J,9,FALSE)),"",VLOOKUP($A5,'问财（自己导出）'!$B:J,9,FALSE))/100000000</f>
        <v>107.4590703884</v>
      </c>
      <c r="H5" s="25">
        <f>IF(ISERROR(VLOOKUP($A5,'问财（自己导出）'!$B:K,10,FALSE)),"",VLOOKUP($A5,'问财（自己导出）'!$B:K,10,FALSE))/100000000</f>
        <v>72.1378948918</v>
      </c>
      <c r="I5" s="25">
        <f>IF(ISERROR(VLOOKUP($A5,'问财（自己导出）'!$B:L,11,FALSE)),"",VLOOKUP($A5,'问财（自己导出）'!$B:L,11,FALSE))/100000000</f>
        <v>111.7008080779</v>
      </c>
      <c r="J5" s="25">
        <f>IF(ISERROR(VLOOKUP($A5,'问财（自己导出）'!$B:M,12,FALSE)),"",VLOOKUP($A5,'问财（自己导出）'!$B:M,12,FALSE))/100000000</f>
        <v>61.5729642204</v>
      </c>
      <c r="K5" s="25">
        <f>IF(ISERROR(VLOOKUP($A5,'问财（自己导出）'!$B:N,13,FALSE)),"",VLOOKUP($A5,'问财（自己导出）'!$B:N,13,FALSE))/100000000</f>
        <v>36.6314362963</v>
      </c>
      <c r="L5" s="25">
        <f>IF(ISERROR(VLOOKUP($A5,'问财（自己导出）'!$B:O,14,FALSE)),"",VLOOKUP($A5,'问财（自己导出）'!$B:O,14,FALSE))/100000000</f>
        <v>19.1494267978</v>
      </c>
      <c r="M5" s="25">
        <f>IF(ISERROR(VLOOKUP($A5,'问财（自己导出）'!$B:P,15,FALSE)),"",VLOOKUP($A5,'问财（自己导出）'!$B:P,15,FALSE))/100000000</f>
        <v>28.1866573711</v>
      </c>
      <c r="N5" s="25">
        <f>IF(ISERROR(VLOOKUP($A5,'问财（自己导出）'!$B:Q,16,FALSE)),"",VLOOKUP($A5,'问财（自己导出）'!$B:Q,16,FALSE))/100000000</f>
        <v>22.9193427576</v>
      </c>
      <c r="O5" s="25">
        <f>IF(ISERROR(VLOOKUP($A5,'问财（自己导出）'!$B:R,17,FALSE)),"",VLOOKUP($A5,'问财（自己导出）'!$B:R,17,FALSE))/100000000</f>
        <v>14.2866775702</v>
      </c>
      <c r="P5" s="25">
        <f>IF(ISERROR(VLOOKUP($A5,'问财（自己导出）'!$B:S,18,FALSE)),"",VLOOKUP($A5,'问财（自己导出）'!$B:S,18,FALSE))/100000000</f>
        <v>10.1793735611</v>
      </c>
      <c r="Q5" s="25">
        <f>IF(ISERROR(VLOOKUP($A5,'问财（自己导出）'!$B:T,19,FALSE)),"",VLOOKUP($A5,'问财（自己导出）'!$B:T,19,FALSE))</f>
        <v>2.597</v>
      </c>
      <c r="R5" s="25">
        <f>IF(ISERROR(VLOOKUP($A5,'问财（自己导出）'!$B:U,20,FALSE)),"",VLOOKUP($A5,'问财（自己导出）'!$B:U,20,FALSE))</f>
        <v>3.1262</v>
      </c>
      <c r="S5" s="25">
        <f>IF(ISERROR(VLOOKUP($A5,'问财（自己导出）'!$B:V,21,FALSE)),"",VLOOKUP($A5,'问财（自己导出）'!$B:V,21,FALSE))</f>
        <v>4.3889</v>
      </c>
    </row>
    <row r="6" s="16" customFormat="1" ht="15" customHeight="1" spans="1:19">
      <c r="A6" s="22" t="str">
        <f>IF('问财（自己导出）'!B4="","",'问财（自己导出）'!B4)</f>
        <v>洋河股份</v>
      </c>
      <c r="B6" s="23" t="str">
        <f t="shared" si="0"/>
        <v>NO</v>
      </c>
      <c r="C6" s="23" t="str">
        <f t="shared" si="1"/>
        <v>NO</v>
      </c>
      <c r="D6" s="23" t="str">
        <f t="shared" si="2"/>
        <v>0</v>
      </c>
      <c r="E6" s="25">
        <f>IF(ISERROR(VLOOKUP($A6,'问财（自己导出）'!$B:H,7,FALSE)),"",VLOOKUP($A6,'问财（自己导出）'!$B:H,7,FALSE))/100000000</f>
        <v>160.5244409928</v>
      </c>
      <c r="F6" s="25">
        <f>IF(ISERROR(VLOOKUP($A6,'问财（自己导出）'!$B:I,8,FALSE)),"",VLOOKUP($A6,'问财（自己导出）'!$B:I,8,FALSE))/100000000</f>
        <v>146.7221473018</v>
      </c>
      <c r="G6" s="25">
        <f>IF(ISERROR(VLOOKUP($A6,'问财（自己导出）'!$B:J,9,FALSE)),"",VLOOKUP($A6,'问财（自己导出）'!$B:J,9,FALSE))/100000000</f>
        <v>150.2362494456</v>
      </c>
      <c r="H6" s="25">
        <f>IF(ISERROR(VLOOKUP($A6,'问财（自己导出）'!$B:K,10,FALSE)),"",VLOOKUP($A6,'问财（自己导出）'!$B:K,10,FALSE))/100000000</f>
        <v>172.7048127253</v>
      </c>
      <c r="I6" s="25">
        <f>IF(ISERROR(VLOOKUP($A6,'问财（自己导出）'!$B:L,11,FALSE)),"",VLOOKUP($A6,'问财（自己导出）'!$B:L,11,FALSE))/100000000</f>
        <v>0.8974570804</v>
      </c>
      <c r="J6" s="25">
        <f>IF(ISERROR(VLOOKUP($A6,'问财（自己导出）'!$B:M,12,FALSE)),"",VLOOKUP($A6,'问财（自己导出）'!$B:M,12,FALSE))/100000000</f>
        <v>0.8613235763</v>
      </c>
      <c r="K6" s="25">
        <f>IF(ISERROR(VLOOKUP($A6,'问财（自己导出）'!$B:N,13,FALSE)),"",VLOOKUP($A6,'问财（自己导出）'!$B:N,13,FALSE))/100000000</f>
        <v>1.4146778814</v>
      </c>
      <c r="L6" s="25">
        <f>IF(ISERROR(VLOOKUP($A6,'问财（自己导出）'!$B:O,14,FALSE)),"",VLOOKUP($A6,'问财（自己导出）'!$B:O,14,FALSE))/100000000</f>
        <v>1.0797487834</v>
      </c>
      <c r="M6" s="25">
        <f>IF(ISERROR(VLOOKUP($A6,'问财（自己导出）'!$B:P,15,FALSE)),"",VLOOKUP($A6,'问财（自己导出）'!$B:P,15,FALSE))/100000000</f>
        <v>111.2237991613</v>
      </c>
      <c r="N6" s="25">
        <f>IF(ISERROR(VLOOKUP($A6,'问财（自己导出）'!$B:Q,16,FALSE)),"",VLOOKUP($A6,'问财（自己导出）'!$B:Q,16,FALSE))/100000000</f>
        <v>100.9701869959</v>
      </c>
      <c r="O6" s="25">
        <f>IF(ISERROR(VLOOKUP($A6,'问财（自己导出）'!$B:R,17,FALSE)),"",VLOOKUP($A6,'问财（自己导出）'!$B:R,17,FALSE))/100000000</f>
        <v>87.7925289329</v>
      </c>
      <c r="P6" s="25">
        <f>IF(ISERROR(VLOOKUP($A6,'问财（自己导出）'!$B:S,18,FALSE)),"",VLOOKUP($A6,'问财（自己导出）'!$B:S,18,FALSE))/100000000</f>
        <v>59.231469589</v>
      </c>
      <c r="Q6" s="25">
        <f>IF(ISERROR(VLOOKUP($A6,'问财（自己导出）'!$B:T,19,FALSE)),"",VLOOKUP($A6,'问财（自己导出）'!$B:T,19,FALSE))</f>
        <v>2.0284</v>
      </c>
      <c r="R6" s="25">
        <f>IF(ISERROR(VLOOKUP($A6,'问财（自己导出）'!$B:U,20,FALSE)),"",VLOOKUP($A6,'问财（自己导出）'!$B:U,20,FALSE))</f>
        <v>1.8565</v>
      </c>
      <c r="S6" s="25">
        <f>IF(ISERROR(VLOOKUP($A6,'问财（自己导出）'!$B:V,21,FALSE)),"",VLOOKUP($A6,'问财（自己导出）'!$B:V,21,FALSE))</f>
        <v>1.6309</v>
      </c>
    </row>
    <row r="7" s="16" customFormat="1" ht="15" customHeight="1" spans="1:19">
      <c r="A7" s="22" t="str">
        <f>IF('问财（自己导出）'!B5="","",'问财（自己导出）'!B5)</f>
        <v>光环新网</v>
      </c>
      <c r="B7" s="23" t="str">
        <f t="shared" si="0"/>
        <v>0</v>
      </c>
      <c r="C7" s="23" t="str">
        <f t="shared" si="1"/>
        <v>0</v>
      </c>
      <c r="D7" s="23" t="str">
        <f t="shared" si="2"/>
        <v>0</v>
      </c>
      <c r="E7" s="25">
        <f>IF(ISERROR(VLOOKUP($A7,'问财（自己导出）'!$B:H,7,FALSE)),"",VLOOKUP($A7,'问财（自己导出）'!$B:H,7,FALSE))/100000000</f>
        <v>5.9153041309</v>
      </c>
      <c r="F7" s="25">
        <f>IF(ISERROR(VLOOKUP($A7,'问财（自己导出）'!$B:I,8,FALSE)),"",VLOOKUP($A7,'问财（自己导出）'!$B:I,8,FALSE))/100000000</f>
        <v>4.3454312987</v>
      </c>
      <c r="G7" s="25">
        <f>IF(ISERROR(VLOOKUP($A7,'问财（自己导出）'!$B:J,9,FALSE)),"",VLOOKUP($A7,'问财（自己导出）'!$B:J,9,FALSE))/100000000</f>
        <v>3.0814955159</v>
      </c>
      <c r="H7" s="25">
        <f>IF(ISERROR(VLOOKUP($A7,'问财（自己导出）'!$B:K,10,FALSE)),"",VLOOKUP($A7,'问财（自己导出）'!$B:K,10,FALSE))/100000000</f>
        <v>2.4222950509</v>
      </c>
      <c r="I7" s="25">
        <f>IF(ISERROR(VLOOKUP($A7,'问财（自己导出）'!$B:L,11,FALSE)),"",VLOOKUP($A7,'问财（自己导出）'!$B:L,11,FALSE))/100000000</f>
        <v>0.8440514021</v>
      </c>
      <c r="J7" s="25">
        <f>IF(ISERROR(VLOOKUP($A7,'问财（自己导出）'!$B:M,12,FALSE)),"",VLOOKUP($A7,'问财（自己导出）'!$B:M,12,FALSE))/100000000</f>
        <v>0.4394894546</v>
      </c>
      <c r="K7" s="25">
        <f>IF(ISERROR(VLOOKUP($A7,'问财（自己导出）'!$B:N,13,FALSE)),"",VLOOKUP($A7,'问财（自己导出）'!$B:N,13,FALSE))/100000000</f>
        <v>0.2623450989</v>
      </c>
      <c r="L7" s="25">
        <f>IF(ISERROR(VLOOKUP($A7,'问财（自己导出）'!$B:O,14,FALSE)),"",VLOOKUP($A7,'问财（自己导出）'!$B:O,14,FALSE))/100000000</f>
        <v>0.2334392795</v>
      </c>
      <c r="M7" s="25">
        <f>IF(ISERROR(VLOOKUP($A7,'问财（自己导出）'!$B:P,15,FALSE)),"",VLOOKUP($A7,'问财（自己导出）'!$B:P,15,FALSE))/100000000</f>
        <v>0.0130563438</v>
      </c>
      <c r="N7" s="25">
        <f>IF(ISERROR(VLOOKUP($A7,'问财（自己导出）'!$B:Q,16,FALSE)),"",VLOOKUP($A7,'问财（自己导出）'!$B:Q,16,FALSE))/100000000</f>
        <v>0.0114645961</v>
      </c>
      <c r="O7" s="25">
        <f>IF(ISERROR(VLOOKUP($A7,'问财（自己导出）'!$B:R,17,FALSE)),"",VLOOKUP($A7,'问财（自己导出）'!$B:R,17,FALSE))/100000000</f>
        <v>0.00792312</v>
      </c>
      <c r="P7" s="25">
        <f>IF(ISERROR(VLOOKUP($A7,'问财（自己导出）'!$B:S,18,FALSE)),"",VLOOKUP($A7,'问财（自己导出）'!$B:S,18,FALSE))/100000000</f>
        <v>0.0025778934</v>
      </c>
      <c r="Q7" s="25">
        <f>IF(ISERROR(VLOOKUP($A7,'问财（自己导出）'!$B:T,19,FALSE)),"",VLOOKUP($A7,'问财（自己导出）'!$B:T,19,FALSE))</f>
        <v>1.1837</v>
      </c>
      <c r="R7" s="25">
        <f>IF(ISERROR(VLOOKUP($A7,'问财（自己导出）'!$B:U,20,FALSE)),"",VLOOKUP($A7,'问财（自己导出）'!$B:U,20,FALSE))</f>
        <v>1.834</v>
      </c>
      <c r="S7" s="25">
        <f>IF(ISERROR(VLOOKUP($A7,'问财（自己导出）'!$B:V,21,FALSE)),"",VLOOKUP($A7,'问财（自己导出）'!$B:V,21,FALSE))</f>
        <v>0.9182</v>
      </c>
    </row>
    <row r="8" s="16" customFormat="1" ht="15" customHeight="1" spans="1:19">
      <c r="A8" s="22" t="str">
        <f>IF('问财（自己导出）'!B6="","",'问财（自己导出）'!B6)</f>
        <v>中天金融</v>
      </c>
      <c r="B8" s="23" t="str">
        <f t="shared" si="0"/>
        <v>0</v>
      </c>
      <c r="C8" s="23" t="str">
        <f t="shared" si="1"/>
        <v>NO</v>
      </c>
      <c r="D8" s="23" t="str">
        <f t="shared" si="2"/>
        <v>0</v>
      </c>
      <c r="E8" s="25">
        <f>IF(ISERROR(VLOOKUP($A8,'问财（自己导出）'!$B:H,7,FALSE)),"",VLOOKUP($A8,'问财（自己导出）'!$B:H,7,FALSE))/100000000</f>
        <v>153.8609471652</v>
      </c>
      <c r="F8" s="25">
        <f>IF(ISERROR(VLOOKUP($A8,'问财（自己导出）'!$B:I,8,FALSE)),"",VLOOKUP($A8,'问财（自己导出）'!$B:I,8,FALSE))/100000000</f>
        <v>113.9090836534</v>
      </c>
      <c r="G8" s="25">
        <f>IF(ISERROR(VLOOKUP($A8,'问财（自己导出）'!$B:J,9,FALSE)),"",VLOOKUP($A8,'问财（自己导出）'!$B:J,9,FALSE))/100000000</f>
        <v>75.7626047998</v>
      </c>
      <c r="H8" s="25">
        <f>IF(ISERROR(VLOOKUP($A8,'问财（自己导出）'!$B:K,10,FALSE)),"",VLOOKUP($A8,'问财（自己导出）'!$B:K,10,FALSE))/100000000</f>
        <v>35.5425162007</v>
      </c>
      <c r="I8" s="25">
        <f>IF(ISERROR(VLOOKUP($A8,'问财（自己导出）'!$B:L,11,FALSE)),"",VLOOKUP($A8,'问财（自己导出）'!$B:L,11,FALSE))/100000000</f>
        <v>12.236354078</v>
      </c>
      <c r="J8" s="25">
        <f>IF(ISERROR(VLOOKUP($A8,'问财（自己导出）'!$B:M,12,FALSE)),"",VLOOKUP($A8,'问财（自己导出）'!$B:M,12,FALSE))/100000000</f>
        <v>8.5375763008</v>
      </c>
      <c r="K8" s="25">
        <f>IF(ISERROR(VLOOKUP($A8,'问财（自己导出）'!$B:N,13,FALSE)),"",VLOOKUP($A8,'问财（自己导出）'!$B:N,13,FALSE))/100000000</f>
        <v>9.4151317406</v>
      </c>
      <c r="L8" s="25">
        <f>IF(ISERROR(VLOOKUP($A8,'问财（自己导出）'!$B:O,14,FALSE)),"",VLOOKUP($A8,'问财（自己导出）'!$B:O,14,FALSE))/100000000</f>
        <v>0.5192065118</v>
      </c>
      <c r="M8" s="25">
        <f>IF(ISERROR(VLOOKUP($A8,'问财（自己导出）'!$B:P,15,FALSE)),"",VLOOKUP($A8,'问财（自己导出）'!$B:P,15,FALSE))/100000000</f>
        <v>330.1188127883</v>
      </c>
      <c r="N8" s="25">
        <f>IF(ISERROR(VLOOKUP($A8,'问财（自己导出）'!$B:Q,16,FALSE)),"",VLOOKUP($A8,'问财（自己导出）'!$B:Q,16,FALSE))/100000000</f>
        <v>301.3845993393</v>
      </c>
      <c r="O8" s="25">
        <f>IF(ISERROR(VLOOKUP($A8,'问财（自己导出）'!$B:R,17,FALSE)),"",VLOOKUP($A8,'问财（自己导出）'!$B:R,17,FALSE))/100000000</f>
        <v>253.4005850183</v>
      </c>
      <c r="P8" s="25">
        <f>IF(ISERROR(VLOOKUP($A8,'问财（自己导出）'!$B:S,18,FALSE)),"",VLOOKUP($A8,'问财（自己导出）'!$B:S,18,FALSE))/100000000</f>
        <v>186.4028839932</v>
      </c>
      <c r="Q8" s="25">
        <f>IF(ISERROR(VLOOKUP($A8,'问财（自己导出）'!$B:T,19,FALSE)),"",VLOOKUP($A8,'问财（自己导出）'!$B:T,19,FALSE))</f>
        <v>1.5071</v>
      </c>
      <c r="R8" s="25">
        <f>IF(ISERROR(VLOOKUP($A8,'问财（自己导出）'!$B:U,20,FALSE)),"",VLOOKUP($A8,'问财（自己导出）'!$B:U,20,FALSE))</f>
        <v>1.3825</v>
      </c>
      <c r="S8" s="25">
        <f>IF(ISERROR(VLOOKUP($A8,'问财（自己导出）'!$B:V,21,FALSE)),"",VLOOKUP($A8,'问财（自己导出）'!$B:V,21,FALSE))</f>
        <v>1.3278</v>
      </c>
    </row>
    <row r="9" s="16" customFormat="1" ht="15" customHeight="1" spans="1:19">
      <c r="A9" s="22" t="str">
        <f>IF('问财（自己导出）'!B7="","",'问财（自己导出）'!B7)</f>
        <v>正泰电器</v>
      </c>
      <c r="B9" s="23" t="str">
        <f t="shared" si="0"/>
        <v>0</v>
      </c>
      <c r="C9" s="23" t="str">
        <f t="shared" si="1"/>
        <v>0</v>
      </c>
      <c r="D9" s="23" t="str">
        <f t="shared" si="2"/>
        <v>0</v>
      </c>
      <c r="E9" s="25">
        <f>IF(ISERROR(VLOOKUP($A9,'问财（自己导出）'!$B:H,7,FALSE)),"",VLOOKUP($A9,'问财（自己导出）'!$B:H,7,FALSE))/100000000</f>
        <v>173.2560157158</v>
      </c>
      <c r="F9" s="25">
        <f>IF(ISERROR(VLOOKUP($A9,'问财（自己导出）'!$B:I,8,FALSE)),"",VLOOKUP($A9,'问财（自己导出）'!$B:I,8,FALSE))/100000000</f>
        <v>127.6723004115</v>
      </c>
      <c r="G9" s="25">
        <f>IF(ISERROR(VLOOKUP($A9,'问财（自己导出）'!$B:J,9,FALSE)),"",VLOOKUP($A9,'问财（自己导出）'!$B:J,9,FALSE))/100000000</f>
        <v>119.5650723913</v>
      </c>
      <c r="H9" s="25">
        <f>IF(ISERROR(VLOOKUP($A9,'问财（自己导出）'!$B:K,10,FALSE)),"",VLOOKUP($A9,'问财（自己导出）'!$B:K,10,FALSE))/100000000</f>
        <v>107.0316337613</v>
      </c>
      <c r="I9" s="25">
        <f>IF(ISERROR(VLOOKUP($A9,'问财（自己导出）'!$B:L,11,FALSE)),"",VLOOKUP($A9,'问财（自己导出）'!$B:L,11,FALSE))/100000000</f>
        <v>62.7989573935</v>
      </c>
      <c r="J9" s="25">
        <f>IF(ISERROR(VLOOKUP($A9,'问财（自己导出）'!$B:M,12,FALSE)),"",VLOOKUP($A9,'问财（自己导出）'!$B:M,12,FALSE))/100000000</f>
        <v>43.384534316</v>
      </c>
      <c r="K9" s="25">
        <f>IF(ISERROR(VLOOKUP($A9,'问财（自己导出）'!$B:N,13,FALSE)),"",VLOOKUP($A9,'问财（自己导出）'!$B:N,13,FALSE))/100000000</f>
        <v>40.5637642355</v>
      </c>
      <c r="L9" s="25">
        <f>IF(ISERROR(VLOOKUP($A9,'问财（自己导出）'!$B:O,14,FALSE)),"",VLOOKUP($A9,'问财（自己导出）'!$B:O,14,FALSE))/100000000</f>
        <v>24.4947177008</v>
      </c>
      <c r="M9" s="25">
        <f>IF(ISERROR(VLOOKUP($A9,'问财（自己导出）'!$B:P,15,FALSE)),"",VLOOKUP($A9,'问财（自己导出）'!$B:P,15,FALSE))/100000000</f>
        <v>24.6462864971</v>
      </c>
      <c r="N9" s="25">
        <f>IF(ISERROR(VLOOKUP($A9,'问财（自己导出）'!$B:Q,16,FALSE)),"",VLOOKUP($A9,'问财（自己导出）'!$B:Q,16,FALSE))/100000000</f>
        <v>12.7768717572</v>
      </c>
      <c r="O9" s="25">
        <f>IF(ISERROR(VLOOKUP($A9,'问财（自己导出）'!$B:R,17,FALSE)),"",VLOOKUP($A9,'问财（自己导出）'!$B:R,17,FALSE))/100000000</f>
        <v>11.5057905963</v>
      </c>
      <c r="P9" s="25">
        <f>IF(ISERROR(VLOOKUP($A9,'问财（自己导出）'!$B:S,18,FALSE)),"",VLOOKUP($A9,'问财（自己导出）'!$B:S,18,FALSE))/100000000</f>
        <v>9.9254516118</v>
      </c>
      <c r="Q9" s="25">
        <f>IF(ISERROR(VLOOKUP($A9,'问财（自己导出）'!$B:T,19,FALSE)),"",VLOOKUP($A9,'问财（自己导出）'!$B:T,19,FALSE))</f>
        <v>1.8182</v>
      </c>
      <c r="R9" s="25">
        <f>IF(ISERROR(VLOOKUP($A9,'问财（自己导出）'!$B:U,20,FALSE)),"",VLOOKUP($A9,'问财（自己导出）'!$B:U,20,FALSE))</f>
        <v>2.2023</v>
      </c>
      <c r="S9" s="25">
        <f>IF(ISERROR(VLOOKUP($A9,'问财（自己导出）'!$B:V,21,FALSE)),"",VLOOKUP($A9,'问财（自己导出）'!$B:V,21,FALSE))</f>
        <v>2.2233</v>
      </c>
    </row>
    <row r="10" s="16" customFormat="1" ht="15" customHeight="1" spans="1:19">
      <c r="A10" s="22" t="str">
        <f>IF('问财（自己导出）'!B8="","",'问财（自己导出）'!B8)</f>
        <v>康尼机电</v>
      </c>
      <c r="B10" s="23" t="str">
        <f t="shared" si="0"/>
        <v>0</v>
      </c>
      <c r="C10" s="23" t="str">
        <f t="shared" si="1"/>
        <v>0</v>
      </c>
      <c r="D10" s="23" t="str">
        <f t="shared" si="2"/>
        <v>0</v>
      </c>
      <c r="E10" s="25">
        <f>IF(ISERROR(VLOOKUP($A10,'问财（自己导出）'!$B:H,7,FALSE)),"",VLOOKUP($A10,'问财（自己导出）'!$B:H,7,FALSE))/100000000</f>
        <v>16.5642709025</v>
      </c>
      <c r="F10" s="25">
        <f>IF(ISERROR(VLOOKUP($A10,'问财（自己导出）'!$B:I,8,FALSE)),"",VLOOKUP($A10,'问财（自己导出）'!$B:I,8,FALSE))/100000000</f>
        <v>13.0892378846</v>
      </c>
      <c r="G10" s="25">
        <f>IF(ISERROR(VLOOKUP($A10,'问财（自己导出）'!$B:J,9,FALSE)),"",VLOOKUP($A10,'问财（自己导出）'!$B:J,9,FALSE))/100000000</f>
        <v>10.4144253826</v>
      </c>
      <c r="H10" s="25">
        <f>IF(ISERROR(VLOOKUP($A10,'问财（自己导出）'!$B:K,10,FALSE)),"",VLOOKUP($A10,'问财（自己导出）'!$B:K,10,FALSE))/100000000</f>
        <v>9.9978001419</v>
      </c>
      <c r="I10" s="25">
        <f>IF(ISERROR(VLOOKUP($A10,'问财（自己导出）'!$B:L,11,FALSE)),"",VLOOKUP($A10,'问财（自己导出）'!$B:L,11,FALSE))/100000000</f>
        <v>9.1781802529</v>
      </c>
      <c r="J10" s="25">
        <f>IF(ISERROR(VLOOKUP($A10,'问财（自己导出）'!$B:M,12,FALSE)),"",VLOOKUP($A10,'问财（自己导出）'!$B:M,12,FALSE))/100000000</f>
        <v>5.3912298691</v>
      </c>
      <c r="K10" s="25">
        <f>IF(ISERROR(VLOOKUP($A10,'问财（自己导出）'!$B:N,13,FALSE)),"",VLOOKUP($A10,'问财（自己导出）'!$B:N,13,FALSE))/100000000</f>
        <v>5.9665822637</v>
      </c>
      <c r="L10" s="25">
        <f>IF(ISERROR(VLOOKUP($A10,'问财（自己导出）'!$B:O,14,FALSE)),"",VLOOKUP($A10,'问财（自己导出）'!$B:O,14,FALSE))/100000000</f>
        <v>4.8397333348</v>
      </c>
      <c r="M10" s="25">
        <f>IF(ISERROR(VLOOKUP($A10,'问财（自己导出）'!$B:P,15,FALSE)),"",VLOOKUP($A10,'问财（自己导出）'!$B:P,15,FALSE))/100000000</f>
        <v>4.0500363774</v>
      </c>
      <c r="N10" s="25">
        <f>IF(ISERROR(VLOOKUP($A10,'问财（自己导出）'!$B:Q,16,FALSE)),"",VLOOKUP($A10,'问财（自己导出）'!$B:Q,16,FALSE))/100000000</f>
        <v>3.4304341956</v>
      </c>
      <c r="O10" s="25">
        <f>IF(ISERROR(VLOOKUP($A10,'问财（自己导出）'!$B:R,17,FALSE)),"",VLOOKUP($A10,'问财（自己导出）'!$B:R,17,FALSE))/100000000</f>
        <v>2.5241906475</v>
      </c>
      <c r="P10" s="25">
        <f>IF(ISERROR(VLOOKUP($A10,'问财（自己导出）'!$B:S,18,FALSE)),"",VLOOKUP($A10,'问财（自己导出）'!$B:S,18,FALSE))/100000000</f>
        <v>1.8669113104</v>
      </c>
      <c r="Q10" s="25">
        <f>IF(ISERROR(VLOOKUP($A10,'问财（自己导出）'!$B:T,19,FALSE)),"",VLOOKUP($A10,'问财（自己导出）'!$B:T,19,FALSE))</f>
        <v>1.5572</v>
      </c>
      <c r="R10" s="25">
        <f>IF(ISERROR(VLOOKUP($A10,'问财（自己导出）'!$B:U,20,FALSE)),"",VLOOKUP($A10,'问财（自己导出）'!$B:U,20,FALSE))</f>
        <v>1.871</v>
      </c>
      <c r="S10" s="25">
        <f>IF(ISERROR(VLOOKUP($A10,'问财（自己导出）'!$B:V,21,FALSE)),"",VLOOKUP($A10,'问财（自己导出）'!$B:V,21,FALSE))</f>
        <v>1.3345</v>
      </c>
    </row>
    <row r="11" s="16" customFormat="1" ht="15" customHeight="1" spans="1:19">
      <c r="A11" s="22" t="str">
        <f>IF('问财（自己导出）'!B9="","",'问财（自己导出）'!B9)</f>
        <v>华东医药</v>
      </c>
      <c r="B11" s="23" t="str">
        <f t="shared" si="0"/>
        <v>0</v>
      </c>
      <c r="C11" s="23" t="str">
        <f t="shared" si="1"/>
        <v>0</v>
      </c>
      <c r="D11" s="23" t="str">
        <f t="shared" si="2"/>
        <v>0</v>
      </c>
      <c r="E11" s="25">
        <f>IF(ISERROR(VLOOKUP($A11,'问财（自己导出）'!$B:H,7,FALSE)),"",VLOOKUP($A11,'问财（自己导出）'!$B:H,7,FALSE))/100000000</f>
        <v>217.2738349405</v>
      </c>
      <c r="F11" s="25">
        <f>IF(ISERROR(VLOOKUP($A11,'问财（自己导出）'!$B:I,8,FALSE)),"",VLOOKUP($A11,'问财（自己导出）'!$B:I,8,FALSE))/100000000</f>
        <v>189.4737909483</v>
      </c>
      <c r="G11" s="25">
        <f>IF(ISERROR(VLOOKUP($A11,'问财（自己导出）'!$B:J,9,FALSE)),"",VLOOKUP($A11,'问财（自己导出）'!$B:J,9,FALSE))/100000000</f>
        <v>167.1798644663</v>
      </c>
      <c r="H11" s="25">
        <f>IF(ISERROR(VLOOKUP($A11,'问财（自己导出）'!$B:K,10,FALSE)),"",VLOOKUP($A11,'问财（自己导出）'!$B:K,10,FALSE))/100000000</f>
        <v>145.792303747</v>
      </c>
      <c r="I11" s="25">
        <f>IF(ISERROR(VLOOKUP($A11,'问财（自己导出）'!$B:L,11,FALSE)),"",VLOOKUP($A11,'问财（自己导出）'!$B:L,11,FALSE))/100000000</f>
        <v>46.2930630804</v>
      </c>
      <c r="J11" s="25">
        <f>IF(ISERROR(VLOOKUP($A11,'问财（自己导出）'!$B:M,12,FALSE)),"",VLOOKUP($A11,'问财（自己导出）'!$B:M,12,FALSE))/100000000</f>
        <v>38.2836017564</v>
      </c>
      <c r="K11" s="25">
        <f>IF(ISERROR(VLOOKUP($A11,'问财（自己导出）'!$B:N,13,FALSE)),"",VLOOKUP($A11,'问财（自己导出）'!$B:N,13,FALSE))/100000000</f>
        <v>32.1096500316</v>
      </c>
      <c r="L11" s="25">
        <f>IF(ISERROR(VLOOKUP($A11,'问财（自己导出）'!$B:O,14,FALSE)),"",VLOOKUP($A11,'问财（自己导出）'!$B:O,14,FALSE))/100000000</f>
        <v>26.6309896149</v>
      </c>
      <c r="M11" s="25">
        <f>IF(ISERROR(VLOOKUP($A11,'问财（自己导出）'!$B:P,15,FALSE)),"",VLOOKUP($A11,'问财（自己导出）'!$B:P,15,FALSE))/100000000</f>
        <v>24.2288972946</v>
      </c>
      <c r="N11" s="25">
        <f>IF(ISERROR(VLOOKUP($A11,'问财（自己导出）'!$B:Q,16,FALSE)),"",VLOOKUP($A11,'问财（自己导出）'!$B:Q,16,FALSE))/100000000</f>
        <v>18.1464243878</v>
      </c>
      <c r="O11" s="25">
        <f>IF(ISERROR(VLOOKUP($A11,'问财（自己导出）'!$B:R,17,FALSE)),"",VLOOKUP($A11,'问财（自己导出）'!$B:R,17,FALSE))/100000000</f>
        <v>17.1528858292</v>
      </c>
      <c r="P11" s="25">
        <f>IF(ISERROR(VLOOKUP($A11,'问财（自己导出）'!$B:S,18,FALSE)),"",VLOOKUP($A11,'问财（自己导出）'!$B:S,18,FALSE))/100000000</f>
        <v>15.3278234335</v>
      </c>
      <c r="Q11" s="25">
        <f>IF(ISERROR(VLOOKUP($A11,'问财（自己导出）'!$B:T,19,FALSE)),"",VLOOKUP($A11,'问财（自己导出）'!$B:T,19,FALSE))</f>
        <v>1.3077</v>
      </c>
      <c r="R11" s="25">
        <f>IF(ISERROR(VLOOKUP($A11,'问财（自己导出）'!$B:U,20,FALSE)),"",VLOOKUP($A11,'问财（自己导出）'!$B:U,20,FALSE))</f>
        <v>1.1096</v>
      </c>
      <c r="S11" s="25">
        <f>IF(ISERROR(VLOOKUP($A11,'问财（自己导出）'!$B:V,21,FALSE)),"",VLOOKUP($A11,'问财（自己导出）'!$B:V,21,FALSE))</f>
        <v>1.3256</v>
      </c>
    </row>
    <row r="12" s="16" customFormat="1" ht="15" customHeight="1" spans="1:19">
      <c r="A12" s="22" t="str">
        <f>IF('问财（自己导出）'!B10="","",'问财（自己导出）'!B10)</f>
        <v>一心堂</v>
      </c>
      <c r="B12" s="23" t="str">
        <f t="shared" si="0"/>
        <v>0</v>
      </c>
      <c r="C12" s="23" t="str">
        <f t="shared" si="1"/>
        <v>0</v>
      </c>
      <c r="D12" s="23" t="str">
        <f t="shared" si="2"/>
        <v>0</v>
      </c>
      <c r="E12" s="25">
        <f>IF(ISERROR(VLOOKUP($A12,'问财（自己导出）'!$B:H,7,FALSE)),"",VLOOKUP($A12,'问财（自己导出）'!$B:H,7,FALSE))/100000000</f>
        <v>53.2115233087</v>
      </c>
      <c r="F12" s="25">
        <f>IF(ISERROR(VLOOKUP($A12,'问财（自己导出）'!$B:I,8,FALSE)),"",VLOOKUP($A12,'问财（自己导出）'!$B:I,8,FALSE))/100000000</f>
        <v>44.2840998878</v>
      </c>
      <c r="G12" s="25">
        <f>IF(ISERROR(VLOOKUP($A12,'问财（自己导出）'!$B:J,9,FALSE)),"",VLOOKUP($A12,'问财（自己导出）'!$B:J,9,FALSE))/100000000</f>
        <v>35.4666206196</v>
      </c>
      <c r="H12" s="25">
        <f>IF(ISERROR(VLOOKUP($A12,'问财（自己导出）'!$B:K,10,FALSE)),"",VLOOKUP($A12,'问财（自己导出）'!$B:K,10,FALSE))/100000000</f>
        <v>28.4213953641</v>
      </c>
      <c r="I12" s="25">
        <f>IF(ISERROR(VLOOKUP($A12,'问财（自己导出）'!$B:L,11,FALSE)),"",VLOOKUP($A12,'问财（自己导出）'!$B:L,11,FALSE))/100000000</f>
        <v>3.2952771148</v>
      </c>
      <c r="J12" s="25">
        <f>IF(ISERROR(VLOOKUP($A12,'问财（自己导出）'!$B:M,12,FALSE)),"",VLOOKUP($A12,'问财（自己导出）'!$B:M,12,FALSE))/100000000</f>
        <v>2.519342045</v>
      </c>
      <c r="K12" s="25">
        <f>IF(ISERROR(VLOOKUP($A12,'问财（自己导出）'!$B:N,13,FALSE)),"",VLOOKUP($A12,'问财（自己导出）'!$B:N,13,FALSE))/100000000</f>
        <v>2.3474164441</v>
      </c>
      <c r="L12" s="25">
        <f>IF(ISERROR(VLOOKUP($A12,'问财（自己导出）'!$B:O,14,FALSE)),"",VLOOKUP($A12,'问财（自己导出）'!$B:O,14,FALSE))/100000000</f>
        <v>1.7054464377</v>
      </c>
      <c r="M12" s="25">
        <f>IF(ISERROR(VLOOKUP($A12,'问财（自己导出）'!$B:P,15,FALSE)),"",VLOOKUP($A12,'问财（自己导出）'!$B:P,15,FALSE))/100000000</f>
        <v>10.2428857409</v>
      </c>
      <c r="N12" s="25">
        <f>IF(ISERROR(VLOOKUP($A12,'问财（自己导出）'!$B:Q,16,FALSE)),"",VLOOKUP($A12,'问财（自己导出）'!$B:Q,16,FALSE))/100000000</f>
        <v>7.6643109367</v>
      </c>
      <c r="O12" s="25">
        <f>IF(ISERROR(VLOOKUP($A12,'问财（自己导出）'!$B:R,17,FALSE)),"",VLOOKUP($A12,'问财（自己导出）'!$B:R,17,FALSE))/100000000</f>
        <v>6.0801955153</v>
      </c>
      <c r="P12" s="25">
        <f>IF(ISERROR(VLOOKUP($A12,'问财（自己导出）'!$B:S,18,FALSE)),"",VLOOKUP($A12,'问财（自己导出）'!$B:S,18,FALSE))/100000000</f>
        <v>4.487317542</v>
      </c>
      <c r="Q12" s="25">
        <f>IF(ISERROR(VLOOKUP($A12,'问财（自己导出）'!$B:T,19,FALSE)),"",VLOOKUP($A12,'问财（自己导出）'!$B:T,19,FALSE))</f>
        <v>1.5804</v>
      </c>
      <c r="R12" s="25">
        <f>IF(ISERROR(VLOOKUP($A12,'问财（自己导出）'!$B:U,20,FALSE)),"",VLOOKUP($A12,'问财（自己导出）'!$B:U,20,FALSE))</f>
        <v>2.8033</v>
      </c>
      <c r="S12" s="25">
        <f>IF(ISERROR(VLOOKUP($A12,'问财（自己导出）'!$B:V,21,FALSE)),"",VLOOKUP($A12,'问财（自己导出）'!$B:V,21,FALSE))</f>
        <v>1.5939</v>
      </c>
    </row>
    <row r="13" s="16" customFormat="1" ht="15" customHeight="1" spans="1:19">
      <c r="A13" s="22" t="str">
        <f>IF('问财（自己导出）'!B11="","",'问财（自己导出）'!B11)</f>
        <v>贵州茅台</v>
      </c>
      <c r="B13" s="23" t="str">
        <f t="shared" si="0"/>
        <v>NO</v>
      </c>
      <c r="C13" s="23" t="str">
        <f t="shared" si="1"/>
        <v>NO</v>
      </c>
      <c r="D13" s="23" t="str">
        <f t="shared" si="2"/>
        <v>0</v>
      </c>
      <c r="E13" s="25">
        <f>IF(ISERROR(VLOOKUP($A13,'问财（自己导出）'!$B:H,7,FALSE)),"",VLOOKUP($A13,'问财（自己导出）'!$B:H,7,FALSE))/100000000</f>
        <v>326.5958372528</v>
      </c>
      <c r="F13" s="25">
        <f>IF(ISERROR(VLOOKUP($A13,'问财（自己导出）'!$B:I,8,FALSE)),"",VLOOKUP($A13,'问财（自己导出）'!$B:I,8,FALSE))/100000000</f>
        <v>315.7392853094</v>
      </c>
      <c r="G13" s="25">
        <f>IF(ISERROR(VLOOKUP($A13,'问财（自己导出）'!$B:J,9,FALSE)),"",VLOOKUP($A13,'问财（自己导出）'!$B:J,9,FALSE))/100000000</f>
        <v>309.218013166</v>
      </c>
      <c r="H13" s="25">
        <f>IF(ISERROR(VLOOKUP($A13,'问财（自己导出）'!$B:K,10,FALSE)),"",VLOOKUP($A13,'问财（自己导出）'!$B:K,10,FALSE))/100000000</f>
        <v>264.5533515299</v>
      </c>
      <c r="I13" s="25">
        <f>IF(ISERROR(VLOOKUP($A13,'问财（自己导出）'!$B:L,11,FALSE)),"",VLOOKUP($A13,'问财（自己导出）'!$B:L,11,FALSE))/100000000</f>
        <v>85.7916617571</v>
      </c>
      <c r="J13" s="25">
        <f>IF(ISERROR(VLOOKUP($A13,'问财（自己导出）'!$B:M,12,FALSE)),"",VLOOKUP($A13,'问财（自己导出）'!$B:M,12,FALSE))/100000000</f>
        <v>18.5214477907</v>
      </c>
      <c r="K13" s="25">
        <f>IF(ISERROR(VLOOKUP($A13,'问财（自己导出）'!$B:N,13,FALSE)),"",VLOOKUP($A13,'问财（自己导出）'!$B:N,13,FALSE))/100000000</f>
        <v>2.9701122779</v>
      </c>
      <c r="L13" s="25">
        <f>IF(ISERROR(VLOOKUP($A13,'问财（自己导出）'!$B:O,14,FALSE)),"",VLOOKUP($A13,'问财（自己导出）'!$B:O,14,FALSE))/100000000</f>
        <v>2.2189726507</v>
      </c>
      <c r="M13" s="25">
        <f>IF(ISERROR(VLOOKUP($A13,'问财（自己导出）'!$B:P,15,FALSE)),"",VLOOKUP($A13,'问财（自己导出）'!$B:P,15,FALSE))/100000000</f>
        <v>180.132970227</v>
      </c>
      <c r="N13" s="25">
        <f>IF(ISERROR(VLOOKUP($A13,'问财（自己导出）'!$B:Q,16,FALSE)),"",VLOOKUP($A13,'问财（自己导出）'!$B:Q,16,FALSE))/100000000</f>
        <v>149.8236436785</v>
      </c>
      <c r="O13" s="25">
        <f>IF(ISERROR(VLOOKUP($A13,'问财（自己导出）'!$B:R,17,FALSE)),"",VLOOKUP($A13,'问财（自己导出）'!$B:R,17,FALSE))/100000000</f>
        <v>118.3681023903</v>
      </c>
      <c r="P13" s="25">
        <f>IF(ISERROR(VLOOKUP($A13,'问财（自己导出）'!$B:S,18,FALSE)),"",VLOOKUP($A13,'问财（自己导出）'!$B:S,18,FALSE))/100000000</f>
        <v>96.6572759342</v>
      </c>
      <c r="Q13" s="25">
        <f>IF(ISERROR(VLOOKUP($A13,'问财（自己导出）'!$B:T,19,FALSE)),"",VLOOKUP($A13,'问财（自己导出）'!$B:T,19,FALSE))</f>
        <v>3.2418</v>
      </c>
      <c r="R13" s="25">
        <f>IF(ISERROR(VLOOKUP($A13,'问财（自己导出）'!$B:U,20,FALSE)),"",VLOOKUP($A13,'问财（自己导出）'!$B:U,20,FALSE))</f>
        <v>4.5117</v>
      </c>
      <c r="S13" s="25">
        <f>IF(ISERROR(VLOOKUP($A13,'问财（自己导出）'!$B:V,21,FALSE)),"",VLOOKUP($A13,'问财（自己导出）'!$B:V,21,FALSE))</f>
        <v>3.7084</v>
      </c>
    </row>
    <row r="14" s="16" customFormat="1" ht="15" customHeight="1" spans="1:19">
      <c r="A14" s="22" t="str">
        <f>IF('问财（自己导出）'!B12="","",'问财（自己导出）'!B12)</f>
        <v>格力电器</v>
      </c>
      <c r="B14" s="23" t="str">
        <f t="shared" si="0"/>
        <v>0</v>
      </c>
      <c r="C14" s="23" t="str">
        <f t="shared" si="1"/>
        <v>0</v>
      </c>
      <c r="D14" s="23" t="str">
        <f t="shared" si="2"/>
        <v>0</v>
      </c>
      <c r="E14" s="25">
        <f>IF(ISERROR(VLOOKUP($A14,'问财（自己导出）'!$B:H,7,FALSE)),"",VLOOKUP($A14,'问财（自己导出）'!$B:H,7,FALSE))/100000000</f>
        <v>977.4513719416</v>
      </c>
      <c r="F14" s="25">
        <f>IF(ISERROR(VLOOKUP($A14,'问财（自己导出）'!$B:I,8,FALSE)),"",VLOOKUP($A14,'问财（自己导出）'!$B:I,8,FALSE))/100000000</f>
        <v>1377.503583957</v>
      </c>
      <c r="G14" s="25">
        <f>IF(ISERROR(VLOOKUP($A14,'问财（自己导出）'!$B:J,9,FALSE)),"",VLOOKUP($A14,'问财（自己导出）'!$B:J,9,FALSE))/100000000</f>
        <v>1186.2794820859</v>
      </c>
      <c r="H14" s="25">
        <f>IF(ISERROR(VLOOKUP($A14,'问财（自己导出）'!$B:K,10,FALSE)),"",VLOOKUP($A14,'问财（自己导出）'!$B:K,10,FALSE))/100000000</f>
        <v>993.1619626519</v>
      </c>
      <c r="I14" s="25">
        <f>IF(ISERROR(VLOOKUP($A14,'问财（自己导出）'!$B:L,11,FALSE)),"",VLOOKUP($A14,'问财（自己导出）'!$B:L,11,FALSE))/100000000</f>
        <v>177.5901764989</v>
      </c>
      <c r="J14" s="25">
        <f>IF(ISERROR(VLOOKUP($A14,'问财（自己导出）'!$B:M,12,FALSE)),"",VLOOKUP($A14,'问财（自己导出）'!$B:M,12,FALSE))/100000000</f>
        <v>531.4191898415</v>
      </c>
      <c r="K14" s="25">
        <f>IF(ISERROR(VLOOKUP($A14,'问财（自己导出）'!$B:N,13,FALSE)),"",VLOOKUP($A14,'问财（自己导出）'!$B:N,13,FALSE))/100000000</f>
        <v>481.4651767177</v>
      </c>
      <c r="L14" s="25">
        <f>IF(ISERROR(VLOOKUP($A14,'问财（自己导出）'!$B:O,14,FALSE)),"",VLOOKUP($A14,'问财（自己导出）'!$B:O,14,FALSE))/100000000</f>
        <v>357.6704197155</v>
      </c>
      <c r="M14" s="25">
        <f>IF(ISERROR(VLOOKUP($A14,'问财（自己导出）'!$B:P,15,FALSE)),"",VLOOKUP($A14,'问财（自己导出）'!$B:P,15,FALSE))/100000000</f>
        <v>94.7394271251</v>
      </c>
      <c r="N14" s="25">
        <f>IF(ISERROR(VLOOKUP($A14,'问财（自己导出）'!$B:Q,16,FALSE)),"",VLOOKUP($A14,'问财（自己导出）'!$B:Q,16,FALSE))/100000000</f>
        <v>85.9909809597</v>
      </c>
      <c r="O14" s="25">
        <f>IF(ISERROR(VLOOKUP($A14,'问财（自己导出）'!$B:R,17,FALSE)),"",VLOOKUP($A14,'问财（自己导出）'!$B:R,17,FALSE))/100000000</f>
        <v>131.2273042578</v>
      </c>
      <c r="P14" s="25">
        <f>IF(ISERROR(VLOOKUP($A14,'问财（自己导出）'!$B:S,18,FALSE)),"",VLOOKUP($A14,'问财（自己导出）'!$B:S,18,FALSE))/100000000</f>
        <v>172.350425627</v>
      </c>
      <c r="Q14" s="25">
        <f>IF(ISERROR(VLOOKUP($A14,'问财（自己导出）'!$B:T,19,FALSE)),"",VLOOKUP($A14,'问财（自己导出）'!$B:T,19,FALSE))</f>
        <v>1.0739</v>
      </c>
      <c r="R14" s="25">
        <f>IF(ISERROR(VLOOKUP($A14,'问财（自己导出）'!$B:U,20,FALSE)),"",VLOOKUP($A14,'问财（自己导出）'!$B:U,20,FALSE))</f>
        <v>1.1085</v>
      </c>
      <c r="S14" s="25">
        <f>IF(ISERROR(VLOOKUP($A14,'问财（自己导出）'!$B:V,21,FALSE)),"",VLOOKUP($A14,'问财（自己导出）'!$B:V,21,FALSE))</f>
        <v>1.075</v>
      </c>
    </row>
    <row r="15" s="16" customFormat="1" ht="15" customHeight="1" spans="1:19">
      <c r="A15" s="22" t="str">
        <f>IF('问财（自己导出）'!B13="","",'问财（自己导出）'!B13)</f>
        <v>海天味业</v>
      </c>
      <c r="B15" s="23" t="e">
        <f t="shared" si="0"/>
        <v>#VALUE!</v>
      </c>
      <c r="C15" s="23" t="str">
        <f t="shared" si="1"/>
        <v>0</v>
      </c>
      <c r="D15" s="23" t="str">
        <f t="shared" si="2"/>
        <v>0</v>
      </c>
      <c r="E15" s="25">
        <f>IF(ISERROR(VLOOKUP($A15,'问财（自己导出）'!$B:H,7,FALSE)),"",VLOOKUP($A15,'问财（自己导出）'!$B:H,7,FALSE))/100000000</f>
        <v>112.9438003009</v>
      </c>
      <c r="F15" s="25">
        <f>IF(ISERROR(VLOOKUP($A15,'问财（自己导出）'!$B:I,8,FALSE)),"",VLOOKUP($A15,'问财（自己导出）'!$B:I,8,FALSE))/100000000</f>
        <v>98.1718966262</v>
      </c>
      <c r="G15" s="25">
        <f>IF(ISERROR(VLOOKUP($A15,'问财（自己导出）'!$B:J,9,FALSE)),"",VLOOKUP($A15,'问财（自己导出）'!$B:J,9,FALSE))/100000000</f>
        <v>84.0158932086</v>
      </c>
      <c r="H15" s="25">
        <f>IF(ISERROR(VLOOKUP($A15,'问财（自己导出）'!$B:K,10,FALSE)),"",VLOOKUP($A15,'问财（自己导出）'!$B:K,10,FALSE))/100000000</f>
        <v>70.6959161967</v>
      </c>
      <c r="I15" s="25" t="e">
        <f>IF(ISERROR(VLOOKUP($A15,'问财（自己导出）'!$B:L,11,FALSE)),"",VLOOKUP($A15,'问财（自己导出）'!$B:L,11,FALSE))/100000000</f>
        <v>#VALUE!</v>
      </c>
      <c r="J15" s="25" t="e">
        <f>IF(ISERROR(VLOOKUP($A15,'问财（自己导出）'!$B:M,12,FALSE)),"",VLOOKUP($A15,'问财（自己导出）'!$B:M,12,FALSE))/100000000</f>
        <v>#VALUE!</v>
      </c>
      <c r="K15" s="25" t="e">
        <f>IF(ISERROR(VLOOKUP($A15,'问财（自己导出）'!$B:N,13,FALSE)),"",VLOOKUP($A15,'问财（自己导出）'!$B:N,13,FALSE))/100000000</f>
        <v>#VALUE!</v>
      </c>
      <c r="L15" s="25" t="e">
        <f>IF(ISERROR(VLOOKUP($A15,'问财（自己导出）'!$B:O,14,FALSE)),"",VLOOKUP($A15,'问财（自己导出）'!$B:O,14,FALSE))/100000000</f>
        <v>#VALUE!</v>
      </c>
      <c r="M15" s="25">
        <f>IF(ISERROR(VLOOKUP($A15,'问财（自己导出）'!$B:P,15,FALSE)),"",VLOOKUP($A15,'问财（自己导出）'!$B:P,15,FALSE))/100000000</f>
        <v>9.9992400912</v>
      </c>
      <c r="N15" s="25">
        <f>IF(ISERROR(VLOOKUP($A15,'问财（自己导出）'!$B:Q,16,FALSE)),"",VLOOKUP($A15,'问财（自己导出）'!$B:Q,16,FALSE))/100000000</f>
        <v>11.5420831945</v>
      </c>
      <c r="O15" s="25">
        <f>IF(ISERROR(VLOOKUP($A15,'问财（自己导出）'!$B:R,17,FALSE)),"",VLOOKUP($A15,'问财（自己导出）'!$B:R,17,FALSE))/100000000</f>
        <v>10.1324477403</v>
      </c>
      <c r="P15" s="25">
        <f>IF(ISERROR(VLOOKUP($A15,'问财（自己导出）'!$B:S,18,FALSE)),"",VLOOKUP($A15,'问财（自己导出）'!$B:S,18,FALSE))/100000000</f>
        <v>8.5269673169</v>
      </c>
      <c r="Q15" s="25">
        <f>IF(ISERROR(VLOOKUP($A15,'问财（自己导出）'!$B:T,19,FALSE)),"",VLOOKUP($A15,'问财（自己导出）'!$B:T,19,FALSE))</f>
        <v>2.6538</v>
      </c>
      <c r="R15" s="25">
        <f>IF(ISERROR(VLOOKUP($A15,'问财（自己导出）'!$B:U,20,FALSE)),"",VLOOKUP($A15,'问财（自己导出）'!$B:U,20,FALSE))</f>
        <v>2.1001</v>
      </c>
      <c r="S15" s="25">
        <f>IF(ISERROR(VLOOKUP($A15,'问财（自己导出）'!$B:V,21,FALSE)),"",VLOOKUP($A15,'问财（自己导出）'!$B:V,21,FALSE))</f>
        <v>1.2219</v>
      </c>
    </row>
    <row r="16" s="16" customFormat="1" ht="15" customHeight="1" spans="1:19">
      <c r="A16" s="22" t="str">
        <f>IF('问财（自己导出）'!B14="","",'问财（自己导出）'!B14)</f>
        <v>信立泰</v>
      </c>
      <c r="B16" s="23" t="str">
        <f t="shared" si="0"/>
        <v>0</v>
      </c>
      <c r="C16" s="23" t="str">
        <f t="shared" si="1"/>
        <v>0</v>
      </c>
      <c r="D16" s="23" t="str">
        <f t="shared" si="2"/>
        <v>0</v>
      </c>
      <c r="E16" s="25">
        <f>IF(ISERROR(VLOOKUP($A16,'问财（自己导出）'!$B:H,7,FALSE)),"",VLOOKUP($A16,'问财（自己导出）'!$B:H,7,FALSE))/100000000</f>
        <v>34.7769286818</v>
      </c>
      <c r="F16" s="25">
        <f>IF(ISERROR(VLOOKUP($A16,'问财（自己导出）'!$B:I,8,FALSE)),"",VLOOKUP($A16,'问财（自己导出）'!$B:I,8,FALSE))/100000000</f>
        <v>28.8264460434</v>
      </c>
      <c r="G16" s="25">
        <f>IF(ISERROR(VLOOKUP($A16,'问财（自己导出）'!$B:J,9,FALSE)),"",VLOOKUP($A16,'问财（自己导出）'!$B:J,9,FALSE))/100000000</f>
        <v>23.2748350565</v>
      </c>
      <c r="H16" s="25">
        <f>IF(ISERROR(VLOOKUP($A16,'问财（自己导出）'!$B:K,10,FALSE)),"",VLOOKUP($A16,'问财（自己导出）'!$B:K,10,FALSE))/100000000</f>
        <v>18.2888153332</v>
      </c>
      <c r="I16" s="25">
        <f>IF(ISERROR(VLOOKUP($A16,'问财（自己导出）'!$B:L,11,FALSE)),"",VLOOKUP($A16,'问财（自己导出）'!$B:L,11,FALSE))/100000000</f>
        <v>14.2023766351</v>
      </c>
      <c r="J16" s="25">
        <f>IF(ISERROR(VLOOKUP($A16,'问财（自己导出）'!$B:M,12,FALSE)),"",VLOOKUP($A16,'问财（自己导出）'!$B:M,12,FALSE))/100000000</f>
        <v>12.8349438833</v>
      </c>
      <c r="K16" s="25">
        <f>IF(ISERROR(VLOOKUP($A16,'问财（自己导出）'!$B:N,13,FALSE)),"",VLOOKUP($A16,'问财（自己导出）'!$B:N,13,FALSE))/100000000</f>
        <v>11.2710953981</v>
      </c>
      <c r="L16" s="25">
        <f>IF(ISERROR(VLOOKUP($A16,'问财（自己导出）'!$B:O,14,FALSE)),"",VLOOKUP($A16,'问财（自己导出）'!$B:O,14,FALSE))/100000000</f>
        <v>8.1110081929</v>
      </c>
      <c r="M16" s="25">
        <f>IF(ISERROR(VLOOKUP($A16,'问财（自己导出）'!$B:P,15,FALSE)),"",VLOOKUP($A16,'问财（自己导出）'!$B:P,15,FALSE))/100000000</f>
        <v>3.4054337453</v>
      </c>
      <c r="N16" s="25">
        <f>IF(ISERROR(VLOOKUP($A16,'问财（自己导出）'!$B:Q,16,FALSE)),"",VLOOKUP($A16,'问财（自己导出）'!$B:Q,16,FALSE))/100000000</f>
        <v>1.5188245231</v>
      </c>
      <c r="O16" s="25">
        <f>IF(ISERROR(VLOOKUP($A16,'问财（自己导出）'!$B:R,17,FALSE)),"",VLOOKUP($A16,'问财（自己导出）'!$B:R,17,FALSE))/100000000</f>
        <v>1.6047535827</v>
      </c>
      <c r="P16" s="25">
        <f>IF(ISERROR(VLOOKUP($A16,'问财（自己导出）'!$B:S,18,FALSE)),"",VLOOKUP($A16,'问财（自己导出）'!$B:S,18,FALSE))/100000000</f>
        <v>2.2582335184</v>
      </c>
      <c r="Q16" s="25">
        <f>IF(ISERROR(VLOOKUP($A16,'问财（自己导出）'!$B:T,19,FALSE)),"",VLOOKUP($A16,'问财（自己导出）'!$B:T,19,FALSE))</f>
        <v>4.7562</v>
      </c>
      <c r="R16" s="25">
        <f>IF(ISERROR(VLOOKUP($A16,'问财（自己导出）'!$B:U,20,FALSE)),"",VLOOKUP($A16,'问财（自己导出）'!$B:U,20,FALSE))</f>
        <v>3.1903</v>
      </c>
      <c r="S16" s="25">
        <f>IF(ISERROR(VLOOKUP($A16,'问财（自己导出）'!$B:V,21,FALSE)),"",VLOOKUP($A16,'问财（自己导出）'!$B:V,21,FALSE))</f>
        <v>4.7539</v>
      </c>
    </row>
    <row r="17" s="16" customFormat="1" ht="15" customHeight="1" spans="1:19">
      <c r="A17" s="22" t="str">
        <f>IF('问财（自己导出）'!B15="","",'问财（自己导出）'!B15)</f>
        <v>龙马环卫</v>
      </c>
      <c r="B17" s="23" t="str">
        <f t="shared" si="0"/>
        <v>0</v>
      </c>
      <c r="C17" s="23" t="str">
        <f t="shared" si="1"/>
        <v>0</v>
      </c>
      <c r="D17" s="23" t="str">
        <f t="shared" si="2"/>
        <v>0</v>
      </c>
      <c r="E17" s="25">
        <f>IF(ISERROR(VLOOKUP($A17,'问财（自己导出）'!$B:H,7,FALSE)),"",VLOOKUP($A17,'问财（自己导出）'!$B:H,7,FALSE))/100000000</f>
        <v>15.3199989688</v>
      </c>
      <c r="F17" s="25">
        <f>IF(ISERROR(VLOOKUP($A17,'问财（自己导出）'!$B:I,8,FALSE)),"",VLOOKUP($A17,'问财（自己导出）'!$B:I,8,FALSE))/100000000</f>
        <v>11.8193948923</v>
      </c>
      <c r="G17" s="25">
        <f>IF(ISERROR(VLOOKUP($A17,'问财（自己导出）'!$B:J,9,FALSE)),"",VLOOKUP($A17,'问财（自己导出）'!$B:J,9,FALSE))/100000000</f>
        <v>8.7961444643</v>
      </c>
      <c r="H17" s="25">
        <f>IF(ISERROR(VLOOKUP($A17,'问财（自己导出）'!$B:K,10,FALSE)),"",VLOOKUP($A17,'问财（自己导出）'!$B:K,10,FALSE))/100000000</f>
        <v>7.1679928947</v>
      </c>
      <c r="I17" s="25">
        <f>IF(ISERROR(VLOOKUP($A17,'问财（自己导出）'!$B:L,11,FALSE)),"",VLOOKUP($A17,'问财（自己导出）'!$B:L,11,FALSE))/100000000</f>
        <v>5.5794936299</v>
      </c>
      <c r="J17" s="25">
        <f>IF(ISERROR(VLOOKUP($A17,'问财（自己导出）'!$B:M,12,FALSE)),"",VLOOKUP($A17,'问财（自己导出）'!$B:M,12,FALSE))/100000000</f>
        <v>4.5131195882</v>
      </c>
      <c r="K17" s="25">
        <f>IF(ISERROR(VLOOKUP($A17,'问财（自己导出）'!$B:N,13,FALSE)),"",VLOOKUP($A17,'问财（自己导出）'!$B:N,13,FALSE))/100000000</f>
        <v>3.2871564248</v>
      </c>
      <c r="L17" s="25">
        <f>IF(ISERROR(VLOOKUP($A17,'问财（自己导出）'!$B:O,14,FALSE)),"",VLOOKUP($A17,'问财（自己导出）'!$B:O,14,FALSE))/100000000</f>
        <v>2.0828169407</v>
      </c>
      <c r="M17" s="25">
        <f>IF(ISERROR(VLOOKUP($A17,'问财（自己导出）'!$B:P,15,FALSE)),"",VLOOKUP($A17,'问财（自己导出）'!$B:P,15,FALSE))/100000000</f>
        <v>2.7937363981</v>
      </c>
      <c r="N17" s="25">
        <f>IF(ISERROR(VLOOKUP($A17,'问财（自己导出）'!$B:Q,16,FALSE)),"",VLOOKUP($A17,'问财（自己导出）'!$B:Q,16,FALSE))/100000000</f>
        <v>2.355350848</v>
      </c>
      <c r="O17" s="25">
        <f>IF(ISERROR(VLOOKUP($A17,'问财（自己导出）'!$B:R,17,FALSE)),"",VLOOKUP($A17,'问财（自己导出）'!$B:R,17,FALSE))/100000000</f>
        <v>1.4411910986</v>
      </c>
      <c r="P17" s="25">
        <f>IF(ISERROR(VLOOKUP($A17,'问财（自己导出）'!$B:S,18,FALSE)),"",VLOOKUP($A17,'问财（自己导出）'!$B:S,18,FALSE))/100000000</f>
        <v>1.366118078</v>
      </c>
      <c r="Q17" s="25">
        <f>IF(ISERROR(VLOOKUP($A17,'问财（自己导出）'!$B:T,19,FALSE)),"",VLOOKUP($A17,'问财（自己导出）'!$B:T,19,FALSE))</f>
        <v>2.2157</v>
      </c>
      <c r="R17" s="25">
        <f>IF(ISERROR(VLOOKUP($A17,'问财（自己导出）'!$B:U,20,FALSE)),"",VLOOKUP($A17,'问财（自己导出）'!$B:U,20,FALSE))</f>
        <v>1.6558</v>
      </c>
      <c r="S17" s="25">
        <f>IF(ISERROR(VLOOKUP($A17,'问财（自己导出）'!$B:V,21,FALSE)),"",VLOOKUP($A17,'问财（自己导出）'!$B:V,21,FALSE))</f>
        <v>1.7185</v>
      </c>
    </row>
    <row r="18" s="16" customFormat="1" ht="15" customHeight="1" spans="1:19">
      <c r="A18" s="22" t="str">
        <f>IF('问财（自己导出）'!B16="","",'问财（自己导出）'!B16)</f>
        <v>扬杰科技</v>
      </c>
      <c r="B18" s="23" t="str">
        <f t="shared" si="0"/>
        <v>0</v>
      </c>
      <c r="C18" s="23" t="str">
        <f t="shared" si="1"/>
        <v>0</v>
      </c>
      <c r="D18" s="23" t="str">
        <f t="shared" si="2"/>
        <v>0</v>
      </c>
      <c r="E18" s="25">
        <f>IF(ISERROR(VLOOKUP($A18,'问财（自己导出）'!$B:H,7,FALSE)),"",VLOOKUP($A18,'问财（自己导出）'!$B:H,7,FALSE))/100000000</f>
        <v>8.338934452</v>
      </c>
      <c r="F18" s="25">
        <f>IF(ISERROR(VLOOKUP($A18,'问财（自己导出）'!$B:I,8,FALSE)),"",VLOOKUP($A18,'问财（自己导出）'!$B:I,8,FALSE))/100000000</f>
        <v>6.4781183096</v>
      </c>
      <c r="G18" s="25">
        <f>IF(ISERROR(VLOOKUP($A18,'问财（自己导出）'!$B:J,9,FALSE)),"",VLOOKUP($A18,'问财（自己导出）'!$B:J,9,FALSE))/100000000</f>
        <v>5.3005710367</v>
      </c>
      <c r="H18" s="25">
        <f>IF(ISERROR(VLOOKUP($A18,'问财（自己导出）'!$B:K,10,FALSE)),"",VLOOKUP($A18,'问财（自己导出）'!$B:K,10,FALSE))/100000000</f>
        <v>4.5418810975</v>
      </c>
      <c r="I18" s="25">
        <f>IF(ISERROR(VLOOKUP($A18,'问财（自己导出）'!$B:L,11,FALSE)),"",VLOOKUP($A18,'问财（自己导出）'!$B:L,11,FALSE))/100000000</f>
        <v>4.3323623802</v>
      </c>
      <c r="J18" s="25">
        <f>IF(ISERROR(VLOOKUP($A18,'问财（自己导出）'!$B:M,12,FALSE)),"",VLOOKUP($A18,'问财（自己导出）'!$B:M,12,FALSE))/100000000</f>
        <v>2.8405474038</v>
      </c>
      <c r="K18" s="25">
        <f>IF(ISERROR(VLOOKUP($A18,'问财（自己导出）'!$B:N,13,FALSE)),"",VLOOKUP($A18,'问财（自己导出）'!$B:N,13,FALSE))/100000000</f>
        <v>1.9982764547</v>
      </c>
      <c r="L18" s="25">
        <f>IF(ISERROR(VLOOKUP($A18,'问财（自己导出）'!$B:O,14,FALSE)),"",VLOOKUP($A18,'问财（自己导出）'!$B:O,14,FALSE))/100000000</f>
        <v>1.53285407</v>
      </c>
      <c r="M18" s="25">
        <f>IF(ISERROR(VLOOKUP($A18,'问财（自己导出）'!$B:P,15,FALSE)),"",VLOOKUP($A18,'问财（自己导出）'!$B:P,15,FALSE))/100000000</f>
        <v>1.1307085271</v>
      </c>
      <c r="N18" s="25">
        <f>IF(ISERROR(VLOOKUP($A18,'问财（自己导出）'!$B:Q,16,FALSE)),"",VLOOKUP($A18,'问财（自己导出）'!$B:Q,16,FALSE))/100000000</f>
        <v>0.7230863638</v>
      </c>
      <c r="O18" s="25">
        <f>IF(ISERROR(VLOOKUP($A18,'问财（自己导出）'!$B:R,17,FALSE)),"",VLOOKUP($A18,'问财（自己导出）'!$B:R,17,FALSE))/100000000</f>
        <v>0.753652131</v>
      </c>
      <c r="P18" s="25">
        <f>IF(ISERROR(VLOOKUP($A18,'问财（自己导出）'!$B:S,18,FALSE)),"",VLOOKUP($A18,'问财（自己导出）'!$B:S,18,FALSE))/100000000</f>
        <v>0.4595243383</v>
      </c>
      <c r="Q18" s="25">
        <f>IF(ISERROR(VLOOKUP($A18,'问财（自己导出）'!$B:T,19,FALSE)),"",VLOOKUP($A18,'问财（自己导出）'!$B:T,19,FALSE))</f>
        <v>2.0334</v>
      </c>
      <c r="R18" s="25">
        <f>IF(ISERROR(VLOOKUP($A18,'问财（自己导出）'!$B:U,20,FALSE)),"",VLOOKUP($A18,'问财（自己导出）'!$B:U,20,FALSE))</f>
        <v>3.9142</v>
      </c>
      <c r="S18" s="25">
        <f>IF(ISERROR(VLOOKUP($A18,'问财（自己导出）'!$B:V,21,FALSE)),"",VLOOKUP($A18,'问财（自己导出）'!$B:V,21,FALSE))</f>
        <v>2.3915</v>
      </c>
    </row>
    <row r="19" s="16" customFormat="1" ht="15" customHeight="1" spans="1:19">
      <c r="A19" s="22" t="str">
        <f>IF('问财（自己导出）'!B17="","",'问财（自己导出）'!B17)</f>
        <v>炬华科技</v>
      </c>
      <c r="B19" s="23" t="str">
        <f t="shared" si="0"/>
        <v>0</v>
      </c>
      <c r="C19" s="23" t="str">
        <f t="shared" si="1"/>
        <v>0</v>
      </c>
      <c r="D19" s="23" t="str">
        <f t="shared" si="2"/>
        <v>0</v>
      </c>
      <c r="E19" s="25">
        <f>IF(ISERROR(VLOOKUP($A19,'问财（自己导出）'!$B:H,7,FALSE)),"",VLOOKUP($A19,'问财（自己导出）'!$B:H,7,FALSE))/100000000</f>
        <v>10.8683636257</v>
      </c>
      <c r="F19" s="25">
        <f>IF(ISERROR(VLOOKUP($A19,'问财（自己导出）'!$B:I,8,FALSE)),"",VLOOKUP($A19,'问财（自己导出）'!$B:I,8,FALSE))/100000000</f>
        <v>9.8832503929</v>
      </c>
      <c r="G19" s="25">
        <f>IF(ISERROR(VLOOKUP($A19,'问财（自己导出）'!$B:J,9,FALSE)),"",VLOOKUP($A19,'问财（自己导出）'!$B:J,9,FALSE))/100000000</f>
        <v>7.6617053147</v>
      </c>
      <c r="H19" s="25">
        <f>IF(ISERROR(VLOOKUP($A19,'问财（自己导出）'!$B:K,10,FALSE)),"",VLOOKUP($A19,'问财（自己导出）'!$B:K,10,FALSE))/100000000</f>
        <v>7.1788480905</v>
      </c>
      <c r="I19" s="25">
        <f>IF(ISERROR(VLOOKUP($A19,'问财（自己导出）'!$B:L,11,FALSE)),"",VLOOKUP($A19,'问财（自己导出）'!$B:L,11,FALSE))/100000000</f>
        <v>3.9880684696</v>
      </c>
      <c r="J19" s="25">
        <f>IF(ISERROR(VLOOKUP($A19,'问财（自己导出）'!$B:M,12,FALSE)),"",VLOOKUP($A19,'问财（自己导出）'!$B:M,12,FALSE))/100000000</f>
        <v>3.5136431144</v>
      </c>
      <c r="K19" s="25">
        <f>IF(ISERROR(VLOOKUP($A19,'问财（自己导出）'!$B:N,13,FALSE)),"",VLOOKUP($A19,'问财（自己导出）'!$B:N,13,FALSE))/100000000</f>
        <v>2.6238198187</v>
      </c>
      <c r="L19" s="25">
        <f>IF(ISERROR(VLOOKUP($A19,'问财（自己导出）'!$B:O,14,FALSE)),"",VLOOKUP($A19,'问财（自己导出）'!$B:O,14,FALSE))/100000000</f>
        <v>2.4341780691</v>
      </c>
      <c r="M19" s="25">
        <f>IF(ISERROR(VLOOKUP($A19,'问财（自己导出）'!$B:P,15,FALSE)),"",VLOOKUP($A19,'问财（自己导出）'!$B:P,15,FALSE))/100000000</f>
        <v>3.3267231648</v>
      </c>
      <c r="N19" s="25">
        <f>IF(ISERROR(VLOOKUP($A19,'问财（自己导出）'!$B:Q,16,FALSE)),"",VLOOKUP($A19,'问财（自己导出）'!$B:Q,16,FALSE))/100000000</f>
        <v>3.7972386034</v>
      </c>
      <c r="O19" s="25">
        <f>IF(ISERROR(VLOOKUP($A19,'问财（自己导出）'!$B:R,17,FALSE)),"",VLOOKUP($A19,'问财（自己导出）'!$B:R,17,FALSE))/100000000</f>
        <v>2.0745252386</v>
      </c>
      <c r="P19" s="25">
        <f>IF(ISERROR(VLOOKUP($A19,'问财（自己导出）'!$B:S,18,FALSE)),"",VLOOKUP($A19,'问财（自己导出）'!$B:S,18,FALSE))/100000000</f>
        <v>1.7977982294</v>
      </c>
      <c r="Q19" s="25">
        <f>IF(ISERROR(VLOOKUP($A19,'问财（自己导出）'!$B:T,19,FALSE)),"",VLOOKUP($A19,'问财（自己导出）'!$B:T,19,FALSE))</f>
        <v>2.8822</v>
      </c>
      <c r="R19" s="25">
        <f>IF(ISERROR(VLOOKUP($A19,'问财（自己导出）'!$B:U,20,FALSE)),"",VLOOKUP($A19,'问财（自己导出）'!$B:U,20,FALSE))</f>
        <v>2.303</v>
      </c>
      <c r="S19" s="25">
        <f>IF(ISERROR(VLOOKUP($A19,'问财（自己导出）'!$B:V,21,FALSE)),"",VLOOKUP($A19,'问财（自己导出）'!$B:V,21,FALSE))</f>
        <v>2.0322</v>
      </c>
    </row>
    <row r="20" s="16" customFormat="1" ht="15" customHeight="1" spans="1:19">
      <c r="A20" s="22" t="str">
        <f>IF('问财（自己导出）'!B18="","",'问财（自己导出）'!B18)</f>
        <v>恒瑞医药</v>
      </c>
      <c r="B20" s="23" t="str">
        <f t="shared" si="0"/>
        <v>0</v>
      </c>
      <c r="C20" s="23" t="str">
        <f t="shared" si="1"/>
        <v>0</v>
      </c>
      <c r="D20" s="23" t="str">
        <f t="shared" si="2"/>
        <v>0</v>
      </c>
      <c r="E20" s="25">
        <f>IF(ISERROR(VLOOKUP($A20,'问财（自己导出）'!$B:H,7,FALSE)),"",VLOOKUP($A20,'问财（自己导出）'!$B:H,7,FALSE))/100000000</f>
        <v>93.159601684</v>
      </c>
      <c r="F20" s="25">
        <f>IF(ISERROR(VLOOKUP($A20,'问财（自己导出）'!$B:I,8,FALSE)),"",VLOOKUP($A20,'问财（自己导出）'!$B:I,8,FALSE))/100000000</f>
        <v>74.5225308784</v>
      </c>
      <c r="G20" s="25">
        <f>IF(ISERROR(VLOOKUP($A20,'问财（自己导出）'!$B:J,9,FALSE)),"",VLOOKUP($A20,'问财（自己导出）'!$B:J,9,FALSE))/100000000</f>
        <v>62.0307435543</v>
      </c>
      <c r="H20" s="25">
        <f>IF(ISERROR(VLOOKUP($A20,'问财（自己导出）'!$B:K,10,FALSE)),"",VLOOKUP($A20,'问财（自己导出）'!$B:K,10,FALSE))/100000000</f>
        <v>54.350675612</v>
      </c>
      <c r="I20" s="25">
        <f>IF(ISERROR(VLOOKUP($A20,'问财（自己导出）'!$B:L,11,FALSE)),"",VLOOKUP($A20,'问财（自己导出）'!$B:L,11,FALSE))/100000000</f>
        <v>32.7679284339</v>
      </c>
      <c r="J20" s="25">
        <f>IF(ISERROR(VLOOKUP($A20,'问财（自己导出）'!$B:M,12,FALSE)),"",VLOOKUP($A20,'问财（自己导出）'!$B:M,12,FALSE))/100000000</f>
        <v>28.4040083366</v>
      </c>
      <c r="K20" s="25">
        <f>IF(ISERROR(VLOOKUP($A20,'问财（自己导出）'!$B:N,13,FALSE)),"",VLOOKUP($A20,'问财（自己导出）'!$B:N,13,FALSE))/100000000</f>
        <v>24.2086757052</v>
      </c>
      <c r="L20" s="25">
        <f>IF(ISERROR(VLOOKUP($A20,'问财（自己导出）'!$B:O,14,FALSE)),"",VLOOKUP($A20,'问财（自己导出）'!$B:O,14,FALSE))/100000000</f>
        <v>22.8236403028</v>
      </c>
      <c r="M20" s="25">
        <f>IF(ISERROR(VLOOKUP($A20,'问财（自己导出）'!$B:P,15,FALSE)),"",VLOOKUP($A20,'问财（自己导出）'!$B:P,15,FALSE))/100000000</f>
        <v>5.2296701637</v>
      </c>
      <c r="N20" s="25">
        <f>IF(ISERROR(VLOOKUP($A20,'问财（自己导出）'!$B:Q,16,FALSE)),"",VLOOKUP($A20,'问财（自己导出）'!$B:Q,16,FALSE))/100000000</f>
        <v>5.5089116521</v>
      </c>
      <c r="O20" s="25">
        <f>IF(ISERROR(VLOOKUP($A20,'问财（自己导出）'!$B:R,17,FALSE)),"",VLOOKUP($A20,'问财（自己导出）'!$B:R,17,FALSE))/100000000</f>
        <v>4.2992704214</v>
      </c>
      <c r="P20" s="25">
        <f>IF(ISERROR(VLOOKUP($A20,'问财（自己导出）'!$B:S,18,FALSE)),"",VLOOKUP($A20,'问财（自己导出）'!$B:S,18,FALSE))/100000000</f>
        <v>3.3784046031</v>
      </c>
      <c r="Q20" s="25">
        <f>IF(ISERROR(VLOOKUP($A20,'问财（自己导出）'!$B:T,19,FALSE)),"",VLOOKUP($A20,'问财（自己导出）'!$B:T,19,FALSE))</f>
        <v>8.905</v>
      </c>
      <c r="R20" s="25">
        <f>IF(ISERROR(VLOOKUP($A20,'问财（自己导出）'!$B:U,20,FALSE)),"",VLOOKUP($A20,'问财（自己导出）'!$B:U,20,FALSE))</f>
        <v>10.0764</v>
      </c>
      <c r="S20" s="25">
        <f>IF(ISERROR(VLOOKUP($A20,'问财（自己导出）'!$B:V,21,FALSE)),"",VLOOKUP($A20,'问财（自己导出）'!$B:V,21,FALSE))</f>
        <v>9.7617</v>
      </c>
    </row>
    <row r="21" s="16" customFormat="1" ht="15" customHeight="1" spans="1:19">
      <c r="A21" s="22" t="str">
        <f>IF('问财（自己导出）'!B19="","",'问财（自己导出）'!B19)</f>
        <v>双鹭药业</v>
      </c>
      <c r="B21" s="23" t="str">
        <f t="shared" si="0"/>
        <v>NO</v>
      </c>
      <c r="C21" s="23" t="str">
        <f t="shared" si="1"/>
        <v>0</v>
      </c>
      <c r="D21" s="23" t="str">
        <f t="shared" si="2"/>
        <v>0</v>
      </c>
      <c r="E21" s="25">
        <f>IF(ISERROR(VLOOKUP($A21,'问财（自己导出）'!$B:H,7,FALSE)),"",VLOOKUP($A21,'问财（自己导出）'!$B:H,7,FALSE))/100000000</f>
        <v>11.5654815134</v>
      </c>
      <c r="F21" s="25">
        <f>IF(ISERROR(VLOOKUP($A21,'问财（自己导出）'!$B:I,8,FALSE)),"",VLOOKUP($A21,'问财（自己导出）'!$B:I,8,FALSE))/100000000</f>
        <v>12.4295152404</v>
      </c>
      <c r="G21" s="25">
        <f>IF(ISERROR(VLOOKUP($A21,'问财（自己导出）'!$B:J,9,FALSE)),"",VLOOKUP($A21,'问财（自己导出）'!$B:J,9,FALSE))/100000000</f>
        <v>11.6177874854</v>
      </c>
      <c r="H21" s="25">
        <f>IF(ISERROR(VLOOKUP($A21,'问财（自己导出）'!$B:K,10,FALSE)),"",VLOOKUP($A21,'问财（自己导出）'!$B:K,10,FALSE))/100000000</f>
        <v>10.0701778255</v>
      </c>
      <c r="I21" s="25">
        <f>IF(ISERROR(VLOOKUP($A21,'问财（自己导出）'!$B:L,11,FALSE)),"",VLOOKUP($A21,'问财（自己导出）'!$B:L,11,FALSE))/100000000</f>
        <v>7.0571632769</v>
      </c>
      <c r="J21" s="25">
        <f>IF(ISERROR(VLOOKUP($A21,'问财（自己导出）'!$B:M,12,FALSE)),"",VLOOKUP($A21,'问财（自己导出）'!$B:M,12,FALSE))/100000000</f>
        <v>6.3984020229</v>
      </c>
      <c r="K21" s="25">
        <f>IF(ISERROR(VLOOKUP($A21,'问财（自己导出）'!$B:N,13,FALSE)),"",VLOOKUP($A21,'问财（自己导出）'!$B:N,13,FALSE))/100000000</f>
        <v>4.7296957903</v>
      </c>
      <c r="L21" s="25">
        <f>IF(ISERROR(VLOOKUP($A21,'问财（自己导出）'!$B:O,14,FALSE)),"",VLOOKUP($A21,'问财（自己导出）'!$B:O,14,FALSE))/100000000</f>
        <v>3.3559145137</v>
      </c>
      <c r="M21" s="25">
        <f>IF(ISERROR(VLOOKUP($A21,'问财（自己导出）'!$B:P,15,FALSE)),"",VLOOKUP($A21,'问财（自己导出）'!$B:P,15,FALSE))/100000000</f>
        <v>1.296661268</v>
      </c>
      <c r="N21" s="25">
        <f>IF(ISERROR(VLOOKUP($A21,'问财（自己导出）'!$B:Q,16,FALSE)),"",VLOOKUP($A21,'问财（自己导出）'!$B:Q,16,FALSE))/100000000</f>
        <v>1.1221190462</v>
      </c>
      <c r="O21" s="25">
        <f>IF(ISERROR(VLOOKUP($A21,'问财（自己导出）'!$B:R,17,FALSE)),"",VLOOKUP($A21,'问财（自己导出）'!$B:R,17,FALSE))/100000000</f>
        <v>1.1089075668</v>
      </c>
      <c r="P21" s="25">
        <f>IF(ISERROR(VLOOKUP($A21,'问财（自己导出）'!$B:S,18,FALSE)),"",VLOOKUP($A21,'问财（自己导出）'!$B:S,18,FALSE))/100000000</f>
        <v>0.570498076</v>
      </c>
      <c r="Q21" s="25">
        <f>IF(ISERROR(VLOOKUP($A21,'问财（自己导出）'!$B:T,19,FALSE)),"",VLOOKUP($A21,'问财（自己导出）'!$B:T,19,FALSE))</f>
        <v>23.2806</v>
      </c>
      <c r="R21" s="25">
        <f>IF(ISERROR(VLOOKUP($A21,'问财（自己导出）'!$B:U,20,FALSE)),"",VLOOKUP($A21,'问财（自己导出）'!$B:U,20,FALSE))</f>
        <v>19.7262</v>
      </c>
      <c r="S21" s="25">
        <f>IF(ISERROR(VLOOKUP($A21,'问财（自己导出）'!$B:V,21,FALSE)),"",VLOOKUP($A21,'问财（自己导出）'!$B:V,21,FALSE))</f>
        <v>16.6718</v>
      </c>
    </row>
    <row r="22" s="16" customFormat="1" ht="15" customHeight="1" spans="1:19">
      <c r="A22" s="22" t="str">
        <f>IF('问财（自己导出）'!B20="","",'问财（自己导出）'!B20)</f>
        <v>中鼎股份</v>
      </c>
      <c r="B22" s="23" t="str">
        <f t="shared" si="0"/>
        <v>0</v>
      </c>
      <c r="C22" s="23" t="str">
        <f t="shared" si="1"/>
        <v>0</v>
      </c>
      <c r="D22" s="23" t="str">
        <f t="shared" si="2"/>
        <v>0</v>
      </c>
      <c r="E22" s="25">
        <f>IF(ISERROR(VLOOKUP($A22,'问财（自己导出）'!$B:H,7,FALSE)),"",VLOOKUP($A22,'问财（自己导出）'!$B:H,7,FALSE))/100000000</f>
        <v>65.4308015496</v>
      </c>
      <c r="F22" s="25">
        <f>IF(ISERROR(VLOOKUP($A22,'问财（自己导出）'!$B:I,8,FALSE)),"",VLOOKUP($A22,'问财（自己导出）'!$B:I,8,FALSE))/100000000</f>
        <v>50.4019091118</v>
      </c>
      <c r="G22" s="25">
        <f>IF(ISERROR(VLOOKUP($A22,'问财（自己导出）'!$B:J,9,FALSE)),"",VLOOKUP($A22,'问财（自己导出）'!$B:J,9,FALSE))/100000000</f>
        <v>41.6169356156</v>
      </c>
      <c r="H22" s="25">
        <f>IF(ISERROR(VLOOKUP($A22,'问财（自己导出）'!$B:K,10,FALSE)),"",VLOOKUP($A22,'问财（自己导出）'!$B:K,10,FALSE))/100000000</f>
        <v>33.690206636</v>
      </c>
      <c r="I22" s="25">
        <f>IF(ISERROR(VLOOKUP($A22,'问财（自己导出）'!$B:L,11,FALSE)),"",VLOOKUP($A22,'问财（自己导出）'!$B:L,11,FALSE))/100000000</f>
        <v>17.5276913331</v>
      </c>
      <c r="J22" s="25">
        <f>IF(ISERROR(VLOOKUP($A22,'问财（自己导出）'!$B:M,12,FALSE)),"",VLOOKUP($A22,'问财（自己导出）'!$B:M,12,FALSE))/100000000</f>
        <v>14.8740728964</v>
      </c>
      <c r="K22" s="25">
        <f>IF(ISERROR(VLOOKUP($A22,'问财（自己导出）'!$B:N,13,FALSE)),"",VLOOKUP($A22,'问财（自己导出）'!$B:N,13,FALSE))/100000000</f>
        <v>12.3882574809</v>
      </c>
      <c r="L22" s="25">
        <f>IF(ISERROR(VLOOKUP($A22,'问财（自己导出）'!$B:O,14,FALSE)),"",VLOOKUP($A22,'问财（自己导出）'!$B:O,14,FALSE))/100000000</f>
        <v>10.214804053</v>
      </c>
      <c r="M22" s="25">
        <f>IF(ISERROR(VLOOKUP($A22,'问财（自己导出）'!$B:P,15,FALSE)),"",VLOOKUP($A22,'问财（自己导出）'!$B:P,15,FALSE))/100000000</f>
        <v>11.4574212245</v>
      </c>
      <c r="N22" s="25">
        <f>IF(ISERROR(VLOOKUP($A22,'问财（自己导出）'!$B:Q,16,FALSE)),"",VLOOKUP($A22,'问财（自己导出）'!$B:Q,16,FALSE))/100000000</f>
        <v>11.1767741384</v>
      </c>
      <c r="O22" s="25">
        <f>IF(ISERROR(VLOOKUP($A22,'问财（自己导出）'!$B:R,17,FALSE)),"",VLOOKUP($A22,'问财（自己导出）'!$B:R,17,FALSE))/100000000</f>
        <v>8.1590530015</v>
      </c>
      <c r="P22" s="25">
        <f>IF(ISERROR(VLOOKUP($A22,'问财（自己导出）'!$B:S,18,FALSE)),"",VLOOKUP($A22,'问财（自己导出）'!$B:S,18,FALSE))/100000000</f>
        <v>7.9471498362</v>
      </c>
      <c r="Q22" s="25">
        <f>IF(ISERROR(VLOOKUP($A22,'问财（自己导出）'!$B:T,19,FALSE)),"",VLOOKUP($A22,'问财（自己导出）'!$B:T,19,FALSE))</f>
        <v>2.3562</v>
      </c>
      <c r="R22" s="25">
        <f>IF(ISERROR(VLOOKUP($A22,'问财（自己导出）'!$B:U,20,FALSE)),"",VLOOKUP($A22,'问财（自己导出）'!$B:U,20,FALSE))</f>
        <v>1.7485</v>
      </c>
      <c r="S22" s="25">
        <f>IF(ISERROR(VLOOKUP($A22,'问财（自己导出）'!$B:V,21,FALSE)),"",VLOOKUP($A22,'问财（自己导出）'!$B:V,21,FALSE))</f>
        <v>1.8781</v>
      </c>
    </row>
    <row r="23" s="16" customFormat="1" ht="15" customHeight="1" spans="1:19">
      <c r="A23" s="22" t="str">
        <f>IF('问财（自己导出）'!B21="","",'问财（自己导出）'!B21)</f>
        <v>广电运通</v>
      </c>
      <c r="B23" s="23" t="str">
        <f t="shared" si="0"/>
        <v>0</v>
      </c>
      <c r="C23" s="23" t="str">
        <f t="shared" si="1"/>
        <v>0</v>
      </c>
      <c r="D23" s="23" t="str">
        <f t="shared" si="2"/>
        <v>0</v>
      </c>
      <c r="E23" s="25">
        <f>IF(ISERROR(VLOOKUP($A23,'问财（自己导出）'!$B:H,7,FALSE)),"",VLOOKUP($A23,'问财（自己导出）'!$B:H,7,FALSE))/100000000</f>
        <v>39.7294125617</v>
      </c>
      <c r="F23" s="25">
        <f>IF(ISERROR(VLOOKUP($A23,'问财（自己导出）'!$B:I,8,FALSE)),"",VLOOKUP($A23,'问财（自己导出）'!$B:I,8,FALSE))/100000000</f>
        <v>31.5191013524</v>
      </c>
      <c r="G23" s="25">
        <f>IF(ISERROR(VLOOKUP($A23,'问财（自己导出）'!$B:J,9,FALSE)),"",VLOOKUP($A23,'问财（自己导出）'!$B:J,9,FALSE))/100000000</f>
        <v>25.158973538</v>
      </c>
      <c r="H23" s="25">
        <f>IF(ISERROR(VLOOKUP($A23,'问财（自己导出）'!$B:K,10,FALSE)),"",VLOOKUP($A23,'问财（自己导出）'!$B:K,10,FALSE))/100000000</f>
        <v>21.68409553</v>
      </c>
      <c r="I23" s="25">
        <f>IF(ISERROR(VLOOKUP($A23,'问财（自己导出）'!$B:L,11,FALSE)),"",VLOOKUP($A23,'问财（自己导出）'!$B:L,11,FALSE))/100000000</f>
        <v>8.0176202844</v>
      </c>
      <c r="J23" s="25">
        <f>IF(ISERROR(VLOOKUP($A23,'问财（自己导出）'!$B:M,12,FALSE)),"",VLOOKUP($A23,'问财（自己导出）'!$B:M,12,FALSE))/100000000</f>
        <v>6.2418381386</v>
      </c>
      <c r="K23" s="25">
        <f>IF(ISERROR(VLOOKUP($A23,'问财（自己导出）'!$B:N,13,FALSE)),"",VLOOKUP($A23,'问财（自己导出）'!$B:N,13,FALSE))/100000000</f>
        <v>7.1388676616</v>
      </c>
      <c r="L23" s="25">
        <f>IF(ISERROR(VLOOKUP($A23,'问财（自己导出）'!$B:O,14,FALSE)),"",VLOOKUP($A23,'问财（自己导出）'!$B:O,14,FALSE))/100000000</f>
        <v>6.4625010121</v>
      </c>
      <c r="M23" s="25">
        <f>IF(ISERROR(VLOOKUP($A23,'问财（自己导出）'!$B:P,15,FALSE)),"",VLOOKUP($A23,'问财（自己导出）'!$B:P,15,FALSE))/100000000</f>
        <v>21.434979961</v>
      </c>
      <c r="N23" s="25">
        <f>IF(ISERROR(VLOOKUP($A23,'问财（自己导出）'!$B:Q,16,FALSE)),"",VLOOKUP($A23,'问财（自己导出）'!$B:Q,16,FALSE))/100000000</f>
        <v>17.8553799521</v>
      </c>
      <c r="O23" s="25">
        <f>IF(ISERROR(VLOOKUP($A23,'问财（自己导出）'!$B:R,17,FALSE)),"",VLOOKUP($A23,'问财（自己导出）'!$B:R,17,FALSE))/100000000</f>
        <v>11.7084247723</v>
      </c>
      <c r="P23" s="25">
        <f>IF(ISERROR(VLOOKUP($A23,'问财（自己导出）'!$B:S,18,FALSE)),"",VLOOKUP($A23,'问财（自己导出）'!$B:S,18,FALSE))/100000000</f>
        <v>7.6959472041</v>
      </c>
      <c r="Q23" s="25">
        <f>IF(ISERROR(VLOOKUP($A23,'问财（自己导出）'!$B:T,19,FALSE)),"",VLOOKUP($A23,'问财（自己导出）'!$B:T,19,FALSE))</f>
        <v>2.2326</v>
      </c>
      <c r="R23" s="25">
        <f>IF(ISERROR(VLOOKUP($A23,'问财（自己导出）'!$B:U,20,FALSE)),"",VLOOKUP($A23,'问财（自己导出）'!$B:U,20,FALSE))</f>
        <v>2.5667</v>
      </c>
      <c r="S23" s="25">
        <f>IF(ISERROR(VLOOKUP($A23,'问财（自己导出）'!$B:V,21,FALSE)),"",VLOOKUP($A23,'问财（自己导出）'!$B:V,21,FALSE))</f>
        <v>3.2108</v>
      </c>
    </row>
    <row r="24" s="16" customFormat="1" ht="15" customHeight="1" spans="1:19">
      <c r="A24" s="22" t="str">
        <f>IF('问财（自己导出）'!B22="","",'问财（自己导出）'!B22)</f>
        <v>浦发银行</v>
      </c>
      <c r="B24" s="23" t="e">
        <f t="shared" si="0"/>
        <v>#VALUE!</v>
      </c>
      <c r="C24" s="23" t="e">
        <f t="shared" si="1"/>
        <v>#VALUE!</v>
      </c>
      <c r="D24" s="23" t="str">
        <f t="shared" si="2"/>
        <v>0</v>
      </c>
      <c r="E24" s="25">
        <f>IF(ISERROR(VLOOKUP($A24,'问财（自己导出）'!$B:H,7,FALSE)),"",VLOOKUP($A24,'问财（自己导出）'!$B:H,7,FALSE))/100000000</f>
        <v>1465.5</v>
      </c>
      <c r="F24" s="25">
        <f>IF(ISERROR(VLOOKUP($A24,'问财（自己导出）'!$B:I,8,FALSE)),"",VLOOKUP($A24,'问财（自己导出）'!$B:I,8,FALSE))/100000000</f>
        <v>1231.81</v>
      </c>
      <c r="G24" s="25">
        <f>IF(ISERROR(VLOOKUP($A24,'问财（自己导出）'!$B:J,9,FALSE)),"",VLOOKUP($A24,'问财（自己导出）'!$B:J,9,FALSE))/100000000</f>
        <v>1000.15</v>
      </c>
      <c r="H24" s="25">
        <f>IF(ISERROR(VLOOKUP($A24,'问财（自己导出）'!$B:K,10,FALSE)),"",VLOOKUP($A24,'问财（自己导出）'!$B:K,10,FALSE))/100000000</f>
        <v>829.52</v>
      </c>
      <c r="I24" s="25" t="e">
        <f>IF(ISERROR(VLOOKUP($A24,'问财（自己导出）'!$B:L,11,FALSE)),"",VLOOKUP($A24,'问财（自己导出）'!$B:L,11,FALSE))/100000000</f>
        <v>#VALUE!</v>
      </c>
      <c r="J24" s="25" t="e">
        <f>IF(ISERROR(VLOOKUP($A24,'问财（自己导出）'!$B:M,12,FALSE)),"",VLOOKUP($A24,'问财（自己导出）'!$B:M,12,FALSE))/100000000</f>
        <v>#VALUE!</v>
      </c>
      <c r="K24" s="25" t="e">
        <f>IF(ISERROR(VLOOKUP($A24,'问财（自己导出）'!$B:N,13,FALSE)),"",VLOOKUP($A24,'问财（自己导出）'!$B:N,13,FALSE))/100000000</f>
        <v>#VALUE!</v>
      </c>
      <c r="L24" s="25" t="e">
        <f>IF(ISERROR(VLOOKUP($A24,'问财（自己导出）'!$B:O,14,FALSE)),"",VLOOKUP($A24,'问财（自己导出）'!$B:O,14,FALSE))/100000000</f>
        <v>#VALUE!</v>
      </c>
      <c r="M24" s="25" t="e">
        <f>IF(ISERROR(VLOOKUP($A24,'问财（自己导出）'!$B:P,15,FALSE)),"",VLOOKUP($A24,'问财（自己导出）'!$B:P,15,FALSE))/100000000</f>
        <v>#VALUE!</v>
      </c>
      <c r="N24" s="25" t="e">
        <f>IF(ISERROR(VLOOKUP($A24,'问财（自己导出）'!$B:Q,16,FALSE)),"",VLOOKUP($A24,'问财（自己导出）'!$B:Q,16,FALSE))/100000000</f>
        <v>#VALUE!</v>
      </c>
      <c r="O24" s="25" t="e">
        <f>IF(ISERROR(VLOOKUP($A24,'问财（自己导出）'!$B:R,17,FALSE)),"",VLOOKUP($A24,'问财（自己导出）'!$B:R,17,FALSE))/100000000</f>
        <v>#VALUE!</v>
      </c>
      <c r="P24" s="25" t="e">
        <f>IF(ISERROR(VLOOKUP($A24,'问财（自己导出）'!$B:S,18,FALSE)),"",VLOOKUP($A24,'问财（自己导出）'!$B:S,18,FALSE))/100000000</f>
        <v>#VALUE!</v>
      </c>
      <c r="Q24" s="25" t="str">
        <f>IF(ISERROR(VLOOKUP($A24,'问财（自己导出）'!$B:T,19,FALSE)),"",VLOOKUP($A24,'问财（自己导出）'!$B:T,19,FALSE))</f>
        <v>--</v>
      </c>
      <c r="R24" s="25" t="str">
        <f>IF(ISERROR(VLOOKUP($A24,'问财（自己导出）'!$B:U,20,FALSE)),"",VLOOKUP($A24,'问财（自己导出）'!$B:U,20,FALSE))</f>
        <v>--</v>
      </c>
      <c r="S24" s="25" t="str">
        <f>IF(ISERROR(VLOOKUP($A24,'问财（自己导出）'!$B:V,21,FALSE)),"",VLOOKUP($A24,'问财（自己导出）'!$B:V,21,FALSE))</f>
        <v>--</v>
      </c>
    </row>
    <row r="25" s="16" customFormat="1" ht="15" customHeight="1" spans="1:19">
      <c r="A25" s="22" t="str">
        <f>IF('问财（自己导出）'!B23="","",'问财（自己导出）'!B23)</f>
        <v>九阳股份</v>
      </c>
      <c r="B25" s="23" t="str">
        <f t="shared" si="0"/>
        <v>0</v>
      </c>
      <c r="C25" s="23" t="str">
        <f t="shared" si="1"/>
        <v>0</v>
      </c>
      <c r="D25" s="23" t="str">
        <f t="shared" si="2"/>
        <v>0</v>
      </c>
      <c r="E25" s="25">
        <f>IF(ISERROR(VLOOKUP($A25,'问财（自己导出）'!$B:H,7,FALSE)),"",VLOOKUP($A25,'问财（自己导出）'!$B:H,7,FALSE))/100000000</f>
        <v>70.600891151</v>
      </c>
      <c r="F25" s="25">
        <f>IF(ISERROR(VLOOKUP($A25,'问财（自己导出）'!$B:I,8,FALSE)),"",VLOOKUP($A25,'问财（自己导出）'!$B:I,8,FALSE))/100000000</f>
        <v>59.4351334838</v>
      </c>
      <c r="G25" s="25">
        <f>IF(ISERROR(VLOOKUP($A25,'问财（自己导出）'!$B:J,9,FALSE)),"",VLOOKUP($A25,'问财（自己导出）'!$B:J,9,FALSE))/100000000</f>
        <v>53.2812162361</v>
      </c>
      <c r="H25" s="25">
        <f>IF(ISERROR(VLOOKUP($A25,'问财（自己导出）'!$B:K,10,FALSE)),"",VLOOKUP($A25,'问财（自己导出）'!$B:K,10,FALSE))/100000000</f>
        <v>49.4183602916</v>
      </c>
      <c r="I25" s="25">
        <f>IF(ISERROR(VLOOKUP($A25,'问财（自己导出）'!$B:L,11,FALSE)),"",VLOOKUP($A25,'问财（自己导出）'!$B:L,11,FALSE))/100000000</f>
        <v>16.5001500945</v>
      </c>
      <c r="J25" s="25">
        <f>IF(ISERROR(VLOOKUP($A25,'问财（自己导出）'!$B:M,12,FALSE)),"",VLOOKUP($A25,'问财（自己导出）'!$B:M,12,FALSE))/100000000</f>
        <v>15.9046029357</v>
      </c>
      <c r="K25" s="25">
        <f>IF(ISERROR(VLOOKUP($A25,'问财（自己导出）'!$B:N,13,FALSE)),"",VLOOKUP($A25,'问财（自己导出）'!$B:N,13,FALSE))/100000000</f>
        <v>13.802731676</v>
      </c>
      <c r="L25" s="25">
        <f>IF(ISERROR(VLOOKUP($A25,'问财（自己导出）'!$B:O,14,FALSE)),"",VLOOKUP($A25,'问财（自己导出）'!$B:O,14,FALSE))/100000000</f>
        <v>9.1735975558</v>
      </c>
      <c r="M25" s="25">
        <f>IF(ISERROR(VLOOKUP($A25,'问财（自己导出）'!$B:P,15,FALSE)),"",VLOOKUP($A25,'问财（自己导出）'!$B:P,15,FALSE))/100000000</f>
        <v>5.378922958</v>
      </c>
      <c r="N25" s="25">
        <f>IF(ISERROR(VLOOKUP($A25,'问财（自己导出）'!$B:Q,16,FALSE)),"",VLOOKUP($A25,'问财（自己导出）'!$B:Q,16,FALSE))/100000000</f>
        <v>4.8050013165</v>
      </c>
      <c r="O25" s="25">
        <f>IF(ISERROR(VLOOKUP($A25,'问财（自己导出）'!$B:R,17,FALSE)),"",VLOOKUP($A25,'问财（自己导出）'!$B:R,17,FALSE))/100000000</f>
        <v>3.93553152</v>
      </c>
      <c r="P25" s="25">
        <f>IF(ISERROR(VLOOKUP($A25,'问财（自己导出）'!$B:S,18,FALSE)),"",VLOOKUP($A25,'问财（自己导出）'!$B:S,18,FALSE))/100000000</f>
        <v>6.5183198019</v>
      </c>
      <c r="Q25" s="25">
        <f>IF(ISERROR(VLOOKUP($A25,'问财（自己导出）'!$B:T,19,FALSE)),"",VLOOKUP($A25,'问财（自己导出）'!$B:T,19,FALSE))</f>
        <v>1.7451</v>
      </c>
      <c r="R25" s="25">
        <f>IF(ISERROR(VLOOKUP($A25,'问财（自己导出）'!$B:U,20,FALSE)),"",VLOOKUP($A25,'问财（自己导出）'!$B:U,20,FALSE))</f>
        <v>2.0594</v>
      </c>
      <c r="S25" s="25">
        <f>IF(ISERROR(VLOOKUP($A25,'问财（自己导出）'!$B:V,21,FALSE)),"",VLOOKUP($A25,'问财（自己导出）'!$B:V,21,FALSE))</f>
        <v>2.2514</v>
      </c>
    </row>
    <row r="26" s="16" customFormat="1" ht="15" customHeight="1" spans="1:19">
      <c r="A26" s="22" t="str">
        <f>IF('问财（自己导出）'!B24="","",'问财（自己导出）'!B24)</f>
        <v>罗莱生活</v>
      </c>
      <c r="B26" s="23" t="str">
        <f t="shared" si="0"/>
        <v>0</v>
      </c>
      <c r="C26" s="23" t="str">
        <f t="shared" si="1"/>
        <v>0</v>
      </c>
      <c r="D26" s="23" t="str">
        <f t="shared" si="2"/>
        <v>0</v>
      </c>
      <c r="E26" s="25">
        <f>IF(ISERROR(VLOOKUP($A26,'问财（自己导出）'!$B:H,7,FALSE)),"",VLOOKUP($A26,'问财（自己导出）'!$B:H,7,FALSE))/100000000</f>
        <v>29.1563389198</v>
      </c>
      <c r="F26" s="25">
        <f>IF(ISERROR(VLOOKUP($A26,'问财（自己导出）'!$B:I,8,FALSE)),"",VLOOKUP($A26,'问财（自己导出）'!$B:I,8,FALSE))/100000000</f>
        <v>27.6140057351</v>
      </c>
      <c r="G26" s="25">
        <f>IF(ISERROR(VLOOKUP($A26,'问财（自己导出）'!$B:J,9,FALSE)),"",VLOOKUP($A26,'问财（自己导出）'!$B:J,9,FALSE))/100000000</f>
        <v>25.242094164</v>
      </c>
      <c r="H26" s="25">
        <f>IF(ISERROR(VLOOKUP($A26,'问财（自己导出）'!$B:K,10,FALSE)),"",VLOOKUP($A26,'问财（自己导出）'!$B:K,10,FALSE))/100000000</f>
        <v>27.2495386121</v>
      </c>
      <c r="I26" s="25">
        <f>IF(ISERROR(VLOOKUP($A26,'问财（自己导出）'!$B:L,11,FALSE)),"",VLOOKUP($A26,'问财（自己导出）'!$B:L,11,FALSE))/100000000</f>
        <v>2.6922336755</v>
      </c>
      <c r="J26" s="25">
        <f>IF(ISERROR(VLOOKUP($A26,'问财（自己导出）'!$B:M,12,FALSE)),"",VLOOKUP($A26,'问财（自己导出）'!$B:M,12,FALSE))/100000000</f>
        <v>1.575812945</v>
      </c>
      <c r="K26" s="25">
        <f>IF(ISERROR(VLOOKUP($A26,'问财（自己导出）'!$B:N,13,FALSE)),"",VLOOKUP($A26,'问财（自己导出）'!$B:N,13,FALSE))/100000000</f>
        <v>1.3361192989</v>
      </c>
      <c r="L26" s="25">
        <f>IF(ISERROR(VLOOKUP($A26,'问财（自己导出）'!$B:O,14,FALSE)),"",VLOOKUP($A26,'问财（自己导出）'!$B:O,14,FALSE))/100000000</f>
        <v>1.597539287</v>
      </c>
      <c r="M26" s="25">
        <f>IF(ISERROR(VLOOKUP($A26,'问财（自己导出）'!$B:P,15,FALSE)),"",VLOOKUP($A26,'问财（自己导出）'!$B:P,15,FALSE))/100000000</f>
        <v>6.5982267989</v>
      </c>
      <c r="N26" s="25">
        <f>IF(ISERROR(VLOOKUP($A26,'问财（自己导出）'!$B:Q,16,FALSE)),"",VLOOKUP($A26,'问财（自己导出）'!$B:Q,16,FALSE))/100000000</f>
        <v>6.3317415929</v>
      </c>
      <c r="O26" s="25">
        <f>IF(ISERROR(VLOOKUP($A26,'问财（自己导出）'!$B:R,17,FALSE)),"",VLOOKUP($A26,'问财（自己导出）'!$B:R,17,FALSE))/100000000</f>
        <v>6.8520150619</v>
      </c>
      <c r="P26" s="25">
        <f>IF(ISERROR(VLOOKUP($A26,'问财（自己导出）'!$B:S,18,FALSE)),"",VLOOKUP($A26,'问财（自己导出）'!$B:S,18,FALSE))/100000000</f>
        <v>6.1782880288</v>
      </c>
      <c r="Q26" s="25">
        <f>IF(ISERROR(VLOOKUP($A26,'问财（自己导出）'!$B:T,19,FALSE)),"",VLOOKUP($A26,'问财（自己导出）'!$B:T,19,FALSE))</f>
        <v>3.0232</v>
      </c>
      <c r="R26" s="25">
        <f>IF(ISERROR(VLOOKUP($A26,'问财（自己导出）'!$B:U,20,FALSE)),"",VLOOKUP($A26,'问财（自己导出）'!$B:U,20,FALSE))</f>
        <v>3.681</v>
      </c>
      <c r="S26" s="25">
        <f>IF(ISERROR(VLOOKUP($A26,'问财（自己导出）'!$B:V,21,FALSE)),"",VLOOKUP($A26,'问财（自己导出）'!$B:V,21,FALSE))</f>
        <v>3.9035</v>
      </c>
    </row>
    <row r="27" s="16" customFormat="1" ht="15" customHeight="1" spans="1:19">
      <c r="A27" s="22" t="str">
        <f>IF('问财（自己导出）'!B25="","",'问财（自己导出）'!B25)</f>
        <v>兴业银行</v>
      </c>
      <c r="B27" s="23" t="e">
        <f t="shared" si="0"/>
        <v>#VALUE!</v>
      </c>
      <c r="C27" s="23" t="e">
        <f t="shared" si="1"/>
        <v>#VALUE!</v>
      </c>
      <c r="D27" s="23" t="str">
        <f t="shared" si="2"/>
        <v>0</v>
      </c>
      <c r="E27" s="25">
        <f>IF(ISERROR(VLOOKUP($A27,'问财（自己导出）'!$B:H,7,FALSE)),"",VLOOKUP($A27,'问财（自己导出）'!$B:H,7,FALSE))/100000000</f>
        <v>1543.48</v>
      </c>
      <c r="F27" s="25">
        <f>IF(ISERROR(VLOOKUP($A27,'问财（自己导出）'!$B:I,8,FALSE)),"",VLOOKUP($A27,'问财（自己导出）'!$B:I,8,FALSE))/100000000</f>
        <v>1248.98</v>
      </c>
      <c r="G27" s="25">
        <f>IF(ISERROR(VLOOKUP($A27,'问财（自己导出）'!$B:J,9,FALSE)),"",VLOOKUP($A27,'问财（自己导出）'!$B:J,9,FALSE))/100000000</f>
        <v>1092.87</v>
      </c>
      <c r="H27" s="25">
        <f>IF(ISERROR(VLOOKUP($A27,'问财（自己导出）'!$B:K,10,FALSE)),"",VLOOKUP($A27,'问财（自己导出）'!$B:K,10,FALSE))/100000000</f>
        <v>876.19</v>
      </c>
      <c r="I27" s="25" t="e">
        <f>IF(ISERROR(VLOOKUP($A27,'问财（自己导出）'!$B:L,11,FALSE)),"",VLOOKUP($A27,'问财（自己导出）'!$B:L,11,FALSE))/100000000</f>
        <v>#VALUE!</v>
      </c>
      <c r="J27" s="25" t="e">
        <f>IF(ISERROR(VLOOKUP($A27,'问财（自己导出）'!$B:M,12,FALSE)),"",VLOOKUP($A27,'问财（自己导出）'!$B:M,12,FALSE))/100000000</f>
        <v>#VALUE!</v>
      </c>
      <c r="K27" s="25" t="e">
        <f>IF(ISERROR(VLOOKUP($A27,'问财（自己导出）'!$B:N,13,FALSE)),"",VLOOKUP($A27,'问财（自己导出）'!$B:N,13,FALSE))/100000000</f>
        <v>#VALUE!</v>
      </c>
      <c r="L27" s="25" t="e">
        <f>IF(ISERROR(VLOOKUP($A27,'问财（自己导出）'!$B:O,14,FALSE)),"",VLOOKUP($A27,'问财（自己导出）'!$B:O,14,FALSE))/100000000</f>
        <v>#VALUE!</v>
      </c>
      <c r="M27" s="25" t="e">
        <f>IF(ISERROR(VLOOKUP($A27,'问财（自己导出）'!$B:P,15,FALSE)),"",VLOOKUP($A27,'问财（自己导出）'!$B:P,15,FALSE))/100000000</f>
        <v>#VALUE!</v>
      </c>
      <c r="N27" s="25" t="e">
        <f>IF(ISERROR(VLOOKUP($A27,'问财（自己导出）'!$B:Q,16,FALSE)),"",VLOOKUP($A27,'问财（自己导出）'!$B:Q,16,FALSE))/100000000</f>
        <v>#VALUE!</v>
      </c>
      <c r="O27" s="25" t="e">
        <f>IF(ISERROR(VLOOKUP($A27,'问财（自己导出）'!$B:R,17,FALSE)),"",VLOOKUP($A27,'问财（自己导出）'!$B:R,17,FALSE))/100000000</f>
        <v>#VALUE!</v>
      </c>
      <c r="P27" s="25" t="e">
        <f>IF(ISERROR(VLOOKUP($A27,'问财（自己导出）'!$B:S,18,FALSE)),"",VLOOKUP($A27,'问财（自己导出）'!$B:S,18,FALSE))/100000000</f>
        <v>#VALUE!</v>
      </c>
      <c r="Q27" s="25" t="str">
        <f>IF(ISERROR(VLOOKUP($A27,'问财（自己导出）'!$B:T,19,FALSE)),"",VLOOKUP($A27,'问财（自己导出）'!$B:T,19,FALSE))</f>
        <v>--</v>
      </c>
      <c r="R27" s="25" t="str">
        <f>IF(ISERROR(VLOOKUP($A27,'问财（自己导出）'!$B:U,20,FALSE)),"",VLOOKUP($A27,'问财（自己导出）'!$B:U,20,FALSE))</f>
        <v>--</v>
      </c>
      <c r="S27" s="25" t="str">
        <f>IF(ISERROR(VLOOKUP($A27,'问财（自己导出）'!$B:V,21,FALSE)),"",VLOOKUP($A27,'问财（自己导出）'!$B:V,21,FALSE))</f>
        <v>--</v>
      </c>
    </row>
    <row r="28" s="16" customFormat="1" ht="15" customHeight="1" spans="1:19">
      <c r="A28" s="22" t="str">
        <f>IF('问财（自己导出）'!B26="","",'问财（自己导出）'!B26)</f>
        <v>国药股份</v>
      </c>
      <c r="B28" s="23" t="str">
        <f t="shared" si="0"/>
        <v>0</v>
      </c>
      <c r="C28" s="23" t="str">
        <f t="shared" si="1"/>
        <v>0</v>
      </c>
      <c r="D28" s="23" t="str">
        <f t="shared" si="2"/>
        <v>0</v>
      </c>
      <c r="E28" s="25">
        <f>IF(ISERROR(VLOOKUP($A28,'问财（自己导出）'!$B:H,7,FALSE)),"",VLOOKUP($A28,'问财（自己导出）'!$B:H,7,FALSE))/100000000</f>
        <v>120.7819412427</v>
      </c>
      <c r="F28" s="25">
        <f>IF(ISERROR(VLOOKUP($A28,'问财（自己导出）'!$B:I,8,FALSE)),"",VLOOKUP($A28,'问财（自己导出）'!$B:I,8,FALSE))/100000000</f>
        <v>115.3834252198</v>
      </c>
      <c r="G28" s="25">
        <f>IF(ISERROR(VLOOKUP($A28,'问财（自己导出）'!$B:J,9,FALSE)),"",VLOOKUP($A28,'问财（自己导出）'!$B:J,9,FALSE))/100000000</f>
        <v>100.8147420609</v>
      </c>
      <c r="H28" s="25">
        <f>IF(ISERROR(VLOOKUP($A28,'问财（自己导出）'!$B:K,10,FALSE)),"",VLOOKUP($A28,'问财（自己导出）'!$B:K,10,FALSE))/100000000</f>
        <v>85.9163246281</v>
      </c>
      <c r="I28" s="25">
        <f>IF(ISERROR(VLOOKUP($A28,'问财（自己导出）'!$B:L,11,FALSE)),"",VLOOKUP($A28,'问财（自己导出）'!$B:L,11,FALSE))/100000000</f>
        <v>26.1966711847</v>
      </c>
      <c r="J28" s="25">
        <f>IF(ISERROR(VLOOKUP($A28,'问财（自己导出）'!$B:M,12,FALSE)),"",VLOOKUP($A28,'问财（自己导出）'!$B:M,12,FALSE))/100000000</f>
        <v>24.7645385731</v>
      </c>
      <c r="K28" s="25">
        <f>IF(ISERROR(VLOOKUP($A28,'问财（自己导出）'!$B:N,13,FALSE)),"",VLOOKUP($A28,'问财（自己导出）'!$B:N,13,FALSE))/100000000</f>
        <v>21.2163897315</v>
      </c>
      <c r="L28" s="25">
        <f>IF(ISERROR(VLOOKUP($A28,'问财（自己导出）'!$B:O,14,FALSE)),"",VLOOKUP($A28,'问财（自己导出）'!$B:O,14,FALSE))/100000000</f>
        <v>17.1118382835</v>
      </c>
      <c r="M28" s="25">
        <f>IF(ISERROR(VLOOKUP($A28,'问财（自己导出）'!$B:P,15,FALSE)),"",VLOOKUP($A28,'问财（自己导出）'!$B:P,15,FALSE))/100000000</f>
        <v>11.5790773391</v>
      </c>
      <c r="N28" s="25">
        <f>IF(ISERROR(VLOOKUP($A28,'问财（自己导出）'!$B:Q,16,FALSE)),"",VLOOKUP($A28,'问财（自己导出）'!$B:Q,16,FALSE))/100000000</f>
        <v>10.4292652008</v>
      </c>
      <c r="O28" s="25">
        <f>IF(ISERROR(VLOOKUP($A28,'问财（自己导出）'!$B:R,17,FALSE)),"",VLOOKUP($A28,'问财（自己导出）'!$B:R,17,FALSE))/100000000</f>
        <v>9.641048961</v>
      </c>
      <c r="P28" s="25">
        <f>IF(ISERROR(VLOOKUP($A28,'问财（自己导出）'!$B:S,18,FALSE)),"",VLOOKUP($A28,'问财（自己导出）'!$B:S,18,FALSE))/100000000</f>
        <v>10.7869056938</v>
      </c>
      <c r="Q28" s="25">
        <f>IF(ISERROR(VLOOKUP($A28,'问财（自己导出）'!$B:T,19,FALSE)),"",VLOOKUP($A28,'问财（自己导出）'!$B:T,19,FALSE))</f>
        <v>1.8382</v>
      </c>
      <c r="R28" s="25">
        <f>IF(ISERROR(VLOOKUP($A28,'问财（自己导出）'!$B:U,20,FALSE)),"",VLOOKUP($A28,'问财（自己导出）'!$B:U,20,FALSE))</f>
        <v>1.6277</v>
      </c>
      <c r="S28" s="25">
        <f>IF(ISERROR(VLOOKUP($A28,'问财（自己导出）'!$B:V,21,FALSE)),"",VLOOKUP($A28,'问财（自己导出）'!$B:V,21,FALSE))</f>
        <v>1.5136</v>
      </c>
    </row>
    <row r="29" s="16" customFormat="1" ht="15" customHeight="1" spans="1:19">
      <c r="A29" s="22" t="str">
        <f>IF('问财（自己导出）'!B27="","",'问财（自己导出）'!B27)</f>
        <v>金螳螂</v>
      </c>
      <c r="B29" s="23" t="str">
        <f t="shared" si="0"/>
        <v>NO</v>
      </c>
      <c r="C29" s="23" t="str">
        <f t="shared" si="1"/>
        <v>0</v>
      </c>
      <c r="D29" s="23" t="str">
        <f t="shared" si="2"/>
        <v>0</v>
      </c>
      <c r="E29" s="25">
        <f>IF(ISERROR(VLOOKUP($A29,'问财（自己导出）'!$B:H,7,FALSE)),"",VLOOKUP($A29,'问财（自己导出）'!$B:H,7,FALSE))/100000000</f>
        <v>186.5409262997</v>
      </c>
      <c r="F29" s="25">
        <f>IF(ISERROR(VLOOKUP($A29,'问财（自己导出）'!$B:I,8,FALSE)),"",VLOOKUP($A29,'问财（自己导出）'!$B:I,8,FALSE))/100000000</f>
        <v>206.8859592555</v>
      </c>
      <c r="G29" s="25">
        <f>IF(ISERROR(VLOOKUP($A29,'问财（自己导出）'!$B:J,9,FALSE)),"",VLOOKUP($A29,'问财（自己导出）'!$B:J,9,FALSE))/100000000</f>
        <v>184.1428389734</v>
      </c>
      <c r="H29" s="25">
        <f>IF(ISERROR(VLOOKUP($A29,'问财（自己导出）'!$B:K,10,FALSE)),"",VLOOKUP($A29,'问财（自己导出）'!$B:K,10,FALSE))/100000000</f>
        <v>139.4161688598</v>
      </c>
      <c r="I29" s="25">
        <f>IF(ISERROR(VLOOKUP($A29,'问财（自己导出）'!$B:L,11,FALSE)),"",VLOOKUP($A29,'问财（自己导出）'!$B:L,11,FALSE))/100000000</f>
        <v>178.3228499572</v>
      </c>
      <c r="J29" s="25">
        <f>IF(ISERROR(VLOOKUP($A29,'问财（自己导出）'!$B:M,12,FALSE)),"",VLOOKUP($A29,'问财（自己导出）'!$B:M,12,FALSE))/100000000</f>
        <v>156.3564670325</v>
      </c>
      <c r="K29" s="25">
        <f>IF(ISERROR(VLOOKUP($A29,'问财（自己导出）'!$B:N,13,FALSE)),"",VLOOKUP($A29,'问财（自己导出）'!$B:N,13,FALSE))/100000000</f>
        <v>114.1663882268</v>
      </c>
      <c r="L29" s="25">
        <f>IF(ISERROR(VLOOKUP($A29,'问财（自己导出）'!$B:O,14,FALSE)),"",VLOOKUP($A29,'问财（自己导出）'!$B:O,14,FALSE))/100000000</f>
        <v>78.5145313213</v>
      </c>
      <c r="M29" s="25">
        <f>IF(ISERROR(VLOOKUP($A29,'问财（自己导出）'!$B:P,15,FALSE)),"",VLOOKUP($A29,'问财（自己导出）'!$B:P,15,FALSE))/100000000</f>
        <v>1.548692406</v>
      </c>
      <c r="N29" s="25">
        <f>IF(ISERROR(VLOOKUP($A29,'问财（自己导出）'!$B:Q,16,FALSE)),"",VLOOKUP($A29,'问财（自己导出）'!$B:Q,16,FALSE))/100000000</f>
        <v>1.065075973</v>
      </c>
      <c r="O29" s="25">
        <f>IF(ISERROR(VLOOKUP($A29,'问财（自己导出）'!$B:R,17,FALSE)),"",VLOOKUP($A29,'问财（自己导出）'!$B:R,17,FALSE))/100000000</f>
        <v>0.8386314993</v>
      </c>
      <c r="P29" s="25">
        <f>IF(ISERROR(VLOOKUP($A29,'问财（自己导出）'!$B:S,18,FALSE)),"",VLOOKUP($A29,'问财（自己导出）'!$B:S,18,FALSE))/100000000</f>
        <v>0.6398601675</v>
      </c>
      <c r="Q29" s="25">
        <f>IF(ISERROR(VLOOKUP($A29,'问财（自己导出）'!$B:T,19,FALSE)),"",VLOOKUP($A29,'问财（自己导出）'!$B:T,19,FALSE))</f>
        <v>1.3366</v>
      </c>
      <c r="R29" s="25">
        <f>IF(ISERROR(VLOOKUP($A29,'问财（自己导出）'!$B:U,20,FALSE)),"",VLOOKUP($A29,'问财（自己导出）'!$B:U,20,FALSE))</f>
        <v>1.4348</v>
      </c>
      <c r="S29" s="25">
        <f>IF(ISERROR(VLOOKUP($A29,'问财（自己导出）'!$B:V,21,FALSE)),"",VLOOKUP($A29,'问财（自己导出）'!$B:V,21,FALSE))</f>
        <v>1.466</v>
      </c>
    </row>
    <row r="30" s="16" customFormat="1" ht="15" customHeight="1" spans="1:19">
      <c r="A30" s="22" t="str">
        <f>IF('问财（自己导出）'!B28="","",'问财（自己导出）'!B28)</f>
        <v>金正大</v>
      </c>
      <c r="B30" s="23" t="str">
        <f t="shared" si="0"/>
        <v>0</v>
      </c>
      <c r="C30" s="23" t="str">
        <f t="shared" si="1"/>
        <v>0</v>
      </c>
      <c r="D30" s="23" t="str">
        <f t="shared" si="2"/>
        <v>0</v>
      </c>
      <c r="E30" s="25">
        <f>IF(ISERROR(VLOOKUP($A30,'问财（自己导出）'!$B:H,7,FALSE)),"",VLOOKUP($A30,'问财（自己导出）'!$B:H,7,FALSE))/100000000</f>
        <v>177.4802836362</v>
      </c>
      <c r="F30" s="25">
        <f>IF(ISERROR(VLOOKUP($A30,'问财（自己导出）'!$B:I,8,FALSE)),"",VLOOKUP($A30,'问财（自己导出）'!$B:I,8,FALSE))/100000000</f>
        <v>135.544421749</v>
      </c>
      <c r="G30" s="25">
        <f>IF(ISERROR(VLOOKUP($A30,'问财（自己导出）'!$B:J,9,FALSE)),"",VLOOKUP($A30,'问财（自己导出）'!$B:J,9,FALSE))/100000000</f>
        <v>119.9215736894</v>
      </c>
      <c r="H30" s="25">
        <f>IF(ISERROR(VLOOKUP($A30,'问财（自己导出）'!$B:K,10,FALSE)),"",VLOOKUP($A30,'问财（自己导出）'!$B:K,10,FALSE))/100000000</f>
        <v>102.5421711484</v>
      </c>
      <c r="I30" s="25">
        <f>IF(ISERROR(VLOOKUP($A30,'问财（自己导出）'!$B:L,11,FALSE)),"",VLOOKUP($A30,'问财（自己导出）'!$B:L,11,FALSE))/100000000</f>
        <v>5.4257405811</v>
      </c>
      <c r="J30" s="25">
        <f>IF(ISERROR(VLOOKUP($A30,'问财（自己导出）'!$B:M,12,FALSE)),"",VLOOKUP($A30,'问财（自己导出）'!$B:M,12,FALSE))/100000000</f>
        <v>0.5281708016</v>
      </c>
      <c r="K30" s="25">
        <f>IF(ISERROR(VLOOKUP($A30,'问财（自己导出）'!$B:N,13,FALSE)),"",VLOOKUP($A30,'问财（自己导出）'!$B:N,13,FALSE))/100000000</f>
        <v>0.4834343356</v>
      </c>
      <c r="L30" s="25">
        <f>IF(ISERROR(VLOOKUP($A30,'问财（自己导出）'!$B:O,14,FALSE)),"",VLOOKUP($A30,'问财（自己导出）'!$B:O,14,FALSE))/100000000</f>
        <v>0.3565883517</v>
      </c>
      <c r="M30" s="25">
        <f>IF(ISERROR(VLOOKUP($A30,'问财（自己导出）'!$B:P,15,FALSE)),"",VLOOKUP($A30,'问财（自己导出）'!$B:P,15,FALSE))/100000000</f>
        <v>15.1493092453</v>
      </c>
      <c r="N30" s="25">
        <f>IF(ISERROR(VLOOKUP($A30,'问财（自己导出）'!$B:Q,16,FALSE)),"",VLOOKUP($A30,'问财（自己导出）'!$B:Q,16,FALSE))/100000000</f>
        <v>17.5142837464</v>
      </c>
      <c r="O30" s="25">
        <f>IF(ISERROR(VLOOKUP($A30,'问财（自己导出）'!$B:R,17,FALSE)),"",VLOOKUP($A30,'问财（自己导出）'!$B:R,17,FALSE))/100000000</f>
        <v>22.4323014039</v>
      </c>
      <c r="P30" s="25">
        <f>IF(ISERROR(VLOOKUP($A30,'问财（自己导出）'!$B:S,18,FALSE)),"",VLOOKUP($A30,'问财（自己导出）'!$B:S,18,FALSE))/100000000</f>
        <v>23.3529757034</v>
      </c>
      <c r="Q30" s="25">
        <f>IF(ISERROR(VLOOKUP($A30,'问财（自己导出）'!$B:T,19,FALSE)),"",VLOOKUP($A30,'问财（自己导出）'!$B:T,19,FALSE))</f>
        <v>1.828</v>
      </c>
      <c r="R30" s="25">
        <f>IF(ISERROR(VLOOKUP($A30,'问财（自己导出）'!$B:U,20,FALSE)),"",VLOOKUP($A30,'问财（自己导出）'!$B:U,20,FALSE))</f>
        <v>1.8721</v>
      </c>
      <c r="S30" s="25">
        <f>IF(ISERROR(VLOOKUP($A30,'问财（自己导出）'!$B:V,21,FALSE)),"",VLOOKUP($A30,'问财（自己导出）'!$B:V,21,FALSE))</f>
        <v>1.3743</v>
      </c>
    </row>
    <row r="31" s="16" customFormat="1" ht="15" customHeight="1" spans="1:19">
      <c r="A31" s="22" t="str">
        <f>IF('问财（自己导出）'!B29="","",'问财（自己导出）'!B29)</f>
        <v>鱼跃医疗</v>
      </c>
      <c r="B31" s="23" t="str">
        <f t="shared" si="0"/>
        <v>0</v>
      </c>
      <c r="C31" s="23" t="str">
        <f t="shared" si="1"/>
        <v>0</v>
      </c>
      <c r="D31" s="23" t="str">
        <f t="shared" si="2"/>
        <v>0</v>
      </c>
      <c r="E31" s="25">
        <f>IF(ISERROR(VLOOKUP($A31,'问财（自己导出）'!$B:H,7,FALSE)),"",VLOOKUP($A31,'问财（自己导出）'!$B:H,7,FALSE))/100000000</f>
        <v>21.0373727024</v>
      </c>
      <c r="F31" s="25">
        <f>IF(ISERROR(VLOOKUP($A31,'问财（自己导出）'!$B:I,8,FALSE)),"",VLOOKUP($A31,'问财（自己导出）'!$B:I,8,FALSE))/100000000</f>
        <v>16.8180230275</v>
      </c>
      <c r="G31" s="25">
        <f>IF(ISERROR(VLOOKUP($A31,'问财（自己导出）'!$B:J,9,FALSE)),"",VLOOKUP($A31,'问财（自己导出）'!$B:J,9,FALSE))/100000000</f>
        <v>14.2432333077</v>
      </c>
      <c r="H31" s="25">
        <f>IF(ISERROR(VLOOKUP($A31,'问财（自己导出）'!$B:K,10,FALSE)),"",VLOOKUP($A31,'问财（自己导出）'!$B:K,10,FALSE))/100000000</f>
        <v>13.1221187704</v>
      </c>
      <c r="I31" s="25">
        <f>IF(ISERROR(VLOOKUP($A31,'问财（自己导出）'!$B:L,11,FALSE)),"",VLOOKUP($A31,'问财（自己导出）'!$B:L,11,FALSE))/100000000</f>
        <v>7.5217971381</v>
      </c>
      <c r="J31" s="25">
        <f>IF(ISERROR(VLOOKUP($A31,'问财（自己导出）'!$B:M,12,FALSE)),"",VLOOKUP($A31,'问财（自己导出）'!$B:M,12,FALSE))/100000000</f>
        <v>7.3846611974</v>
      </c>
      <c r="K31" s="25">
        <f>IF(ISERROR(VLOOKUP($A31,'问财（自己导出）'!$B:N,13,FALSE)),"",VLOOKUP($A31,'问财（自己导出）'!$B:N,13,FALSE))/100000000</f>
        <v>5.7085100174</v>
      </c>
      <c r="L31" s="25">
        <f>IF(ISERROR(VLOOKUP($A31,'问财（自己导出）'!$B:O,14,FALSE)),"",VLOOKUP($A31,'问财（自己导出）'!$B:O,14,FALSE))/100000000</f>
        <v>4.4087905792</v>
      </c>
      <c r="M31" s="25">
        <f>IF(ISERROR(VLOOKUP($A31,'问财（自己导出）'!$B:P,15,FALSE)),"",VLOOKUP($A31,'问财（自己导出）'!$B:P,15,FALSE))/100000000</f>
        <v>4.0296262119</v>
      </c>
      <c r="N31" s="25">
        <f>IF(ISERROR(VLOOKUP($A31,'问财（自己导出）'!$B:Q,16,FALSE)),"",VLOOKUP($A31,'问财（自己导出）'!$B:Q,16,FALSE))/100000000</f>
        <v>3.0209600399</v>
      </c>
      <c r="O31" s="25">
        <f>IF(ISERROR(VLOOKUP($A31,'问财（自己导出）'!$B:R,17,FALSE)),"",VLOOKUP($A31,'问财（自己导出）'!$B:R,17,FALSE))/100000000</f>
        <v>2.9322012155</v>
      </c>
      <c r="P31" s="25">
        <f>IF(ISERROR(VLOOKUP($A31,'问财（自己导出）'!$B:S,18,FALSE)),"",VLOOKUP($A31,'问财（自己导出）'!$B:S,18,FALSE))/100000000</f>
        <v>2.1781864307</v>
      </c>
      <c r="Q31" s="25">
        <f>IF(ISERROR(VLOOKUP($A31,'问财（自己导出）'!$B:T,19,FALSE)),"",VLOOKUP($A31,'问财（自己导出）'!$B:T,19,FALSE))</f>
        <v>2.6137</v>
      </c>
      <c r="R31" s="25">
        <f>IF(ISERROR(VLOOKUP($A31,'问财（自己导出）'!$B:U,20,FALSE)),"",VLOOKUP($A31,'问财（自己导出）'!$B:U,20,FALSE))</f>
        <v>4.6127</v>
      </c>
      <c r="S31" s="25">
        <f>IF(ISERROR(VLOOKUP($A31,'问财（自己导出）'!$B:V,21,FALSE)),"",VLOOKUP($A31,'问财（自己导出）'!$B:V,21,FALSE))</f>
        <v>4.795</v>
      </c>
    </row>
    <row r="32" s="16" customFormat="1" ht="15" customHeight="1" spans="1:19">
      <c r="A32" s="22" t="str">
        <f>IF('问财（自己导出）'!B30="","",'问财（自己导出）'!B30)</f>
        <v>安信信托</v>
      </c>
      <c r="B32" s="23" t="e">
        <f t="shared" si="0"/>
        <v>#VALUE!</v>
      </c>
      <c r="C32" s="23" t="e">
        <f t="shared" si="1"/>
        <v>#VALUE!</v>
      </c>
      <c r="D32" s="23" t="str">
        <f t="shared" si="2"/>
        <v>0</v>
      </c>
      <c r="E32" s="25">
        <f>IF(ISERROR(VLOOKUP($A32,'问财（自己导出）'!$B:H,7,FALSE)),"",VLOOKUP($A32,'问财（自己导出）'!$B:H,7,FALSE))/100000000</f>
        <v>29.5476734015</v>
      </c>
      <c r="F32" s="25">
        <f>IF(ISERROR(VLOOKUP($A32,'问财（自己导出）'!$B:I,8,FALSE)),"",VLOOKUP($A32,'问财（自己导出）'!$B:I,8,FALSE))/100000000</f>
        <v>18.0937978237</v>
      </c>
      <c r="G32" s="25">
        <f>IF(ISERROR(VLOOKUP($A32,'问财（自己导出）'!$B:J,9,FALSE)),"",VLOOKUP($A32,'问财（自己导出）'!$B:J,9,FALSE))/100000000</f>
        <v>8.3762629481</v>
      </c>
      <c r="H32" s="25">
        <f>IF(ISERROR(VLOOKUP($A32,'问财（自己导出）'!$B:K,10,FALSE)),"",VLOOKUP($A32,'问财（自己导出）'!$B:K,10,FALSE))/100000000</f>
        <v>4.9287917101</v>
      </c>
      <c r="I32" s="25" t="e">
        <f>IF(ISERROR(VLOOKUP($A32,'问财（自己导出）'!$B:L,11,FALSE)),"",VLOOKUP($A32,'问财（自己导出）'!$B:L,11,FALSE))/100000000</f>
        <v>#VALUE!</v>
      </c>
      <c r="J32" s="25" t="e">
        <f>IF(ISERROR(VLOOKUP($A32,'问财（自己导出）'!$B:M,12,FALSE)),"",VLOOKUP($A32,'问财（自己导出）'!$B:M,12,FALSE))/100000000</f>
        <v>#VALUE!</v>
      </c>
      <c r="K32" s="25" t="e">
        <f>IF(ISERROR(VLOOKUP($A32,'问财（自己导出）'!$B:N,13,FALSE)),"",VLOOKUP($A32,'问财（自己导出）'!$B:N,13,FALSE))/100000000</f>
        <v>#VALUE!</v>
      </c>
      <c r="L32" s="25" t="e">
        <f>IF(ISERROR(VLOOKUP($A32,'问财（自己导出）'!$B:O,14,FALSE)),"",VLOOKUP($A32,'问财（自己导出）'!$B:O,14,FALSE))/100000000</f>
        <v>#VALUE!</v>
      </c>
      <c r="M32" s="25" t="e">
        <f>IF(ISERROR(VLOOKUP($A32,'问财（自己导出）'!$B:P,15,FALSE)),"",VLOOKUP($A32,'问财（自己导出）'!$B:P,15,FALSE))/100000000</f>
        <v>#VALUE!</v>
      </c>
      <c r="N32" s="25" t="e">
        <f>IF(ISERROR(VLOOKUP($A32,'问财（自己导出）'!$B:Q,16,FALSE)),"",VLOOKUP($A32,'问财（自己导出）'!$B:Q,16,FALSE))/100000000</f>
        <v>#VALUE!</v>
      </c>
      <c r="O32" s="25" t="e">
        <f>IF(ISERROR(VLOOKUP($A32,'问财（自己导出）'!$B:R,17,FALSE)),"",VLOOKUP($A32,'问财（自己导出）'!$B:R,17,FALSE))/100000000</f>
        <v>#VALUE!</v>
      </c>
      <c r="P32" s="25" t="e">
        <f>IF(ISERROR(VLOOKUP($A32,'问财（自己导出）'!$B:S,18,FALSE)),"",VLOOKUP($A32,'问财（自己导出）'!$B:S,18,FALSE))/100000000</f>
        <v>#VALUE!</v>
      </c>
      <c r="Q32" s="25" t="str">
        <f>IF(ISERROR(VLOOKUP($A32,'问财（自己导出）'!$B:T,19,FALSE)),"",VLOOKUP($A32,'问财（自己导出）'!$B:T,19,FALSE))</f>
        <v>--</v>
      </c>
      <c r="R32" s="25" t="str">
        <f>IF(ISERROR(VLOOKUP($A32,'问财（自己导出）'!$B:U,20,FALSE)),"",VLOOKUP($A32,'问财（自己导出）'!$B:U,20,FALSE))</f>
        <v>--</v>
      </c>
      <c r="S32" s="25" t="str">
        <f>IF(ISERROR(VLOOKUP($A32,'问财（自己导出）'!$B:V,21,FALSE)),"",VLOOKUP($A32,'问财（自己导出）'!$B:V,21,FALSE))</f>
        <v>--</v>
      </c>
    </row>
    <row r="33" s="16" customFormat="1" ht="15" customHeight="1" spans="1:19">
      <c r="A33" s="22" t="str">
        <f>IF('问财（自己导出）'!B31="","",'问财（自己导出）'!B31)</f>
        <v>承德露露</v>
      </c>
      <c r="B33" s="23" t="str">
        <f t="shared" si="0"/>
        <v>0</v>
      </c>
      <c r="C33" s="23" t="str">
        <f t="shared" si="1"/>
        <v>0</v>
      </c>
      <c r="D33" s="23" t="str">
        <f t="shared" si="2"/>
        <v>0</v>
      </c>
      <c r="E33" s="25">
        <f>IF(ISERROR(VLOOKUP($A33,'问财（自己导出）'!$B:H,7,FALSE)),"",VLOOKUP($A33,'问财（自己导出）'!$B:H,7,FALSE))/100000000</f>
        <v>27.0623812226</v>
      </c>
      <c r="F33" s="25">
        <f>IF(ISERROR(VLOOKUP($A33,'问财（自己导出）'!$B:I,8,FALSE)),"",VLOOKUP($A33,'问财（自己导出）'!$B:I,8,FALSE))/100000000</f>
        <v>27.0279162997</v>
      </c>
      <c r="G33" s="25">
        <f>IF(ISERROR(VLOOKUP($A33,'问财（自己导出）'!$B:J,9,FALSE)),"",VLOOKUP($A33,'问财（自己导出）'!$B:J,9,FALSE))/100000000</f>
        <v>26.3255540649</v>
      </c>
      <c r="H33" s="25">
        <f>IF(ISERROR(VLOOKUP($A33,'问财（自己导出）'!$B:K,10,FALSE)),"",VLOOKUP($A33,'问财（自己导出）'!$B:K,10,FALSE))/100000000</f>
        <v>21.3782508478</v>
      </c>
      <c r="I33" s="25">
        <f>IF(ISERROR(VLOOKUP($A33,'问财（自己导出）'!$B:L,11,FALSE)),"",VLOOKUP($A33,'问财（自己导出）'!$B:L,11,FALSE))/100000000</f>
        <v>0.0647798131</v>
      </c>
      <c r="J33" s="25">
        <f>IF(ISERROR(VLOOKUP($A33,'问财（自己导出）'!$B:M,12,FALSE)),"",VLOOKUP($A33,'问财（自己导出）'!$B:M,12,FALSE))/100000000</f>
        <v>0.0083619</v>
      </c>
      <c r="K33" s="25">
        <f>IF(ISERROR(VLOOKUP($A33,'问财（自己导出）'!$B:N,13,FALSE)),"",VLOOKUP($A33,'问财（自己导出）'!$B:N,13,FALSE))/100000000</f>
        <v>0.0689333284</v>
      </c>
      <c r="L33" s="25">
        <f>IF(ISERROR(VLOOKUP($A33,'问财（自己导出）'!$B:O,14,FALSE)),"",VLOOKUP($A33,'问财（自己导出）'!$B:O,14,FALSE))/100000000</f>
        <v>0.0121971999</v>
      </c>
      <c r="M33" s="25">
        <f>IF(ISERROR(VLOOKUP($A33,'问财（自己导出）'!$B:P,15,FALSE)),"",VLOOKUP($A33,'问财（自己导出）'!$B:P,15,FALSE))/100000000</f>
        <v>1.6585344624</v>
      </c>
      <c r="N33" s="25">
        <f>IF(ISERROR(VLOOKUP($A33,'问财（自己导出）'!$B:Q,16,FALSE)),"",VLOOKUP($A33,'问财（自己导出）'!$B:Q,16,FALSE))/100000000</f>
        <v>2.0678478385</v>
      </c>
      <c r="O33" s="25">
        <f>IF(ISERROR(VLOOKUP($A33,'问财（自己导出）'!$B:R,17,FALSE)),"",VLOOKUP($A33,'问财（自己导出）'!$B:R,17,FALSE))/100000000</f>
        <v>3.5448187536</v>
      </c>
      <c r="P33" s="25">
        <f>IF(ISERROR(VLOOKUP($A33,'问财（自己导出）'!$B:S,18,FALSE)),"",VLOOKUP($A33,'问财（自己导出）'!$B:S,18,FALSE))/100000000</f>
        <v>2.719448046</v>
      </c>
      <c r="Q33" s="25">
        <f>IF(ISERROR(VLOOKUP($A33,'问财（自己导出）'!$B:T,19,FALSE)),"",VLOOKUP($A33,'问财（自己导出）'!$B:T,19,FALSE))</f>
        <v>2.4629</v>
      </c>
      <c r="R33" s="25">
        <f>IF(ISERROR(VLOOKUP($A33,'问财（自己导出）'!$B:U,20,FALSE)),"",VLOOKUP($A33,'问财（自己导出）'!$B:U,20,FALSE))</f>
        <v>2.5465</v>
      </c>
      <c r="S33" s="25">
        <f>IF(ISERROR(VLOOKUP($A33,'问财（自己导出）'!$B:V,21,FALSE)),"",VLOOKUP($A33,'问财（自己导出）'!$B:V,21,FALSE))</f>
        <v>1.4833</v>
      </c>
    </row>
    <row r="34" ht="15.5" spans="1:19">
      <c r="A34" s="22" t="str">
        <f>IF('问财（自己导出）'!B32="","",'问财（自己导出）'!B32)</f>
        <v>华润三九</v>
      </c>
      <c r="B34" s="23" t="str">
        <f t="shared" ref="B34:B49" si="3">IF((E34-F34)&lt;(I34-J34),IF((F34-G34)&lt;(J34-K34),"NO","0"),IF((F34-G34)&lt;(J34-K34),IF((G34-H34)&lt;(K34-L34),"NO","0"),"0"))</f>
        <v>0</v>
      </c>
      <c r="C34" s="23" t="str">
        <f t="shared" ref="C34:C49" si="4">IF((E34-F34)&lt;(M34-N34),IF((F34-G34)&lt;(N34-O34),"NO","0"),IF((F34-G34)&lt;(N34-O34),IF((G34-H34)&lt;(O34-P34),"NO","0"),"0"))</f>
        <v>0</v>
      </c>
      <c r="D34" s="23" t="str">
        <f t="shared" ref="D34:D49" si="5">IF(Q34=0,IF(R34=0,IF(S34=0,"0",IF(Q34&lt;1,IF(R34&lt;1,"NO",IF(S34&lt;1,"NO","0")),IF(R34&lt;1,IF(S34&lt;1,"NO","0"),"0"))),IF(Q34&lt;1,IF(R34&lt;1,"NO",IF(S34&lt;1,"NO","0")),IF(R34&lt;1,IF(S34&lt;1,"NO","0"),"0"))),IF(Q34&lt;1,IF(R34&lt;1,"NO",IF(S34&lt;1,"NO","0")),IF(R34&lt;1,IF(S34&lt;1,"NO","0"),"0")))</f>
        <v>0</v>
      </c>
      <c r="E34" s="25">
        <f>IF(ISERROR(VLOOKUP($A34,'问财（自己导出）'!$B:H,7,FALSE)),"",VLOOKUP($A34,'问财（自己导出）'!$B:H,7,FALSE))/100000000</f>
        <v>79.0018956361</v>
      </c>
      <c r="F34" s="25">
        <f>IF(ISERROR(VLOOKUP($A34,'问财（自己导出）'!$B:I,8,FALSE)),"",VLOOKUP($A34,'问财（自己导出）'!$B:I,8,FALSE))/100000000</f>
        <v>72.7658557153</v>
      </c>
      <c r="G34" s="25">
        <f>IF(ISERROR(VLOOKUP($A34,'问财（自己导出）'!$B:J,9,FALSE)),"",VLOOKUP($A34,'问财（自己导出）'!$B:J,9,FALSE))/100000000</f>
        <v>72.9327739677</v>
      </c>
      <c r="H34" s="25">
        <f>IF(ISERROR(VLOOKUP($A34,'问财（自己导出）'!$B:K,10,FALSE)),"",VLOOKUP($A34,'问财（自己导出）'!$B:K,10,FALSE))/100000000</f>
        <v>69.4346573377</v>
      </c>
      <c r="I34" s="25">
        <f>IF(ISERROR(VLOOKUP($A34,'问财（自己导出）'!$B:L,11,FALSE)),"",VLOOKUP($A34,'问财（自己导出）'!$B:L,11,FALSE))/100000000</f>
        <v>23.4295342413</v>
      </c>
      <c r="J34" s="25">
        <f>IF(ISERROR(VLOOKUP($A34,'问财（自己导出）'!$B:M,12,FALSE)),"",VLOOKUP($A34,'问财（自己导出）'!$B:M,12,FALSE))/100000000</f>
        <v>18.7877859851</v>
      </c>
      <c r="K34" s="25">
        <f>IF(ISERROR(VLOOKUP($A34,'问财（自己导出）'!$B:N,13,FALSE)),"",VLOOKUP($A34,'问财（自己导出）'!$B:N,13,FALSE))/100000000</f>
        <v>19.8274472536</v>
      </c>
      <c r="L34" s="25">
        <f>IF(ISERROR(VLOOKUP($A34,'问财（自己导出）'!$B:O,14,FALSE)),"",VLOOKUP($A34,'问财（自己导出）'!$B:O,14,FALSE))/100000000</f>
        <v>17.2244718253</v>
      </c>
      <c r="M34" s="25">
        <f>IF(ISERROR(VLOOKUP($A34,'问财（自己导出）'!$B:P,15,FALSE)),"",VLOOKUP($A34,'问财（自己导出）'!$B:P,15,FALSE))/100000000</f>
        <v>9.1056237029</v>
      </c>
      <c r="N34" s="25">
        <f>IF(ISERROR(VLOOKUP($A34,'问财（自己导出）'!$B:Q,16,FALSE)),"",VLOOKUP($A34,'问财（自己导出）'!$B:Q,16,FALSE))/100000000</f>
        <v>8.5830410311</v>
      </c>
      <c r="O34" s="25">
        <f>IF(ISERROR(VLOOKUP($A34,'问财（自己导出）'!$B:R,17,FALSE)),"",VLOOKUP($A34,'问财（自己导出）'!$B:R,17,FALSE))/100000000</f>
        <v>9.7806248615</v>
      </c>
      <c r="P34" s="25">
        <f>IF(ISERROR(VLOOKUP($A34,'问财（自己导出）'!$B:S,18,FALSE)),"",VLOOKUP($A34,'问财（自己导出）'!$B:S,18,FALSE))/100000000</f>
        <v>8.3177736493</v>
      </c>
      <c r="Q34" s="25">
        <f>IF(ISERROR(VLOOKUP($A34,'问财（自己导出）'!$B:T,19,FALSE)),"",VLOOKUP($A34,'问财（自己导出）'!$B:T,19,FALSE))</f>
        <v>1.5791</v>
      </c>
      <c r="R34" s="25">
        <f>IF(ISERROR(VLOOKUP($A34,'问财（自己导出）'!$B:U,20,FALSE)),"",VLOOKUP($A34,'问财（自己导出）'!$B:U,20,FALSE))</f>
        <v>1.9181</v>
      </c>
      <c r="S34" s="25">
        <f>IF(ISERROR(VLOOKUP($A34,'问财（自己导出）'!$B:V,21,FALSE)),"",VLOOKUP($A34,'问财（自己导出）'!$B:V,21,FALSE))</f>
        <v>1.7161</v>
      </c>
    </row>
    <row r="35" ht="15.5" spans="1:19">
      <c r="A35" s="22" t="str">
        <f>IF('问财（自己导出）'!B33="","",'问财（自己导出）'!B33)</f>
        <v>招商银行</v>
      </c>
      <c r="B35" s="23" t="e">
        <f t="shared" si="3"/>
        <v>#VALUE!</v>
      </c>
      <c r="C35" s="23" t="e">
        <f t="shared" si="4"/>
        <v>#VALUE!</v>
      </c>
      <c r="D35" s="23" t="str">
        <f t="shared" si="5"/>
        <v>0</v>
      </c>
      <c r="E35" s="25">
        <f>IF(ISERROR(VLOOKUP($A35,'问财（自己导出）'!$B:H,7,FALSE)),"",VLOOKUP($A35,'问财（自己导出）'!$B:H,7,FALSE))/100000000</f>
        <v>2014.71</v>
      </c>
      <c r="F35" s="25">
        <f>IF(ISERROR(VLOOKUP($A35,'问财（自己导出）'!$B:I,8,FALSE)),"",VLOOKUP($A35,'问财（自己导出）'!$B:I,8,FALSE))/100000000</f>
        <v>1658.63</v>
      </c>
      <c r="G35" s="25">
        <f>IF(ISERROR(VLOOKUP($A35,'问财（自己导出）'!$B:J,9,FALSE)),"",VLOOKUP($A35,'问财（自己导出）'!$B:J,9,FALSE))/100000000</f>
        <v>1326.04</v>
      </c>
      <c r="H35" s="25">
        <f>IF(ISERROR(VLOOKUP($A35,'问财（自己导出）'!$B:K,10,FALSE)),"",VLOOKUP($A35,'问财（自己导出）'!$B:K,10,FALSE))/100000000</f>
        <v>1133.67</v>
      </c>
      <c r="I35" s="25" t="e">
        <f>IF(ISERROR(VLOOKUP($A35,'问财（自己导出）'!$B:L,11,FALSE)),"",VLOOKUP($A35,'问财（自己导出）'!$B:L,11,FALSE))/100000000</f>
        <v>#VALUE!</v>
      </c>
      <c r="J35" s="25" t="e">
        <f>IF(ISERROR(VLOOKUP($A35,'问财（自己导出）'!$B:M,12,FALSE)),"",VLOOKUP($A35,'问财（自己导出）'!$B:M,12,FALSE))/100000000</f>
        <v>#VALUE!</v>
      </c>
      <c r="K35" s="25" t="e">
        <f>IF(ISERROR(VLOOKUP($A35,'问财（自己导出）'!$B:N,13,FALSE)),"",VLOOKUP($A35,'问财（自己导出）'!$B:N,13,FALSE))/100000000</f>
        <v>#VALUE!</v>
      </c>
      <c r="L35" s="25" t="e">
        <f>IF(ISERROR(VLOOKUP($A35,'问财（自己导出）'!$B:O,14,FALSE)),"",VLOOKUP($A35,'问财（自己导出）'!$B:O,14,FALSE))/100000000</f>
        <v>#VALUE!</v>
      </c>
      <c r="M35" s="25" t="e">
        <f>IF(ISERROR(VLOOKUP($A35,'问财（自己导出）'!$B:P,15,FALSE)),"",VLOOKUP($A35,'问财（自己导出）'!$B:P,15,FALSE))/100000000</f>
        <v>#VALUE!</v>
      </c>
      <c r="N35" s="25" t="e">
        <f>IF(ISERROR(VLOOKUP($A35,'问财（自己导出）'!$B:Q,16,FALSE)),"",VLOOKUP($A35,'问财（自己导出）'!$B:Q,16,FALSE))/100000000</f>
        <v>#VALUE!</v>
      </c>
      <c r="O35" s="25" t="e">
        <f>IF(ISERROR(VLOOKUP($A35,'问财（自己导出）'!$B:R,17,FALSE)),"",VLOOKUP($A35,'问财（自己导出）'!$B:R,17,FALSE))/100000000</f>
        <v>#VALUE!</v>
      </c>
      <c r="P35" s="25" t="e">
        <f>IF(ISERROR(VLOOKUP($A35,'问财（自己导出）'!$B:S,18,FALSE)),"",VLOOKUP($A35,'问财（自己导出）'!$B:S,18,FALSE))/100000000</f>
        <v>#VALUE!</v>
      </c>
      <c r="Q35" s="25" t="str">
        <f>IF(ISERROR(VLOOKUP($A35,'问财（自己导出）'!$B:T,19,FALSE)),"",VLOOKUP($A35,'问财（自己导出）'!$B:T,19,FALSE))</f>
        <v>--</v>
      </c>
      <c r="R35" s="25" t="str">
        <f>IF(ISERROR(VLOOKUP($A35,'问财（自己导出）'!$B:U,20,FALSE)),"",VLOOKUP($A35,'问财（自己导出）'!$B:U,20,FALSE))</f>
        <v>--</v>
      </c>
      <c r="S35" s="25" t="str">
        <f>IF(ISERROR(VLOOKUP($A35,'问财（自己导出）'!$B:V,21,FALSE)),"",VLOOKUP($A35,'问财（自己导出）'!$B:V,21,FALSE))</f>
        <v>--</v>
      </c>
    </row>
    <row r="36" ht="15.5" spans="1:19">
      <c r="A36" s="22" t="str">
        <f>IF('问财（自己导出）'!B34="","",'问财（自己导出）'!B34)</f>
        <v>东阿阿胶</v>
      </c>
      <c r="B36" s="23" t="str">
        <f t="shared" si="3"/>
        <v>0</v>
      </c>
      <c r="C36" s="23" t="str">
        <f t="shared" si="4"/>
        <v>0</v>
      </c>
      <c r="D36" s="23" t="str">
        <f t="shared" si="5"/>
        <v>0</v>
      </c>
      <c r="E36" s="25">
        <f>IF(ISERROR(VLOOKUP($A36,'问财（自己导出）'!$B:H,7,FALSE)),"",VLOOKUP($A36,'问财（自己导出）'!$B:H,7,FALSE))/100000000</f>
        <v>54.4966315777</v>
      </c>
      <c r="F36" s="25">
        <f>IF(ISERROR(VLOOKUP($A36,'问财（自己导出）'!$B:I,8,FALSE)),"",VLOOKUP($A36,'问财（自己导出）'!$B:I,8,FALSE))/100000000</f>
        <v>40.0901046821</v>
      </c>
      <c r="G36" s="25">
        <f>IF(ISERROR(VLOOKUP($A36,'问财（自己导出）'!$B:J,9,FALSE)),"",VLOOKUP($A36,'问财（自己导出）'!$B:J,9,FALSE))/100000000</f>
        <v>40.163044153</v>
      </c>
      <c r="H36" s="25">
        <f>IF(ISERROR(VLOOKUP($A36,'问财（自己导出）'!$B:K,10,FALSE)),"",VLOOKUP($A36,'问财（自己导出）'!$B:K,10,FALSE))/100000000</f>
        <v>30.5607426394</v>
      </c>
      <c r="I36" s="25">
        <f>IF(ISERROR(VLOOKUP($A36,'问财（自己导出）'!$B:L,11,FALSE)),"",VLOOKUP($A36,'问财（自己导出）'!$B:L,11,FALSE))/100000000</f>
        <v>4.2929229813</v>
      </c>
      <c r="J36" s="25">
        <f>IF(ISERROR(VLOOKUP($A36,'问财（自己导出）'!$B:M,12,FALSE)),"",VLOOKUP($A36,'问财（自己导出）'!$B:M,12,FALSE))/100000000</f>
        <v>1.486753181</v>
      </c>
      <c r="K36" s="25">
        <f>IF(ISERROR(VLOOKUP($A36,'问财（自己导出）'!$B:N,13,FALSE)),"",VLOOKUP($A36,'问财（自己导出）'!$B:N,13,FALSE))/100000000</f>
        <v>2.5633514972</v>
      </c>
      <c r="L36" s="25">
        <f>IF(ISERROR(VLOOKUP($A36,'问财（自己导出）'!$B:O,14,FALSE)),"",VLOOKUP($A36,'问财（自己导出）'!$B:O,14,FALSE))/100000000</f>
        <v>1.5629876453</v>
      </c>
      <c r="M36" s="25">
        <f>IF(ISERROR(VLOOKUP($A36,'问财（自己导出）'!$B:P,15,FALSE)),"",VLOOKUP($A36,'问财（自己导出）'!$B:P,15,FALSE))/100000000</f>
        <v>17.2547569042</v>
      </c>
      <c r="N36" s="25">
        <f>IF(ISERROR(VLOOKUP($A36,'问财（自己导出）'!$B:Q,16,FALSE)),"",VLOOKUP($A36,'问财（自己导出）'!$B:Q,16,FALSE))/100000000</f>
        <v>14.6429955771</v>
      </c>
      <c r="O36" s="25">
        <f>IF(ISERROR(VLOOKUP($A36,'问财（自己导出）'!$B:R,17,FALSE)),"",VLOOKUP($A36,'问财（自己导出）'!$B:R,17,FALSE))/100000000</f>
        <v>5.5100867855</v>
      </c>
      <c r="P36" s="25">
        <f>IF(ISERROR(VLOOKUP($A36,'问财（自己导出）'!$B:S,18,FALSE)),"",VLOOKUP($A36,'问财（自己导出）'!$B:S,18,FALSE))/100000000</f>
        <v>4.0082966674</v>
      </c>
      <c r="Q36" s="25">
        <f>IF(ISERROR(VLOOKUP($A36,'问财（自己导出）'!$B:T,19,FALSE)),"",VLOOKUP($A36,'问财（自己导出）'!$B:T,19,FALSE))</f>
        <v>4.4213</v>
      </c>
      <c r="R36" s="25">
        <f>IF(ISERROR(VLOOKUP($A36,'问财（自己导出）'!$B:U,20,FALSE)),"",VLOOKUP($A36,'问财（自己导出）'!$B:U,20,FALSE))</f>
        <v>3.9995</v>
      </c>
      <c r="S36" s="25">
        <f>IF(ISERROR(VLOOKUP($A36,'问财（自己导出）'!$B:V,21,FALSE)),"",VLOOKUP($A36,'问财（自己导出）'!$B:V,21,FALSE))</f>
        <v>5.1137</v>
      </c>
    </row>
    <row r="37" ht="15.5" spans="1:19">
      <c r="A37" s="22" t="str">
        <f>IF('问财（自己导出）'!B35="","",'问财（自己导出）'!B35)</f>
        <v>建设银行</v>
      </c>
      <c r="B37" s="23" t="e">
        <f t="shared" si="3"/>
        <v>#VALUE!</v>
      </c>
      <c r="C37" s="23" t="e">
        <f t="shared" si="4"/>
        <v>#VALUE!</v>
      </c>
      <c r="D37" s="23" t="str">
        <f t="shared" si="5"/>
        <v>0</v>
      </c>
      <c r="E37" s="25">
        <f>IF(ISERROR(VLOOKUP($A37,'问财（自己导出）'!$B:H,7,FALSE)),"",VLOOKUP($A37,'问财（自己导出）'!$B:H,7,FALSE))/100000000</f>
        <v>6051.97</v>
      </c>
      <c r="F37" s="25">
        <f>IF(ISERROR(VLOOKUP($A37,'问财（自己导出）'!$B:I,8,FALSE)),"",VLOOKUP($A37,'问财（自己导出）'!$B:I,8,FALSE))/100000000</f>
        <v>5704.7</v>
      </c>
      <c r="G37" s="25">
        <f>IF(ISERROR(VLOOKUP($A37,'问财（自己导出）'!$B:J,9,FALSE)),"",VLOOKUP($A37,'问财（自己导出）'!$B:J,9,FALSE))/100000000</f>
        <v>5086.08</v>
      </c>
      <c r="H37" s="25">
        <f>IF(ISERROR(VLOOKUP($A37,'问财（自己导出）'!$B:K,10,FALSE)),"",VLOOKUP($A37,'问财（自己导出）'!$B:K,10,FALSE))/100000000</f>
        <v>4607.46</v>
      </c>
      <c r="I37" s="25" t="e">
        <f>IF(ISERROR(VLOOKUP($A37,'问财（自己导出）'!$B:L,11,FALSE)),"",VLOOKUP($A37,'问财（自己导出）'!$B:L,11,FALSE))/100000000</f>
        <v>#VALUE!</v>
      </c>
      <c r="J37" s="25" t="e">
        <f>IF(ISERROR(VLOOKUP($A37,'问财（自己导出）'!$B:M,12,FALSE)),"",VLOOKUP($A37,'问财（自己导出）'!$B:M,12,FALSE))/100000000</f>
        <v>#VALUE!</v>
      </c>
      <c r="K37" s="25" t="e">
        <f>IF(ISERROR(VLOOKUP($A37,'问财（自己导出）'!$B:N,13,FALSE)),"",VLOOKUP($A37,'问财（自己导出）'!$B:N,13,FALSE))/100000000</f>
        <v>#VALUE!</v>
      </c>
      <c r="L37" s="25" t="e">
        <f>IF(ISERROR(VLOOKUP($A37,'问财（自己导出）'!$B:O,14,FALSE)),"",VLOOKUP($A37,'问财（自己导出）'!$B:O,14,FALSE))/100000000</f>
        <v>#VALUE!</v>
      </c>
      <c r="M37" s="25" t="e">
        <f>IF(ISERROR(VLOOKUP($A37,'问财（自己导出）'!$B:P,15,FALSE)),"",VLOOKUP($A37,'问财（自己导出）'!$B:P,15,FALSE))/100000000</f>
        <v>#VALUE!</v>
      </c>
      <c r="N37" s="25" t="e">
        <f>IF(ISERROR(VLOOKUP($A37,'问财（自己导出）'!$B:Q,16,FALSE)),"",VLOOKUP($A37,'问财（自己导出）'!$B:Q,16,FALSE))/100000000</f>
        <v>#VALUE!</v>
      </c>
      <c r="O37" s="25" t="e">
        <f>IF(ISERROR(VLOOKUP($A37,'问财（自己导出）'!$B:R,17,FALSE)),"",VLOOKUP($A37,'问财（自己导出）'!$B:R,17,FALSE))/100000000</f>
        <v>#VALUE!</v>
      </c>
      <c r="P37" s="25" t="e">
        <f>IF(ISERROR(VLOOKUP($A37,'问财（自己导出）'!$B:S,18,FALSE)),"",VLOOKUP($A37,'问财（自己导出）'!$B:S,18,FALSE))/100000000</f>
        <v>#VALUE!</v>
      </c>
      <c r="Q37" s="25" t="str">
        <f>IF(ISERROR(VLOOKUP($A37,'问财（自己导出）'!$B:T,19,FALSE)),"",VLOOKUP($A37,'问财（自己导出）'!$B:T,19,FALSE))</f>
        <v>--</v>
      </c>
      <c r="R37" s="25" t="str">
        <f>IF(ISERROR(VLOOKUP($A37,'问财（自己导出）'!$B:U,20,FALSE)),"",VLOOKUP($A37,'问财（自己导出）'!$B:U,20,FALSE))</f>
        <v>--</v>
      </c>
      <c r="S37" s="25" t="str">
        <f>IF(ISERROR(VLOOKUP($A37,'问财（自己导出）'!$B:V,21,FALSE)),"",VLOOKUP($A37,'问财（自己导出）'!$B:V,21,FALSE))</f>
        <v>--</v>
      </c>
    </row>
    <row r="38" ht="15.5" spans="1:19">
      <c r="A38" s="22" t="str">
        <f>IF('问财（自己导出）'!B36="","",'问财（自己导出）'!B36)</f>
        <v>伊利股份</v>
      </c>
      <c r="B38" s="23" t="str">
        <f t="shared" si="3"/>
        <v>0</v>
      </c>
      <c r="C38" s="23" t="str">
        <f t="shared" si="4"/>
        <v>0</v>
      </c>
      <c r="D38" s="23" t="str">
        <f t="shared" si="5"/>
        <v>0</v>
      </c>
      <c r="E38" s="25">
        <f>IF(ISERROR(VLOOKUP($A38,'问财（自己导出）'!$B:H,7,FALSE)),"",VLOOKUP($A38,'问财（自己导出）'!$B:H,7,FALSE))/100000000</f>
        <v>598.6348573088</v>
      </c>
      <c r="F38" s="25">
        <f>IF(ISERROR(VLOOKUP($A38,'问财（自己导出）'!$B:I,8,FALSE)),"",VLOOKUP($A38,'问财（自己导出）'!$B:I,8,FALSE))/100000000</f>
        <v>539.5929869078</v>
      </c>
      <c r="G38" s="25">
        <f>IF(ISERROR(VLOOKUP($A38,'问财（自己导出）'!$B:J,9,FALSE)),"",VLOOKUP($A38,'问财（自己导出）'!$B:J,9,FALSE))/100000000</f>
        <v>477.7886582624</v>
      </c>
      <c r="H38" s="25">
        <f>IF(ISERROR(VLOOKUP($A38,'问财（自己导出）'!$B:K,10,FALSE)),"",VLOOKUP($A38,'问财（自己导出）'!$B:K,10,FALSE))/100000000</f>
        <v>419.9069210235</v>
      </c>
      <c r="I38" s="25">
        <f>IF(ISERROR(VLOOKUP($A38,'问财（自己导出）'!$B:L,11,FALSE)),"",VLOOKUP($A38,'问财（自己导出）'!$B:L,11,FALSE))/100000000</f>
        <v>7.1935055442</v>
      </c>
      <c r="J38" s="25">
        <f>IF(ISERROR(VLOOKUP($A38,'问财（自己导出）'!$B:M,12,FALSE)),"",VLOOKUP($A38,'问财（自己导出）'!$B:M,12,FALSE))/100000000</f>
        <v>6.5242349821</v>
      </c>
      <c r="K38" s="25">
        <f>IF(ISERROR(VLOOKUP($A38,'问财（自己导出）'!$B:N,13,FALSE)),"",VLOOKUP($A38,'问财（自己导出）'!$B:N,13,FALSE))/100000000</f>
        <v>5.2202673236</v>
      </c>
      <c r="L38" s="25">
        <f>IF(ISERROR(VLOOKUP($A38,'问财（自己导出）'!$B:O,14,FALSE)),"",VLOOKUP($A38,'问财（自己导出）'!$B:O,14,FALSE))/100000000</f>
        <v>4.2024758744</v>
      </c>
      <c r="M38" s="25">
        <f>IF(ISERROR(VLOOKUP($A38,'问财（自己导出）'!$B:P,15,FALSE)),"",VLOOKUP($A38,'问财（自己导出）'!$B:P,15,FALSE))/100000000</f>
        <v>46.631287473</v>
      </c>
      <c r="N38" s="25">
        <f>IF(ISERROR(VLOOKUP($A38,'问财（自己导出）'!$B:Q,16,FALSE)),"",VLOOKUP($A38,'问财（自己导出）'!$B:Q,16,FALSE))/100000000</f>
        <v>50.082463996</v>
      </c>
      <c r="O38" s="25">
        <f>IF(ISERROR(VLOOKUP($A38,'问财（自己导出）'!$B:R,17,FALSE)),"",VLOOKUP($A38,'问财（自己导出）'!$B:R,17,FALSE))/100000000</f>
        <v>36.8290275263</v>
      </c>
      <c r="P38" s="25">
        <f>IF(ISERROR(VLOOKUP($A38,'问财（自己导出）'!$B:S,18,FALSE)),"",VLOOKUP($A38,'问财（自己导出）'!$B:S,18,FALSE))/100000000</f>
        <v>29.9464042076</v>
      </c>
      <c r="Q38" s="25">
        <f>IF(ISERROR(VLOOKUP($A38,'问财（自己导出）'!$B:T,19,FALSE)),"",VLOOKUP($A38,'问财（自己导出）'!$B:T,19,FALSE))</f>
        <v>1.087</v>
      </c>
      <c r="R38" s="25">
        <f>IF(ISERROR(VLOOKUP($A38,'问财（自己导出）'!$B:U,20,FALSE)),"",VLOOKUP($A38,'问财（自己导出）'!$B:U,20,FALSE))</f>
        <v>1.1197</v>
      </c>
      <c r="S38" s="25">
        <f>IF(ISERROR(VLOOKUP($A38,'问财（自己导出）'!$B:V,21,FALSE)),"",VLOOKUP($A38,'问财（自己导出）'!$B:V,21,FALSE))</f>
        <v>1.0612</v>
      </c>
    </row>
    <row r="39" ht="15.5" spans="1:19">
      <c r="A39" s="22" t="str">
        <f>IF('问财（自己导出）'!B37="","",'问财（自己导出）'!B37)</f>
        <v>农业银行</v>
      </c>
      <c r="B39" s="23" t="e">
        <f t="shared" si="3"/>
        <v>#VALUE!</v>
      </c>
      <c r="C39" s="23" t="e">
        <f t="shared" si="4"/>
        <v>#VALUE!</v>
      </c>
      <c r="D39" s="23" t="str">
        <f t="shared" si="5"/>
        <v>0</v>
      </c>
      <c r="E39" s="25">
        <f>IF(ISERROR(VLOOKUP($A39,'问财（自己导出）'!$B:H,7,FALSE)),"",VLOOKUP($A39,'问财（自己导出）'!$B:H,7,FALSE))/100000000</f>
        <v>5361.68</v>
      </c>
      <c r="F39" s="25">
        <f>IF(ISERROR(VLOOKUP($A39,'问财（自己导出）'!$B:I,8,FALSE)),"",VLOOKUP($A39,'问财（自己导出）'!$B:I,8,FALSE))/100000000</f>
        <v>5208.58</v>
      </c>
      <c r="G39" s="25">
        <f>IF(ISERROR(VLOOKUP($A39,'问财（自己导出）'!$B:J,9,FALSE)),"",VLOOKUP($A39,'问财（自己导出）'!$B:J,9,FALSE))/100000000</f>
        <v>4626.25</v>
      </c>
      <c r="H39" s="25">
        <f>IF(ISERROR(VLOOKUP($A39,'问财（自己导出）'!$B:K,10,FALSE)),"",VLOOKUP($A39,'问财（自己导出）'!$B:K,10,FALSE))/100000000</f>
        <v>4219.64</v>
      </c>
      <c r="I39" s="25" t="e">
        <f>IF(ISERROR(VLOOKUP($A39,'问财（自己导出）'!$B:L,11,FALSE)),"",VLOOKUP($A39,'问财（自己导出）'!$B:L,11,FALSE))/100000000</f>
        <v>#VALUE!</v>
      </c>
      <c r="J39" s="25" t="e">
        <f>IF(ISERROR(VLOOKUP($A39,'问财（自己导出）'!$B:M,12,FALSE)),"",VLOOKUP($A39,'问财（自己导出）'!$B:M,12,FALSE))/100000000</f>
        <v>#VALUE!</v>
      </c>
      <c r="K39" s="25" t="e">
        <f>IF(ISERROR(VLOOKUP($A39,'问财（自己导出）'!$B:N,13,FALSE)),"",VLOOKUP($A39,'问财（自己导出）'!$B:N,13,FALSE))/100000000</f>
        <v>#VALUE!</v>
      </c>
      <c r="L39" s="25" t="e">
        <f>IF(ISERROR(VLOOKUP($A39,'问财（自己导出）'!$B:O,14,FALSE)),"",VLOOKUP($A39,'问财（自己导出）'!$B:O,14,FALSE))/100000000</f>
        <v>#VALUE!</v>
      </c>
      <c r="M39" s="25" t="e">
        <f>IF(ISERROR(VLOOKUP($A39,'问财（自己导出）'!$B:P,15,FALSE)),"",VLOOKUP($A39,'问财（自己导出）'!$B:P,15,FALSE))/100000000</f>
        <v>#VALUE!</v>
      </c>
      <c r="N39" s="25" t="e">
        <f>IF(ISERROR(VLOOKUP($A39,'问财（自己导出）'!$B:Q,16,FALSE)),"",VLOOKUP($A39,'问财（自己导出）'!$B:Q,16,FALSE))/100000000</f>
        <v>#VALUE!</v>
      </c>
      <c r="O39" s="25" t="e">
        <f>IF(ISERROR(VLOOKUP($A39,'问财（自己导出）'!$B:R,17,FALSE)),"",VLOOKUP($A39,'问财（自己导出）'!$B:R,17,FALSE))/100000000</f>
        <v>#VALUE!</v>
      </c>
      <c r="P39" s="25" t="e">
        <f>IF(ISERROR(VLOOKUP($A39,'问财（自己导出）'!$B:S,18,FALSE)),"",VLOOKUP($A39,'问财（自己导出）'!$B:S,18,FALSE))/100000000</f>
        <v>#VALUE!</v>
      </c>
      <c r="Q39" s="25" t="str">
        <f>IF(ISERROR(VLOOKUP($A39,'问财（自己导出）'!$B:T,19,FALSE)),"",VLOOKUP($A39,'问财（自己导出）'!$B:T,19,FALSE))</f>
        <v>--</v>
      </c>
      <c r="R39" s="25" t="str">
        <f>IF(ISERROR(VLOOKUP($A39,'问财（自己导出）'!$B:U,20,FALSE)),"",VLOOKUP($A39,'问财（自己导出）'!$B:U,20,FALSE))</f>
        <v>--</v>
      </c>
      <c r="S39" s="25" t="str">
        <f>IF(ISERROR(VLOOKUP($A39,'问财（自己导出）'!$B:V,21,FALSE)),"",VLOOKUP($A39,'问财（自己导出）'!$B:V,21,FALSE))</f>
        <v>--</v>
      </c>
    </row>
    <row r="40" ht="15.5" spans="1:19">
      <c r="A40" s="22" t="str">
        <f>IF('问财（自己导出）'!B38="","",'问财（自己导出）'!B38)</f>
        <v>民生银行</v>
      </c>
      <c r="B40" s="23" t="e">
        <f t="shared" si="3"/>
        <v>#VALUE!</v>
      </c>
      <c r="C40" s="23" t="e">
        <f t="shared" si="4"/>
        <v>#VALUE!</v>
      </c>
      <c r="D40" s="23" t="str">
        <f t="shared" si="5"/>
        <v>0</v>
      </c>
      <c r="E40" s="25">
        <f>IF(ISERROR(VLOOKUP($A40,'问财（自己导出）'!$B:H,7,FALSE)),"",VLOOKUP($A40,'问财（自己导出）'!$B:H,7,FALSE))/100000000</f>
        <v>1544.25</v>
      </c>
      <c r="F40" s="25">
        <f>IF(ISERROR(VLOOKUP($A40,'问财（自己导出）'!$B:I,8,FALSE)),"",VLOOKUP($A40,'问财（自己导出）'!$B:I,8,FALSE))/100000000</f>
        <v>1354.69</v>
      </c>
      <c r="G40" s="25">
        <f>IF(ISERROR(VLOOKUP($A40,'问财（自己导出）'!$B:J,9,FALSE)),"",VLOOKUP($A40,'问财（自己导出）'!$B:J,9,FALSE))/100000000</f>
        <v>1158.86</v>
      </c>
      <c r="H40" s="25">
        <f>IF(ISERROR(VLOOKUP($A40,'问财（自己导出）'!$B:K,10,FALSE)),"",VLOOKUP($A40,'问财（自己导出）'!$B:K,10,FALSE))/100000000</f>
        <v>1031.11</v>
      </c>
      <c r="I40" s="25" t="e">
        <f>IF(ISERROR(VLOOKUP($A40,'问财（自己导出）'!$B:L,11,FALSE)),"",VLOOKUP($A40,'问财（自己导出）'!$B:L,11,FALSE))/100000000</f>
        <v>#VALUE!</v>
      </c>
      <c r="J40" s="25" t="e">
        <f>IF(ISERROR(VLOOKUP($A40,'问财（自己导出）'!$B:M,12,FALSE)),"",VLOOKUP($A40,'问财（自己导出）'!$B:M,12,FALSE))/100000000</f>
        <v>#VALUE!</v>
      </c>
      <c r="K40" s="25" t="e">
        <f>IF(ISERROR(VLOOKUP($A40,'问财（自己导出）'!$B:N,13,FALSE)),"",VLOOKUP($A40,'问财（自己导出）'!$B:N,13,FALSE))/100000000</f>
        <v>#VALUE!</v>
      </c>
      <c r="L40" s="25" t="e">
        <f>IF(ISERROR(VLOOKUP($A40,'问财（自己导出）'!$B:O,14,FALSE)),"",VLOOKUP($A40,'问财（自己导出）'!$B:O,14,FALSE))/100000000</f>
        <v>#VALUE!</v>
      </c>
      <c r="M40" s="25" t="e">
        <f>IF(ISERROR(VLOOKUP($A40,'问财（自己导出）'!$B:P,15,FALSE)),"",VLOOKUP($A40,'问财（自己导出）'!$B:P,15,FALSE))/100000000</f>
        <v>#VALUE!</v>
      </c>
      <c r="N40" s="25" t="e">
        <f>IF(ISERROR(VLOOKUP($A40,'问财（自己导出）'!$B:Q,16,FALSE)),"",VLOOKUP($A40,'问财（自己导出）'!$B:Q,16,FALSE))/100000000</f>
        <v>#VALUE!</v>
      </c>
      <c r="O40" s="25" t="e">
        <f>IF(ISERROR(VLOOKUP($A40,'问财（自己导出）'!$B:R,17,FALSE)),"",VLOOKUP($A40,'问财（自己导出）'!$B:R,17,FALSE))/100000000</f>
        <v>#VALUE!</v>
      </c>
      <c r="P40" s="25" t="e">
        <f>IF(ISERROR(VLOOKUP($A40,'问财（自己导出）'!$B:S,18,FALSE)),"",VLOOKUP($A40,'问财（自己导出）'!$B:S,18,FALSE))/100000000</f>
        <v>#VALUE!</v>
      </c>
      <c r="Q40" s="25" t="str">
        <f>IF(ISERROR(VLOOKUP($A40,'问财（自己导出）'!$B:T,19,FALSE)),"",VLOOKUP($A40,'问财（自己导出）'!$B:T,19,FALSE))</f>
        <v>--</v>
      </c>
      <c r="R40" s="25" t="str">
        <f>IF(ISERROR(VLOOKUP($A40,'问财（自己导出）'!$B:U,20,FALSE)),"",VLOOKUP($A40,'问财（自己导出）'!$B:U,20,FALSE))</f>
        <v>--</v>
      </c>
      <c r="S40" s="25" t="str">
        <f>IF(ISERROR(VLOOKUP($A40,'问财（自己导出）'!$B:V,21,FALSE)),"",VLOOKUP($A40,'问财（自己导出）'!$B:V,21,FALSE))</f>
        <v>--</v>
      </c>
    </row>
    <row r="41" ht="15.5" spans="1:19">
      <c r="A41" s="22" t="str">
        <f>IF('问财（自己导出）'!B39="","",'问财（自己导出）'!B39)</f>
        <v>奥瑞金</v>
      </c>
      <c r="B41" s="23" t="str">
        <f t="shared" si="3"/>
        <v>0</v>
      </c>
      <c r="C41" s="23" t="str">
        <f t="shared" si="4"/>
        <v>0</v>
      </c>
      <c r="D41" s="23" t="str">
        <f t="shared" si="5"/>
        <v>0</v>
      </c>
      <c r="E41" s="25">
        <f>IF(ISERROR(VLOOKUP($A41,'问财（自己导出）'!$B:H,7,FALSE)),"",VLOOKUP($A41,'问财（自己导出）'!$B:H,7,FALSE))/100000000</f>
        <v>66.62353093</v>
      </c>
      <c r="F41" s="25">
        <f>IF(ISERROR(VLOOKUP($A41,'问财（自己导出）'!$B:I,8,FALSE)),"",VLOOKUP($A41,'问财（自己导出）'!$B:I,8,FALSE))/100000000</f>
        <v>54.54631332</v>
      </c>
      <c r="G41" s="25">
        <f>IF(ISERROR(VLOOKUP($A41,'问财（自己导出）'!$B:J,9,FALSE)),"",VLOOKUP($A41,'问财（自己导出）'!$B:J,9,FALSE))/100000000</f>
        <v>46.68424987</v>
      </c>
      <c r="H41" s="25">
        <f>IF(ISERROR(VLOOKUP($A41,'问财（自己导出）'!$B:K,10,FALSE)),"",VLOOKUP($A41,'问财（自己导出）'!$B:K,10,FALSE))/100000000</f>
        <v>35.06432818</v>
      </c>
      <c r="I41" s="25">
        <f>IF(ISERROR(VLOOKUP($A41,'问财（自己导出）'!$B:L,11,FALSE)),"",VLOOKUP($A41,'问财（自己导出）'!$B:L,11,FALSE))/100000000</f>
        <v>17.98443097</v>
      </c>
      <c r="J41" s="25">
        <f>IF(ISERROR(VLOOKUP($A41,'问财（自己导出）'!$B:M,12,FALSE)),"",VLOOKUP($A41,'问财（自己导出）'!$B:M,12,FALSE))/100000000</f>
        <v>12.05672576</v>
      </c>
      <c r="K41" s="25">
        <f>IF(ISERROR(VLOOKUP($A41,'问财（自己导出）'!$B:N,13,FALSE)),"",VLOOKUP($A41,'问财（自己导出）'!$B:N,13,FALSE))/100000000</f>
        <v>11.64017091</v>
      </c>
      <c r="L41" s="25">
        <f>IF(ISERROR(VLOOKUP($A41,'问财（自己导出）'!$B:O,14,FALSE)),"",VLOOKUP($A41,'问财（自己导出）'!$B:O,14,FALSE))/100000000</f>
        <v>9.82329553</v>
      </c>
      <c r="M41" s="25">
        <f>IF(ISERROR(VLOOKUP($A41,'问财（自己导出）'!$B:P,15,FALSE)),"",VLOOKUP($A41,'问财（自己导出）'!$B:P,15,FALSE))/100000000</f>
        <v>5.73522475</v>
      </c>
      <c r="N41" s="25">
        <f>IF(ISERROR(VLOOKUP($A41,'问财（自己导出）'!$B:Q,16,FALSE)),"",VLOOKUP($A41,'问财（自己导出）'!$B:Q,16,FALSE))/100000000</f>
        <v>6.35985099</v>
      </c>
      <c r="O41" s="25">
        <f>IF(ISERROR(VLOOKUP($A41,'问财（自己导出）'!$B:R,17,FALSE)),"",VLOOKUP($A41,'问财（自己导出）'!$B:R,17,FALSE))/100000000</f>
        <v>5.28959465</v>
      </c>
      <c r="P41" s="25">
        <f>IF(ISERROR(VLOOKUP($A41,'问财（自己导出）'!$B:S,18,FALSE)),"",VLOOKUP($A41,'问财（自己导出）'!$B:S,18,FALSE))/100000000</f>
        <v>4.94623102</v>
      </c>
      <c r="Q41" s="25">
        <f>IF(ISERROR(VLOOKUP($A41,'问财（自己导出）'!$B:T,19,FALSE)),"",VLOOKUP($A41,'问财（自己导出）'!$B:T,19,FALSE))</f>
        <v>1.5542</v>
      </c>
      <c r="R41" s="25">
        <f>IF(ISERROR(VLOOKUP($A41,'问财（自己导出）'!$B:U,20,FALSE)),"",VLOOKUP($A41,'问财（自己导出）'!$B:U,20,FALSE))</f>
        <v>1.8349</v>
      </c>
      <c r="S41" s="25">
        <f>IF(ISERROR(VLOOKUP($A41,'问财（自己导出）'!$B:V,21,FALSE)),"",VLOOKUP($A41,'问财（自己导出）'!$B:V,21,FALSE))</f>
        <v>1.5042</v>
      </c>
    </row>
    <row r="42" ht="15.5" spans="1:19">
      <c r="A42" s="22" t="str">
        <f>IF('问财（自己导出）'!B40="","",'问财（自己导出）'!B40)</f>
        <v>工商银行</v>
      </c>
      <c r="B42" s="23" t="e">
        <f t="shared" si="3"/>
        <v>#VALUE!</v>
      </c>
      <c r="C42" s="23" t="e">
        <f t="shared" si="4"/>
        <v>#VALUE!</v>
      </c>
      <c r="D42" s="23" t="str">
        <f t="shared" si="5"/>
        <v>0</v>
      </c>
      <c r="E42" s="25">
        <f>IF(ISERROR(VLOOKUP($A42,'问财（自己导出）'!$B:H,7,FALSE)),"",VLOOKUP($A42,'问财（自己导出）'!$B:H,7,FALSE))/100000000</f>
        <v>6976.47</v>
      </c>
      <c r="F42" s="25">
        <f>IF(ISERROR(VLOOKUP($A42,'问财（自己导出）'!$B:I,8,FALSE)),"",VLOOKUP($A42,'问财（自己导出）'!$B:I,8,FALSE))/100000000</f>
        <v>6588.92</v>
      </c>
      <c r="G42" s="25">
        <f>IF(ISERROR(VLOOKUP($A42,'问财（自己导出）'!$B:J,9,FALSE)),"",VLOOKUP($A42,'问财（自己导出）'!$B:J,9,FALSE))/100000000</f>
        <v>5896.37</v>
      </c>
      <c r="H42" s="25">
        <f>IF(ISERROR(VLOOKUP($A42,'问财（自己导出）'!$B:K,10,FALSE)),"",VLOOKUP($A42,'问财（自己导出）'!$B:K,10,FALSE))/100000000</f>
        <v>5369.45</v>
      </c>
      <c r="I42" s="25" t="e">
        <f>IF(ISERROR(VLOOKUP($A42,'问财（自己导出）'!$B:L,11,FALSE)),"",VLOOKUP($A42,'问财（自己导出）'!$B:L,11,FALSE))/100000000</f>
        <v>#VALUE!</v>
      </c>
      <c r="J42" s="25" t="e">
        <f>IF(ISERROR(VLOOKUP($A42,'问财（自己导出）'!$B:M,12,FALSE)),"",VLOOKUP($A42,'问财（自己导出）'!$B:M,12,FALSE))/100000000</f>
        <v>#VALUE!</v>
      </c>
      <c r="K42" s="25" t="e">
        <f>IF(ISERROR(VLOOKUP($A42,'问财（自己导出）'!$B:N,13,FALSE)),"",VLOOKUP($A42,'问财（自己导出）'!$B:N,13,FALSE))/100000000</f>
        <v>#VALUE!</v>
      </c>
      <c r="L42" s="25" t="e">
        <f>IF(ISERROR(VLOOKUP($A42,'问财（自己导出）'!$B:O,14,FALSE)),"",VLOOKUP($A42,'问财（自己导出）'!$B:O,14,FALSE))/100000000</f>
        <v>#VALUE!</v>
      </c>
      <c r="M42" s="25" t="e">
        <f>IF(ISERROR(VLOOKUP($A42,'问财（自己导出）'!$B:P,15,FALSE)),"",VLOOKUP($A42,'问财（自己导出）'!$B:P,15,FALSE))/100000000</f>
        <v>#VALUE!</v>
      </c>
      <c r="N42" s="25" t="e">
        <f>IF(ISERROR(VLOOKUP($A42,'问财（自己导出）'!$B:Q,16,FALSE)),"",VLOOKUP($A42,'问财（自己导出）'!$B:Q,16,FALSE))/100000000</f>
        <v>#VALUE!</v>
      </c>
      <c r="O42" s="25" t="e">
        <f>IF(ISERROR(VLOOKUP($A42,'问财（自己导出）'!$B:R,17,FALSE)),"",VLOOKUP($A42,'问财（自己导出）'!$B:R,17,FALSE))/100000000</f>
        <v>#VALUE!</v>
      </c>
      <c r="P42" s="25" t="e">
        <f>IF(ISERROR(VLOOKUP($A42,'问财（自己导出）'!$B:S,18,FALSE)),"",VLOOKUP($A42,'问财（自己导出）'!$B:S,18,FALSE))/100000000</f>
        <v>#VALUE!</v>
      </c>
      <c r="Q42" s="25" t="str">
        <f>IF(ISERROR(VLOOKUP($A42,'问财（自己导出）'!$B:T,19,FALSE)),"",VLOOKUP($A42,'问财（自己导出）'!$B:T,19,FALSE))</f>
        <v>--</v>
      </c>
      <c r="R42" s="25" t="str">
        <f>IF(ISERROR(VLOOKUP($A42,'问财（自己导出）'!$B:U,20,FALSE)),"",VLOOKUP($A42,'问财（自己导出）'!$B:U,20,FALSE))</f>
        <v>--</v>
      </c>
      <c r="S42" s="25" t="str">
        <f>IF(ISERROR(VLOOKUP($A42,'问财（自己导出）'!$B:V,21,FALSE)),"",VLOOKUP($A42,'问财（自己导出）'!$B:V,21,FALSE))</f>
        <v>--</v>
      </c>
    </row>
    <row r="43" ht="15.5" spans="1:19">
      <c r="A43" s="22" t="str">
        <f>IF('问财（自己导出）'!B41="","",'问财（自己导出）'!B41)</f>
        <v>光大银行</v>
      </c>
      <c r="B43" s="23" t="e">
        <f t="shared" si="3"/>
        <v>#VALUE!</v>
      </c>
      <c r="C43" s="23" t="e">
        <f t="shared" si="4"/>
        <v>#VALUE!</v>
      </c>
      <c r="D43" s="23" t="str">
        <f t="shared" si="5"/>
        <v>0</v>
      </c>
      <c r="E43" s="25">
        <f>IF(ISERROR(VLOOKUP($A43,'问财（自己导出）'!$B:H,7,FALSE)),"",VLOOKUP($A43,'问财（自己导出）'!$B:H,7,FALSE))/100000000</f>
        <v>931.59</v>
      </c>
      <c r="F43" s="25">
        <f>IF(ISERROR(VLOOKUP($A43,'问财（自己导出）'!$B:I,8,FALSE)),"",VLOOKUP($A43,'问财（自己导出）'!$B:I,8,FALSE))/100000000</f>
        <v>785.31</v>
      </c>
      <c r="G43" s="25">
        <f>IF(ISERROR(VLOOKUP($A43,'问财（自己导出）'!$B:J,9,FALSE)),"",VLOOKUP($A43,'问财（自己导出）'!$B:J,9,FALSE))/100000000</f>
        <v>653.06</v>
      </c>
      <c r="H43" s="25">
        <f>IF(ISERROR(VLOOKUP($A43,'问财（自己导出）'!$B:K,10,FALSE)),"",VLOOKUP($A43,'问财（自己导出）'!$B:K,10,FALSE))/100000000</f>
        <v>599.16</v>
      </c>
      <c r="I43" s="25" t="e">
        <f>IF(ISERROR(VLOOKUP($A43,'问财（自己导出）'!$B:L,11,FALSE)),"",VLOOKUP($A43,'问财（自己导出）'!$B:L,11,FALSE))/100000000</f>
        <v>#VALUE!</v>
      </c>
      <c r="J43" s="25" t="e">
        <f>IF(ISERROR(VLOOKUP($A43,'问财（自己导出）'!$B:M,12,FALSE)),"",VLOOKUP($A43,'问财（自己导出）'!$B:M,12,FALSE))/100000000</f>
        <v>#VALUE!</v>
      </c>
      <c r="K43" s="25" t="e">
        <f>IF(ISERROR(VLOOKUP($A43,'问财（自己导出）'!$B:N,13,FALSE)),"",VLOOKUP($A43,'问财（自己导出）'!$B:N,13,FALSE))/100000000</f>
        <v>#VALUE!</v>
      </c>
      <c r="L43" s="25" t="e">
        <f>IF(ISERROR(VLOOKUP($A43,'问财（自己导出）'!$B:O,14,FALSE)),"",VLOOKUP($A43,'问财（自己导出）'!$B:O,14,FALSE))/100000000</f>
        <v>#VALUE!</v>
      </c>
      <c r="M43" s="25" t="e">
        <f>IF(ISERROR(VLOOKUP($A43,'问财（自己导出）'!$B:P,15,FALSE)),"",VLOOKUP($A43,'问财（自己导出）'!$B:P,15,FALSE))/100000000</f>
        <v>#VALUE!</v>
      </c>
      <c r="N43" s="25" t="e">
        <f>IF(ISERROR(VLOOKUP($A43,'问财（自己导出）'!$B:Q,16,FALSE)),"",VLOOKUP($A43,'问财（自己导出）'!$B:Q,16,FALSE))/100000000</f>
        <v>#VALUE!</v>
      </c>
      <c r="O43" s="25" t="e">
        <f>IF(ISERROR(VLOOKUP($A43,'问财（自己导出）'!$B:R,17,FALSE)),"",VLOOKUP($A43,'问财（自己导出）'!$B:R,17,FALSE))/100000000</f>
        <v>#VALUE!</v>
      </c>
      <c r="P43" s="25" t="e">
        <f>IF(ISERROR(VLOOKUP($A43,'问财（自己导出）'!$B:S,18,FALSE)),"",VLOOKUP($A43,'问财（自己导出）'!$B:S,18,FALSE))/100000000</f>
        <v>#VALUE!</v>
      </c>
      <c r="Q43" s="25" t="str">
        <f>IF(ISERROR(VLOOKUP($A43,'问财（自己导出）'!$B:T,19,FALSE)),"",VLOOKUP($A43,'问财（自己导出）'!$B:T,19,FALSE))</f>
        <v>--</v>
      </c>
      <c r="R43" s="25" t="str">
        <f>IF(ISERROR(VLOOKUP($A43,'问财（自己导出）'!$B:U,20,FALSE)),"",VLOOKUP($A43,'问财（自己导出）'!$B:U,20,FALSE))</f>
        <v>--</v>
      </c>
      <c r="S43" s="25" t="str">
        <f>IF(ISERROR(VLOOKUP($A43,'问财（自己导出）'!$B:V,21,FALSE)),"",VLOOKUP($A43,'问财（自己导出）'!$B:V,21,FALSE))</f>
        <v>--</v>
      </c>
    </row>
    <row r="44" ht="15.5" spans="1:19">
      <c r="A44" s="22" t="str">
        <f>IF('问财（自己导出）'!B42="","",'问财（自己导出）'!B42)</f>
        <v>莎普爱思</v>
      </c>
      <c r="B44" s="23" t="str">
        <f t="shared" si="3"/>
        <v>0</v>
      </c>
      <c r="C44" s="23" t="str">
        <f t="shared" si="4"/>
        <v>0</v>
      </c>
      <c r="D44" s="23" t="str">
        <f t="shared" si="5"/>
        <v>0</v>
      </c>
      <c r="E44" s="25">
        <f>IF(ISERROR(VLOOKUP($A44,'问财（自己导出）'!$B:H,7,FALSE)),"",VLOOKUP($A44,'问财（自己导出）'!$B:H,7,FALSE))/100000000</f>
        <v>9.2167091678</v>
      </c>
      <c r="F44" s="25">
        <f>IF(ISERROR(VLOOKUP($A44,'问财（自己导出）'!$B:I,8,FALSE)),"",VLOOKUP($A44,'问财（自己导出）'!$B:I,8,FALSE))/100000000</f>
        <v>7.6558243855</v>
      </c>
      <c r="G44" s="25">
        <f>IF(ISERROR(VLOOKUP($A44,'问财（自己导出）'!$B:J,9,FALSE)),"",VLOOKUP($A44,'问财（自己导出）'!$B:J,9,FALSE))/100000000</f>
        <v>6.2814066742</v>
      </c>
      <c r="H44" s="25">
        <f>IF(ISERROR(VLOOKUP($A44,'问财（自己导出）'!$B:K,10,FALSE)),"",VLOOKUP($A44,'问财（自己导出）'!$B:K,10,FALSE))/100000000</f>
        <v>5.4475763528</v>
      </c>
      <c r="I44" s="25">
        <f>IF(ISERROR(VLOOKUP($A44,'问财（自己导出）'!$B:L,11,FALSE)),"",VLOOKUP($A44,'问财（自己导出）'!$B:L,11,FALSE))/100000000</f>
        <v>1.7602511291</v>
      </c>
      <c r="J44" s="25">
        <f>IF(ISERROR(VLOOKUP($A44,'问财（自己导出）'!$B:M,12,FALSE)),"",VLOOKUP($A44,'问财（自己导出）'!$B:M,12,FALSE))/100000000</f>
        <v>1.7927950223</v>
      </c>
      <c r="K44" s="25">
        <f>IF(ISERROR(VLOOKUP($A44,'问财（自己导出）'!$B:N,13,FALSE)),"",VLOOKUP($A44,'问财（自己导出）'!$B:N,13,FALSE))/100000000</f>
        <v>1.7438135689</v>
      </c>
      <c r="L44" s="25">
        <f>IF(ISERROR(VLOOKUP($A44,'问财（自己导出）'!$B:O,14,FALSE)),"",VLOOKUP($A44,'问财（自己导出）'!$B:O,14,FALSE))/100000000</f>
        <v>1.5666088709</v>
      </c>
      <c r="M44" s="25">
        <f>IF(ISERROR(VLOOKUP($A44,'问财（自己导出）'!$B:P,15,FALSE)),"",VLOOKUP($A44,'问财（自己导出）'!$B:P,15,FALSE))/100000000</f>
        <v>0.4489214637</v>
      </c>
      <c r="N44" s="25">
        <f>IF(ISERROR(VLOOKUP($A44,'问财（自己导出）'!$B:Q,16,FALSE)),"",VLOOKUP($A44,'问财（自己导出）'!$B:Q,16,FALSE))/100000000</f>
        <v>0.3792753525</v>
      </c>
      <c r="O44" s="25">
        <f>IF(ISERROR(VLOOKUP($A44,'问财（自己导出）'!$B:R,17,FALSE)),"",VLOOKUP($A44,'问财（自己导出）'!$B:R,17,FALSE))/100000000</f>
        <v>0.2893224277</v>
      </c>
      <c r="P44" s="25">
        <f>IF(ISERROR(VLOOKUP($A44,'问财（自己导出）'!$B:S,18,FALSE)),"",VLOOKUP($A44,'问财（自己导出）'!$B:S,18,FALSE))/100000000</f>
        <v>0.3394441756</v>
      </c>
      <c r="Q44" s="25">
        <f>IF(ISERROR(VLOOKUP($A44,'问财（自己导出）'!$B:T,19,FALSE)),"",VLOOKUP($A44,'问财（自己导出）'!$B:T,19,FALSE))</f>
        <v>1.4003</v>
      </c>
      <c r="R44" s="25">
        <f>IF(ISERROR(VLOOKUP($A44,'问财（自己导出）'!$B:U,20,FALSE)),"",VLOOKUP($A44,'问财（自己导出）'!$B:U,20,FALSE))</f>
        <v>5.0599</v>
      </c>
      <c r="S44" s="25">
        <f>IF(ISERROR(VLOOKUP($A44,'问财（自己导出）'!$B:V,21,FALSE)),"",VLOOKUP($A44,'问财（自己导出）'!$B:V,21,FALSE))</f>
        <v>1.7974</v>
      </c>
    </row>
    <row r="45" ht="15.5" spans="1:19">
      <c r="A45" s="22" t="str">
        <f>IF('问财（自己导出）'!B43="","",'问财（自己导出）'!B43)</f>
        <v>长春高新</v>
      </c>
      <c r="B45" s="23" t="str">
        <f t="shared" si="3"/>
        <v>0</v>
      </c>
      <c r="C45" s="23" t="str">
        <f t="shared" si="4"/>
        <v>0</v>
      </c>
      <c r="D45" s="23" t="str">
        <f t="shared" si="5"/>
        <v>0</v>
      </c>
      <c r="E45" s="25">
        <f>IF(ISERROR(VLOOKUP($A45,'问财（自己导出）'!$B:H,7,FALSE)),"",VLOOKUP($A45,'问财（自己导出）'!$B:H,7,FALSE))/100000000</f>
        <v>24.0208964131</v>
      </c>
      <c r="F45" s="25">
        <f>IF(ISERROR(VLOOKUP($A45,'问财（自己导出）'!$B:I,8,FALSE)),"",VLOOKUP($A45,'问财（自己导出）'!$B:I,8,FALSE))/100000000</f>
        <v>22.6230444898</v>
      </c>
      <c r="G45" s="25">
        <f>IF(ISERROR(VLOOKUP($A45,'问财（自己导出）'!$B:J,9,FALSE)),"",VLOOKUP($A45,'问财（自己导出）'!$B:J,9,FALSE))/100000000</f>
        <v>20.487134916</v>
      </c>
      <c r="H45" s="25">
        <f>IF(ISERROR(VLOOKUP($A45,'问财（自己导出）'!$B:K,10,FALSE)),"",VLOOKUP($A45,'问财（自己导出）'!$B:K,10,FALSE))/100000000</f>
        <v>17.6118721832</v>
      </c>
      <c r="I45" s="25">
        <f>IF(ISERROR(VLOOKUP($A45,'问财（自己导出）'!$B:L,11,FALSE)),"",VLOOKUP($A45,'问财（自己导出）'!$B:L,11,FALSE))/100000000</f>
        <v>3.9587505115</v>
      </c>
      <c r="J45" s="25">
        <f>IF(ISERROR(VLOOKUP($A45,'问财（自己导出）'!$B:M,12,FALSE)),"",VLOOKUP($A45,'问财（自己导出）'!$B:M,12,FALSE))/100000000</f>
        <v>3.4354991675</v>
      </c>
      <c r="K45" s="25">
        <f>IF(ISERROR(VLOOKUP($A45,'问财（自己导出）'!$B:N,13,FALSE)),"",VLOOKUP($A45,'问财（自己导出）'!$B:N,13,FALSE))/100000000</f>
        <v>3.1809863575</v>
      </c>
      <c r="L45" s="25">
        <f>IF(ISERROR(VLOOKUP($A45,'问财（自己导出）'!$B:O,14,FALSE)),"",VLOOKUP($A45,'问财（自己导出）'!$B:O,14,FALSE))/100000000</f>
        <v>2.5673164644</v>
      </c>
      <c r="M45" s="25">
        <f>IF(ISERROR(VLOOKUP($A45,'问财（自己导出）'!$B:P,15,FALSE)),"",VLOOKUP($A45,'问财（自己导出）'!$B:P,15,FALSE))/100000000</f>
        <v>6.7852302571</v>
      </c>
      <c r="N45" s="25">
        <f>IF(ISERROR(VLOOKUP($A45,'问财（自己导出）'!$B:Q,16,FALSE)),"",VLOOKUP($A45,'问财（自己导出）'!$B:Q,16,FALSE))/100000000</f>
        <v>7.0666930078</v>
      </c>
      <c r="O45" s="25">
        <f>IF(ISERROR(VLOOKUP($A45,'问财（自己导出）'!$B:R,17,FALSE)),"",VLOOKUP($A45,'问财（自己导出）'!$B:R,17,FALSE))/100000000</f>
        <v>4.6686011293</v>
      </c>
      <c r="P45" s="25">
        <f>IF(ISERROR(VLOOKUP($A45,'问财（自己导出）'!$B:S,18,FALSE)),"",VLOOKUP($A45,'问财（自己导出）'!$B:S,18,FALSE))/100000000</f>
        <v>4.3323349389</v>
      </c>
      <c r="Q45" s="25">
        <f>IF(ISERROR(VLOOKUP($A45,'问财（自己导出）'!$B:T,19,FALSE)),"",VLOOKUP($A45,'问财（自己导出）'!$B:T,19,FALSE))</f>
        <v>1.8836</v>
      </c>
      <c r="R45" s="25">
        <f>IF(ISERROR(VLOOKUP($A45,'问财（自己导出）'!$B:U,20,FALSE)),"",VLOOKUP($A45,'问财（自己导出）'!$B:U,20,FALSE))</f>
        <v>1.9331</v>
      </c>
      <c r="S45" s="25">
        <f>IF(ISERROR(VLOOKUP($A45,'问财（自己导出）'!$B:V,21,FALSE)),"",VLOOKUP($A45,'问财（自己导出）'!$B:V,21,FALSE))</f>
        <v>1.6727</v>
      </c>
    </row>
    <row r="46" ht="15.5" spans="1:19">
      <c r="A46" s="22" t="str">
        <f>IF('问财（自己导出）'!B44="","",'问财（自己导出）'!B44)</f>
        <v>航天信息</v>
      </c>
      <c r="B46" s="23" t="str">
        <f t="shared" si="3"/>
        <v>0</v>
      </c>
      <c r="C46" s="23" t="str">
        <f t="shared" si="4"/>
        <v>0</v>
      </c>
      <c r="D46" s="23" t="str">
        <f t="shared" si="5"/>
        <v>0</v>
      </c>
      <c r="E46" s="25">
        <f>IF(ISERROR(VLOOKUP($A46,'问财（自己导出）'!$B:H,7,FALSE)),"",VLOOKUP($A46,'问财（自己导出）'!$B:H,7,FALSE))/100000000</f>
        <v>223.8342046129</v>
      </c>
      <c r="F46" s="25">
        <f>IF(ISERROR(VLOOKUP($A46,'问财（自己导出）'!$B:I,8,FALSE)),"",VLOOKUP($A46,'问财（自己导出）'!$B:I,8,FALSE))/100000000</f>
        <v>199.5919054782</v>
      </c>
      <c r="G46" s="25">
        <f>IF(ISERROR(VLOOKUP($A46,'问财（自己导出）'!$B:J,9,FALSE)),"",VLOOKUP($A46,'问财（自己导出）'!$B:J,9,FALSE))/100000000</f>
        <v>165.8246156303</v>
      </c>
      <c r="H46" s="25">
        <f>IF(ISERROR(VLOOKUP($A46,'问财（自己导出）'!$B:K,10,FALSE)),"",VLOOKUP($A46,'问财（自己导出）'!$B:K,10,FALSE))/100000000</f>
        <v>145.253057648</v>
      </c>
      <c r="I46" s="25">
        <f>IF(ISERROR(VLOOKUP($A46,'问财（自己导出）'!$B:L,11,FALSE)),"",VLOOKUP($A46,'问财（自己导出）'!$B:L,11,FALSE))/100000000</f>
        <v>13.2812714826</v>
      </c>
      <c r="J46" s="25">
        <f>IF(ISERROR(VLOOKUP($A46,'问财（自己导出）'!$B:M,12,FALSE)),"",VLOOKUP($A46,'问财（自己导出）'!$B:M,12,FALSE))/100000000</f>
        <v>11.3372038113</v>
      </c>
      <c r="K46" s="25">
        <f>IF(ISERROR(VLOOKUP($A46,'问财（自己导出）'!$B:N,13,FALSE)),"",VLOOKUP($A46,'问财（自己导出）'!$B:N,13,FALSE))/100000000</f>
        <v>8.2022792052</v>
      </c>
      <c r="L46" s="25">
        <f>IF(ISERROR(VLOOKUP($A46,'问财（自己导出）'!$B:O,14,FALSE)),"",VLOOKUP($A46,'问财（自己导出）'!$B:O,14,FALSE))/100000000</f>
        <v>8.126142434</v>
      </c>
      <c r="M46" s="25">
        <f>IF(ISERROR(VLOOKUP($A46,'问财（自己导出）'!$B:P,15,FALSE)),"",VLOOKUP($A46,'问财（自己导出）'!$B:P,15,FALSE))/100000000</f>
        <v>7.6732225093</v>
      </c>
      <c r="N46" s="25">
        <f>IF(ISERROR(VLOOKUP($A46,'问财（自己导出）'!$B:Q,16,FALSE)),"",VLOOKUP($A46,'问财（自己导出）'!$B:Q,16,FALSE))/100000000</f>
        <v>9.6998029488</v>
      </c>
      <c r="O46" s="25">
        <f>IF(ISERROR(VLOOKUP($A46,'问财（自己导出）'!$B:R,17,FALSE)),"",VLOOKUP($A46,'问财（自己导出）'!$B:R,17,FALSE))/100000000</f>
        <v>7.5951790656</v>
      </c>
      <c r="P46" s="25">
        <f>IF(ISERROR(VLOOKUP($A46,'问财（自己导出）'!$B:S,18,FALSE)),"",VLOOKUP($A46,'问财（自己导出）'!$B:S,18,FALSE))/100000000</f>
        <v>7.915972845</v>
      </c>
      <c r="Q46" s="25">
        <f>IF(ISERROR(VLOOKUP($A46,'问财（自己导出）'!$B:T,19,FALSE)),"",VLOOKUP($A46,'问财（自己导出）'!$B:T,19,FALSE))</f>
        <v>4.4264</v>
      </c>
      <c r="R46" s="25">
        <f>IF(ISERROR(VLOOKUP($A46,'问财（自己导出）'!$B:U,20,FALSE)),"",VLOOKUP($A46,'问财（自己导出）'!$B:U,20,FALSE))</f>
        <v>3.5825</v>
      </c>
      <c r="S46" s="25">
        <f>IF(ISERROR(VLOOKUP($A46,'问财（自己导出）'!$B:V,21,FALSE)),"",VLOOKUP($A46,'问财（自己导出）'!$B:V,21,FALSE))</f>
        <v>3.5484</v>
      </c>
    </row>
    <row r="47" ht="15.5" spans="1:19">
      <c r="A47" s="22" t="str">
        <f>IF('问财（自己导出）'!B45="","",'问财（自己导出）'!B45)</f>
        <v>劲嘉股份</v>
      </c>
      <c r="B47" s="23" t="str">
        <f t="shared" si="3"/>
        <v>0</v>
      </c>
      <c r="C47" s="23" t="str">
        <f t="shared" si="4"/>
        <v>0</v>
      </c>
      <c r="D47" s="23" t="str">
        <f t="shared" si="5"/>
        <v>0</v>
      </c>
      <c r="E47" s="25">
        <f>IF(ISERROR(VLOOKUP($A47,'问财（自己导出）'!$B:H,7,FALSE)),"",VLOOKUP($A47,'问财（自己导出）'!$B:H,7,FALSE))/100000000</f>
        <v>27.2004971696</v>
      </c>
      <c r="F47" s="25">
        <f>IF(ISERROR(VLOOKUP($A47,'问财（自己导出）'!$B:I,8,FALSE)),"",VLOOKUP($A47,'问财（自己导出）'!$B:I,8,FALSE))/100000000</f>
        <v>23.2323949711</v>
      </c>
      <c r="G47" s="25">
        <f>IF(ISERROR(VLOOKUP($A47,'问财（自己导出）'!$B:J,9,FALSE)),"",VLOOKUP($A47,'问财（自己导出）'!$B:J,9,FALSE))/100000000</f>
        <v>21.3651046342</v>
      </c>
      <c r="H47" s="25">
        <f>IF(ISERROR(VLOOKUP($A47,'问财（自己导出）'!$B:K,10,FALSE)),"",VLOOKUP($A47,'问财（自己导出）'!$B:K,10,FALSE))/100000000</f>
        <v>21.5215424033</v>
      </c>
      <c r="I47" s="25">
        <f>IF(ISERROR(VLOOKUP($A47,'问财（自己导出）'!$B:L,11,FALSE)),"",VLOOKUP($A47,'问财（自己导出）'!$B:L,11,FALSE))/100000000</f>
        <v>8.4127880601</v>
      </c>
      <c r="J47" s="25">
        <f>IF(ISERROR(VLOOKUP($A47,'问财（自己导出）'!$B:M,12,FALSE)),"",VLOOKUP($A47,'问财（自己导出）'!$B:M,12,FALSE))/100000000</f>
        <v>6.4898289998</v>
      </c>
      <c r="K47" s="25">
        <f>IF(ISERROR(VLOOKUP($A47,'问财（自己导出）'!$B:N,13,FALSE)),"",VLOOKUP($A47,'问财（自己导出）'!$B:N,13,FALSE))/100000000</f>
        <v>6.4308321767</v>
      </c>
      <c r="L47" s="25">
        <f>IF(ISERROR(VLOOKUP($A47,'问财（自己导出）'!$B:O,14,FALSE)),"",VLOOKUP($A47,'问财（自己导出）'!$B:O,14,FALSE))/100000000</f>
        <v>5.4674864602</v>
      </c>
      <c r="M47" s="25">
        <f>IF(ISERROR(VLOOKUP($A47,'问财（自己导出）'!$B:P,15,FALSE)),"",VLOOKUP($A47,'问财（自己导出）'!$B:P,15,FALSE))/100000000</f>
        <v>4.1021875111</v>
      </c>
      <c r="N47" s="25">
        <f>IF(ISERROR(VLOOKUP($A47,'问财（自己导出）'!$B:Q,16,FALSE)),"",VLOOKUP($A47,'问财（自己导出）'!$B:Q,16,FALSE))/100000000</f>
        <v>4.7485590927</v>
      </c>
      <c r="O47" s="25">
        <f>IF(ISERROR(VLOOKUP($A47,'问财（自己导出）'!$B:R,17,FALSE)),"",VLOOKUP($A47,'问财（自己导出）'!$B:R,17,FALSE))/100000000</f>
        <v>4.8454509821</v>
      </c>
      <c r="P47" s="25">
        <f>IF(ISERROR(VLOOKUP($A47,'问财（自己导出）'!$B:S,18,FALSE)),"",VLOOKUP($A47,'问财（自己导出）'!$B:S,18,FALSE))/100000000</f>
        <v>4.9460617053</v>
      </c>
      <c r="Q47" s="25">
        <f>IF(ISERROR(VLOOKUP($A47,'问财（自己导出）'!$B:T,19,FALSE)),"",VLOOKUP($A47,'问财（自己导出）'!$B:T,19,FALSE))</f>
        <v>1.9578</v>
      </c>
      <c r="R47" s="25">
        <f>IF(ISERROR(VLOOKUP($A47,'问财（自己导出）'!$B:U,20,FALSE)),"",VLOOKUP($A47,'问财（自己导出）'!$B:U,20,FALSE))</f>
        <v>1.8881</v>
      </c>
      <c r="S47" s="25">
        <f>IF(ISERROR(VLOOKUP($A47,'问财（自己导出）'!$B:V,21,FALSE)),"",VLOOKUP($A47,'问财（自己导出）'!$B:V,21,FALSE))</f>
        <v>1.3043</v>
      </c>
    </row>
    <row r="48" ht="15.5" spans="1:19">
      <c r="A48" s="22" t="str">
        <f>IF('问财（自己导出）'!B46="","",'问财（自己导出）'!B46)</f>
        <v>云南白药</v>
      </c>
      <c r="B48" s="23" t="str">
        <f t="shared" si="3"/>
        <v>0</v>
      </c>
      <c r="C48" s="23" t="str">
        <f t="shared" si="4"/>
        <v>0</v>
      </c>
      <c r="D48" s="23" t="str">
        <f t="shared" si="5"/>
        <v>0</v>
      </c>
      <c r="E48" s="25">
        <f>IF(ISERROR(VLOOKUP($A48,'问财（自己导出）'!$B:H,7,FALSE)),"",VLOOKUP($A48,'问财（自己导出）'!$B:H,7,FALSE))/100000000</f>
        <v>207.3812620508</v>
      </c>
      <c r="F48" s="25">
        <f>IF(ISERROR(VLOOKUP($A48,'问财（自己导出）'!$B:I,8,FALSE)),"",VLOOKUP($A48,'问财（自己导出）'!$B:I,8,FALSE))/100000000</f>
        <v>188.1436637274</v>
      </c>
      <c r="G48" s="25">
        <f>IF(ISERROR(VLOOKUP($A48,'问财（自己导出）'!$B:J,9,FALSE)),"",VLOOKUP($A48,'问财（自己导出）'!$B:J,9,FALSE))/100000000</f>
        <v>158.1479088081</v>
      </c>
      <c r="H48" s="25">
        <f>IF(ISERROR(VLOOKUP($A48,'问财（自己导出）'!$B:K,10,FALSE)),"",VLOOKUP($A48,'问财（自己导出）'!$B:K,10,FALSE))/100000000</f>
        <v>138.1524206946</v>
      </c>
      <c r="I48" s="25">
        <f>IF(ISERROR(VLOOKUP($A48,'问财（自己导出）'!$B:L,11,FALSE)),"",VLOOKUP($A48,'问财（自己导出）'!$B:L,11,FALSE))/100000000</f>
        <v>46.6380576139</v>
      </c>
      <c r="J48" s="25">
        <f>IF(ISERROR(VLOOKUP($A48,'问财（自己导出）'!$B:M,12,FALSE)),"",VLOOKUP($A48,'问财（自己导出）'!$B:M,12,FALSE))/100000000</f>
        <v>42.0241572881</v>
      </c>
      <c r="K48" s="25">
        <f>IF(ISERROR(VLOOKUP($A48,'问财（自己导出）'!$B:N,13,FALSE)),"",VLOOKUP($A48,'问财（自己导出）'!$B:N,13,FALSE))/100000000</f>
        <v>32.0060587782</v>
      </c>
      <c r="L48" s="25">
        <f>IF(ISERROR(VLOOKUP($A48,'问财（自己导出）'!$B:O,14,FALSE)),"",VLOOKUP($A48,'问财（自己导出）'!$B:O,14,FALSE))/100000000</f>
        <v>24.412812297</v>
      </c>
      <c r="M48" s="25">
        <f>IF(ISERROR(VLOOKUP($A48,'问财（自己导出）'!$B:P,15,FALSE)),"",VLOOKUP($A48,'问财（自己导出）'!$B:P,15,FALSE))/100000000</f>
        <v>56.2500500907</v>
      </c>
      <c r="N48" s="25">
        <f>IF(ISERROR(VLOOKUP($A48,'问财（自己导出）'!$B:Q,16,FALSE)),"",VLOOKUP($A48,'问财（自己导出）'!$B:Q,16,FALSE))/100000000</f>
        <v>49.8331081113</v>
      </c>
      <c r="O48" s="25">
        <f>IF(ISERROR(VLOOKUP($A48,'问财（自己导出）'!$B:R,17,FALSE)),"",VLOOKUP($A48,'问财（自己导出）'!$B:R,17,FALSE))/100000000</f>
        <v>47.5735804323</v>
      </c>
      <c r="P48" s="25">
        <f>IF(ISERROR(VLOOKUP($A48,'问财（自己导出）'!$B:S,18,FALSE)),"",VLOOKUP($A48,'问财（自己导出）'!$B:S,18,FALSE))/100000000</f>
        <v>43.7848190618</v>
      </c>
      <c r="Q48" s="25">
        <f>IF(ISERROR(VLOOKUP($A48,'问财（自己导出）'!$B:T,19,FALSE)),"",VLOOKUP($A48,'问财（自己导出）'!$B:T,19,FALSE))</f>
        <v>3.6149</v>
      </c>
      <c r="R48" s="25">
        <f>IF(ISERROR(VLOOKUP($A48,'问财（自己导出）'!$B:U,20,FALSE)),"",VLOOKUP($A48,'问财（自己导出）'!$B:U,20,FALSE))</f>
        <v>3.5693</v>
      </c>
      <c r="S48" s="25">
        <f>IF(ISERROR(VLOOKUP($A48,'问财（自己导出）'!$B:V,21,FALSE)),"",VLOOKUP($A48,'问财（自己导出）'!$B:V,21,FALSE))</f>
        <v>2.977</v>
      </c>
    </row>
    <row r="49" ht="15.5" spans="1:19">
      <c r="A49" s="22" t="str">
        <f>IF('问财（自己导出）'!B47="","",'问财（自己导出）'!B47)</f>
        <v>片仔癀</v>
      </c>
      <c r="B49" s="23" t="str">
        <f t="shared" si="3"/>
        <v>0</v>
      </c>
      <c r="C49" s="23" t="str">
        <f t="shared" si="4"/>
        <v>0</v>
      </c>
      <c r="D49" s="23" t="str">
        <f t="shared" si="5"/>
        <v>0</v>
      </c>
      <c r="E49" s="25">
        <f>IF(ISERROR(VLOOKUP($A49,'问财（自己导出）'!$B:H,7,FALSE)),"",VLOOKUP($A49,'问财（自己导出）'!$B:H,7,FALSE))/100000000</f>
        <v>18.8567467352</v>
      </c>
      <c r="F49" s="25">
        <f>IF(ISERROR(VLOOKUP($A49,'问财（自己导出）'!$B:I,8,FALSE)),"",VLOOKUP($A49,'问财（自己导出）'!$B:I,8,FALSE))/100000000</f>
        <v>14.5386977199</v>
      </c>
      <c r="G49" s="25">
        <f>IF(ISERROR(VLOOKUP($A49,'问财（自己导出）'!$B:J,9,FALSE)),"",VLOOKUP($A49,'问财（自己导出）'!$B:J,9,FALSE))/100000000</f>
        <v>13.9586851878</v>
      </c>
      <c r="H49" s="25">
        <f>IF(ISERROR(VLOOKUP($A49,'问财（自己导出）'!$B:K,10,FALSE)),"",VLOOKUP($A49,'问财（自己导出）'!$B:K,10,FALSE))/100000000</f>
        <v>11.7115373842</v>
      </c>
      <c r="I49" s="25">
        <f>IF(ISERROR(VLOOKUP($A49,'问财（自己导出）'!$B:L,11,FALSE)),"",VLOOKUP($A49,'问财（自己导出）'!$B:L,11,FALSE))/100000000</f>
        <v>3.1640161111</v>
      </c>
      <c r="J49" s="25">
        <f>IF(ISERROR(VLOOKUP($A49,'问财（自己导出）'!$B:M,12,FALSE)),"",VLOOKUP($A49,'问财（自己导出）'!$B:M,12,FALSE))/100000000</f>
        <v>1.668995305</v>
      </c>
      <c r="K49" s="25">
        <f>IF(ISERROR(VLOOKUP($A49,'问财（自己导出）'!$B:N,13,FALSE)),"",VLOOKUP($A49,'问财（自己导出）'!$B:N,13,FALSE))/100000000</f>
        <v>1.6621672809</v>
      </c>
      <c r="L49" s="25">
        <f>IF(ISERROR(VLOOKUP($A49,'问财（自己导出）'!$B:O,14,FALSE)),"",VLOOKUP($A49,'问财（自己导出）'!$B:O,14,FALSE))/100000000</f>
        <v>1.3857053694</v>
      </c>
      <c r="M49" s="25">
        <f>IF(ISERROR(VLOOKUP($A49,'问财（自己导出）'!$B:P,15,FALSE)),"",VLOOKUP($A49,'问财（自己导出）'!$B:P,15,FALSE))/100000000</f>
        <v>8.7837369065</v>
      </c>
      <c r="N49" s="25">
        <f>IF(ISERROR(VLOOKUP($A49,'问财（自己导出）'!$B:Q,16,FALSE)),"",VLOOKUP($A49,'问财（自己导出）'!$B:Q,16,FALSE))/100000000</f>
        <v>8.9035478857</v>
      </c>
      <c r="O49" s="25">
        <f>IF(ISERROR(VLOOKUP($A49,'问财（自己导出）'!$B:R,17,FALSE)),"",VLOOKUP($A49,'问财（自己导出）'!$B:R,17,FALSE))/100000000</f>
        <v>7.5362447141</v>
      </c>
      <c r="P49" s="25">
        <f>IF(ISERROR(VLOOKUP($A49,'问财（自己导出）'!$B:S,18,FALSE)),"",VLOOKUP($A49,'问财（自己导出）'!$B:S,18,FALSE))/100000000</f>
        <v>5.6048724507</v>
      </c>
      <c r="Q49" s="25">
        <f>IF(ISERROR(VLOOKUP($A49,'问财（自己导出）'!$B:T,19,FALSE)),"",VLOOKUP($A49,'问财（自己导出）'!$B:T,19,FALSE))</f>
        <v>7.8029</v>
      </c>
      <c r="R49" s="25">
        <f>IF(ISERROR(VLOOKUP($A49,'问财（自己导出）'!$B:U,20,FALSE)),"",VLOOKUP($A49,'问财（自己导出）'!$B:U,20,FALSE))</f>
        <v>9.3579</v>
      </c>
      <c r="S49" s="25">
        <f>IF(ISERROR(VLOOKUP($A49,'问财（自己导出）'!$B:V,21,FALSE)),"",VLOOKUP($A49,'问财（自己导出）'!$B:V,21,FALSE))</f>
        <v>7.8384</v>
      </c>
    </row>
    <row r="50" ht="15.5" spans="1:19">
      <c r="A50" s="22" t="str">
        <f>IF('问财（自己导出）'!B48="","",'问财（自己导出）'!B48)</f>
        <v>鄂武商A</v>
      </c>
      <c r="B50" s="23" t="str">
        <f t="shared" ref="B50:B74" si="6">IF((E50-F50)&lt;(I50-J50),IF((F50-G50)&lt;(J50-K50),"NO","0"),IF((F50-G50)&lt;(J50-K50),IF((G50-H50)&lt;(K50-L50),"NO","0"),"0"))</f>
        <v>0</v>
      </c>
      <c r="C50" s="23" t="str">
        <f t="shared" ref="C50:C94" si="7">IF((E50-F50)&lt;(M50-N50),IF((F50-G50)&lt;(N50-O50),"NO","0"),IF((F50-G50)&lt;(N50-O50),IF((G50-H50)&lt;(O50-P50),"NO","0"),"0"))</f>
        <v>0</v>
      </c>
      <c r="D50" s="23" t="str">
        <f t="shared" ref="D50:D94" si="8">IF(Q50=0,IF(R50=0,IF(S50=0,"0",IF(Q50&lt;1,IF(R50&lt;1,"NO",IF(S50&lt;1,"NO","0")),IF(R50&lt;1,IF(S50&lt;1,"NO","0"),"0"))),IF(Q50&lt;1,IF(R50&lt;1,"NO",IF(S50&lt;1,"NO","0")),IF(R50&lt;1,IF(S50&lt;1,"NO","0"),"0"))),IF(Q50&lt;1,IF(R50&lt;1,"NO",IF(S50&lt;1,"NO","0")),IF(R50&lt;1,IF(S50&lt;1,"NO","0"),"0")))</f>
        <v>NO</v>
      </c>
      <c r="E50" s="25">
        <f>IF(ISERROR(VLOOKUP($A50,'问财（自己导出）'!$B:H,7,FALSE)),"",VLOOKUP($A50,'问财（自己导出）'!$B:H,7,FALSE))/100000000</f>
        <v>175.2365775478</v>
      </c>
      <c r="F50" s="25">
        <f>IF(ISERROR(VLOOKUP($A50,'问财（自己导出）'!$B:I,8,FALSE)),"",VLOOKUP($A50,'问财（自己导出）'!$B:I,8,FALSE))/100000000</f>
        <v>171.60842232</v>
      </c>
      <c r="G50" s="25">
        <f>IF(ISERROR(VLOOKUP($A50,'问财（自己导出）'!$B:J,9,FALSE)),"",VLOOKUP($A50,'问财（自己导出）'!$B:J,9,FALSE))/100000000</f>
        <v>168.4205589339</v>
      </c>
      <c r="H50" s="25">
        <f>IF(ISERROR(VLOOKUP($A50,'问财（自己导出）'!$B:K,10,FALSE)),"",VLOOKUP($A50,'问财（自己导出）'!$B:K,10,FALSE))/100000000</f>
        <v>149.0150630475</v>
      </c>
      <c r="I50" s="25">
        <f>IF(ISERROR(VLOOKUP($A50,'问财（自己导出）'!$B:L,11,FALSE)),"",VLOOKUP($A50,'问财（自己导出）'!$B:L,11,FALSE))/100000000</f>
        <v>0.1144682732</v>
      </c>
      <c r="J50" s="25">
        <f>IF(ISERROR(VLOOKUP($A50,'问财（自己导出）'!$B:M,12,FALSE)),"",VLOOKUP($A50,'问财（自己导出）'!$B:M,12,FALSE))/100000000</f>
        <v>0.1598205647</v>
      </c>
      <c r="K50" s="25">
        <f>IF(ISERROR(VLOOKUP($A50,'问财（自己导出）'!$B:N,13,FALSE)),"",VLOOKUP($A50,'问财（自己导出）'!$B:N,13,FALSE))/100000000</f>
        <v>0.1020513374</v>
      </c>
      <c r="L50" s="25">
        <f>IF(ISERROR(VLOOKUP($A50,'问财（自己导出）'!$B:O,14,FALSE)),"",VLOOKUP($A50,'问财（自己导出）'!$B:O,14,FALSE))/100000000</f>
        <v>0.1264564576</v>
      </c>
      <c r="M50" s="25">
        <f>IF(ISERROR(VLOOKUP($A50,'问财（自己导出）'!$B:P,15,FALSE)),"",VLOOKUP($A50,'问财（自己导出）'!$B:P,15,FALSE))/100000000</f>
        <v>8.8748199131</v>
      </c>
      <c r="N50" s="25">
        <f>IF(ISERROR(VLOOKUP($A50,'问财（自己导出）'!$B:Q,16,FALSE)),"",VLOOKUP($A50,'问财（自己导出）'!$B:Q,16,FALSE))/100000000</f>
        <v>9.0468466865</v>
      </c>
      <c r="O50" s="25">
        <f>IF(ISERROR(VLOOKUP($A50,'问财（自己导出）'!$B:R,17,FALSE)),"",VLOOKUP($A50,'问财（自己导出）'!$B:R,17,FALSE))/100000000</f>
        <v>9.7318952466</v>
      </c>
      <c r="P50" s="25">
        <f>IF(ISERROR(VLOOKUP($A50,'问财（自己导出）'!$B:S,18,FALSE)),"",VLOOKUP($A50,'问财（自己导出）'!$B:S,18,FALSE))/100000000</f>
        <v>8.5846380578</v>
      </c>
      <c r="Q50" s="25">
        <f>IF(ISERROR(VLOOKUP($A50,'问财（自己导出）'!$B:T,19,FALSE)),"",VLOOKUP($A50,'问财（自己导出）'!$B:T,19,FALSE))</f>
        <v>0.3287</v>
      </c>
      <c r="R50" s="25">
        <f>IF(ISERROR(VLOOKUP($A50,'问财（自己导出）'!$B:U,20,FALSE)),"",VLOOKUP($A50,'问财（自己导出）'!$B:U,20,FALSE))</f>
        <v>0.3748</v>
      </c>
      <c r="S50" s="25">
        <f>IF(ISERROR(VLOOKUP($A50,'问财（自己导出）'!$B:V,21,FALSE)),"",VLOOKUP($A50,'问财（自己导出）'!$B:V,21,FALSE))</f>
        <v>0.5354</v>
      </c>
    </row>
    <row r="51" ht="15.5" spans="1:19">
      <c r="A51" s="22" t="str">
        <f>IF('问财（自己导出）'!B49="","",'问财（自己导出）'!B49)</f>
        <v>上汽集团</v>
      </c>
      <c r="B51" s="23" t="str">
        <f t="shared" si="6"/>
        <v>0</v>
      </c>
      <c r="C51" s="23" t="str">
        <f t="shared" si="7"/>
        <v>0</v>
      </c>
      <c r="D51" s="23" t="str">
        <f t="shared" si="8"/>
        <v>0</v>
      </c>
      <c r="E51" s="25">
        <f>IF(ISERROR(VLOOKUP($A51,'问财（自己导出）'!$B:H,7,FALSE)),"",VLOOKUP($A51,'问财（自己导出）'!$B:H,7,FALSE))/100000000</f>
        <v>6613.7392979265</v>
      </c>
      <c r="F51" s="25">
        <f>IF(ISERROR(VLOOKUP($A51,'问财（自己导出）'!$B:I,8,FALSE)),"",VLOOKUP($A51,'问财（自己导出）'!$B:I,8,FALSE))/100000000</f>
        <v>6267.1239448686</v>
      </c>
      <c r="G51" s="25">
        <f>IF(ISERROR(VLOOKUP($A51,'问财（自己导出）'!$B:J,9,FALSE)),"",VLOOKUP($A51,'问财（自己导出）'!$B:J,9,FALSE))/100000000</f>
        <v>5633.4567236578</v>
      </c>
      <c r="H51" s="25">
        <f>IF(ISERROR(VLOOKUP($A51,'问财（自己导出）'!$B:K,10,FALSE)),"",VLOOKUP($A51,'问财（自己导出）'!$B:K,10,FALSE))/100000000</f>
        <v>4784.3257634283</v>
      </c>
      <c r="I51" s="25">
        <f>IF(ISERROR(VLOOKUP($A51,'问财（自己导出）'!$B:L,11,FALSE)),"",VLOOKUP($A51,'问财（自己导出）'!$B:L,11,FALSE))/100000000</f>
        <v>656.0633972414</v>
      </c>
      <c r="J51" s="25">
        <f>IF(ISERROR(VLOOKUP($A51,'问财（自己导出）'!$B:M,12,FALSE)),"",VLOOKUP($A51,'问财（自己导出）'!$B:M,12,FALSE))/100000000</f>
        <v>518.4034035649</v>
      </c>
      <c r="K51" s="25">
        <f>IF(ISERROR(VLOOKUP($A51,'问财（自己导出）'!$B:N,13,FALSE)),"",VLOOKUP($A51,'问财（自己导出）'!$B:N,13,FALSE))/100000000</f>
        <v>484.8313440221</v>
      </c>
      <c r="L51" s="25">
        <f>IF(ISERROR(VLOOKUP($A51,'问财（自己导出）'!$B:O,14,FALSE)),"",VLOOKUP($A51,'问财（自己导出）'!$B:O,14,FALSE))/100000000</f>
        <v>403.7057161574</v>
      </c>
      <c r="M51" s="25">
        <f>IF(ISERROR(VLOOKUP($A51,'问财（自己导出）'!$B:P,15,FALSE)),"",VLOOKUP($A51,'问财（自己导出）'!$B:P,15,FALSE))/100000000</f>
        <v>372.4344194898</v>
      </c>
      <c r="N51" s="25">
        <f>IF(ISERROR(VLOOKUP($A51,'问财（自己导出）'!$B:Q,16,FALSE)),"",VLOOKUP($A51,'问财（自己导出）'!$B:Q,16,FALSE))/100000000</f>
        <v>387.6588849175</v>
      </c>
      <c r="O51" s="25">
        <f>IF(ISERROR(VLOOKUP($A51,'问财（自己导出）'!$B:R,17,FALSE)),"",VLOOKUP($A51,'问财（自己导出）'!$B:R,17,FALSE))/100000000</f>
        <v>309.1453208283</v>
      </c>
      <c r="P51" s="25">
        <f>IF(ISERROR(VLOOKUP($A51,'问财（自己导出）'!$B:S,18,FALSE)),"",VLOOKUP($A51,'问财（自己导出）'!$B:S,18,FALSE))/100000000</f>
        <v>249.5080308615</v>
      </c>
      <c r="Q51" s="25">
        <f>IF(ISERROR(VLOOKUP($A51,'问财（自己导出）'!$B:T,19,FALSE)),"",VLOOKUP($A51,'问财（自己导出）'!$B:T,19,FALSE))</f>
        <v>1.0476</v>
      </c>
      <c r="R51" s="25">
        <f>IF(ISERROR(VLOOKUP($A51,'问财（自己导出）'!$B:U,20,FALSE)),"",VLOOKUP($A51,'问财（自己导出）'!$B:U,20,FALSE))</f>
        <v>1.1856</v>
      </c>
      <c r="S51" s="25">
        <f>IF(ISERROR(VLOOKUP($A51,'问财（自己导出）'!$B:V,21,FALSE)),"",VLOOKUP($A51,'问财（自己导出）'!$B:V,21,FALSE))</f>
        <v>1.246</v>
      </c>
    </row>
    <row r="52" ht="15.5" spans="1:19">
      <c r="A52" s="22" t="str">
        <f>IF('问财（自己导出）'!B50="","",'问财（自己导出）'!B50)</f>
        <v>古井贡酒</v>
      </c>
      <c r="B52" s="23" t="str">
        <f t="shared" si="6"/>
        <v>0</v>
      </c>
      <c r="C52" s="23" t="str">
        <f t="shared" si="7"/>
        <v>0</v>
      </c>
      <c r="D52" s="23" t="str">
        <f t="shared" si="8"/>
        <v>0</v>
      </c>
      <c r="E52" s="25">
        <f>IF(ISERROR(VLOOKUP($A52,'问财（自己导出）'!$B:H,7,FALSE)),"",VLOOKUP($A52,'问财（自己导出）'!$B:H,7,FALSE))/100000000</f>
        <v>52.534114794</v>
      </c>
      <c r="F52" s="25">
        <f>IF(ISERROR(VLOOKUP($A52,'问财（自己导出）'!$B:I,8,FALSE)),"",VLOOKUP($A52,'问财（自己导出）'!$B:I,8,FALSE))/100000000</f>
        <v>46.5085588172</v>
      </c>
      <c r="G52" s="25">
        <f>IF(ISERROR(VLOOKUP($A52,'问财（自己导出）'!$B:J,9,FALSE)),"",VLOOKUP($A52,'问财（自己导出）'!$B:J,9,FALSE))/100000000</f>
        <v>45.8057565471</v>
      </c>
      <c r="H52" s="25">
        <f>IF(ISERROR(VLOOKUP($A52,'问财（自己导出）'!$B:K,10,FALSE)),"",VLOOKUP($A52,'问财（自己导出）'!$B:K,10,FALSE))/100000000</f>
        <v>41.9705731526</v>
      </c>
      <c r="I52" s="25">
        <f>IF(ISERROR(VLOOKUP($A52,'问财（自己导出）'!$B:L,11,FALSE)),"",VLOOKUP($A52,'问财（自己导出）'!$B:L,11,FALSE))/100000000</f>
        <v>5.4439097815</v>
      </c>
      <c r="J52" s="25">
        <f>IF(ISERROR(VLOOKUP($A52,'问财（自己导出）'!$B:M,12,FALSE)),"",VLOOKUP($A52,'问财（自己导出）'!$B:M,12,FALSE))/100000000</f>
        <v>5.1023138392</v>
      </c>
      <c r="K52" s="25">
        <f>IF(ISERROR(VLOOKUP($A52,'问财（自己导出）'!$B:N,13,FALSE)),"",VLOOKUP($A52,'问财（自己导出）'!$B:N,13,FALSE))/100000000</f>
        <v>1.607828953</v>
      </c>
      <c r="L52" s="25">
        <f>IF(ISERROR(VLOOKUP($A52,'问财（自己导出）'!$B:O,14,FALSE)),"",VLOOKUP($A52,'问财（自己导出）'!$B:O,14,FALSE))/100000000</f>
        <v>1.643365029</v>
      </c>
      <c r="M52" s="25">
        <f>IF(ISERROR(VLOOKUP($A52,'问财（自己导出）'!$B:P,15,FALSE)),"",VLOOKUP($A52,'问财（自己导出）'!$B:P,15,FALSE))/100000000</f>
        <v>13.9671205087</v>
      </c>
      <c r="N52" s="25">
        <f>IF(ISERROR(VLOOKUP($A52,'问财（自己导出）'!$B:Q,16,FALSE)),"",VLOOKUP($A52,'问财（自己导出）'!$B:Q,16,FALSE))/100000000</f>
        <v>12.2718277409</v>
      </c>
      <c r="O52" s="25">
        <f>IF(ISERROR(VLOOKUP($A52,'问财（自己导出）'!$B:R,17,FALSE)),"",VLOOKUP($A52,'问财（自己导出）'!$B:R,17,FALSE))/100000000</f>
        <v>10.750331373</v>
      </c>
      <c r="P52" s="25">
        <f>IF(ISERROR(VLOOKUP($A52,'问财（自己导出）'!$B:S,18,FALSE)),"",VLOOKUP($A52,'问财（自己导出）'!$B:S,18,FALSE))/100000000</f>
        <v>7.8239949885</v>
      </c>
      <c r="Q52" s="25">
        <f>IF(ISERROR(VLOOKUP($A52,'问财（自己导出）'!$B:T,19,FALSE)),"",VLOOKUP($A52,'问财（自己导出）'!$B:T,19,FALSE))</f>
        <v>2.0232</v>
      </c>
      <c r="R52" s="25">
        <f>IF(ISERROR(VLOOKUP($A52,'问财（自己导出）'!$B:U,20,FALSE)),"",VLOOKUP($A52,'问财（自己导出）'!$B:U,20,FALSE))</f>
        <v>1.8324</v>
      </c>
      <c r="S52" s="25">
        <f>IF(ISERROR(VLOOKUP($A52,'问财（自己导出）'!$B:V,21,FALSE)),"",VLOOKUP($A52,'问财（自己导出）'!$B:V,21,FALSE))</f>
        <v>1.8164</v>
      </c>
    </row>
    <row r="53" ht="15.5" spans="1:19">
      <c r="A53" s="22" t="str">
        <f>IF('问财（自己导出）'!B51="","",'问财（自己导出）'!B51)</f>
        <v>北京银行</v>
      </c>
      <c r="B53" s="23" t="e">
        <f t="shared" si="6"/>
        <v>#VALUE!</v>
      </c>
      <c r="C53" s="23" t="e">
        <f t="shared" si="7"/>
        <v>#VALUE!</v>
      </c>
      <c r="D53" s="23" t="str">
        <f t="shared" si="8"/>
        <v>0</v>
      </c>
      <c r="E53" s="25">
        <f>IF(ISERROR(VLOOKUP($A53,'问财（自己导出）'!$B:H,7,FALSE)),"",VLOOKUP($A53,'问财（自己导出）'!$B:H,7,FALSE))/100000000</f>
        <v>440.81</v>
      </c>
      <c r="F53" s="25">
        <f>IF(ISERROR(VLOOKUP($A53,'问财（自己导出）'!$B:I,8,FALSE)),"",VLOOKUP($A53,'问财（自己导出）'!$B:I,8,FALSE))/100000000</f>
        <v>368.78</v>
      </c>
      <c r="G53" s="25">
        <f>IF(ISERROR(VLOOKUP($A53,'问财（自己导出）'!$B:J,9,FALSE)),"",VLOOKUP($A53,'问财（自己导出）'!$B:J,9,FALSE))/100000000</f>
        <v>306.59</v>
      </c>
      <c r="H53" s="25">
        <f>IF(ISERROR(VLOOKUP($A53,'问财（自己导出）'!$B:K,10,FALSE)),"",VLOOKUP($A53,'问财（自己导出）'!$B:K,10,FALSE))/100000000</f>
        <v>278.1686</v>
      </c>
      <c r="I53" s="25" t="e">
        <f>IF(ISERROR(VLOOKUP($A53,'问财（自己导出）'!$B:L,11,FALSE)),"",VLOOKUP($A53,'问财（自己导出）'!$B:L,11,FALSE))/100000000</f>
        <v>#VALUE!</v>
      </c>
      <c r="J53" s="25" t="e">
        <f>IF(ISERROR(VLOOKUP($A53,'问财（自己导出）'!$B:M,12,FALSE)),"",VLOOKUP($A53,'问财（自己导出）'!$B:M,12,FALSE))/100000000</f>
        <v>#VALUE!</v>
      </c>
      <c r="K53" s="25" t="e">
        <f>IF(ISERROR(VLOOKUP($A53,'问财（自己导出）'!$B:N,13,FALSE)),"",VLOOKUP($A53,'问财（自己导出）'!$B:N,13,FALSE))/100000000</f>
        <v>#VALUE!</v>
      </c>
      <c r="L53" s="25" t="e">
        <f>IF(ISERROR(VLOOKUP($A53,'问财（自己导出）'!$B:O,14,FALSE)),"",VLOOKUP($A53,'问财（自己导出）'!$B:O,14,FALSE))/100000000</f>
        <v>#VALUE!</v>
      </c>
      <c r="M53" s="25" t="e">
        <f>IF(ISERROR(VLOOKUP($A53,'问财（自己导出）'!$B:P,15,FALSE)),"",VLOOKUP($A53,'问财（自己导出）'!$B:P,15,FALSE))/100000000</f>
        <v>#VALUE!</v>
      </c>
      <c r="N53" s="25" t="e">
        <f>IF(ISERROR(VLOOKUP($A53,'问财（自己导出）'!$B:Q,16,FALSE)),"",VLOOKUP($A53,'问财（自己导出）'!$B:Q,16,FALSE))/100000000</f>
        <v>#VALUE!</v>
      </c>
      <c r="O53" s="25" t="e">
        <f>IF(ISERROR(VLOOKUP($A53,'问财（自己导出）'!$B:R,17,FALSE)),"",VLOOKUP($A53,'问财（自己导出）'!$B:R,17,FALSE))/100000000</f>
        <v>#VALUE!</v>
      </c>
      <c r="P53" s="25" t="e">
        <f>IF(ISERROR(VLOOKUP($A53,'问财（自己导出）'!$B:S,18,FALSE)),"",VLOOKUP($A53,'问财（自己导出）'!$B:S,18,FALSE))/100000000</f>
        <v>#VALUE!</v>
      </c>
      <c r="Q53" s="25" t="str">
        <f>IF(ISERROR(VLOOKUP($A53,'问财（自己导出）'!$B:T,19,FALSE)),"",VLOOKUP($A53,'问财（自己导出）'!$B:T,19,FALSE))</f>
        <v>--</v>
      </c>
      <c r="R53" s="25" t="str">
        <f>IF(ISERROR(VLOOKUP($A53,'问财（自己导出）'!$B:U,20,FALSE)),"",VLOOKUP($A53,'问财（自己导出）'!$B:U,20,FALSE))</f>
        <v>--</v>
      </c>
      <c r="S53" s="25" t="str">
        <f>IF(ISERROR(VLOOKUP($A53,'问财（自己导出）'!$B:V,21,FALSE)),"",VLOOKUP($A53,'问财（自己导出）'!$B:V,21,FALSE))</f>
        <v>--</v>
      </c>
    </row>
    <row r="54" ht="15.5" spans="1:19">
      <c r="A54" s="22" t="str">
        <f>IF('问财（自己导出）'!B52="","",'问财（自己导出）'!B52)</f>
        <v>海尔智家</v>
      </c>
      <c r="B54" s="23" t="str">
        <f t="shared" si="6"/>
        <v>0</v>
      </c>
      <c r="C54" s="23" t="str">
        <f t="shared" si="7"/>
        <v>0</v>
      </c>
      <c r="D54" s="23" t="str">
        <f t="shared" si="8"/>
        <v>0</v>
      </c>
      <c r="E54" s="25">
        <f>IF(ISERROR(VLOOKUP($A54,'问财（自己导出）'!$B:H,7,FALSE)),"",VLOOKUP($A54,'问财（自己导出）'!$B:H,7,FALSE))/100000000</f>
        <v>897.9716599489</v>
      </c>
      <c r="F54" s="25">
        <f>IF(ISERROR(VLOOKUP($A54,'问财（自己导出）'!$B:I,8,FALSE)),"",VLOOKUP($A54,'问财（自己导出）'!$B:I,8,FALSE))/100000000</f>
        <v>969.2976389436</v>
      </c>
      <c r="G54" s="25">
        <f>IF(ISERROR(VLOOKUP($A54,'问财（自己导出）'!$B:J,9,FALSE)),"",VLOOKUP($A54,'问财（自己导出）'!$B:J,9,FALSE))/100000000</f>
        <v>866.0564635015</v>
      </c>
      <c r="H54" s="25">
        <f>IF(ISERROR(VLOOKUP($A54,'问财（自己导出）'!$B:K,10,FALSE)),"",VLOOKUP($A54,'问财（自己导出）'!$B:K,10,FALSE))/100000000</f>
        <v>798.5659781097</v>
      </c>
      <c r="I54" s="25">
        <f>IF(ISERROR(VLOOKUP($A54,'问财（自己导出）'!$B:L,11,FALSE)),"",VLOOKUP($A54,'问财（自己导出）'!$B:L,11,FALSE))/100000000</f>
        <v>187.200948657</v>
      </c>
      <c r="J54" s="25">
        <f>IF(ISERROR(VLOOKUP($A54,'问财（自己导出）'!$B:M,12,FALSE)),"",VLOOKUP($A54,'问财（自己导出）'!$B:M,12,FALSE))/100000000</f>
        <v>232.1049870294</v>
      </c>
      <c r="K54" s="25">
        <f>IF(ISERROR(VLOOKUP($A54,'问财（自己导出）'!$B:N,13,FALSE)),"",VLOOKUP($A54,'问财（自己导出）'!$B:N,13,FALSE))/100000000</f>
        <v>200.3824266294</v>
      </c>
      <c r="L54" s="25">
        <f>IF(ISERROR(VLOOKUP($A54,'问财（自己导出）'!$B:O,14,FALSE)),"",VLOOKUP($A54,'问财（自己导出）'!$B:O,14,FALSE))/100000000</f>
        <v>152.0079839634</v>
      </c>
      <c r="M54" s="25">
        <f>IF(ISERROR(VLOOKUP($A54,'问财（自己导出）'!$B:P,15,FALSE)),"",VLOOKUP($A54,'问财（自己导出）'!$B:P,15,FALSE))/100000000</f>
        <v>85.6353347852</v>
      </c>
      <c r="N54" s="25">
        <f>IF(ISERROR(VLOOKUP($A54,'问财（自己导出）'!$B:Q,16,FALSE)),"",VLOOKUP($A54,'问财（自己导出）'!$B:Q,16,FALSE))/100000000</f>
        <v>90.2164094091</v>
      </c>
      <c r="O54" s="25">
        <f>IF(ISERROR(VLOOKUP($A54,'问财（自己导出）'!$B:R,17,FALSE)),"",VLOOKUP($A54,'问财（自己导出）'!$B:R,17,FALSE))/100000000</f>
        <v>69.0891290454</v>
      </c>
      <c r="P54" s="25">
        <f>IF(ISERROR(VLOOKUP($A54,'问财（自己导出）'!$B:S,18,FALSE)),"",VLOOKUP($A54,'问财（自己导出）'!$B:S,18,FALSE))/100000000</f>
        <v>70.9864519569</v>
      </c>
      <c r="Q54" s="25">
        <f>IF(ISERROR(VLOOKUP($A54,'问财（自己导出）'!$B:T,19,FALSE)),"",VLOOKUP($A54,'问财（自己导出）'!$B:T,19,FALSE))</f>
        <v>1.3792</v>
      </c>
      <c r="R54" s="25">
        <f>IF(ISERROR(VLOOKUP($A54,'问财（自己导出）'!$B:U,20,FALSE)),"",VLOOKUP($A54,'问财（自己导出）'!$B:U,20,FALSE))</f>
        <v>1.4287</v>
      </c>
      <c r="S54" s="25">
        <f>IF(ISERROR(VLOOKUP($A54,'问财（自己导出）'!$B:V,21,FALSE)),"",VLOOKUP($A54,'问财（自己导出）'!$B:V,21,FALSE))</f>
        <v>1.3037</v>
      </c>
    </row>
    <row r="55" ht="15.5" spans="1:19">
      <c r="A55" s="22" t="str">
        <f>IF('问财（自己导出）'!B53="","",'问财（自己导出）'!B53)</f>
        <v>宁波银行</v>
      </c>
      <c r="B55" s="23" t="e">
        <f t="shared" si="6"/>
        <v>#VALUE!</v>
      </c>
      <c r="C55" s="23" t="e">
        <f t="shared" si="7"/>
        <v>#VALUE!</v>
      </c>
      <c r="D55" s="23" t="str">
        <f t="shared" si="8"/>
        <v>0</v>
      </c>
      <c r="E55" s="25">
        <f>IF(ISERROR(VLOOKUP($A55,'问财（自己导出）'!$B:H,7,FALSE)),"",VLOOKUP($A55,'问财（自己导出）'!$B:H,7,FALSE))/100000000</f>
        <v>195.16224</v>
      </c>
      <c r="F55" s="25">
        <f>IF(ISERROR(VLOOKUP($A55,'问财（自己导出）'!$B:I,8,FALSE)),"",VLOOKUP($A55,'问财（自己导出）'!$B:I,8,FALSE))/100000000</f>
        <v>153.5675</v>
      </c>
      <c r="G55" s="25">
        <f>IF(ISERROR(VLOOKUP($A55,'问财（自己导出）'!$B:J,9,FALSE)),"",VLOOKUP($A55,'问财（自己导出）'!$B:J,9,FALSE))/100000000</f>
        <v>127.61479</v>
      </c>
      <c r="H55" s="25">
        <f>IF(ISERROR(VLOOKUP($A55,'问财（自己导出）'!$B:K,10,FALSE)),"",VLOOKUP($A55,'问财（自己导出）'!$B:K,10,FALSE))/100000000</f>
        <v>103.41836</v>
      </c>
      <c r="I55" s="25" t="e">
        <f>IF(ISERROR(VLOOKUP($A55,'问财（自己导出）'!$B:L,11,FALSE)),"",VLOOKUP($A55,'问财（自己导出）'!$B:L,11,FALSE))/100000000</f>
        <v>#VALUE!</v>
      </c>
      <c r="J55" s="25" t="e">
        <f>IF(ISERROR(VLOOKUP($A55,'问财（自己导出）'!$B:M,12,FALSE)),"",VLOOKUP($A55,'问财（自己导出）'!$B:M,12,FALSE))/100000000</f>
        <v>#VALUE!</v>
      </c>
      <c r="K55" s="25" t="e">
        <f>IF(ISERROR(VLOOKUP($A55,'问财（自己导出）'!$B:N,13,FALSE)),"",VLOOKUP($A55,'问财（自己导出）'!$B:N,13,FALSE))/100000000</f>
        <v>#VALUE!</v>
      </c>
      <c r="L55" s="25" t="e">
        <f>IF(ISERROR(VLOOKUP($A55,'问财（自己导出）'!$B:O,14,FALSE)),"",VLOOKUP($A55,'问财（自己导出）'!$B:O,14,FALSE))/100000000</f>
        <v>#VALUE!</v>
      </c>
      <c r="M55" s="25" t="e">
        <f>IF(ISERROR(VLOOKUP($A55,'问财（自己导出）'!$B:P,15,FALSE)),"",VLOOKUP($A55,'问财（自己导出）'!$B:P,15,FALSE))/100000000</f>
        <v>#VALUE!</v>
      </c>
      <c r="N55" s="25" t="e">
        <f>IF(ISERROR(VLOOKUP($A55,'问财（自己导出）'!$B:Q,16,FALSE)),"",VLOOKUP($A55,'问财（自己导出）'!$B:Q,16,FALSE))/100000000</f>
        <v>#VALUE!</v>
      </c>
      <c r="O55" s="25" t="e">
        <f>IF(ISERROR(VLOOKUP($A55,'问财（自己导出）'!$B:R,17,FALSE)),"",VLOOKUP($A55,'问财（自己导出）'!$B:R,17,FALSE))/100000000</f>
        <v>#VALUE!</v>
      </c>
      <c r="P55" s="25" t="e">
        <f>IF(ISERROR(VLOOKUP($A55,'问财（自己导出）'!$B:S,18,FALSE)),"",VLOOKUP($A55,'问财（自己导出）'!$B:S,18,FALSE))/100000000</f>
        <v>#VALUE!</v>
      </c>
      <c r="Q55" s="25" t="str">
        <f>IF(ISERROR(VLOOKUP($A55,'问财（自己导出）'!$B:T,19,FALSE)),"",VLOOKUP($A55,'问财（自己导出）'!$B:T,19,FALSE))</f>
        <v>--</v>
      </c>
      <c r="R55" s="25" t="str">
        <f>IF(ISERROR(VLOOKUP($A55,'问财（自己导出）'!$B:U,20,FALSE)),"",VLOOKUP($A55,'问财（自己导出）'!$B:U,20,FALSE))</f>
        <v>--</v>
      </c>
      <c r="S55" s="25" t="str">
        <f>IF(ISERROR(VLOOKUP($A55,'问财（自己导出）'!$B:V,21,FALSE)),"",VLOOKUP($A55,'问财（自己导出）'!$B:V,21,FALSE))</f>
        <v>--</v>
      </c>
    </row>
    <row r="56" ht="15.5" spans="1:19">
      <c r="A56" s="22" t="str">
        <f>IF('问财（自己导出）'!B54="","",'问财（自己导出）'!B54)</f>
        <v>苏泊尔</v>
      </c>
      <c r="B56" s="23" t="str">
        <f t="shared" si="6"/>
        <v>0</v>
      </c>
      <c r="C56" s="23" t="str">
        <f t="shared" si="7"/>
        <v>0</v>
      </c>
      <c r="D56" s="23" t="str">
        <f t="shared" si="8"/>
        <v>0</v>
      </c>
      <c r="E56" s="25">
        <f>IF(ISERROR(VLOOKUP($A56,'问财（自己导出）'!$B:H,7,FALSE)),"",VLOOKUP($A56,'问财（自己导出）'!$B:H,7,FALSE))/100000000</f>
        <v>109.096866259</v>
      </c>
      <c r="F56" s="25">
        <f>IF(ISERROR(VLOOKUP($A56,'问财（自己导出）'!$B:I,8,FALSE)),"",VLOOKUP($A56,'问财（自己导出）'!$B:I,8,FALSE))/100000000</f>
        <v>95.3464394584</v>
      </c>
      <c r="G56" s="25">
        <f>IF(ISERROR(VLOOKUP($A56,'问财（自己导出）'!$B:J,9,FALSE)),"",VLOOKUP($A56,'问财（自己导出）'!$B:J,9,FALSE))/100000000</f>
        <v>83.8324962661</v>
      </c>
      <c r="H56" s="25">
        <f>IF(ISERROR(VLOOKUP($A56,'问财（自己导出）'!$B:K,10,FALSE)),"",VLOOKUP($A56,'问财（自己导出）'!$B:K,10,FALSE))/100000000</f>
        <v>68.894604475</v>
      </c>
      <c r="I56" s="25">
        <f>IF(ISERROR(VLOOKUP($A56,'问财（自己导出）'!$B:L,11,FALSE)),"",VLOOKUP($A56,'问财（自己导出）'!$B:L,11,FALSE))/100000000</f>
        <v>16.6191968172</v>
      </c>
      <c r="J56" s="25">
        <f>IF(ISERROR(VLOOKUP($A56,'问财（自己导出）'!$B:M,12,FALSE)),"",VLOOKUP($A56,'问财（自己导出）'!$B:M,12,FALSE))/100000000</f>
        <v>14.9057641729</v>
      </c>
      <c r="K56" s="25">
        <f>IF(ISERROR(VLOOKUP($A56,'问财（自己导出）'!$B:N,13,FALSE)),"",VLOOKUP($A56,'问财（自己导出）'!$B:N,13,FALSE))/100000000</f>
        <v>13.9403443391</v>
      </c>
      <c r="L56" s="25">
        <f>IF(ISERROR(VLOOKUP($A56,'问财（自己导出）'!$B:O,14,FALSE)),"",VLOOKUP($A56,'问财（自己导出）'!$B:O,14,FALSE))/100000000</f>
        <v>13.1571671145</v>
      </c>
      <c r="M56" s="25">
        <f>IF(ISERROR(VLOOKUP($A56,'问财（自己导出）'!$B:P,15,FALSE)),"",VLOOKUP($A56,'问财（自己导出）'!$B:P,15,FALSE))/100000000</f>
        <v>14.2674528093</v>
      </c>
      <c r="N56" s="25">
        <f>IF(ISERROR(VLOOKUP($A56,'问财（自己导出）'!$B:Q,16,FALSE)),"",VLOOKUP($A56,'问财（自己导出）'!$B:Q,16,FALSE))/100000000</f>
        <v>15.6847522788</v>
      </c>
      <c r="O56" s="25">
        <f>IF(ISERROR(VLOOKUP($A56,'问财（自己导出）'!$B:R,17,FALSE)),"",VLOOKUP($A56,'问财（自己导出）'!$B:R,17,FALSE))/100000000</f>
        <v>13.2537854429</v>
      </c>
      <c r="P56" s="25">
        <f>IF(ISERROR(VLOOKUP($A56,'问财（自己导出）'!$B:S,18,FALSE)),"",VLOOKUP($A56,'问财（自己导出）'!$B:S,18,FALSE))/100000000</f>
        <v>10.7336984057</v>
      </c>
      <c r="Q56" s="25">
        <f>IF(ISERROR(VLOOKUP($A56,'问财（自己导出）'!$B:T,19,FALSE)),"",VLOOKUP($A56,'问财（自己导出）'!$B:T,19,FALSE))</f>
        <v>2.5489</v>
      </c>
      <c r="R56" s="25">
        <f>IF(ISERROR(VLOOKUP($A56,'问财（自己导出）'!$B:U,20,FALSE)),"",VLOOKUP($A56,'问财（自己导出）'!$B:U,20,FALSE))</f>
        <v>2.2561</v>
      </c>
      <c r="S56" s="25">
        <f>IF(ISERROR(VLOOKUP($A56,'问财（自己导出）'!$B:V,21,FALSE)),"",VLOOKUP($A56,'问财（自己导出）'!$B:V,21,FALSE))</f>
        <v>2.23</v>
      </c>
    </row>
    <row r="57" ht="15.5" spans="1:19">
      <c r="A57" s="22" t="str">
        <f>IF('问财（自己导出）'!B55="","",'问财（自己导出）'!B55)</f>
        <v>恩华药业</v>
      </c>
      <c r="B57" s="23" t="str">
        <f t="shared" si="6"/>
        <v>0</v>
      </c>
      <c r="C57" s="23" t="str">
        <f t="shared" si="7"/>
        <v>0</v>
      </c>
      <c r="D57" s="23" t="str">
        <f t="shared" si="8"/>
        <v>0</v>
      </c>
      <c r="E57" s="25">
        <f>IF(ISERROR(VLOOKUP($A57,'问财（自己导出）'!$B:H,7,FALSE)),"",VLOOKUP($A57,'问财（自己导出）'!$B:H,7,FALSE))/100000000</f>
        <v>27.6656762287</v>
      </c>
      <c r="F57" s="25">
        <f>IF(ISERROR(VLOOKUP($A57,'问财（自己导出）'!$B:I,8,FALSE)),"",VLOOKUP($A57,'问财（自己导出）'!$B:I,8,FALSE))/100000000</f>
        <v>25.0135874992</v>
      </c>
      <c r="G57" s="25">
        <f>IF(ISERROR(VLOOKUP($A57,'问财（自己导出）'!$B:J,9,FALSE)),"",VLOOKUP($A57,'问财（自己导出）'!$B:J,9,FALSE))/100000000</f>
        <v>22.3607701458</v>
      </c>
      <c r="H57" s="25">
        <f>IF(ISERROR(VLOOKUP($A57,'问财（自己导出）'!$B:K,10,FALSE)),"",VLOOKUP($A57,'问财（自己导出）'!$B:K,10,FALSE))/100000000</f>
        <v>19.8249639359</v>
      </c>
      <c r="I57" s="25">
        <f>IF(ISERROR(VLOOKUP($A57,'问财（自己导出）'!$B:L,11,FALSE)),"",VLOOKUP($A57,'问财（自己导出）'!$B:L,11,FALSE))/100000000</f>
        <v>6.1213374778</v>
      </c>
      <c r="J57" s="25">
        <f>IF(ISERROR(VLOOKUP($A57,'问财（自己导出）'!$B:M,12,FALSE)),"",VLOOKUP($A57,'问财（自己导出）'!$B:M,12,FALSE))/100000000</f>
        <v>5.6455115033</v>
      </c>
      <c r="K57" s="25">
        <f>IF(ISERROR(VLOOKUP($A57,'问财（自己导出）'!$B:N,13,FALSE)),"",VLOOKUP($A57,'问财（自己导出）'!$B:N,13,FALSE))/100000000</f>
        <v>4.7071697642</v>
      </c>
      <c r="L57" s="25">
        <f>IF(ISERROR(VLOOKUP($A57,'问财（自己导出）'!$B:O,14,FALSE)),"",VLOOKUP($A57,'问财（自己导出）'!$B:O,14,FALSE))/100000000</f>
        <v>3.9827970559</v>
      </c>
      <c r="M57" s="25">
        <f>IF(ISERROR(VLOOKUP($A57,'问财（自己导出）'!$B:P,15,FALSE)),"",VLOOKUP($A57,'问财（自己导出）'!$B:P,15,FALSE))/100000000</f>
        <v>2.7089310136</v>
      </c>
      <c r="N57" s="25">
        <f>IF(ISERROR(VLOOKUP($A57,'问财（自己导出）'!$B:Q,16,FALSE)),"",VLOOKUP($A57,'问财（自己导出）'!$B:Q,16,FALSE))/100000000</f>
        <v>2.1475185415</v>
      </c>
      <c r="O57" s="25">
        <f>IF(ISERROR(VLOOKUP($A57,'问财（自己导出）'!$B:R,17,FALSE)),"",VLOOKUP($A57,'问财（自己导出）'!$B:R,17,FALSE))/100000000</f>
        <v>1.903865805</v>
      </c>
      <c r="P57" s="25">
        <f>IF(ISERROR(VLOOKUP($A57,'问财（自己导出）'!$B:S,18,FALSE)),"",VLOOKUP($A57,'问财（自己导出）'!$B:S,18,FALSE))/100000000</f>
        <v>1.535401385</v>
      </c>
      <c r="Q57" s="25">
        <f>IF(ISERROR(VLOOKUP($A57,'问财（自己导出）'!$B:T,19,FALSE)),"",VLOOKUP($A57,'问财（自己导出）'!$B:T,19,FALSE))</f>
        <v>2.4586</v>
      </c>
      <c r="R57" s="25">
        <f>IF(ISERROR(VLOOKUP($A57,'问财（自己导出）'!$B:U,20,FALSE)),"",VLOOKUP($A57,'问财（自己导出）'!$B:U,20,FALSE))</f>
        <v>1.4945</v>
      </c>
      <c r="S57" s="25">
        <f>IF(ISERROR(VLOOKUP($A57,'问财（自己导出）'!$B:V,21,FALSE)),"",VLOOKUP($A57,'问财（自己导出）'!$B:V,21,FALSE))</f>
        <v>1.6409</v>
      </c>
    </row>
    <row r="58" ht="15.5" spans="1:19">
      <c r="A58" s="22" t="str">
        <f>IF('问财（自己导出）'!B56="","",'问财（自己导出）'!B56)</f>
        <v/>
      </c>
      <c r="B58" s="23" t="e">
        <f t="shared" si="6"/>
        <v>#VALUE!</v>
      </c>
      <c r="C58" s="23" t="e">
        <f t="shared" si="7"/>
        <v>#VALUE!</v>
      </c>
      <c r="D58" s="23" t="str">
        <f t="shared" si="8"/>
        <v>0</v>
      </c>
      <c r="E58" s="25" t="e">
        <f>IF(ISERROR(VLOOKUP($A58,'问财（自己导出）'!$B:H,7,FALSE)),"",VLOOKUP($A58,'问财（自己导出）'!$B:H,7,FALSE))/100000000</f>
        <v>#VALUE!</v>
      </c>
      <c r="F58" s="25" t="e">
        <f>IF(ISERROR(VLOOKUP($A58,'问财（自己导出）'!$B:I,8,FALSE)),"",VLOOKUP($A58,'问财（自己导出）'!$B:I,8,FALSE))/100000000</f>
        <v>#VALUE!</v>
      </c>
      <c r="G58" s="25" t="e">
        <f>IF(ISERROR(VLOOKUP($A58,'问财（自己导出）'!$B:J,9,FALSE)),"",VLOOKUP($A58,'问财（自己导出）'!$B:J,9,FALSE))/100000000</f>
        <v>#VALUE!</v>
      </c>
      <c r="H58" s="25" t="e">
        <f>IF(ISERROR(VLOOKUP($A58,'问财（自己导出）'!$B:K,10,FALSE)),"",VLOOKUP($A58,'问财（自己导出）'!$B:K,10,FALSE))/100000000</f>
        <v>#VALUE!</v>
      </c>
      <c r="I58" s="25" t="e">
        <f>IF(ISERROR(VLOOKUP($A58,'问财（自己导出）'!$B:L,11,FALSE)),"",VLOOKUP($A58,'问财（自己导出）'!$B:L,11,FALSE))/100000000</f>
        <v>#VALUE!</v>
      </c>
      <c r="J58" s="25" t="e">
        <f>IF(ISERROR(VLOOKUP($A58,'问财（自己导出）'!$B:M,12,FALSE)),"",VLOOKUP($A58,'问财（自己导出）'!$B:M,12,FALSE))/100000000</f>
        <v>#VALUE!</v>
      </c>
      <c r="K58" s="25" t="e">
        <f>IF(ISERROR(VLOOKUP($A58,'问财（自己导出）'!$B:N,13,FALSE)),"",VLOOKUP($A58,'问财（自己导出）'!$B:N,13,FALSE))/100000000</f>
        <v>#VALUE!</v>
      </c>
      <c r="L58" s="25" t="e">
        <f>IF(ISERROR(VLOOKUP($A58,'问财（自己导出）'!$B:O,14,FALSE)),"",VLOOKUP($A58,'问财（自己导出）'!$B:O,14,FALSE))/100000000</f>
        <v>#VALUE!</v>
      </c>
      <c r="M58" s="25" t="e">
        <f>IF(ISERROR(VLOOKUP($A58,'问财（自己导出）'!$B:P,15,FALSE)),"",VLOOKUP($A58,'问财（自己导出）'!$B:P,15,FALSE))/100000000</f>
        <v>#VALUE!</v>
      </c>
      <c r="N58" s="25" t="e">
        <f>IF(ISERROR(VLOOKUP($A58,'问财（自己导出）'!$B:Q,16,FALSE)),"",VLOOKUP($A58,'问财（自己导出）'!$B:Q,16,FALSE))/100000000</f>
        <v>#VALUE!</v>
      </c>
      <c r="O58" s="25" t="e">
        <f>IF(ISERROR(VLOOKUP($A58,'问财（自己导出）'!$B:R,17,FALSE)),"",VLOOKUP($A58,'问财（自己导出）'!$B:R,17,FALSE))/100000000</f>
        <v>#VALUE!</v>
      </c>
      <c r="P58" s="25" t="e">
        <f>IF(ISERROR(VLOOKUP($A58,'问财（自己导出）'!$B:S,18,FALSE)),"",VLOOKUP($A58,'问财（自己导出）'!$B:S,18,FALSE))/100000000</f>
        <v>#VALUE!</v>
      </c>
      <c r="Q58" s="25" t="str">
        <f>IF(ISERROR(VLOOKUP($A58,'问财（自己导出）'!$B:T,19,FALSE)),"",VLOOKUP($A58,'问财（自己导出）'!$B:T,19,FALSE))</f>
        <v/>
      </c>
      <c r="R58" s="25" t="str">
        <f>IF(ISERROR(VLOOKUP($A58,'问财（自己导出）'!$B:U,20,FALSE)),"",VLOOKUP($A58,'问财（自己导出）'!$B:U,20,FALSE))</f>
        <v/>
      </c>
      <c r="S58" s="25" t="str">
        <f>IF(ISERROR(VLOOKUP($A58,'问财（自己导出）'!$B:V,21,FALSE)),"",VLOOKUP($A58,'问财（自己导出）'!$B:V,21,FALSE))</f>
        <v/>
      </c>
    </row>
    <row r="59" ht="15.5" spans="1:19">
      <c r="A59" s="22" t="str">
        <f>IF('问财（自己导出）'!B57="","",'问财（自己导出）'!B57)</f>
        <v/>
      </c>
      <c r="B59" s="23" t="e">
        <f t="shared" si="6"/>
        <v>#VALUE!</v>
      </c>
      <c r="C59" s="23" t="e">
        <f t="shared" si="7"/>
        <v>#VALUE!</v>
      </c>
      <c r="D59" s="23" t="str">
        <f t="shared" si="8"/>
        <v>0</v>
      </c>
      <c r="E59" s="25" t="e">
        <f>IF(ISERROR(VLOOKUP($A59,'问财（自己导出）'!$B:H,7,FALSE)),"",VLOOKUP($A59,'问财（自己导出）'!$B:H,7,FALSE))/100000000</f>
        <v>#VALUE!</v>
      </c>
      <c r="F59" s="25" t="e">
        <f>IF(ISERROR(VLOOKUP($A59,'问财（自己导出）'!$B:I,8,FALSE)),"",VLOOKUP($A59,'问财（自己导出）'!$B:I,8,FALSE))/100000000</f>
        <v>#VALUE!</v>
      </c>
      <c r="G59" s="25" t="e">
        <f>IF(ISERROR(VLOOKUP($A59,'问财（自己导出）'!$B:J,9,FALSE)),"",VLOOKUP($A59,'问财（自己导出）'!$B:J,9,FALSE))/100000000</f>
        <v>#VALUE!</v>
      </c>
      <c r="H59" s="25" t="e">
        <f>IF(ISERROR(VLOOKUP($A59,'问财（自己导出）'!$B:K,10,FALSE)),"",VLOOKUP($A59,'问财（自己导出）'!$B:K,10,FALSE))/100000000</f>
        <v>#VALUE!</v>
      </c>
      <c r="I59" s="25" t="e">
        <f>IF(ISERROR(VLOOKUP($A59,'问财（自己导出）'!$B:L,11,FALSE)),"",VLOOKUP($A59,'问财（自己导出）'!$B:L,11,FALSE))/100000000</f>
        <v>#VALUE!</v>
      </c>
      <c r="J59" s="25" t="e">
        <f>IF(ISERROR(VLOOKUP($A59,'问财（自己导出）'!$B:M,12,FALSE)),"",VLOOKUP($A59,'问财（自己导出）'!$B:M,12,FALSE))/100000000</f>
        <v>#VALUE!</v>
      </c>
      <c r="K59" s="25" t="e">
        <f>IF(ISERROR(VLOOKUP($A59,'问财（自己导出）'!$B:N,13,FALSE)),"",VLOOKUP($A59,'问财（自己导出）'!$B:N,13,FALSE))/100000000</f>
        <v>#VALUE!</v>
      </c>
      <c r="L59" s="25" t="e">
        <f>IF(ISERROR(VLOOKUP($A59,'问财（自己导出）'!$B:O,14,FALSE)),"",VLOOKUP($A59,'问财（自己导出）'!$B:O,14,FALSE))/100000000</f>
        <v>#VALUE!</v>
      </c>
      <c r="M59" s="25" t="e">
        <f>IF(ISERROR(VLOOKUP($A59,'问财（自己导出）'!$B:P,15,FALSE)),"",VLOOKUP($A59,'问财（自己导出）'!$B:P,15,FALSE))/100000000</f>
        <v>#VALUE!</v>
      </c>
      <c r="N59" s="25" t="e">
        <f>IF(ISERROR(VLOOKUP($A59,'问财（自己导出）'!$B:Q,16,FALSE)),"",VLOOKUP($A59,'问财（自己导出）'!$B:Q,16,FALSE))/100000000</f>
        <v>#VALUE!</v>
      </c>
      <c r="O59" s="25" t="e">
        <f>IF(ISERROR(VLOOKUP($A59,'问财（自己导出）'!$B:R,17,FALSE)),"",VLOOKUP($A59,'问财（自己导出）'!$B:R,17,FALSE))/100000000</f>
        <v>#VALUE!</v>
      </c>
      <c r="P59" s="25" t="e">
        <f>IF(ISERROR(VLOOKUP($A59,'问财（自己导出）'!$B:S,18,FALSE)),"",VLOOKUP($A59,'问财（自己导出）'!$B:S,18,FALSE))/100000000</f>
        <v>#VALUE!</v>
      </c>
      <c r="Q59" s="25" t="str">
        <f>IF(ISERROR(VLOOKUP($A59,'问财（自己导出）'!$B:T,19,FALSE)),"",VLOOKUP($A59,'问财（自己导出）'!$B:T,19,FALSE))</f>
        <v/>
      </c>
      <c r="R59" s="25" t="str">
        <f>IF(ISERROR(VLOOKUP($A59,'问财（自己导出）'!$B:U,20,FALSE)),"",VLOOKUP($A59,'问财（自己导出）'!$B:U,20,FALSE))</f>
        <v/>
      </c>
      <c r="S59" s="25" t="str">
        <f>IF(ISERROR(VLOOKUP($A59,'问财（自己导出）'!$B:V,21,FALSE)),"",VLOOKUP($A59,'问财（自己导出）'!$B:V,21,FALSE))</f>
        <v/>
      </c>
    </row>
    <row r="60" ht="15.5" spans="1:19">
      <c r="A60" s="22" t="str">
        <f>IF('问财（自己导出）'!B58="","",'问财（自己导出）'!B58)</f>
        <v/>
      </c>
      <c r="B60" s="23" t="e">
        <f t="shared" si="6"/>
        <v>#VALUE!</v>
      </c>
      <c r="C60" s="23" t="e">
        <f t="shared" si="7"/>
        <v>#VALUE!</v>
      </c>
      <c r="D60" s="23" t="str">
        <f t="shared" si="8"/>
        <v>0</v>
      </c>
      <c r="E60" s="25" t="e">
        <f>IF(ISERROR(VLOOKUP($A60,'问财（自己导出）'!$B:H,7,FALSE)),"",VLOOKUP($A60,'问财（自己导出）'!$B:H,7,FALSE))/100000000</f>
        <v>#VALUE!</v>
      </c>
      <c r="F60" s="25" t="e">
        <f>IF(ISERROR(VLOOKUP($A60,'问财（自己导出）'!$B:I,8,FALSE)),"",VLOOKUP($A60,'问财（自己导出）'!$B:I,8,FALSE))/100000000</f>
        <v>#VALUE!</v>
      </c>
      <c r="G60" s="25" t="e">
        <f>IF(ISERROR(VLOOKUP($A60,'问财（自己导出）'!$B:J,9,FALSE)),"",VLOOKUP($A60,'问财（自己导出）'!$B:J,9,FALSE))/100000000</f>
        <v>#VALUE!</v>
      </c>
      <c r="H60" s="25" t="e">
        <f>IF(ISERROR(VLOOKUP($A60,'问财（自己导出）'!$B:K,10,FALSE)),"",VLOOKUP($A60,'问财（自己导出）'!$B:K,10,FALSE))/100000000</f>
        <v>#VALUE!</v>
      </c>
      <c r="I60" s="25" t="e">
        <f>IF(ISERROR(VLOOKUP($A60,'问财（自己导出）'!$B:L,11,FALSE)),"",VLOOKUP($A60,'问财（自己导出）'!$B:L,11,FALSE))/100000000</f>
        <v>#VALUE!</v>
      </c>
      <c r="J60" s="25" t="e">
        <f>IF(ISERROR(VLOOKUP($A60,'问财（自己导出）'!$B:M,12,FALSE)),"",VLOOKUP($A60,'问财（自己导出）'!$B:M,12,FALSE))/100000000</f>
        <v>#VALUE!</v>
      </c>
      <c r="K60" s="25" t="e">
        <f>IF(ISERROR(VLOOKUP($A60,'问财（自己导出）'!$B:N,13,FALSE)),"",VLOOKUP($A60,'问财（自己导出）'!$B:N,13,FALSE))/100000000</f>
        <v>#VALUE!</v>
      </c>
      <c r="L60" s="25" t="e">
        <f>IF(ISERROR(VLOOKUP($A60,'问财（自己导出）'!$B:O,14,FALSE)),"",VLOOKUP($A60,'问财（自己导出）'!$B:O,14,FALSE))/100000000</f>
        <v>#VALUE!</v>
      </c>
      <c r="M60" s="25" t="e">
        <f>IF(ISERROR(VLOOKUP($A60,'问财（自己导出）'!$B:P,15,FALSE)),"",VLOOKUP($A60,'问财（自己导出）'!$B:P,15,FALSE))/100000000</f>
        <v>#VALUE!</v>
      </c>
      <c r="N60" s="25" t="e">
        <f>IF(ISERROR(VLOOKUP($A60,'问财（自己导出）'!$B:Q,16,FALSE)),"",VLOOKUP($A60,'问财（自己导出）'!$B:Q,16,FALSE))/100000000</f>
        <v>#VALUE!</v>
      </c>
      <c r="O60" s="25" t="e">
        <f>IF(ISERROR(VLOOKUP($A60,'问财（自己导出）'!$B:R,17,FALSE)),"",VLOOKUP($A60,'问财（自己导出）'!$B:R,17,FALSE))/100000000</f>
        <v>#VALUE!</v>
      </c>
      <c r="P60" s="25" t="e">
        <f>IF(ISERROR(VLOOKUP($A60,'问财（自己导出）'!$B:S,18,FALSE)),"",VLOOKUP($A60,'问财（自己导出）'!$B:S,18,FALSE))/100000000</f>
        <v>#VALUE!</v>
      </c>
      <c r="Q60" s="25" t="str">
        <f>IF(ISERROR(VLOOKUP($A60,'问财（自己导出）'!$B:T,19,FALSE)),"",VLOOKUP($A60,'问财（自己导出）'!$B:T,19,FALSE))</f>
        <v/>
      </c>
      <c r="R60" s="25" t="str">
        <f>IF(ISERROR(VLOOKUP($A60,'问财（自己导出）'!$B:U,20,FALSE)),"",VLOOKUP($A60,'问财（自己导出）'!$B:U,20,FALSE))</f>
        <v/>
      </c>
      <c r="S60" s="25" t="str">
        <f>IF(ISERROR(VLOOKUP($A60,'问财（自己导出）'!$B:V,21,FALSE)),"",VLOOKUP($A60,'问财（自己导出）'!$B:V,21,FALSE))</f>
        <v/>
      </c>
    </row>
    <row r="61" ht="15.5" spans="1:19">
      <c r="A61" s="22" t="str">
        <f>IF('问财（自己导出）'!B59="","",'问财（自己导出）'!B59)</f>
        <v/>
      </c>
      <c r="B61" s="23" t="e">
        <f t="shared" si="6"/>
        <v>#VALUE!</v>
      </c>
      <c r="C61" s="23" t="e">
        <f t="shared" si="7"/>
        <v>#VALUE!</v>
      </c>
      <c r="D61" s="23" t="str">
        <f t="shared" si="8"/>
        <v>0</v>
      </c>
      <c r="E61" s="25" t="e">
        <f>IF(ISERROR(VLOOKUP($A61,'问财（自己导出）'!$B:H,7,FALSE)),"",VLOOKUP($A61,'问财（自己导出）'!$B:H,7,FALSE))/100000000</f>
        <v>#VALUE!</v>
      </c>
      <c r="F61" s="25" t="e">
        <f>IF(ISERROR(VLOOKUP($A61,'问财（自己导出）'!$B:I,8,FALSE)),"",VLOOKUP($A61,'问财（自己导出）'!$B:I,8,FALSE))/100000000</f>
        <v>#VALUE!</v>
      </c>
      <c r="G61" s="25" t="e">
        <f>IF(ISERROR(VLOOKUP($A61,'问财（自己导出）'!$B:J,9,FALSE)),"",VLOOKUP($A61,'问财（自己导出）'!$B:J,9,FALSE))/100000000</f>
        <v>#VALUE!</v>
      </c>
      <c r="H61" s="25" t="e">
        <f>IF(ISERROR(VLOOKUP($A61,'问财（自己导出）'!$B:K,10,FALSE)),"",VLOOKUP($A61,'问财（自己导出）'!$B:K,10,FALSE))/100000000</f>
        <v>#VALUE!</v>
      </c>
      <c r="I61" s="25" t="e">
        <f>IF(ISERROR(VLOOKUP($A61,'问财（自己导出）'!$B:L,11,FALSE)),"",VLOOKUP($A61,'问财（自己导出）'!$B:L,11,FALSE))/100000000</f>
        <v>#VALUE!</v>
      </c>
      <c r="J61" s="25" t="e">
        <f>IF(ISERROR(VLOOKUP($A61,'问财（自己导出）'!$B:M,12,FALSE)),"",VLOOKUP($A61,'问财（自己导出）'!$B:M,12,FALSE))/100000000</f>
        <v>#VALUE!</v>
      </c>
      <c r="K61" s="25" t="e">
        <f>IF(ISERROR(VLOOKUP($A61,'问财（自己导出）'!$B:N,13,FALSE)),"",VLOOKUP($A61,'问财（自己导出）'!$B:N,13,FALSE))/100000000</f>
        <v>#VALUE!</v>
      </c>
      <c r="L61" s="25" t="e">
        <f>IF(ISERROR(VLOOKUP($A61,'问财（自己导出）'!$B:O,14,FALSE)),"",VLOOKUP($A61,'问财（自己导出）'!$B:O,14,FALSE))/100000000</f>
        <v>#VALUE!</v>
      </c>
      <c r="M61" s="25" t="e">
        <f>IF(ISERROR(VLOOKUP($A61,'问财（自己导出）'!$B:P,15,FALSE)),"",VLOOKUP($A61,'问财（自己导出）'!$B:P,15,FALSE))/100000000</f>
        <v>#VALUE!</v>
      </c>
      <c r="N61" s="25" t="e">
        <f>IF(ISERROR(VLOOKUP($A61,'问财（自己导出）'!$B:Q,16,FALSE)),"",VLOOKUP($A61,'问财（自己导出）'!$B:Q,16,FALSE))/100000000</f>
        <v>#VALUE!</v>
      </c>
      <c r="O61" s="25" t="e">
        <f>IF(ISERROR(VLOOKUP($A61,'问财（自己导出）'!$B:R,17,FALSE)),"",VLOOKUP($A61,'问财（自己导出）'!$B:R,17,FALSE))/100000000</f>
        <v>#VALUE!</v>
      </c>
      <c r="P61" s="25" t="e">
        <f>IF(ISERROR(VLOOKUP($A61,'问财（自己导出）'!$B:S,18,FALSE)),"",VLOOKUP($A61,'问财（自己导出）'!$B:S,18,FALSE))/100000000</f>
        <v>#VALUE!</v>
      </c>
      <c r="Q61" s="25" t="str">
        <f>IF(ISERROR(VLOOKUP($A61,'问财（自己导出）'!$B:T,19,FALSE)),"",VLOOKUP($A61,'问财（自己导出）'!$B:T,19,FALSE))</f>
        <v/>
      </c>
      <c r="R61" s="25" t="str">
        <f>IF(ISERROR(VLOOKUP($A61,'问财（自己导出）'!$B:U,20,FALSE)),"",VLOOKUP($A61,'问财（自己导出）'!$B:U,20,FALSE))</f>
        <v/>
      </c>
      <c r="S61" s="25" t="str">
        <f>IF(ISERROR(VLOOKUP($A61,'问财（自己导出）'!$B:V,21,FALSE)),"",VLOOKUP($A61,'问财（自己导出）'!$B:V,21,FALSE))</f>
        <v/>
      </c>
    </row>
    <row r="62" ht="15.5" spans="1:19">
      <c r="A62" s="22" t="str">
        <f>IF('问财（自己导出）'!B60="","",'问财（自己导出）'!B60)</f>
        <v/>
      </c>
      <c r="B62" s="23" t="e">
        <f t="shared" si="6"/>
        <v>#VALUE!</v>
      </c>
      <c r="C62" s="23" t="e">
        <f t="shared" si="7"/>
        <v>#VALUE!</v>
      </c>
      <c r="D62" s="23" t="str">
        <f t="shared" si="8"/>
        <v>0</v>
      </c>
      <c r="E62" s="25" t="e">
        <f>IF(ISERROR(VLOOKUP($A62,'问财（自己导出）'!$B:H,7,FALSE)),"",VLOOKUP($A62,'问财（自己导出）'!$B:H,7,FALSE))/100000000</f>
        <v>#VALUE!</v>
      </c>
      <c r="F62" s="25" t="e">
        <f>IF(ISERROR(VLOOKUP($A62,'问财（自己导出）'!$B:I,8,FALSE)),"",VLOOKUP($A62,'问财（自己导出）'!$B:I,8,FALSE))/100000000</f>
        <v>#VALUE!</v>
      </c>
      <c r="G62" s="25" t="e">
        <f>IF(ISERROR(VLOOKUP($A62,'问财（自己导出）'!$B:J,9,FALSE)),"",VLOOKUP($A62,'问财（自己导出）'!$B:J,9,FALSE))/100000000</f>
        <v>#VALUE!</v>
      </c>
      <c r="H62" s="25" t="e">
        <f>IF(ISERROR(VLOOKUP($A62,'问财（自己导出）'!$B:K,10,FALSE)),"",VLOOKUP($A62,'问财（自己导出）'!$B:K,10,FALSE))/100000000</f>
        <v>#VALUE!</v>
      </c>
      <c r="I62" s="25" t="e">
        <f>IF(ISERROR(VLOOKUP($A62,'问财（自己导出）'!$B:L,11,FALSE)),"",VLOOKUP($A62,'问财（自己导出）'!$B:L,11,FALSE))/100000000</f>
        <v>#VALUE!</v>
      </c>
      <c r="J62" s="25" t="e">
        <f>IF(ISERROR(VLOOKUP($A62,'问财（自己导出）'!$B:M,12,FALSE)),"",VLOOKUP($A62,'问财（自己导出）'!$B:M,12,FALSE))/100000000</f>
        <v>#VALUE!</v>
      </c>
      <c r="K62" s="25" t="e">
        <f>IF(ISERROR(VLOOKUP($A62,'问财（自己导出）'!$B:N,13,FALSE)),"",VLOOKUP($A62,'问财（自己导出）'!$B:N,13,FALSE))/100000000</f>
        <v>#VALUE!</v>
      </c>
      <c r="L62" s="25" t="e">
        <f>IF(ISERROR(VLOOKUP($A62,'问财（自己导出）'!$B:O,14,FALSE)),"",VLOOKUP($A62,'问财（自己导出）'!$B:O,14,FALSE))/100000000</f>
        <v>#VALUE!</v>
      </c>
      <c r="M62" s="25" t="e">
        <f>IF(ISERROR(VLOOKUP($A62,'问财（自己导出）'!$B:P,15,FALSE)),"",VLOOKUP($A62,'问财（自己导出）'!$B:P,15,FALSE))/100000000</f>
        <v>#VALUE!</v>
      </c>
      <c r="N62" s="25" t="e">
        <f>IF(ISERROR(VLOOKUP($A62,'问财（自己导出）'!$B:Q,16,FALSE)),"",VLOOKUP($A62,'问财（自己导出）'!$B:Q,16,FALSE))/100000000</f>
        <v>#VALUE!</v>
      </c>
      <c r="O62" s="25" t="e">
        <f>IF(ISERROR(VLOOKUP($A62,'问财（自己导出）'!$B:R,17,FALSE)),"",VLOOKUP($A62,'问财（自己导出）'!$B:R,17,FALSE))/100000000</f>
        <v>#VALUE!</v>
      </c>
      <c r="P62" s="25" t="e">
        <f>IF(ISERROR(VLOOKUP($A62,'问财（自己导出）'!$B:S,18,FALSE)),"",VLOOKUP($A62,'问财（自己导出）'!$B:S,18,FALSE))/100000000</f>
        <v>#VALUE!</v>
      </c>
      <c r="Q62" s="25" t="str">
        <f>IF(ISERROR(VLOOKUP($A62,'问财（自己导出）'!$B:T,19,FALSE)),"",VLOOKUP($A62,'问财（自己导出）'!$B:T,19,FALSE))</f>
        <v/>
      </c>
      <c r="R62" s="25" t="str">
        <f>IF(ISERROR(VLOOKUP($A62,'问财（自己导出）'!$B:U,20,FALSE)),"",VLOOKUP($A62,'问财（自己导出）'!$B:U,20,FALSE))</f>
        <v/>
      </c>
      <c r="S62" s="25" t="str">
        <f>IF(ISERROR(VLOOKUP($A62,'问财（自己导出）'!$B:V,21,FALSE)),"",VLOOKUP($A62,'问财（自己导出）'!$B:V,21,FALSE))</f>
        <v/>
      </c>
    </row>
    <row r="63" ht="15.5" spans="1:19">
      <c r="A63" s="22" t="str">
        <f>IF('问财（自己导出）'!B61="","",'问财（自己导出）'!B61)</f>
        <v/>
      </c>
      <c r="B63" s="23" t="e">
        <f t="shared" si="6"/>
        <v>#VALUE!</v>
      </c>
      <c r="C63" s="23" t="e">
        <f t="shared" si="7"/>
        <v>#VALUE!</v>
      </c>
      <c r="D63" s="23" t="str">
        <f t="shared" si="8"/>
        <v>0</v>
      </c>
      <c r="E63" s="25" t="e">
        <f>IF(ISERROR(VLOOKUP($A63,'问财（自己导出）'!$B:H,7,FALSE)),"",VLOOKUP($A63,'问财（自己导出）'!$B:H,7,FALSE))/100000000</f>
        <v>#VALUE!</v>
      </c>
      <c r="F63" s="25" t="e">
        <f>IF(ISERROR(VLOOKUP($A63,'问财（自己导出）'!$B:I,8,FALSE)),"",VLOOKUP($A63,'问财（自己导出）'!$B:I,8,FALSE))/100000000</f>
        <v>#VALUE!</v>
      </c>
      <c r="G63" s="25" t="e">
        <f>IF(ISERROR(VLOOKUP($A63,'问财（自己导出）'!$B:J,9,FALSE)),"",VLOOKUP($A63,'问财（自己导出）'!$B:J,9,FALSE))/100000000</f>
        <v>#VALUE!</v>
      </c>
      <c r="H63" s="25" t="e">
        <f>IF(ISERROR(VLOOKUP($A63,'问财（自己导出）'!$B:K,10,FALSE)),"",VLOOKUP($A63,'问财（自己导出）'!$B:K,10,FALSE))/100000000</f>
        <v>#VALUE!</v>
      </c>
      <c r="I63" s="25" t="e">
        <f>IF(ISERROR(VLOOKUP($A63,'问财（自己导出）'!$B:L,11,FALSE)),"",VLOOKUP($A63,'问财（自己导出）'!$B:L,11,FALSE))/100000000</f>
        <v>#VALUE!</v>
      </c>
      <c r="J63" s="25" t="e">
        <f>IF(ISERROR(VLOOKUP($A63,'问财（自己导出）'!$B:M,12,FALSE)),"",VLOOKUP($A63,'问财（自己导出）'!$B:M,12,FALSE))/100000000</f>
        <v>#VALUE!</v>
      </c>
      <c r="K63" s="25" t="e">
        <f>IF(ISERROR(VLOOKUP($A63,'问财（自己导出）'!$B:N,13,FALSE)),"",VLOOKUP($A63,'问财（自己导出）'!$B:N,13,FALSE))/100000000</f>
        <v>#VALUE!</v>
      </c>
      <c r="L63" s="25" t="e">
        <f>IF(ISERROR(VLOOKUP($A63,'问财（自己导出）'!$B:O,14,FALSE)),"",VLOOKUP($A63,'问财（自己导出）'!$B:O,14,FALSE))/100000000</f>
        <v>#VALUE!</v>
      </c>
      <c r="M63" s="25" t="e">
        <f>IF(ISERROR(VLOOKUP($A63,'问财（自己导出）'!$B:P,15,FALSE)),"",VLOOKUP($A63,'问财（自己导出）'!$B:P,15,FALSE))/100000000</f>
        <v>#VALUE!</v>
      </c>
      <c r="N63" s="25" t="e">
        <f>IF(ISERROR(VLOOKUP($A63,'问财（自己导出）'!$B:Q,16,FALSE)),"",VLOOKUP($A63,'问财（自己导出）'!$B:Q,16,FALSE))/100000000</f>
        <v>#VALUE!</v>
      </c>
      <c r="O63" s="25" t="e">
        <f>IF(ISERROR(VLOOKUP($A63,'问财（自己导出）'!$B:R,17,FALSE)),"",VLOOKUP($A63,'问财（自己导出）'!$B:R,17,FALSE))/100000000</f>
        <v>#VALUE!</v>
      </c>
      <c r="P63" s="25" t="e">
        <f>IF(ISERROR(VLOOKUP($A63,'问财（自己导出）'!$B:S,18,FALSE)),"",VLOOKUP($A63,'问财（自己导出）'!$B:S,18,FALSE))/100000000</f>
        <v>#VALUE!</v>
      </c>
      <c r="Q63" s="25" t="str">
        <f>IF(ISERROR(VLOOKUP($A63,'问财（自己导出）'!$B:T,19,FALSE)),"",VLOOKUP($A63,'问财（自己导出）'!$B:T,19,FALSE))</f>
        <v/>
      </c>
      <c r="R63" s="25" t="str">
        <f>IF(ISERROR(VLOOKUP($A63,'问财（自己导出）'!$B:U,20,FALSE)),"",VLOOKUP($A63,'问财（自己导出）'!$B:U,20,FALSE))</f>
        <v/>
      </c>
      <c r="S63" s="25" t="str">
        <f>IF(ISERROR(VLOOKUP($A63,'问财（自己导出）'!$B:V,21,FALSE)),"",VLOOKUP($A63,'问财（自己导出）'!$B:V,21,FALSE))</f>
        <v/>
      </c>
    </row>
    <row r="64" ht="15.5" spans="1:19">
      <c r="A64" s="22" t="str">
        <f>IF('问财（自己导出）'!B62="","",'问财（自己导出）'!B62)</f>
        <v/>
      </c>
      <c r="B64" s="23" t="e">
        <f t="shared" si="6"/>
        <v>#VALUE!</v>
      </c>
      <c r="C64" s="23" t="e">
        <f t="shared" si="7"/>
        <v>#VALUE!</v>
      </c>
      <c r="D64" s="23" t="str">
        <f t="shared" si="8"/>
        <v>0</v>
      </c>
      <c r="E64" s="25" t="e">
        <f>IF(ISERROR(VLOOKUP($A64,'问财（自己导出）'!$B:H,7,FALSE)),"",VLOOKUP($A64,'问财（自己导出）'!$B:H,7,FALSE))/100000000</f>
        <v>#VALUE!</v>
      </c>
      <c r="F64" s="25" t="e">
        <f>IF(ISERROR(VLOOKUP($A64,'问财（自己导出）'!$B:I,8,FALSE)),"",VLOOKUP($A64,'问财（自己导出）'!$B:I,8,FALSE))/100000000</f>
        <v>#VALUE!</v>
      </c>
      <c r="G64" s="25" t="e">
        <f>IF(ISERROR(VLOOKUP($A64,'问财（自己导出）'!$B:J,9,FALSE)),"",VLOOKUP($A64,'问财（自己导出）'!$B:J,9,FALSE))/100000000</f>
        <v>#VALUE!</v>
      </c>
      <c r="H64" s="25" t="e">
        <f>IF(ISERROR(VLOOKUP($A64,'问财（自己导出）'!$B:K,10,FALSE)),"",VLOOKUP($A64,'问财（自己导出）'!$B:K,10,FALSE))/100000000</f>
        <v>#VALUE!</v>
      </c>
      <c r="I64" s="25" t="e">
        <f>IF(ISERROR(VLOOKUP($A64,'问财（自己导出）'!$B:L,11,FALSE)),"",VLOOKUP($A64,'问财（自己导出）'!$B:L,11,FALSE))/100000000</f>
        <v>#VALUE!</v>
      </c>
      <c r="J64" s="25" t="e">
        <f>IF(ISERROR(VLOOKUP($A64,'问财（自己导出）'!$B:M,12,FALSE)),"",VLOOKUP($A64,'问财（自己导出）'!$B:M,12,FALSE))/100000000</f>
        <v>#VALUE!</v>
      </c>
      <c r="K64" s="25" t="e">
        <f>IF(ISERROR(VLOOKUP($A64,'问财（自己导出）'!$B:N,13,FALSE)),"",VLOOKUP($A64,'问财（自己导出）'!$B:N,13,FALSE))/100000000</f>
        <v>#VALUE!</v>
      </c>
      <c r="L64" s="25" t="e">
        <f>IF(ISERROR(VLOOKUP($A64,'问财（自己导出）'!$B:O,14,FALSE)),"",VLOOKUP($A64,'问财（自己导出）'!$B:O,14,FALSE))/100000000</f>
        <v>#VALUE!</v>
      </c>
      <c r="M64" s="25" t="e">
        <f>IF(ISERROR(VLOOKUP($A64,'问财（自己导出）'!$B:P,15,FALSE)),"",VLOOKUP($A64,'问财（自己导出）'!$B:P,15,FALSE))/100000000</f>
        <v>#VALUE!</v>
      </c>
      <c r="N64" s="25" t="e">
        <f>IF(ISERROR(VLOOKUP($A64,'问财（自己导出）'!$B:Q,16,FALSE)),"",VLOOKUP($A64,'问财（自己导出）'!$B:Q,16,FALSE))/100000000</f>
        <v>#VALUE!</v>
      </c>
      <c r="O64" s="25" t="e">
        <f>IF(ISERROR(VLOOKUP($A64,'问财（自己导出）'!$B:R,17,FALSE)),"",VLOOKUP($A64,'问财（自己导出）'!$B:R,17,FALSE))/100000000</f>
        <v>#VALUE!</v>
      </c>
      <c r="P64" s="25" t="e">
        <f>IF(ISERROR(VLOOKUP($A64,'问财（自己导出）'!$B:S,18,FALSE)),"",VLOOKUP($A64,'问财（自己导出）'!$B:S,18,FALSE))/100000000</f>
        <v>#VALUE!</v>
      </c>
      <c r="Q64" s="25" t="str">
        <f>IF(ISERROR(VLOOKUP($A64,'问财（自己导出）'!$B:T,19,FALSE)),"",VLOOKUP($A64,'问财（自己导出）'!$B:T,19,FALSE))</f>
        <v/>
      </c>
      <c r="R64" s="25" t="str">
        <f>IF(ISERROR(VLOOKUP($A64,'问财（自己导出）'!$B:U,20,FALSE)),"",VLOOKUP($A64,'问财（自己导出）'!$B:U,20,FALSE))</f>
        <v/>
      </c>
      <c r="S64" s="25" t="str">
        <f>IF(ISERROR(VLOOKUP($A64,'问财（自己导出）'!$B:V,21,FALSE)),"",VLOOKUP($A64,'问财（自己导出）'!$B:V,21,FALSE))</f>
        <v/>
      </c>
    </row>
    <row r="65" ht="15.5" spans="1:19">
      <c r="A65" s="22" t="str">
        <f>IF('问财（自己导出）'!B63="","",'问财（自己导出）'!B63)</f>
        <v/>
      </c>
      <c r="B65" s="23" t="e">
        <f t="shared" si="6"/>
        <v>#VALUE!</v>
      </c>
      <c r="C65" s="23" t="e">
        <f t="shared" si="7"/>
        <v>#VALUE!</v>
      </c>
      <c r="D65" s="23" t="str">
        <f t="shared" si="8"/>
        <v>0</v>
      </c>
      <c r="E65" s="25" t="e">
        <f>IF(ISERROR(VLOOKUP($A65,'问财（自己导出）'!$B:H,7,FALSE)),"",VLOOKUP($A65,'问财（自己导出）'!$B:H,7,FALSE))/100000000</f>
        <v>#VALUE!</v>
      </c>
      <c r="F65" s="25" t="e">
        <f>IF(ISERROR(VLOOKUP($A65,'问财（自己导出）'!$B:I,8,FALSE)),"",VLOOKUP($A65,'问财（自己导出）'!$B:I,8,FALSE))/100000000</f>
        <v>#VALUE!</v>
      </c>
      <c r="G65" s="25" t="e">
        <f>IF(ISERROR(VLOOKUP($A65,'问财（自己导出）'!$B:J,9,FALSE)),"",VLOOKUP($A65,'问财（自己导出）'!$B:J,9,FALSE))/100000000</f>
        <v>#VALUE!</v>
      </c>
      <c r="H65" s="25" t="e">
        <f>IF(ISERROR(VLOOKUP($A65,'问财（自己导出）'!$B:K,10,FALSE)),"",VLOOKUP($A65,'问财（自己导出）'!$B:K,10,FALSE))/100000000</f>
        <v>#VALUE!</v>
      </c>
      <c r="I65" s="25" t="e">
        <f>IF(ISERROR(VLOOKUP($A65,'问财（自己导出）'!$B:L,11,FALSE)),"",VLOOKUP($A65,'问财（自己导出）'!$B:L,11,FALSE))/100000000</f>
        <v>#VALUE!</v>
      </c>
      <c r="J65" s="25" t="e">
        <f>IF(ISERROR(VLOOKUP($A65,'问财（自己导出）'!$B:M,12,FALSE)),"",VLOOKUP($A65,'问财（自己导出）'!$B:M,12,FALSE))/100000000</f>
        <v>#VALUE!</v>
      </c>
      <c r="K65" s="25" t="e">
        <f>IF(ISERROR(VLOOKUP($A65,'问财（自己导出）'!$B:N,13,FALSE)),"",VLOOKUP($A65,'问财（自己导出）'!$B:N,13,FALSE))/100000000</f>
        <v>#VALUE!</v>
      </c>
      <c r="L65" s="25" t="e">
        <f>IF(ISERROR(VLOOKUP($A65,'问财（自己导出）'!$B:O,14,FALSE)),"",VLOOKUP($A65,'问财（自己导出）'!$B:O,14,FALSE))/100000000</f>
        <v>#VALUE!</v>
      </c>
      <c r="M65" s="25" t="e">
        <f>IF(ISERROR(VLOOKUP($A65,'问财（自己导出）'!$B:P,15,FALSE)),"",VLOOKUP($A65,'问财（自己导出）'!$B:P,15,FALSE))/100000000</f>
        <v>#VALUE!</v>
      </c>
      <c r="N65" s="25" t="e">
        <f>IF(ISERROR(VLOOKUP($A65,'问财（自己导出）'!$B:Q,16,FALSE)),"",VLOOKUP($A65,'问财（自己导出）'!$B:Q,16,FALSE))/100000000</f>
        <v>#VALUE!</v>
      </c>
      <c r="O65" s="25" t="e">
        <f>IF(ISERROR(VLOOKUP($A65,'问财（自己导出）'!$B:R,17,FALSE)),"",VLOOKUP($A65,'问财（自己导出）'!$B:R,17,FALSE))/100000000</f>
        <v>#VALUE!</v>
      </c>
      <c r="P65" s="25" t="e">
        <f>IF(ISERROR(VLOOKUP($A65,'问财（自己导出）'!$B:S,18,FALSE)),"",VLOOKUP($A65,'问财（自己导出）'!$B:S,18,FALSE))/100000000</f>
        <v>#VALUE!</v>
      </c>
      <c r="Q65" s="25" t="str">
        <f>IF(ISERROR(VLOOKUP($A65,'问财（自己导出）'!$B:T,19,FALSE)),"",VLOOKUP($A65,'问财（自己导出）'!$B:T,19,FALSE))</f>
        <v/>
      </c>
      <c r="R65" s="25" t="str">
        <f>IF(ISERROR(VLOOKUP($A65,'问财（自己导出）'!$B:U,20,FALSE)),"",VLOOKUP($A65,'问财（自己导出）'!$B:U,20,FALSE))</f>
        <v/>
      </c>
      <c r="S65" s="25" t="str">
        <f>IF(ISERROR(VLOOKUP($A65,'问财（自己导出）'!$B:V,21,FALSE)),"",VLOOKUP($A65,'问财（自己导出）'!$B:V,21,FALSE))</f>
        <v/>
      </c>
    </row>
    <row r="66" ht="15.5" spans="1:19">
      <c r="A66" s="22" t="str">
        <f>IF('问财（自己导出）'!B64="","",'问财（自己导出）'!B64)</f>
        <v/>
      </c>
      <c r="B66" s="23" t="e">
        <f t="shared" si="6"/>
        <v>#VALUE!</v>
      </c>
      <c r="C66" s="23" t="e">
        <f t="shared" si="7"/>
        <v>#VALUE!</v>
      </c>
      <c r="D66" s="23" t="str">
        <f t="shared" si="8"/>
        <v>0</v>
      </c>
      <c r="E66" s="25" t="e">
        <f>IF(ISERROR(VLOOKUP($A66,'问财（自己导出）'!$B:H,7,FALSE)),"",VLOOKUP($A66,'问财（自己导出）'!$B:H,7,FALSE))/100000000</f>
        <v>#VALUE!</v>
      </c>
      <c r="F66" s="25" t="e">
        <f>IF(ISERROR(VLOOKUP($A66,'问财（自己导出）'!$B:I,8,FALSE)),"",VLOOKUP($A66,'问财（自己导出）'!$B:I,8,FALSE))/100000000</f>
        <v>#VALUE!</v>
      </c>
      <c r="G66" s="25" t="e">
        <f>IF(ISERROR(VLOOKUP($A66,'问财（自己导出）'!$B:J,9,FALSE)),"",VLOOKUP($A66,'问财（自己导出）'!$B:J,9,FALSE))/100000000</f>
        <v>#VALUE!</v>
      </c>
      <c r="H66" s="25" t="e">
        <f>IF(ISERROR(VLOOKUP($A66,'问财（自己导出）'!$B:K,10,FALSE)),"",VLOOKUP($A66,'问财（自己导出）'!$B:K,10,FALSE))/100000000</f>
        <v>#VALUE!</v>
      </c>
      <c r="I66" s="25" t="e">
        <f>IF(ISERROR(VLOOKUP($A66,'问财（自己导出）'!$B:L,11,FALSE)),"",VLOOKUP($A66,'问财（自己导出）'!$B:L,11,FALSE))/100000000</f>
        <v>#VALUE!</v>
      </c>
      <c r="J66" s="25" t="e">
        <f>IF(ISERROR(VLOOKUP($A66,'问财（自己导出）'!$B:M,12,FALSE)),"",VLOOKUP($A66,'问财（自己导出）'!$B:M,12,FALSE))/100000000</f>
        <v>#VALUE!</v>
      </c>
      <c r="K66" s="25" t="e">
        <f>IF(ISERROR(VLOOKUP($A66,'问财（自己导出）'!$B:N,13,FALSE)),"",VLOOKUP($A66,'问财（自己导出）'!$B:N,13,FALSE))/100000000</f>
        <v>#VALUE!</v>
      </c>
      <c r="L66" s="25" t="e">
        <f>IF(ISERROR(VLOOKUP($A66,'问财（自己导出）'!$B:O,14,FALSE)),"",VLOOKUP($A66,'问财（自己导出）'!$B:O,14,FALSE))/100000000</f>
        <v>#VALUE!</v>
      </c>
      <c r="M66" s="25" t="e">
        <f>IF(ISERROR(VLOOKUP($A66,'问财（自己导出）'!$B:P,15,FALSE)),"",VLOOKUP($A66,'问财（自己导出）'!$B:P,15,FALSE))/100000000</f>
        <v>#VALUE!</v>
      </c>
      <c r="N66" s="25" t="e">
        <f>IF(ISERROR(VLOOKUP($A66,'问财（自己导出）'!$B:Q,16,FALSE)),"",VLOOKUP($A66,'问财（自己导出）'!$B:Q,16,FALSE))/100000000</f>
        <v>#VALUE!</v>
      </c>
      <c r="O66" s="25" t="e">
        <f>IF(ISERROR(VLOOKUP($A66,'问财（自己导出）'!$B:R,17,FALSE)),"",VLOOKUP($A66,'问财（自己导出）'!$B:R,17,FALSE))/100000000</f>
        <v>#VALUE!</v>
      </c>
      <c r="P66" s="25" t="e">
        <f>IF(ISERROR(VLOOKUP($A66,'问财（自己导出）'!$B:S,18,FALSE)),"",VLOOKUP($A66,'问财（自己导出）'!$B:S,18,FALSE))/100000000</f>
        <v>#VALUE!</v>
      </c>
      <c r="Q66" s="25" t="str">
        <f>IF(ISERROR(VLOOKUP($A66,'问财（自己导出）'!$B:T,19,FALSE)),"",VLOOKUP($A66,'问财（自己导出）'!$B:T,19,FALSE))</f>
        <v/>
      </c>
      <c r="R66" s="25" t="str">
        <f>IF(ISERROR(VLOOKUP($A66,'问财（自己导出）'!$B:U,20,FALSE)),"",VLOOKUP($A66,'问财（自己导出）'!$B:U,20,FALSE))</f>
        <v/>
      </c>
      <c r="S66" s="25" t="str">
        <f>IF(ISERROR(VLOOKUP($A66,'问财（自己导出）'!$B:V,21,FALSE)),"",VLOOKUP($A66,'问财（自己导出）'!$B:V,21,FALSE))</f>
        <v/>
      </c>
    </row>
    <row r="67" ht="15.5" spans="1:19">
      <c r="A67" s="22" t="str">
        <f>IF('问财（自己导出）'!B65="","",'问财（自己导出）'!B65)</f>
        <v/>
      </c>
      <c r="B67" s="23" t="e">
        <f t="shared" si="6"/>
        <v>#VALUE!</v>
      </c>
      <c r="C67" s="23" t="e">
        <f t="shared" si="7"/>
        <v>#VALUE!</v>
      </c>
      <c r="D67" s="23" t="str">
        <f t="shared" si="8"/>
        <v>0</v>
      </c>
      <c r="E67" s="25" t="e">
        <f>IF(ISERROR(VLOOKUP($A67,'问财（自己导出）'!$B:H,7,FALSE)),"",VLOOKUP($A67,'问财（自己导出）'!$B:H,7,FALSE))/100000000</f>
        <v>#VALUE!</v>
      </c>
      <c r="F67" s="25" t="e">
        <f>IF(ISERROR(VLOOKUP($A67,'问财（自己导出）'!$B:I,8,FALSE)),"",VLOOKUP($A67,'问财（自己导出）'!$B:I,8,FALSE))/100000000</f>
        <v>#VALUE!</v>
      </c>
      <c r="G67" s="25" t="e">
        <f>IF(ISERROR(VLOOKUP($A67,'问财（自己导出）'!$B:J,9,FALSE)),"",VLOOKUP($A67,'问财（自己导出）'!$B:J,9,FALSE))/100000000</f>
        <v>#VALUE!</v>
      </c>
      <c r="H67" s="25" t="e">
        <f>IF(ISERROR(VLOOKUP($A67,'问财（自己导出）'!$B:K,10,FALSE)),"",VLOOKUP($A67,'问财（自己导出）'!$B:K,10,FALSE))/100000000</f>
        <v>#VALUE!</v>
      </c>
      <c r="I67" s="25" t="e">
        <f>IF(ISERROR(VLOOKUP($A67,'问财（自己导出）'!$B:L,11,FALSE)),"",VLOOKUP($A67,'问财（自己导出）'!$B:L,11,FALSE))/100000000</f>
        <v>#VALUE!</v>
      </c>
      <c r="J67" s="25" t="e">
        <f>IF(ISERROR(VLOOKUP($A67,'问财（自己导出）'!$B:M,12,FALSE)),"",VLOOKUP($A67,'问财（自己导出）'!$B:M,12,FALSE))/100000000</f>
        <v>#VALUE!</v>
      </c>
      <c r="K67" s="25" t="e">
        <f>IF(ISERROR(VLOOKUP($A67,'问财（自己导出）'!$B:N,13,FALSE)),"",VLOOKUP($A67,'问财（自己导出）'!$B:N,13,FALSE))/100000000</f>
        <v>#VALUE!</v>
      </c>
      <c r="L67" s="25" t="e">
        <f>IF(ISERROR(VLOOKUP($A67,'问财（自己导出）'!$B:O,14,FALSE)),"",VLOOKUP($A67,'问财（自己导出）'!$B:O,14,FALSE))/100000000</f>
        <v>#VALUE!</v>
      </c>
      <c r="M67" s="25" t="e">
        <f>IF(ISERROR(VLOOKUP($A67,'问财（自己导出）'!$B:P,15,FALSE)),"",VLOOKUP($A67,'问财（自己导出）'!$B:P,15,FALSE))/100000000</f>
        <v>#VALUE!</v>
      </c>
      <c r="N67" s="25" t="e">
        <f>IF(ISERROR(VLOOKUP($A67,'问财（自己导出）'!$B:Q,16,FALSE)),"",VLOOKUP($A67,'问财（自己导出）'!$B:Q,16,FALSE))/100000000</f>
        <v>#VALUE!</v>
      </c>
      <c r="O67" s="25" t="e">
        <f>IF(ISERROR(VLOOKUP($A67,'问财（自己导出）'!$B:R,17,FALSE)),"",VLOOKUP($A67,'问财（自己导出）'!$B:R,17,FALSE))/100000000</f>
        <v>#VALUE!</v>
      </c>
      <c r="P67" s="25" t="e">
        <f>IF(ISERROR(VLOOKUP($A67,'问财（自己导出）'!$B:S,18,FALSE)),"",VLOOKUP($A67,'问财（自己导出）'!$B:S,18,FALSE))/100000000</f>
        <v>#VALUE!</v>
      </c>
      <c r="Q67" s="25" t="str">
        <f>IF(ISERROR(VLOOKUP($A67,'问财（自己导出）'!$B:T,19,FALSE)),"",VLOOKUP($A67,'问财（自己导出）'!$B:T,19,FALSE))</f>
        <v/>
      </c>
      <c r="R67" s="25" t="str">
        <f>IF(ISERROR(VLOOKUP($A67,'问财（自己导出）'!$B:U,20,FALSE)),"",VLOOKUP($A67,'问财（自己导出）'!$B:U,20,FALSE))</f>
        <v/>
      </c>
      <c r="S67" s="25" t="str">
        <f>IF(ISERROR(VLOOKUP($A67,'问财（自己导出）'!$B:V,21,FALSE)),"",VLOOKUP($A67,'问财（自己导出）'!$B:V,21,FALSE))</f>
        <v/>
      </c>
    </row>
    <row r="68" ht="15.5" spans="1:19">
      <c r="A68" s="22" t="str">
        <f>IF('问财（自己导出）'!B66="","",'问财（自己导出）'!B66)</f>
        <v/>
      </c>
      <c r="B68" s="23" t="e">
        <f t="shared" si="6"/>
        <v>#VALUE!</v>
      </c>
      <c r="C68" s="23" t="e">
        <f t="shared" si="7"/>
        <v>#VALUE!</v>
      </c>
      <c r="D68" s="23" t="str">
        <f t="shared" si="8"/>
        <v>0</v>
      </c>
      <c r="E68" s="25" t="e">
        <f>IF(ISERROR(VLOOKUP($A68,'问财（自己导出）'!$B:H,7,FALSE)),"",VLOOKUP($A68,'问财（自己导出）'!$B:H,7,FALSE))/100000000</f>
        <v>#VALUE!</v>
      </c>
      <c r="F68" s="25" t="e">
        <f>IF(ISERROR(VLOOKUP($A68,'问财（自己导出）'!$B:I,8,FALSE)),"",VLOOKUP($A68,'问财（自己导出）'!$B:I,8,FALSE))/100000000</f>
        <v>#VALUE!</v>
      </c>
      <c r="G68" s="25" t="e">
        <f>IF(ISERROR(VLOOKUP($A68,'问财（自己导出）'!$B:J,9,FALSE)),"",VLOOKUP($A68,'问财（自己导出）'!$B:J,9,FALSE))/100000000</f>
        <v>#VALUE!</v>
      </c>
      <c r="H68" s="25" t="e">
        <f>IF(ISERROR(VLOOKUP($A68,'问财（自己导出）'!$B:K,10,FALSE)),"",VLOOKUP($A68,'问财（自己导出）'!$B:K,10,FALSE))/100000000</f>
        <v>#VALUE!</v>
      </c>
      <c r="I68" s="25" t="e">
        <f>IF(ISERROR(VLOOKUP($A68,'问财（自己导出）'!$B:L,11,FALSE)),"",VLOOKUP($A68,'问财（自己导出）'!$B:L,11,FALSE))/100000000</f>
        <v>#VALUE!</v>
      </c>
      <c r="J68" s="25" t="e">
        <f>IF(ISERROR(VLOOKUP($A68,'问财（自己导出）'!$B:M,12,FALSE)),"",VLOOKUP($A68,'问财（自己导出）'!$B:M,12,FALSE))/100000000</f>
        <v>#VALUE!</v>
      </c>
      <c r="K68" s="25" t="e">
        <f>IF(ISERROR(VLOOKUP($A68,'问财（自己导出）'!$B:N,13,FALSE)),"",VLOOKUP($A68,'问财（自己导出）'!$B:N,13,FALSE))/100000000</f>
        <v>#VALUE!</v>
      </c>
      <c r="L68" s="25" t="e">
        <f>IF(ISERROR(VLOOKUP($A68,'问财（自己导出）'!$B:O,14,FALSE)),"",VLOOKUP($A68,'问财（自己导出）'!$B:O,14,FALSE))/100000000</f>
        <v>#VALUE!</v>
      </c>
      <c r="M68" s="25" t="e">
        <f>IF(ISERROR(VLOOKUP($A68,'问财（自己导出）'!$B:P,15,FALSE)),"",VLOOKUP($A68,'问财（自己导出）'!$B:P,15,FALSE))/100000000</f>
        <v>#VALUE!</v>
      </c>
      <c r="N68" s="25" t="e">
        <f>IF(ISERROR(VLOOKUP($A68,'问财（自己导出）'!$B:Q,16,FALSE)),"",VLOOKUP($A68,'问财（自己导出）'!$B:Q,16,FALSE))/100000000</f>
        <v>#VALUE!</v>
      </c>
      <c r="O68" s="25" t="e">
        <f>IF(ISERROR(VLOOKUP($A68,'问财（自己导出）'!$B:R,17,FALSE)),"",VLOOKUP($A68,'问财（自己导出）'!$B:R,17,FALSE))/100000000</f>
        <v>#VALUE!</v>
      </c>
      <c r="P68" s="25" t="e">
        <f>IF(ISERROR(VLOOKUP($A68,'问财（自己导出）'!$B:S,18,FALSE)),"",VLOOKUP($A68,'问财（自己导出）'!$B:S,18,FALSE))/100000000</f>
        <v>#VALUE!</v>
      </c>
      <c r="Q68" s="25" t="str">
        <f>IF(ISERROR(VLOOKUP($A68,'问财（自己导出）'!$B:T,19,FALSE)),"",VLOOKUP($A68,'问财（自己导出）'!$B:T,19,FALSE))</f>
        <v/>
      </c>
      <c r="R68" s="25" t="str">
        <f>IF(ISERROR(VLOOKUP($A68,'问财（自己导出）'!$B:U,20,FALSE)),"",VLOOKUP($A68,'问财（自己导出）'!$B:U,20,FALSE))</f>
        <v/>
      </c>
      <c r="S68" s="25" t="str">
        <f>IF(ISERROR(VLOOKUP($A68,'问财（自己导出）'!$B:V,21,FALSE)),"",VLOOKUP($A68,'问财（自己导出）'!$B:V,21,FALSE))</f>
        <v/>
      </c>
    </row>
    <row r="69" ht="15.5" spans="1:19">
      <c r="A69" s="22" t="str">
        <f>IF('问财（自己导出）'!B67="","",'问财（自己导出）'!B67)</f>
        <v/>
      </c>
      <c r="B69" s="23" t="e">
        <f t="shared" si="6"/>
        <v>#VALUE!</v>
      </c>
      <c r="C69" s="23" t="e">
        <f t="shared" si="7"/>
        <v>#VALUE!</v>
      </c>
      <c r="D69" s="23" t="str">
        <f t="shared" si="8"/>
        <v>0</v>
      </c>
      <c r="E69" s="25" t="e">
        <f>IF(ISERROR(VLOOKUP($A69,'问财（自己导出）'!$B:H,7,FALSE)),"",VLOOKUP($A69,'问财（自己导出）'!$B:H,7,FALSE))/100000000</f>
        <v>#VALUE!</v>
      </c>
      <c r="F69" s="25" t="e">
        <f>IF(ISERROR(VLOOKUP($A69,'问财（自己导出）'!$B:I,8,FALSE)),"",VLOOKUP($A69,'问财（自己导出）'!$B:I,8,FALSE))/100000000</f>
        <v>#VALUE!</v>
      </c>
      <c r="G69" s="25" t="e">
        <f>IF(ISERROR(VLOOKUP($A69,'问财（自己导出）'!$B:J,9,FALSE)),"",VLOOKUP($A69,'问财（自己导出）'!$B:J,9,FALSE))/100000000</f>
        <v>#VALUE!</v>
      </c>
      <c r="H69" s="25" t="e">
        <f>IF(ISERROR(VLOOKUP($A69,'问财（自己导出）'!$B:K,10,FALSE)),"",VLOOKUP($A69,'问财（自己导出）'!$B:K,10,FALSE))/100000000</f>
        <v>#VALUE!</v>
      </c>
      <c r="I69" s="25" t="e">
        <f>IF(ISERROR(VLOOKUP($A69,'问财（自己导出）'!$B:L,11,FALSE)),"",VLOOKUP($A69,'问财（自己导出）'!$B:L,11,FALSE))/100000000</f>
        <v>#VALUE!</v>
      </c>
      <c r="J69" s="25" t="e">
        <f>IF(ISERROR(VLOOKUP($A69,'问财（自己导出）'!$B:M,12,FALSE)),"",VLOOKUP($A69,'问财（自己导出）'!$B:M,12,FALSE))/100000000</f>
        <v>#VALUE!</v>
      </c>
      <c r="K69" s="25" t="e">
        <f>IF(ISERROR(VLOOKUP($A69,'问财（自己导出）'!$B:N,13,FALSE)),"",VLOOKUP($A69,'问财（自己导出）'!$B:N,13,FALSE))/100000000</f>
        <v>#VALUE!</v>
      </c>
      <c r="L69" s="25" t="e">
        <f>IF(ISERROR(VLOOKUP($A69,'问财（自己导出）'!$B:O,14,FALSE)),"",VLOOKUP($A69,'问财（自己导出）'!$B:O,14,FALSE))/100000000</f>
        <v>#VALUE!</v>
      </c>
      <c r="M69" s="25" t="e">
        <f>IF(ISERROR(VLOOKUP($A69,'问财（自己导出）'!$B:P,15,FALSE)),"",VLOOKUP($A69,'问财（自己导出）'!$B:P,15,FALSE))/100000000</f>
        <v>#VALUE!</v>
      </c>
      <c r="N69" s="25" t="e">
        <f>IF(ISERROR(VLOOKUP($A69,'问财（自己导出）'!$B:Q,16,FALSE)),"",VLOOKUP($A69,'问财（自己导出）'!$B:Q,16,FALSE))/100000000</f>
        <v>#VALUE!</v>
      </c>
      <c r="O69" s="25" t="e">
        <f>IF(ISERROR(VLOOKUP($A69,'问财（自己导出）'!$B:R,17,FALSE)),"",VLOOKUP($A69,'问财（自己导出）'!$B:R,17,FALSE))/100000000</f>
        <v>#VALUE!</v>
      </c>
      <c r="P69" s="25" t="e">
        <f>IF(ISERROR(VLOOKUP($A69,'问财（自己导出）'!$B:S,18,FALSE)),"",VLOOKUP($A69,'问财（自己导出）'!$B:S,18,FALSE))/100000000</f>
        <v>#VALUE!</v>
      </c>
      <c r="Q69" s="25" t="str">
        <f>IF(ISERROR(VLOOKUP($A69,'问财（自己导出）'!$B:T,19,FALSE)),"",VLOOKUP($A69,'问财（自己导出）'!$B:T,19,FALSE))</f>
        <v/>
      </c>
      <c r="R69" s="25" t="str">
        <f>IF(ISERROR(VLOOKUP($A69,'问财（自己导出）'!$B:U,20,FALSE)),"",VLOOKUP($A69,'问财（自己导出）'!$B:U,20,FALSE))</f>
        <v/>
      </c>
      <c r="S69" s="25" t="str">
        <f>IF(ISERROR(VLOOKUP($A69,'问财（自己导出）'!$B:V,21,FALSE)),"",VLOOKUP($A69,'问财（自己导出）'!$B:V,21,FALSE))</f>
        <v/>
      </c>
    </row>
    <row r="70" ht="15.5" spans="1:19">
      <c r="A70" s="22" t="str">
        <f>IF('问财（自己导出）'!B68="","",'问财（自己导出）'!B68)</f>
        <v/>
      </c>
      <c r="B70" s="23" t="e">
        <f t="shared" si="6"/>
        <v>#VALUE!</v>
      </c>
      <c r="C70" s="23" t="e">
        <f t="shared" si="7"/>
        <v>#VALUE!</v>
      </c>
      <c r="D70" s="23" t="str">
        <f t="shared" si="8"/>
        <v>0</v>
      </c>
      <c r="E70" s="25" t="e">
        <f>IF(ISERROR(VLOOKUP($A70,'问财（自己导出）'!$B:H,7,FALSE)),"",VLOOKUP($A70,'问财（自己导出）'!$B:H,7,FALSE))/100000000</f>
        <v>#VALUE!</v>
      </c>
      <c r="F70" s="25" t="e">
        <f>IF(ISERROR(VLOOKUP($A70,'问财（自己导出）'!$B:I,8,FALSE)),"",VLOOKUP($A70,'问财（自己导出）'!$B:I,8,FALSE))/100000000</f>
        <v>#VALUE!</v>
      </c>
      <c r="G70" s="25" t="e">
        <f>IF(ISERROR(VLOOKUP($A70,'问财（自己导出）'!$B:J,9,FALSE)),"",VLOOKUP($A70,'问财（自己导出）'!$B:J,9,FALSE))/100000000</f>
        <v>#VALUE!</v>
      </c>
      <c r="H70" s="25" t="e">
        <f>IF(ISERROR(VLOOKUP($A70,'问财（自己导出）'!$B:K,10,FALSE)),"",VLOOKUP($A70,'问财（自己导出）'!$B:K,10,FALSE))/100000000</f>
        <v>#VALUE!</v>
      </c>
      <c r="I70" s="25" t="e">
        <f>IF(ISERROR(VLOOKUP($A70,'问财（自己导出）'!$B:L,11,FALSE)),"",VLOOKUP($A70,'问财（自己导出）'!$B:L,11,FALSE))/100000000</f>
        <v>#VALUE!</v>
      </c>
      <c r="J70" s="25" t="e">
        <f>IF(ISERROR(VLOOKUP($A70,'问财（自己导出）'!$B:M,12,FALSE)),"",VLOOKUP($A70,'问财（自己导出）'!$B:M,12,FALSE))/100000000</f>
        <v>#VALUE!</v>
      </c>
      <c r="K70" s="25" t="e">
        <f>IF(ISERROR(VLOOKUP($A70,'问财（自己导出）'!$B:N,13,FALSE)),"",VLOOKUP($A70,'问财（自己导出）'!$B:N,13,FALSE))/100000000</f>
        <v>#VALUE!</v>
      </c>
      <c r="L70" s="25" t="e">
        <f>IF(ISERROR(VLOOKUP($A70,'问财（自己导出）'!$B:O,14,FALSE)),"",VLOOKUP($A70,'问财（自己导出）'!$B:O,14,FALSE))/100000000</f>
        <v>#VALUE!</v>
      </c>
      <c r="M70" s="25" t="e">
        <f>IF(ISERROR(VLOOKUP($A70,'问财（自己导出）'!$B:P,15,FALSE)),"",VLOOKUP($A70,'问财（自己导出）'!$B:P,15,FALSE))/100000000</f>
        <v>#VALUE!</v>
      </c>
      <c r="N70" s="25" t="e">
        <f>IF(ISERROR(VLOOKUP($A70,'问财（自己导出）'!$B:Q,16,FALSE)),"",VLOOKUP($A70,'问财（自己导出）'!$B:Q,16,FALSE))/100000000</f>
        <v>#VALUE!</v>
      </c>
      <c r="O70" s="25" t="e">
        <f>IF(ISERROR(VLOOKUP($A70,'问财（自己导出）'!$B:R,17,FALSE)),"",VLOOKUP($A70,'问财（自己导出）'!$B:R,17,FALSE))/100000000</f>
        <v>#VALUE!</v>
      </c>
      <c r="P70" s="25" t="e">
        <f>IF(ISERROR(VLOOKUP($A70,'问财（自己导出）'!$B:S,18,FALSE)),"",VLOOKUP($A70,'问财（自己导出）'!$B:S,18,FALSE))/100000000</f>
        <v>#VALUE!</v>
      </c>
      <c r="Q70" s="25" t="str">
        <f>IF(ISERROR(VLOOKUP($A70,'问财（自己导出）'!$B:T,19,FALSE)),"",VLOOKUP($A70,'问财（自己导出）'!$B:T,19,FALSE))</f>
        <v/>
      </c>
      <c r="R70" s="25" t="str">
        <f>IF(ISERROR(VLOOKUP($A70,'问财（自己导出）'!$B:U,20,FALSE)),"",VLOOKUP($A70,'问财（自己导出）'!$B:U,20,FALSE))</f>
        <v/>
      </c>
      <c r="S70" s="25" t="str">
        <f>IF(ISERROR(VLOOKUP($A70,'问财（自己导出）'!$B:V,21,FALSE)),"",VLOOKUP($A70,'问财（自己导出）'!$B:V,21,FALSE))</f>
        <v/>
      </c>
    </row>
    <row r="71" ht="15.5" spans="1:19">
      <c r="A71" s="22" t="str">
        <f>IF('问财（自己导出）'!B69="","",'问财（自己导出）'!B69)</f>
        <v/>
      </c>
      <c r="B71" s="23" t="e">
        <f t="shared" si="6"/>
        <v>#VALUE!</v>
      </c>
      <c r="C71" s="23" t="e">
        <f t="shared" si="7"/>
        <v>#VALUE!</v>
      </c>
      <c r="D71" s="23" t="str">
        <f t="shared" si="8"/>
        <v>0</v>
      </c>
      <c r="E71" s="25" t="e">
        <f>IF(ISERROR(VLOOKUP($A71,'问财（自己导出）'!$B:H,7,FALSE)),"",VLOOKUP($A71,'问财（自己导出）'!$B:H,7,FALSE))/100000000</f>
        <v>#VALUE!</v>
      </c>
      <c r="F71" s="25" t="e">
        <f>IF(ISERROR(VLOOKUP($A71,'问财（自己导出）'!$B:I,8,FALSE)),"",VLOOKUP($A71,'问财（自己导出）'!$B:I,8,FALSE))/100000000</f>
        <v>#VALUE!</v>
      </c>
      <c r="G71" s="25" t="e">
        <f>IF(ISERROR(VLOOKUP($A71,'问财（自己导出）'!$B:J,9,FALSE)),"",VLOOKUP($A71,'问财（自己导出）'!$B:J,9,FALSE))/100000000</f>
        <v>#VALUE!</v>
      </c>
      <c r="H71" s="25" t="e">
        <f>IF(ISERROR(VLOOKUP($A71,'问财（自己导出）'!$B:K,10,FALSE)),"",VLOOKUP($A71,'问财（自己导出）'!$B:K,10,FALSE))/100000000</f>
        <v>#VALUE!</v>
      </c>
      <c r="I71" s="25" t="e">
        <f>IF(ISERROR(VLOOKUP($A71,'问财（自己导出）'!$B:L,11,FALSE)),"",VLOOKUP($A71,'问财（自己导出）'!$B:L,11,FALSE))/100000000</f>
        <v>#VALUE!</v>
      </c>
      <c r="J71" s="25" t="e">
        <f>IF(ISERROR(VLOOKUP($A71,'问财（自己导出）'!$B:M,12,FALSE)),"",VLOOKUP($A71,'问财（自己导出）'!$B:M,12,FALSE))/100000000</f>
        <v>#VALUE!</v>
      </c>
      <c r="K71" s="25" t="e">
        <f>IF(ISERROR(VLOOKUP($A71,'问财（自己导出）'!$B:N,13,FALSE)),"",VLOOKUP($A71,'问财（自己导出）'!$B:N,13,FALSE))/100000000</f>
        <v>#VALUE!</v>
      </c>
      <c r="L71" s="25" t="e">
        <f>IF(ISERROR(VLOOKUP($A71,'问财（自己导出）'!$B:O,14,FALSE)),"",VLOOKUP($A71,'问财（自己导出）'!$B:O,14,FALSE))/100000000</f>
        <v>#VALUE!</v>
      </c>
      <c r="M71" s="25" t="e">
        <f>IF(ISERROR(VLOOKUP($A71,'问财（自己导出）'!$B:P,15,FALSE)),"",VLOOKUP($A71,'问财（自己导出）'!$B:P,15,FALSE))/100000000</f>
        <v>#VALUE!</v>
      </c>
      <c r="N71" s="25" t="e">
        <f>IF(ISERROR(VLOOKUP($A71,'问财（自己导出）'!$B:Q,16,FALSE)),"",VLOOKUP($A71,'问财（自己导出）'!$B:Q,16,FALSE))/100000000</f>
        <v>#VALUE!</v>
      </c>
      <c r="O71" s="25" t="e">
        <f>IF(ISERROR(VLOOKUP($A71,'问财（自己导出）'!$B:R,17,FALSE)),"",VLOOKUP($A71,'问财（自己导出）'!$B:R,17,FALSE))/100000000</f>
        <v>#VALUE!</v>
      </c>
      <c r="P71" s="25" t="e">
        <f>IF(ISERROR(VLOOKUP($A71,'问财（自己导出）'!$B:S,18,FALSE)),"",VLOOKUP($A71,'问财（自己导出）'!$B:S,18,FALSE))/100000000</f>
        <v>#VALUE!</v>
      </c>
      <c r="Q71" s="25" t="str">
        <f>IF(ISERROR(VLOOKUP($A71,'问财（自己导出）'!$B:T,19,FALSE)),"",VLOOKUP($A71,'问财（自己导出）'!$B:T,19,FALSE))</f>
        <v/>
      </c>
      <c r="R71" s="25" t="str">
        <f>IF(ISERROR(VLOOKUP($A71,'问财（自己导出）'!$B:U,20,FALSE)),"",VLOOKUP($A71,'问财（自己导出）'!$B:U,20,FALSE))</f>
        <v/>
      </c>
      <c r="S71" s="25" t="str">
        <f>IF(ISERROR(VLOOKUP($A71,'问财（自己导出）'!$B:V,21,FALSE)),"",VLOOKUP($A71,'问财（自己导出）'!$B:V,21,FALSE))</f>
        <v/>
      </c>
    </row>
    <row r="72" ht="15.5" spans="1:19">
      <c r="A72" s="22" t="str">
        <f>IF('问财（自己导出）'!B70="","",'问财（自己导出）'!B70)</f>
        <v/>
      </c>
      <c r="B72" s="23" t="e">
        <f t="shared" si="6"/>
        <v>#VALUE!</v>
      </c>
      <c r="C72" s="23" t="e">
        <f t="shared" si="7"/>
        <v>#VALUE!</v>
      </c>
      <c r="D72" s="23" t="str">
        <f t="shared" si="8"/>
        <v>0</v>
      </c>
      <c r="E72" s="25" t="e">
        <f>IF(ISERROR(VLOOKUP($A72,'问财（自己导出）'!$B:H,7,FALSE)),"",VLOOKUP($A72,'问财（自己导出）'!$B:H,7,FALSE))/100000000</f>
        <v>#VALUE!</v>
      </c>
      <c r="F72" s="25" t="e">
        <f>IF(ISERROR(VLOOKUP($A72,'问财（自己导出）'!$B:I,8,FALSE)),"",VLOOKUP($A72,'问财（自己导出）'!$B:I,8,FALSE))/100000000</f>
        <v>#VALUE!</v>
      </c>
      <c r="G72" s="25" t="e">
        <f>IF(ISERROR(VLOOKUP($A72,'问财（自己导出）'!$B:J,9,FALSE)),"",VLOOKUP($A72,'问财（自己导出）'!$B:J,9,FALSE))/100000000</f>
        <v>#VALUE!</v>
      </c>
      <c r="H72" s="25" t="e">
        <f>IF(ISERROR(VLOOKUP($A72,'问财（自己导出）'!$B:K,10,FALSE)),"",VLOOKUP($A72,'问财（自己导出）'!$B:K,10,FALSE))/100000000</f>
        <v>#VALUE!</v>
      </c>
      <c r="I72" s="25" t="e">
        <f>IF(ISERROR(VLOOKUP($A72,'问财（自己导出）'!$B:L,11,FALSE)),"",VLOOKUP($A72,'问财（自己导出）'!$B:L,11,FALSE))/100000000</f>
        <v>#VALUE!</v>
      </c>
      <c r="J72" s="25" t="e">
        <f>IF(ISERROR(VLOOKUP($A72,'问财（自己导出）'!$B:M,12,FALSE)),"",VLOOKUP($A72,'问财（自己导出）'!$B:M,12,FALSE))/100000000</f>
        <v>#VALUE!</v>
      </c>
      <c r="K72" s="25" t="e">
        <f>IF(ISERROR(VLOOKUP($A72,'问财（自己导出）'!$B:N,13,FALSE)),"",VLOOKUP($A72,'问财（自己导出）'!$B:N,13,FALSE))/100000000</f>
        <v>#VALUE!</v>
      </c>
      <c r="L72" s="25" t="e">
        <f>IF(ISERROR(VLOOKUP($A72,'问财（自己导出）'!$B:O,14,FALSE)),"",VLOOKUP($A72,'问财（自己导出）'!$B:O,14,FALSE))/100000000</f>
        <v>#VALUE!</v>
      </c>
      <c r="M72" s="25" t="e">
        <f>IF(ISERROR(VLOOKUP($A72,'问财（自己导出）'!$B:P,15,FALSE)),"",VLOOKUP($A72,'问财（自己导出）'!$B:P,15,FALSE))/100000000</f>
        <v>#VALUE!</v>
      </c>
      <c r="N72" s="25" t="e">
        <f>IF(ISERROR(VLOOKUP($A72,'问财（自己导出）'!$B:Q,16,FALSE)),"",VLOOKUP($A72,'问财（自己导出）'!$B:Q,16,FALSE))/100000000</f>
        <v>#VALUE!</v>
      </c>
      <c r="O72" s="25" t="e">
        <f>IF(ISERROR(VLOOKUP($A72,'问财（自己导出）'!$B:R,17,FALSE)),"",VLOOKUP($A72,'问财（自己导出）'!$B:R,17,FALSE))/100000000</f>
        <v>#VALUE!</v>
      </c>
      <c r="P72" s="25" t="e">
        <f>IF(ISERROR(VLOOKUP($A72,'问财（自己导出）'!$B:S,18,FALSE)),"",VLOOKUP($A72,'问财（自己导出）'!$B:S,18,FALSE))/100000000</f>
        <v>#VALUE!</v>
      </c>
      <c r="Q72" s="25" t="str">
        <f>IF(ISERROR(VLOOKUP($A72,'问财（自己导出）'!$B:T,19,FALSE)),"",VLOOKUP($A72,'问财（自己导出）'!$B:T,19,FALSE))</f>
        <v/>
      </c>
      <c r="R72" s="25" t="str">
        <f>IF(ISERROR(VLOOKUP($A72,'问财（自己导出）'!$B:U,20,FALSE)),"",VLOOKUP($A72,'问财（自己导出）'!$B:U,20,FALSE))</f>
        <v/>
      </c>
      <c r="S72" s="25" t="str">
        <f>IF(ISERROR(VLOOKUP($A72,'问财（自己导出）'!$B:V,21,FALSE)),"",VLOOKUP($A72,'问财（自己导出）'!$B:V,21,FALSE))</f>
        <v/>
      </c>
    </row>
    <row r="73" ht="15.5" spans="1:19">
      <c r="A73" s="22" t="str">
        <f>IF('问财（自己导出）'!B71="","",'问财（自己导出）'!B71)</f>
        <v/>
      </c>
      <c r="B73" s="23" t="e">
        <f t="shared" si="6"/>
        <v>#VALUE!</v>
      </c>
      <c r="C73" s="23" t="e">
        <f t="shared" si="7"/>
        <v>#VALUE!</v>
      </c>
      <c r="D73" s="23" t="str">
        <f t="shared" si="8"/>
        <v>0</v>
      </c>
      <c r="E73" s="25" t="e">
        <f>IF(ISERROR(VLOOKUP($A73,'问财（自己导出）'!$B:H,7,FALSE)),"",VLOOKUP($A73,'问财（自己导出）'!$B:H,7,FALSE))/100000000</f>
        <v>#VALUE!</v>
      </c>
      <c r="F73" s="25" t="e">
        <f>IF(ISERROR(VLOOKUP($A73,'问财（自己导出）'!$B:I,8,FALSE)),"",VLOOKUP($A73,'问财（自己导出）'!$B:I,8,FALSE))/100000000</f>
        <v>#VALUE!</v>
      </c>
      <c r="G73" s="25" t="e">
        <f>IF(ISERROR(VLOOKUP($A73,'问财（自己导出）'!$B:J,9,FALSE)),"",VLOOKUP($A73,'问财（自己导出）'!$B:J,9,FALSE))/100000000</f>
        <v>#VALUE!</v>
      </c>
      <c r="H73" s="25" t="e">
        <f>IF(ISERROR(VLOOKUP($A73,'问财（自己导出）'!$B:K,10,FALSE)),"",VLOOKUP($A73,'问财（自己导出）'!$B:K,10,FALSE))/100000000</f>
        <v>#VALUE!</v>
      </c>
      <c r="I73" s="25" t="e">
        <f>IF(ISERROR(VLOOKUP($A73,'问财（自己导出）'!$B:L,11,FALSE)),"",VLOOKUP($A73,'问财（自己导出）'!$B:L,11,FALSE))/100000000</f>
        <v>#VALUE!</v>
      </c>
      <c r="J73" s="25" t="e">
        <f>IF(ISERROR(VLOOKUP($A73,'问财（自己导出）'!$B:M,12,FALSE)),"",VLOOKUP($A73,'问财（自己导出）'!$B:M,12,FALSE))/100000000</f>
        <v>#VALUE!</v>
      </c>
      <c r="K73" s="25" t="e">
        <f>IF(ISERROR(VLOOKUP($A73,'问财（自己导出）'!$B:N,13,FALSE)),"",VLOOKUP($A73,'问财（自己导出）'!$B:N,13,FALSE))/100000000</f>
        <v>#VALUE!</v>
      </c>
      <c r="L73" s="25" t="e">
        <f>IF(ISERROR(VLOOKUP($A73,'问财（自己导出）'!$B:O,14,FALSE)),"",VLOOKUP($A73,'问财（自己导出）'!$B:O,14,FALSE))/100000000</f>
        <v>#VALUE!</v>
      </c>
      <c r="M73" s="25" t="e">
        <f>IF(ISERROR(VLOOKUP($A73,'问财（自己导出）'!$B:P,15,FALSE)),"",VLOOKUP($A73,'问财（自己导出）'!$B:P,15,FALSE))/100000000</f>
        <v>#VALUE!</v>
      </c>
      <c r="N73" s="25" t="e">
        <f>IF(ISERROR(VLOOKUP($A73,'问财（自己导出）'!$B:Q,16,FALSE)),"",VLOOKUP($A73,'问财（自己导出）'!$B:Q,16,FALSE))/100000000</f>
        <v>#VALUE!</v>
      </c>
      <c r="O73" s="25" t="e">
        <f>IF(ISERROR(VLOOKUP($A73,'问财（自己导出）'!$B:R,17,FALSE)),"",VLOOKUP($A73,'问财（自己导出）'!$B:R,17,FALSE))/100000000</f>
        <v>#VALUE!</v>
      </c>
      <c r="P73" s="25" t="e">
        <f>IF(ISERROR(VLOOKUP($A73,'问财（自己导出）'!$B:S,18,FALSE)),"",VLOOKUP($A73,'问财（自己导出）'!$B:S,18,FALSE))/100000000</f>
        <v>#VALUE!</v>
      </c>
      <c r="Q73" s="25" t="str">
        <f>IF(ISERROR(VLOOKUP($A73,'问财（自己导出）'!$B:T,19,FALSE)),"",VLOOKUP($A73,'问财（自己导出）'!$B:T,19,FALSE))</f>
        <v/>
      </c>
      <c r="R73" s="25" t="str">
        <f>IF(ISERROR(VLOOKUP($A73,'问财（自己导出）'!$B:U,20,FALSE)),"",VLOOKUP($A73,'问财（自己导出）'!$B:U,20,FALSE))</f>
        <v/>
      </c>
      <c r="S73" s="25" t="str">
        <f>IF(ISERROR(VLOOKUP($A73,'问财（自己导出）'!$B:V,21,FALSE)),"",VLOOKUP($A73,'问财（自己导出）'!$B:V,21,FALSE))</f>
        <v/>
      </c>
    </row>
    <row r="74" ht="15.5" spans="1:19">
      <c r="A74" s="22" t="str">
        <f>IF('问财（自己导出）'!B72="","",'问财（自己导出）'!B72)</f>
        <v/>
      </c>
      <c r="B74" s="23" t="e">
        <f t="shared" si="6"/>
        <v>#VALUE!</v>
      </c>
      <c r="C74" s="23" t="e">
        <f t="shared" si="7"/>
        <v>#VALUE!</v>
      </c>
      <c r="D74" s="23" t="str">
        <f t="shared" si="8"/>
        <v>0</v>
      </c>
      <c r="E74" s="25" t="e">
        <f>IF(ISERROR(VLOOKUP($A74,'问财（自己导出）'!$B:H,7,FALSE)),"",VLOOKUP($A74,'问财（自己导出）'!$B:H,7,FALSE))/100000000</f>
        <v>#VALUE!</v>
      </c>
      <c r="F74" s="25" t="e">
        <f>IF(ISERROR(VLOOKUP($A74,'问财（自己导出）'!$B:I,8,FALSE)),"",VLOOKUP($A74,'问财（自己导出）'!$B:I,8,FALSE))/100000000</f>
        <v>#VALUE!</v>
      </c>
      <c r="G74" s="25" t="e">
        <f>IF(ISERROR(VLOOKUP($A74,'问财（自己导出）'!$B:J,9,FALSE)),"",VLOOKUP($A74,'问财（自己导出）'!$B:J,9,FALSE))/100000000</f>
        <v>#VALUE!</v>
      </c>
      <c r="H74" s="25" t="e">
        <f>IF(ISERROR(VLOOKUP($A74,'问财（自己导出）'!$B:K,10,FALSE)),"",VLOOKUP($A74,'问财（自己导出）'!$B:K,10,FALSE))/100000000</f>
        <v>#VALUE!</v>
      </c>
      <c r="I74" s="25" t="e">
        <f>IF(ISERROR(VLOOKUP($A74,'问财（自己导出）'!$B:L,11,FALSE)),"",VLOOKUP($A74,'问财（自己导出）'!$B:L,11,FALSE))/100000000</f>
        <v>#VALUE!</v>
      </c>
      <c r="J74" s="25" t="e">
        <f>IF(ISERROR(VLOOKUP($A74,'问财（自己导出）'!$B:M,12,FALSE)),"",VLOOKUP($A74,'问财（自己导出）'!$B:M,12,FALSE))/100000000</f>
        <v>#VALUE!</v>
      </c>
      <c r="K74" s="25" t="e">
        <f>IF(ISERROR(VLOOKUP($A74,'问财（自己导出）'!$B:N,13,FALSE)),"",VLOOKUP($A74,'问财（自己导出）'!$B:N,13,FALSE))/100000000</f>
        <v>#VALUE!</v>
      </c>
      <c r="L74" s="25" t="e">
        <f>IF(ISERROR(VLOOKUP($A74,'问财（自己导出）'!$B:O,14,FALSE)),"",VLOOKUP($A74,'问财（自己导出）'!$B:O,14,FALSE))/100000000</f>
        <v>#VALUE!</v>
      </c>
      <c r="M74" s="25" t="e">
        <f>IF(ISERROR(VLOOKUP($A74,'问财（自己导出）'!$B:P,15,FALSE)),"",VLOOKUP($A74,'问财（自己导出）'!$B:P,15,FALSE))/100000000</f>
        <v>#VALUE!</v>
      </c>
      <c r="N74" s="25" t="e">
        <f>IF(ISERROR(VLOOKUP($A74,'问财（自己导出）'!$B:Q,16,FALSE)),"",VLOOKUP($A74,'问财（自己导出）'!$B:Q,16,FALSE))/100000000</f>
        <v>#VALUE!</v>
      </c>
      <c r="O74" s="25" t="e">
        <f>IF(ISERROR(VLOOKUP($A74,'问财（自己导出）'!$B:R,17,FALSE)),"",VLOOKUP($A74,'问财（自己导出）'!$B:R,17,FALSE))/100000000</f>
        <v>#VALUE!</v>
      </c>
      <c r="P74" s="25" t="e">
        <f>IF(ISERROR(VLOOKUP($A74,'问财（自己导出）'!$B:S,18,FALSE)),"",VLOOKUP($A74,'问财（自己导出）'!$B:S,18,FALSE))/100000000</f>
        <v>#VALUE!</v>
      </c>
      <c r="Q74" s="25" t="str">
        <f>IF(ISERROR(VLOOKUP($A74,'问财（自己导出）'!$B:T,19,FALSE)),"",VLOOKUP($A74,'问财（自己导出）'!$B:T,19,FALSE))</f>
        <v/>
      </c>
      <c r="R74" s="25" t="str">
        <f>IF(ISERROR(VLOOKUP($A74,'问财（自己导出）'!$B:U,20,FALSE)),"",VLOOKUP($A74,'问财（自己导出）'!$B:U,20,FALSE))</f>
        <v/>
      </c>
      <c r="S74" s="25" t="str">
        <f>IF(ISERROR(VLOOKUP($A74,'问财（自己导出）'!$B:V,21,FALSE)),"",VLOOKUP($A74,'问财（自己导出）'!$B:V,21,FALSE))</f>
        <v/>
      </c>
    </row>
    <row r="75" ht="15.5" spans="1:19">
      <c r="A75" s="22" t="str">
        <f>IF('问财（自己导出）'!B73="","",'问财（自己导出）'!B73)</f>
        <v/>
      </c>
      <c r="B75" s="23" t="e">
        <f t="shared" ref="B75:B94" si="9">IF((E75-F75)&lt;(I75-J75),IF((F75-G75)&lt;(J75-K75),"NO","0"),IF((F75-G75)&lt;(J75-K75),IF((G75-H75)&lt;(K75-L75),"NO","0"),"0"))</f>
        <v>#VALUE!</v>
      </c>
      <c r="C75" s="23" t="e">
        <f t="shared" si="7"/>
        <v>#VALUE!</v>
      </c>
      <c r="D75" s="23" t="str">
        <f t="shared" si="8"/>
        <v>0</v>
      </c>
      <c r="E75" s="25" t="e">
        <f>IF(ISERROR(VLOOKUP($A75,'问财（自己导出）'!$B:H,7,FALSE)),"",VLOOKUP($A75,'问财（自己导出）'!$B:H,7,FALSE))/100000000</f>
        <v>#VALUE!</v>
      </c>
      <c r="F75" s="25" t="e">
        <f>IF(ISERROR(VLOOKUP($A75,'问财（自己导出）'!$B:I,8,FALSE)),"",VLOOKUP($A75,'问财（自己导出）'!$B:I,8,FALSE))/100000000</f>
        <v>#VALUE!</v>
      </c>
      <c r="G75" s="25" t="e">
        <f>IF(ISERROR(VLOOKUP($A75,'问财（自己导出）'!$B:J,9,FALSE)),"",VLOOKUP($A75,'问财（自己导出）'!$B:J,9,FALSE))/100000000</f>
        <v>#VALUE!</v>
      </c>
      <c r="H75" s="25" t="e">
        <f>IF(ISERROR(VLOOKUP($A75,'问财（自己导出）'!$B:K,10,FALSE)),"",VLOOKUP($A75,'问财（自己导出）'!$B:K,10,FALSE))/100000000</f>
        <v>#VALUE!</v>
      </c>
      <c r="I75" s="25" t="e">
        <f>IF(ISERROR(VLOOKUP($A75,'问财（自己导出）'!$B:L,11,FALSE)),"",VLOOKUP($A75,'问财（自己导出）'!$B:L,11,FALSE))/100000000</f>
        <v>#VALUE!</v>
      </c>
      <c r="J75" s="25" t="e">
        <f>IF(ISERROR(VLOOKUP($A75,'问财（自己导出）'!$B:M,12,FALSE)),"",VLOOKUP($A75,'问财（自己导出）'!$B:M,12,FALSE))/100000000</f>
        <v>#VALUE!</v>
      </c>
      <c r="K75" s="25" t="e">
        <f>IF(ISERROR(VLOOKUP($A75,'问财（自己导出）'!$B:N,13,FALSE)),"",VLOOKUP($A75,'问财（自己导出）'!$B:N,13,FALSE))/100000000</f>
        <v>#VALUE!</v>
      </c>
      <c r="L75" s="25" t="e">
        <f>IF(ISERROR(VLOOKUP($A75,'问财（自己导出）'!$B:O,14,FALSE)),"",VLOOKUP($A75,'问财（自己导出）'!$B:O,14,FALSE))/100000000</f>
        <v>#VALUE!</v>
      </c>
      <c r="M75" s="25" t="e">
        <f>IF(ISERROR(VLOOKUP($A75,'问财（自己导出）'!$B:P,15,FALSE)),"",VLOOKUP($A75,'问财（自己导出）'!$B:P,15,FALSE))/100000000</f>
        <v>#VALUE!</v>
      </c>
      <c r="N75" s="25" t="e">
        <f>IF(ISERROR(VLOOKUP($A75,'问财（自己导出）'!$B:Q,16,FALSE)),"",VLOOKUP($A75,'问财（自己导出）'!$B:Q,16,FALSE))/100000000</f>
        <v>#VALUE!</v>
      </c>
      <c r="O75" s="25" t="e">
        <f>IF(ISERROR(VLOOKUP($A75,'问财（自己导出）'!$B:R,17,FALSE)),"",VLOOKUP($A75,'问财（自己导出）'!$B:R,17,FALSE))/100000000</f>
        <v>#VALUE!</v>
      </c>
      <c r="P75" s="25" t="e">
        <f>IF(ISERROR(VLOOKUP($A75,'问财（自己导出）'!$B:S,18,FALSE)),"",VLOOKUP($A75,'问财（自己导出）'!$B:S,18,FALSE))/100000000</f>
        <v>#VALUE!</v>
      </c>
      <c r="Q75" s="25" t="str">
        <f>IF(ISERROR(VLOOKUP($A75,'问财（自己导出）'!$B:T,19,FALSE)),"",VLOOKUP($A75,'问财（自己导出）'!$B:T,19,FALSE))</f>
        <v/>
      </c>
      <c r="R75" s="25" t="str">
        <f>IF(ISERROR(VLOOKUP($A75,'问财（自己导出）'!$B:U,20,FALSE)),"",VLOOKUP($A75,'问财（自己导出）'!$B:U,20,FALSE))</f>
        <v/>
      </c>
      <c r="S75" s="25" t="str">
        <f>IF(ISERROR(VLOOKUP($A75,'问财（自己导出）'!$B:V,21,FALSE)),"",VLOOKUP($A75,'问财（自己导出）'!$B:V,21,FALSE))</f>
        <v/>
      </c>
    </row>
    <row r="76" ht="15.5" spans="1:19">
      <c r="A76" s="22" t="str">
        <f>IF('问财（自己导出）'!B74="","",'问财（自己导出）'!B74)</f>
        <v/>
      </c>
      <c r="B76" s="23" t="e">
        <f t="shared" si="9"/>
        <v>#VALUE!</v>
      </c>
      <c r="C76" s="23" t="e">
        <f t="shared" si="7"/>
        <v>#VALUE!</v>
      </c>
      <c r="D76" s="23" t="str">
        <f t="shared" si="8"/>
        <v>0</v>
      </c>
      <c r="E76" s="25" t="e">
        <f>IF(ISERROR(VLOOKUP($A76,'问财（自己导出）'!$B:H,7,FALSE)),"",VLOOKUP($A76,'问财（自己导出）'!$B:H,7,FALSE))/100000000</f>
        <v>#VALUE!</v>
      </c>
      <c r="F76" s="25" t="e">
        <f>IF(ISERROR(VLOOKUP($A76,'问财（自己导出）'!$B:I,8,FALSE)),"",VLOOKUP($A76,'问财（自己导出）'!$B:I,8,FALSE))/100000000</f>
        <v>#VALUE!</v>
      </c>
      <c r="G76" s="25" t="e">
        <f>IF(ISERROR(VLOOKUP($A76,'问财（自己导出）'!$B:J,9,FALSE)),"",VLOOKUP($A76,'问财（自己导出）'!$B:J,9,FALSE))/100000000</f>
        <v>#VALUE!</v>
      </c>
      <c r="H76" s="25" t="e">
        <f>IF(ISERROR(VLOOKUP($A76,'问财（自己导出）'!$B:K,10,FALSE)),"",VLOOKUP($A76,'问财（自己导出）'!$B:K,10,FALSE))/100000000</f>
        <v>#VALUE!</v>
      </c>
      <c r="I76" s="25" t="e">
        <f>IF(ISERROR(VLOOKUP($A76,'问财（自己导出）'!$B:L,11,FALSE)),"",VLOOKUP($A76,'问财（自己导出）'!$B:L,11,FALSE))/100000000</f>
        <v>#VALUE!</v>
      </c>
      <c r="J76" s="25" t="e">
        <f>IF(ISERROR(VLOOKUP($A76,'问财（自己导出）'!$B:M,12,FALSE)),"",VLOOKUP($A76,'问财（自己导出）'!$B:M,12,FALSE))/100000000</f>
        <v>#VALUE!</v>
      </c>
      <c r="K76" s="25" t="e">
        <f>IF(ISERROR(VLOOKUP($A76,'问财（自己导出）'!$B:N,13,FALSE)),"",VLOOKUP($A76,'问财（自己导出）'!$B:N,13,FALSE))/100000000</f>
        <v>#VALUE!</v>
      </c>
      <c r="L76" s="25" t="e">
        <f>IF(ISERROR(VLOOKUP($A76,'问财（自己导出）'!$B:O,14,FALSE)),"",VLOOKUP($A76,'问财（自己导出）'!$B:O,14,FALSE))/100000000</f>
        <v>#VALUE!</v>
      </c>
      <c r="M76" s="25" t="e">
        <f>IF(ISERROR(VLOOKUP($A76,'问财（自己导出）'!$B:P,15,FALSE)),"",VLOOKUP($A76,'问财（自己导出）'!$B:P,15,FALSE))/100000000</f>
        <v>#VALUE!</v>
      </c>
      <c r="N76" s="25" t="e">
        <f>IF(ISERROR(VLOOKUP($A76,'问财（自己导出）'!$B:Q,16,FALSE)),"",VLOOKUP($A76,'问财（自己导出）'!$B:Q,16,FALSE))/100000000</f>
        <v>#VALUE!</v>
      </c>
      <c r="O76" s="25" t="e">
        <f>IF(ISERROR(VLOOKUP($A76,'问财（自己导出）'!$B:R,17,FALSE)),"",VLOOKUP($A76,'问财（自己导出）'!$B:R,17,FALSE))/100000000</f>
        <v>#VALUE!</v>
      </c>
      <c r="P76" s="25" t="e">
        <f>IF(ISERROR(VLOOKUP($A76,'问财（自己导出）'!$B:S,18,FALSE)),"",VLOOKUP($A76,'问财（自己导出）'!$B:S,18,FALSE))/100000000</f>
        <v>#VALUE!</v>
      </c>
      <c r="Q76" s="25" t="str">
        <f>IF(ISERROR(VLOOKUP($A76,'问财（自己导出）'!$B:T,19,FALSE)),"",VLOOKUP($A76,'问财（自己导出）'!$B:T,19,FALSE))</f>
        <v/>
      </c>
      <c r="R76" s="25" t="str">
        <f>IF(ISERROR(VLOOKUP($A76,'问财（自己导出）'!$B:U,20,FALSE)),"",VLOOKUP($A76,'问财（自己导出）'!$B:U,20,FALSE))</f>
        <v/>
      </c>
      <c r="S76" s="25" t="str">
        <f>IF(ISERROR(VLOOKUP($A76,'问财（自己导出）'!$B:V,21,FALSE)),"",VLOOKUP($A76,'问财（自己导出）'!$B:V,21,FALSE))</f>
        <v/>
      </c>
    </row>
    <row r="77" ht="15.5" spans="1:19">
      <c r="A77" s="22" t="str">
        <f>IF('问财（自己导出）'!B75="","",'问财（自己导出）'!B75)</f>
        <v/>
      </c>
      <c r="B77" s="23" t="e">
        <f t="shared" si="9"/>
        <v>#VALUE!</v>
      </c>
      <c r="C77" s="23" t="e">
        <f t="shared" si="7"/>
        <v>#VALUE!</v>
      </c>
      <c r="D77" s="23" t="str">
        <f t="shared" si="8"/>
        <v>0</v>
      </c>
      <c r="E77" s="25" t="e">
        <f>IF(ISERROR(VLOOKUP($A77,'问财（自己导出）'!$B:H,7,FALSE)),"",VLOOKUP($A77,'问财（自己导出）'!$B:H,7,FALSE))/100000000</f>
        <v>#VALUE!</v>
      </c>
      <c r="F77" s="25" t="e">
        <f>IF(ISERROR(VLOOKUP($A77,'问财（自己导出）'!$B:I,8,FALSE)),"",VLOOKUP($A77,'问财（自己导出）'!$B:I,8,FALSE))/100000000</f>
        <v>#VALUE!</v>
      </c>
      <c r="G77" s="25" t="e">
        <f>IF(ISERROR(VLOOKUP($A77,'问财（自己导出）'!$B:J,9,FALSE)),"",VLOOKUP($A77,'问财（自己导出）'!$B:J,9,FALSE))/100000000</f>
        <v>#VALUE!</v>
      </c>
      <c r="H77" s="25" t="e">
        <f>IF(ISERROR(VLOOKUP($A77,'问财（自己导出）'!$B:K,10,FALSE)),"",VLOOKUP($A77,'问财（自己导出）'!$B:K,10,FALSE))/100000000</f>
        <v>#VALUE!</v>
      </c>
      <c r="I77" s="25" t="e">
        <f>IF(ISERROR(VLOOKUP($A77,'问财（自己导出）'!$B:L,11,FALSE)),"",VLOOKUP($A77,'问财（自己导出）'!$B:L,11,FALSE))/100000000</f>
        <v>#VALUE!</v>
      </c>
      <c r="J77" s="25" t="e">
        <f>IF(ISERROR(VLOOKUP($A77,'问财（自己导出）'!$B:M,12,FALSE)),"",VLOOKUP($A77,'问财（自己导出）'!$B:M,12,FALSE))/100000000</f>
        <v>#VALUE!</v>
      </c>
      <c r="K77" s="25" t="e">
        <f>IF(ISERROR(VLOOKUP($A77,'问财（自己导出）'!$B:N,13,FALSE)),"",VLOOKUP($A77,'问财（自己导出）'!$B:N,13,FALSE))/100000000</f>
        <v>#VALUE!</v>
      </c>
      <c r="L77" s="25" t="e">
        <f>IF(ISERROR(VLOOKUP($A77,'问财（自己导出）'!$B:O,14,FALSE)),"",VLOOKUP($A77,'问财（自己导出）'!$B:O,14,FALSE))/100000000</f>
        <v>#VALUE!</v>
      </c>
      <c r="M77" s="25" t="e">
        <f>IF(ISERROR(VLOOKUP($A77,'问财（自己导出）'!$B:P,15,FALSE)),"",VLOOKUP($A77,'问财（自己导出）'!$B:P,15,FALSE))/100000000</f>
        <v>#VALUE!</v>
      </c>
      <c r="N77" s="25" t="e">
        <f>IF(ISERROR(VLOOKUP($A77,'问财（自己导出）'!$B:Q,16,FALSE)),"",VLOOKUP($A77,'问财（自己导出）'!$B:Q,16,FALSE))/100000000</f>
        <v>#VALUE!</v>
      </c>
      <c r="O77" s="25" t="e">
        <f>IF(ISERROR(VLOOKUP($A77,'问财（自己导出）'!$B:R,17,FALSE)),"",VLOOKUP($A77,'问财（自己导出）'!$B:R,17,FALSE))/100000000</f>
        <v>#VALUE!</v>
      </c>
      <c r="P77" s="25" t="e">
        <f>IF(ISERROR(VLOOKUP($A77,'问财（自己导出）'!$B:S,18,FALSE)),"",VLOOKUP($A77,'问财（自己导出）'!$B:S,18,FALSE))/100000000</f>
        <v>#VALUE!</v>
      </c>
      <c r="Q77" s="25" t="str">
        <f>IF(ISERROR(VLOOKUP($A77,'问财（自己导出）'!$B:T,19,FALSE)),"",VLOOKUP($A77,'问财（自己导出）'!$B:T,19,FALSE))</f>
        <v/>
      </c>
      <c r="R77" s="25" t="str">
        <f>IF(ISERROR(VLOOKUP($A77,'问财（自己导出）'!$B:U,20,FALSE)),"",VLOOKUP($A77,'问财（自己导出）'!$B:U,20,FALSE))</f>
        <v/>
      </c>
      <c r="S77" s="25" t="str">
        <f>IF(ISERROR(VLOOKUP($A77,'问财（自己导出）'!$B:V,21,FALSE)),"",VLOOKUP($A77,'问财（自己导出）'!$B:V,21,FALSE))</f>
        <v/>
      </c>
    </row>
    <row r="78" ht="15.5" spans="1:19">
      <c r="A78" s="22" t="str">
        <f>IF('问财（自己导出）'!B76="","",'问财（自己导出）'!B76)</f>
        <v/>
      </c>
      <c r="B78" s="23" t="e">
        <f t="shared" si="9"/>
        <v>#VALUE!</v>
      </c>
      <c r="C78" s="23" t="e">
        <f t="shared" si="7"/>
        <v>#VALUE!</v>
      </c>
      <c r="D78" s="23" t="str">
        <f t="shared" si="8"/>
        <v>0</v>
      </c>
      <c r="E78" s="25" t="e">
        <f>IF(ISERROR(VLOOKUP($A78,'问财（自己导出）'!$B:H,7,FALSE)),"",VLOOKUP($A78,'问财（自己导出）'!$B:H,7,FALSE))/100000000</f>
        <v>#VALUE!</v>
      </c>
      <c r="F78" s="25" t="e">
        <f>IF(ISERROR(VLOOKUP($A78,'问财（自己导出）'!$B:I,8,FALSE)),"",VLOOKUP($A78,'问财（自己导出）'!$B:I,8,FALSE))/100000000</f>
        <v>#VALUE!</v>
      </c>
      <c r="G78" s="25" t="e">
        <f>IF(ISERROR(VLOOKUP($A78,'问财（自己导出）'!$B:J,9,FALSE)),"",VLOOKUP($A78,'问财（自己导出）'!$B:J,9,FALSE))/100000000</f>
        <v>#VALUE!</v>
      </c>
      <c r="H78" s="25" t="e">
        <f>IF(ISERROR(VLOOKUP($A78,'问财（自己导出）'!$B:K,10,FALSE)),"",VLOOKUP($A78,'问财（自己导出）'!$B:K,10,FALSE))/100000000</f>
        <v>#VALUE!</v>
      </c>
      <c r="I78" s="25" t="e">
        <f>IF(ISERROR(VLOOKUP($A78,'问财（自己导出）'!$B:L,11,FALSE)),"",VLOOKUP($A78,'问财（自己导出）'!$B:L,11,FALSE))/100000000</f>
        <v>#VALUE!</v>
      </c>
      <c r="J78" s="25" t="e">
        <f>IF(ISERROR(VLOOKUP($A78,'问财（自己导出）'!$B:M,12,FALSE)),"",VLOOKUP($A78,'问财（自己导出）'!$B:M,12,FALSE))/100000000</f>
        <v>#VALUE!</v>
      </c>
      <c r="K78" s="25" t="e">
        <f>IF(ISERROR(VLOOKUP($A78,'问财（自己导出）'!$B:N,13,FALSE)),"",VLOOKUP($A78,'问财（自己导出）'!$B:N,13,FALSE))/100000000</f>
        <v>#VALUE!</v>
      </c>
      <c r="L78" s="25" t="e">
        <f>IF(ISERROR(VLOOKUP($A78,'问财（自己导出）'!$B:O,14,FALSE)),"",VLOOKUP($A78,'问财（自己导出）'!$B:O,14,FALSE))/100000000</f>
        <v>#VALUE!</v>
      </c>
      <c r="M78" s="25" t="e">
        <f>IF(ISERROR(VLOOKUP($A78,'问财（自己导出）'!$B:P,15,FALSE)),"",VLOOKUP($A78,'问财（自己导出）'!$B:P,15,FALSE))/100000000</f>
        <v>#VALUE!</v>
      </c>
      <c r="N78" s="25" t="e">
        <f>IF(ISERROR(VLOOKUP($A78,'问财（自己导出）'!$B:Q,16,FALSE)),"",VLOOKUP($A78,'问财（自己导出）'!$B:Q,16,FALSE))/100000000</f>
        <v>#VALUE!</v>
      </c>
      <c r="O78" s="25" t="e">
        <f>IF(ISERROR(VLOOKUP($A78,'问财（自己导出）'!$B:R,17,FALSE)),"",VLOOKUP($A78,'问财（自己导出）'!$B:R,17,FALSE))/100000000</f>
        <v>#VALUE!</v>
      </c>
      <c r="P78" s="25" t="e">
        <f>IF(ISERROR(VLOOKUP($A78,'问财（自己导出）'!$B:S,18,FALSE)),"",VLOOKUP($A78,'问财（自己导出）'!$B:S,18,FALSE))/100000000</f>
        <v>#VALUE!</v>
      </c>
      <c r="Q78" s="25" t="str">
        <f>IF(ISERROR(VLOOKUP($A78,'问财（自己导出）'!$B:T,19,FALSE)),"",VLOOKUP($A78,'问财（自己导出）'!$B:T,19,FALSE))</f>
        <v/>
      </c>
      <c r="R78" s="25" t="str">
        <f>IF(ISERROR(VLOOKUP($A78,'问财（自己导出）'!$B:U,20,FALSE)),"",VLOOKUP($A78,'问财（自己导出）'!$B:U,20,FALSE))</f>
        <v/>
      </c>
      <c r="S78" s="25" t="str">
        <f>IF(ISERROR(VLOOKUP($A78,'问财（自己导出）'!$B:V,21,FALSE)),"",VLOOKUP($A78,'问财（自己导出）'!$B:V,21,FALSE))</f>
        <v/>
      </c>
    </row>
    <row r="79" ht="15.5" spans="1:19">
      <c r="A79" s="22" t="str">
        <f>IF('问财（自己导出）'!B77="","",'问财（自己导出）'!B77)</f>
        <v/>
      </c>
      <c r="B79" s="23" t="e">
        <f t="shared" si="9"/>
        <v>#VALUE!</v>
      </c>
      <c r="C79" s="23" t="e">
        <f t="shared" si="7"/>
        <v>#VALUE!</v>
      </c>
      <c r="D79" s="23" t="str">
        <f t="shared" si="8"/>
        <v>0</v>
      </c>
      <c r="E79" s="25" t="e">
        <f>IF(ISERROR(VLOOKUP($A79,'问财（自己导出）'!$B:H,7,FALSE)),"",VLOOKUP($A79,'问财（自己导出）'!$B:H,7,FALSE))/100000000</f>
        <v>#VALUE!</v>
      </c>
      <c r="F79" s="25" t="e">
        <f>IF(ISERROR(VLOOKUP($A79,'问财（自己导出）'!$B:I,8,FALSE)),"",VLOOKUP($A79,'问财（自己导出）'!$B:I,8,FALSE))/100000000</f>
        <v>#VALUE!</v>
      </c>
      <c r="G79" s="25" t="e">
        <f>IF(ISERROR(VLOOKUP($A79,'问财（自己导出）'!$B:J,9,FALSE)),"",VLOOKUP($A79,'问财（自己导出）'!$B:J,9,FALSE))/100000000</f>
        <v>#VALUE!</v>
      </c>
      <c r="H79" s="25" t="e">
        <f>IF(ISERROR(VLOOKUP($A79,'问财（自己导出）'!$B:K,10,FALSE)),"",VLOOKUP($A79,'问财（自己导出）'!$B:K,10,FALSE))/100000000</f>
        <v>#VALUE!</v>
      </c>
      <c r="I79" s="25" t="e">
        <f>IF(ISERROR(VLOOKUP($A79,'问财（自己导出）'!$B:L,11,FALSE)),"",VLOOKUP($A79,'问财（自己导出）'!$B:L,11,FALSE))/100000000</f>
        <v>#VALUE!</v>
      </c>
      <c r="J79" s="25" t="e">
        <f>IF(ISERROR(VLOOKUP($A79,'问财（自己导出）'!$B:M,12,FALSE)),"",VLOOKUP($A79,'问财（自己导出）'!$B:M,12,FALSE))/100000000</f>
        <v>#VALUE!</v>
      </c>
      <c r="K79" s="25" t="e">
        <f>IF(ISERROR(VLOOKUP($A79,'问财（自己导出）'!$B:N,13,FALSE)),"",VLOOKUP($A79,'问财（自己导出）'!$B:N,13,FALSE))/100000000</f>
        <v>#VALUE!</v>
      </c>
      <c r="L79" s="25" t="e">
        <f>IF(ISERROR(VLOOKUP($A79,'问财（自己导出）'!$B:O,14,FALSE)),"",VLOOKUP($A79,'问财（自己导出）'!$B:O,14,FALSE))/100000000</f>
        <v>#VALUE!</v>
      </c>
      <c r="M79" s="25" t="e">
        <f>IF(ISERROR(VLOOKUP($A79,'问财（自己导出）'!$B:P,15,FALSE)),"",VLOOKUP($A79,'问财（自己导出）'!$B:P,15,FALSE))/100000000</f>
        <v>#VALUE!</v>
      </c>
      <c r="N79" s="25" t="e">
        <f>IF(ISERROR(VLOOKUP($A79,'问财（自己导出）'!$B:Q,16,FALSE)),"",VLOOKUP($A79,'问财（自己导出）'!$B:Q,16,FALSE))/100000000</f>
        <v>#VALUE!</v>
      </c>
      <c r="O79" s="25" t="e">
        <f>IF(ISERROR(VLOOKUP($A79,'问财（自己导出）'!$B:R,17,FALSE)),"",VLOOKUP($A79,'问财（自己导出）'!$B:R,17,FALSE))/100000000</f>
        <v>#VALUE!</v>
      </c>
      <c r="P79" s="25" t="e">
        <f>IF(ISERROR(VLOOKUP($A79,'问财（自己导出）'!$B:S,18,FALSE)),"",VLOOKUP($A79,'问财（自己导出）'!$B:S,18,FALSE))/100000000</f>
        <v>#VALUE!</v>
      </c>
      <c r="Q79" s="25" t="str">
        <f>IF(ISERROR(VLOOKUP($A79,'问财（自己导出）'!$B:T,19,FALSE)),"",VLOOKUP($A79,'问财（自己导出）'!$B:T,19,FALSE))</f>
        <v/>
      </c>
      <c r="R79" s="25" t="str">
        <f>IF(ISERROR(VLOOKUP($A79,'问财（自己导出）'!$B:U,20,FALSE)),"",VLOOKUP($A79,'问财（自己导出）'!$B:U,20,FALSE))</f>
        <v/>
      </c>
      <c r="S79" s="25" t="str">
        <f>IF(ISERROR(VLOOKUP($A79,'问财（自己导出）'!$B:V,21,FALSE)),"",VLOOKUP($A79,'问财（自己导出）'!$B:V,21,FALSE))</f>
        <v/>
      </c>
    </row>
    <row r="80" ht="15.5" spans="1:19">
      <c r="A80" s="22" t="str">
        <f>IF('问财（自己导出）'!B78="","",'问财（自己导出）'!B78)</f>
        <v/>
      </c>
      <c r="B80" s="23" t="e">
        <f t="shared" si="9"/>
        <v>#VALUE!</v>
      </c>
      <c r="C80" s="23" t="e">
        <f t="shared" si="7"/>
        <v>#VALUE!</v>
      </c>
      <c r="D80" s="23" t="str">
        <f t="shared" si="8"/>
        <v>0</v>
      </c>
      <c r="E80" s="25" t="e">
        <f>IF(ISERROR(VLOOKUP($A80,'问财（自己导出）'!$B:H,7,FALSE)),"",VLOOKUP($A80,'问财（自己导出）'!$B:H,7,FALSE))/100000000</f>
        <v>#VALUE!</v>
      </c>
      <c r="F80" s="25" t="e">
        <f>IF(ISERROR(VLOOKUP($A80,'问财（自己导出）'!$B:I,8,FALSE)),"",VLOOKUP($A80,'问财（自己导出）'!$B:I,8,FALSE))/100000000</f>
        <v>#VALUE!</v>
      </c>
      <c r="G80" s="25" t="e">
        <f>IF(ISERROR(VLOOKUP($A80,'问财（自己导出）'!$B:J,9,FALSE)),"",VLOOKUP($A80,'问财（自己导出）'!$B:J,9,FALSE))/100000000</f>
        <v>#VALUE!</v>
      </c>
      <c r="H80" s="25" t="e">
        <f>IF(ISERROR(VLOOKUP($A80,'问财（自己导出）'!$B:K,10,FALSE)),"",VLOOKUP($A80,'问财（自己导出）'!$B:K,10,FALSE))/100000000</f>
        <v>#VALUE!</v>
      </c>
      <c r="I80" s="25" t="e">
        <f>IF(ISERROR(VLOOKUP($A80,'问财（自己导出）'!$B:L,11,FALSE)),"",VLOOKUP($A80,'问财（自己导出）'!$B:L,11,FALSE))/100000000</f>
        <v>#VALUE!</v>
      </c>
      <c r="J80" s="25" t="e">
        <f>IF(ISERROR(VLOOKUP($A80,'问财（自己导出）'!$B:M,12,FALSE)),"",VLOOKUP($A80,'问财（自己导出）'!$B:M,12,FALSE))/100000000</f>
        <v>#VALUE!</v>
      </c>
      <c r="K80" s="25" t="e">
        <f>IF(ISERROR(VLOOKUP($A80,'问财（自己导出）'!$B:N,13,FALSE)),"",VLOOKUP($A80,'问财（自己导出）'!$B:N,13,FALSE))/100000000</f>
        <v>#VALUE!</v>
      </c>
      <c r="L80" s="25" t="e">
        <f>IF(ISERROR(VLOOKUP($A80,'问财（自己导出）'!$B:O,14,FALSE)),"",VLOOKUP($A80,'问财（自己导出）'!$B:O,14,FALSE))/100000000</f>
        <v>#VALUE!</v>
      </c>
      <c r="M80" s="25" t="e">
        <f>IF(ISERROR(VLOOKUP($A80,'问财（自己导出）'!$B:P,15,FALSE)),"",VLOOKUP($A80,'问财（自己导出）'!$B:P,15,FALSE))/100000000</f>
        <v>#VALUE!</v>
      </c>
      <c r="N80" s="25" t="e">
        <f>IF(ISERROR(VLOOKUP($A80,'问财（自己导出）'!$B:Q,16,FALSE)),"",VLOOKUP($A80,'问财（自己导出）'!$B:Q,16,FALSE))/100000000</f>
        <v>#VALUE!</v>
      </c>
      <c r="O80" s="25" t="e">
        <f>IF(ISERROR(VLOOKUP($A80,'问财（自己导出）'!$B:R,17,FALSE)),"",VLOOKUP($A80,'问财（自己导出）'!$B:R,17,FALSE))/100000000</f>
        <v>#VALUE!</v>
      </c>
      <c r="P80" s="25" t="e">
        <f>IF(ISERROR(VLOOKUP($A80,'问财（自己导出）'!$B:S,18,FALSE)),"",VLOOKUP($A80,'问财（自己导出）'!$B:S,18,FALSE))/100000000</f>
        <v>#VALUE!</v>
      </c>
      <c r="Q80" s="25" t="str">
        <f>IF(ISERROR(VLOOKUP($A80,'问财（自己导出）'!$B:T,19,FALSE)),"",VLOOKUP($A80,'问财（自己导出）'!$B:T,19,FALSE))</f>
        <v/>
      </c>
      <c r="R80" s="25" t="str">
        <f>IF(ISERROR(VLOOKUP($A80,'问财（自己导出）'!$B:U,20,FALSE)),"",VLOOKUP($A80,'问财（自己导出）'!$B:U,20,FALSE))</f>
        <v/>
      </c>
      <c r="S80" s="25" t="str">
        <f>IF(ISERROR(VLOOKUP($A80,'问财（自己导出）'!$B:V,21,FALSE)),"",VLOOKUP($A80,'问财（自己导出）'!$B:V,21,FALSE))</f>
        <v/>
      </c>
    </row>
    <row r="81" ht="15.5" spans="1:19">
      <c r="A81" s="22" t="str">
        <f>IF('问财（自己导出）'!B79="","",'问财（自己导出）'!B79)</f>
        <v/>
      </c>
      <c r="B81" s="23" t="e">
        <f t="shared" si="9"/>
        <v>#VALUE!</v>
      </c>
      <c r="C81" s="23" t="e">
        <f t="shared" si="7"/>
        <v>#VALUE!</v>
      </c>
      <c r="D81" s="23" t="str">
        <f t="shared" si="8"/>
        <v>0</v>
      </c>
      <c r="E81" s="25" t="e">
        <f>IF(ISERROR(VLOOKUP($A81,'问财（自己导出）'!$B:H,7,FALSE)),"",VLOOKUP($A81,'问财（自己导出）'!$B:H,7,FALSE))/100000000</f>
        <v>#VALUE!</v>
      </c>
      <c r="F81" s="25" t="e">
        <f>IF(ISERROR(VLOOKUP($A81,'问财（自己导出）'!$B:I,8,FALSE)),"",VLOOKUP($A81,'问财（自己导出）'!$B:I,8,FALSE))/100000000</f>
        <v>#VALUE!</v>
      </c>
      <c r="G81" s="25" t="e">
        <f>IF(ISERROR(VLOOKUP($A81,'问财（自己导出）'!$B:J,9,FALSE)),"",VLOOKUP($A81,'问财（自己导出）'!$B:J,9,FALSE))/100000000</f>
        <v>#VALUE!</v>
      </c>
      <c r="H81" s="25" t="e">
        <f>IF(ISERROR(VLOOKUP($A81,'问财（自己导出）'!$B:K,10,FALSE)),"",VLOOKUP($A81,'问财（自己导出）'!$B:K,10,FALSE))/100000000</f>
        <v>#VALUE!</v>
      </c>
      <c r="I81" s="25" t="e">
        <f>IF(ISERROR(VLOOKUP($A81,'问财（自己导出）'!$B:L,11,FALSE)),"",VLOOKUP($A81,'问财（自己导出）'!$B:L,11,FALSE))/100000000</f>
        <v>#VALUE!</v>
      </c>
      <c r="J81" s="25" t="e">
        <f>IF(ISERROR(VLOOKUP($A81,'问财（自己导出）'!$B:M,12,FALSE)),"",VLOOKUP($A81,'问财（自己导出）'!$B:M,12,FALSE))/100000000</f>
        <v>#VALUE!</v>
      </c>
      <c r="K81" s="25" t="e">
        <f>IF(ISERROR(VLOOKUP($A81,'问财（自己导出）'!$B:N,13,FALSE)),"",VLOOKUP($A81,'问财（自己导出）'!$B:N,13,FALSE))/100000000</f>
        <v>#VALUE!</v>
      </c>
      <c r="L81" s="25" t="e">
        <f>IF(ISERROR(VLOOKUP($A81,'问财（自己导出）'!$B:O,14,FALSE)),"",VLOOKUP($A81,'问财（自己导出）'!$B:O,14,FALSE))/100000000</f>
        <v>#VALUE!</v>
      </c>
      <c r="M81" s="25" t="e">
        <f>IF(ISERROR(VLOOKUP($A81,'问财（自己导出）'!$B:P,15,FALSE)),"",VLOOKUP($A81,'问财（自己导出）'!$B:P,15,FALSE))/100000000</f>
        <v>#VALUE!</v>
      </c>
      <c r="N81" s="25" t="e">
        <f>IF(ISERROR(VLOOKUP($A81,'问财（自己导出）'!$B:Q,16,FALSE)),"",VLOOKUP($A81,'问财（自己导出）'!$B:Q,16,FALSE))/100000000</f>
        <v>#VALUE!</v>
      </c>
      <c r="O81" s="25" t="e">
        <f>IF(ISERROR(VLOOKUP($A81,'问财（自己导出）'!$B:R,17,FALSE)),"",VLOOKUP($A81,'问财（自己导出）'!$B:R,17,FALSE))/100000000</f>
        <v>#VALUE!</v>
      </c>
      <c r="P81" s="25" t="e">
        <f>IF(ISERROR(VLOOKUP($A81,'问财（自己导出）'!$B:S,18,FALSE)),"",VLOOKUP($A81,'问财（自己导出）'!$B:S,18,FALSE))/100000000</f>
        <v>#VALUE!</v>
      </c>
      <c r="Q81" s="25" t="str">
        <f>IF(ISERROR(VLOOKUP($A81,'问财（自己导出）'!$B:T,19,FALSE)),"",VLOOKUP($A81,'问财（自己导出）'!$B:T,19,FALSE))</f>
        <v/>
      </c>
      <c r="R81" s="25" t="str">
        <f>IF(ISERROR(VLOOKUP($A81,'问财（自己导出）'!$B:U,20,FALSE)),"",VLOOKUP($A81,'问财（自己导出）'!$B:U,20,FALSE))</f>
        <v/>
      </c>
      <c r="S81" s="25" t="str">
        <f>IF(ISERROR(VLOOKUP($A81,'问财（自己导出）'!$B:V,21,FALSE)),"",VLOOKUP($A81,'问财（自己导出）'!$B:V,21,FALSE))</f>
        <v/>
      </c>
    </row>
    <row r="82" ht="15.5" spans="1:19">
      <c r="A82" s="22" t="str">
        <f>IF('问财（自己导出）'!B80="","",'问财（自己导出）'!B80)</f>
        <v/>
      </c>
      <c r="B82" s="23" t="e">
        <f t="shared" si="9"/>
        <v>#VALUE!</v>
      </c>
      <c r="C82" s="23" t="e">
        <f t="shared" si="7"/>
        <v>#VALUE!</v>
      </c>
      <c r="D82" s="23" t="str">
        <f t="shared" si="8"/>
        <v>0</v>
      </c>
      <c r="E82" s="25" t="e">
        <f>IF(ISERROR(VLOOKUP($A82,'问财（自己导出）'!$B:H,7,FALSE)),"",VLOOKUP($A82,'问财（自己导出）'!$B:H,7,FALSE))/100000000</f>
        <v>#VALUE!</v>
      </c>
      <c r="F82" s="25" t="e">
        <f>IF(ISERROR(VLOOKUP($A82,'问财（自己导出）'!$B:I,8,FALSE)),"",VLOOKUP($A82,'问财（自己导出）'!$B:I,8,FALSE))/100000000</f>
        <v>#VALUE!</v>
      </c>
      <c r="G82" s="25" t="e">
        <f>IF(ISERROR(VLOOKUP($A82,'问财（自己导出）'!$B:J,9,FALSE)),"",VLOOKUP($A82,'问财（自己导出）'!$B:J,9,FALSE))/100000000</f>
        <v>#VALUE!</v>
      </c>
      <c r="H82" s="25" t="e">
        <f>IF(ISERROR(VLOOKUP($A82,'问财（自己导出）'!$B:K,10,FALSE)),"",VLOOKUP($A82,'问财（自己导出）'!$B:K,10,FALSE))/100000000</f>
        <v>#VALUE!</v>
      </c>
      <c r="I82" s="25" t="e">
        <f>IF(ISERROR(VLOOKUP($A82,'问财（自己导出）'!$B:L,11,FALSE)),"",VLOOKUP($A82,'问财（自己导出）'!$B:L,11,FALSE))/100000000</f>
        <v>#VALUE!</v>
      </c>
      <c r="J82" s="25" t="e">
        <f>IF(ISERROR(VLOOKUP($A82,'问财（自己导出）'!$B:M,12,FALSE)),"",VLOOKUP($A82,'问财（自己导出）'!$B:M,12,FALSE))/100000000</f>
        <v>#VALUE!</v>
      </c>
      <c r="K82" s="25" t="e">
        <f>IF(ISERROR(VLOOKUP($A82,'问财（自己导出）'!$B:N,13,FALSE)),"",VLOOKUP($A82,'问财（自己导出）'!$B:N,13,FALSE))/100000000</f>
        <v>#VALUE!</v>
      </c>
      <c r="L82" s="25" t="e">
        <f>IF(ISERROR(VLOOKUP($A82,'问财（自己导出）'!$B:O,14,FALSE)),"",VLOOKUP($A82,'问财（自己导出）'!$B:O,14,FALSE))/100000000</f>
        <v>#VALUE!</v>
      </c>
      <c r="M82" s="25" t="e">
        <f>IF(ISERROR(VLOOKUP($A82,'问财（自己导出）'!$B:P,15,FALSE)),"",VLOOKUP($A82,'问财（自己导出）'!$B:P,15,FALSE))/100000000</f>
        <v>#VALUE!</v>
      </c>
      <c r="N82" s="25" t="e">
        <f>IF(ISERROR(VLOOKUP($A82,'问财（自己导出）'!$B:Q,16,FALSE)),"",VLOOKUP($A82,'问财（自己导出）'!$B:Q,16,FALSE))/100000000</f>
        <v>#VALUE!</v>
      </c>
      <c r="O82" s="25" t="e">
        <f>IF(ISERROR(VLOOKUP($A82,'问财（自己导出）'!$B:R,17,FALSE)),"",VLOOKUP($A82,'问财（自己导出）'!$B:R,17,FALSE))/100000000</f>
        <v>#VALUE!</v>
      </c>
      <c r="P82" s="25" t="e">
        <f>IF(ISERROR(VLOOKUP($A82,'问财（自己导出）'!$B:S,18,FALSE)),"",VLOOKUP($A82,'问财（自己导出）'!$B:S,18,FALSE))/100000000</f>
        <v>#VALUE!</v>
      </c>
      <c r="Q82" s="25" t="str">
        <f>IF(ISERROR(VLOOKUP($A82,'问财（自己导出）'!$B:T,19,FALSE)),"",VLOOKUP($A82,'问财（自己导出）'!$B:T,19,FALSE))</f>
        <v/>
      </c>
      <c r="R82" s="25" t="str">
        <f>IF(ISERROR(VLOOKUP($A82,'问财（自己导出）'!$B:U,20,FALSE)),"",VLOOKUP($A82,'问财（自己导出）'!$B:U,20,FALSE))</f>
        <v/>
      </c>
      <c r="S82" s="25" t="str">
        <f>IF(ISERROR(VLOOKUP($A82,'问财（自己导出）'!$B:V,21,FALSE)),"",VLOOKUP($A82,'问财（自己导出）'!$B:V,21,FALSE))</f>
        <v/>
      </c>
    </row>
    <row r="83" ht="15.5" spans="1:19">
      <c r="A83" s="22" t="str">
        <f>IF('问财（自己导出）'!B81="","",'问财（自己导出）'!B81)</f>
        <v/>
      </c>
      <c r="B83" s="23" t="e">
        <f t="shared" si="9"/>
        <v>#VALUE!</v>
      </c>
      <c r="C83" s="23" t="e">
        <f t="shared" si="7"/>
        <v>#VALUE!</v>
      </c>
      <c r="D83" s="23" t="str">
        <f t="shared" si="8"/>
        <v>0</v>
      </c>
      <c r="E83" s="25" t="e">
        <f>IF(ISERROR(VLOOKUP($A83,'问财（自己导出）'!$B:H,7,FALSE)),"",VLOOKUP($A83,'问财（自己导出）'!$B:H,7,FALSE))/100000000</f>
        <v>#VALUE!</v>
      </c>
      <c r="F83" s="25" t="e">
        <f>IF(ISERROR(VLOOKUP($A83,'问财（自己导出）'!$B:I,8,FALSE)),"",VLOOKUP($A83,'问财（自己导出）'!$B:I,8,FALSE))/100000000</f>
        <v>#VALUE!</v>
      </c>
      <c r="G83" s="25" t="e">
        <f>IF(ISERROR(VLOOKUP($A83,'问财（自己导出）'!$B:J,9,FALSE)),"",VLOOKUP($A83,'问财（自己导出）'!$B:J,9,FALSE))/100000000</f>
        <v>#VALUE!</v>
      </c>
      <c r="H83" s="25" t="e">
        <f>IF(ISERROR(VLOOKUP($A83,'问财（自己导出）'!$B:K,10,FALSE)),"",VLOOKUP($A83,'问财（自己导出）'!$B:K,10,FALSE))/100000000</f>
        <v>#VALUE!</v>
      </c>
      <c r="I83" s="25" t="e">
        <f>IF(ISERROR(VLOOKUP($A83,'问财（自己导出）'!$B:L,11,FALSE)),"",VLOOKUP($A83,'问财（自己导出）'!$B:L,11,FALSE))/100000000</f>
        <v>#VALUE!</v>
      </c>
      <c r="J83" s="25" t="e">
        <f>IF(ISERROR(VLOOKUP($A83,'问财（自己导出）'!$B:M,12,FALSE)),"",VLOOKUP($A83,'问财（自己导出）'!$B:M,12,FALSE))/100000000</f>
        <v>#VALUE!</v>
      </c>
      <c r="K83" s="25" t="e">
        <f>IF(ISERROR(VLOOKUP($A83,'问财（自己导出）'!$B:N,13,FALSE)),"",VLOOKUP($A83,'问财（自己导出）'!$B:N,13,FALSE))/100000000</f>
        <v>#VALUE!</v>
      </c>
      <c r="L83" s="25" t="e">
        <f>IF(ISERROR(VLOOKUP($A83,'问财（自己导出）'!$B:O,14,FALSE)),"",VLOOKUP($A83,'问财（自己导出）'!$B:O,14,FALSE))/100000000</f>
        <v>#VALUE!</v>
      </c>
      <c r="M83" s="25" t="e">
        <f>IF(ISERROR(VLOOKUP($A83,'问财（自己导出）'!$B:P,15,FALSE)),"",VLOOKUP($A83,'问财（自己导出）'!$B:P,15,FALSE))/100000000</f>
        <v>#VALUE!</v>
      </c>
      <c r="N83" s="25" t="e">
        <f>IF(ISERROR(VLOOKUP($A83,'问财（自己导出）'!$B:Q,16,FALSE)),"",VLOOKUP($A83,'问财（自己导出）'!$B:Q,16,FALSE))/100000000</f>
        <v>#VALUE!</v>
      </c>
      <c r="O83" s="25" t="e">
        <f>IF(ISERROR(VLOOKUP($A83,'问财（自己导出）'!$B:R,17,FALSE)),"",VLOOKUP($A83,'问财（自己导出）'!$B:R,17,FALSE))/100000000</f>
        <v>#VALUE!</v>
      </c>
      <c r="P83" s="25" t="e">
        <f>IF(ISERROR(VLOOKUP($A83,'问财（自己导出）'!$B:S,18,FALSE)),"",VLOOKUP($A83,'问财（自己导出）'!$B:S,18,FALSE))/100000000</f>
        <v>#VALUE!</v>
      </c>
      <c r="Q83" s="25" t="str">
        <f>IF(ISERROR(VLOOKUP($A83,'问财（自己导出）'!$B:T,19,FALSE)),"",VLOOKUP($A83,'问财（自己导出）'!$B:T,19,FALSE))</f>
        <v/>
      </c>
      <c r="R83" s="25" t="str">
        <f>IF(ISERROR(VLOOKUP($A83,'问财（自己导出）'!$B:U,20,FALSE)),"",VLOOKUP($A83,'问财（自己导出）'!$B:U,20,FALSE))</f>
        <v/>
      </c>
      <c r="S83" s="25" t="str">
        <f>IF(ISERROR(VLOOKUP($A83,'问财（自己导出）'!$B:V,21,FALSE)),"",VLOOKUP($A83,'问财（自己导出）'!$B:V,21,FALSE))</f>
        <v/>
      </c>
    </row>
    <row r="84" ht="15.5" spans="1:19">
      <c r="A84" s="22" t="str">
        <f>IF('问财（自己导出）'!B82="","",'问财（自己导出）'!B82)</f>
        <v/>
      </c>
      <c r="B84" s="23" t="e">
        <f t="shared" si="9"/>
        <v>#VALUE!</v>
      </c>
      <c r="C84" s="23" t="e">
        <f t="shared" si="7"/>
        <v>#VALUE!</v>
      </c>
      <c r="D84" s="23" t="str">
        <f t="shared" si="8"/>
        <v>0</v>
      </c>
      <c r="E84" s="25" t="e">
        <f>IF(ISERROR(VLOOKUP($A84,'问财（自己导出）'!$B:H,7,FALSE)),"",VLOOKUP($A84,'问财（自己导出）'!$B:H,7,FALSE))/100000000</f>
        <v>#VALUE!</v>
      </c>
      <c r="F84" s="25" t="e">
        <f>IF(ISERROR(VLOOKUP($A84,'问财（自己导出）'!$B:I,8,FALSE)),"",VLOOKUP($A84,'问财（自己导出）'!$B:I,8,FALSE))/100000000</f>
        <v>#VALUE!</v>
      </c>
      <c r="G84" s="25" t="e">
        <f>IF(ISERROR(VLOOKUP($A84,'问财（自己导出）'!$B:J,9,FALSE)),"",VLOOKUP($A84,'问财（自己导出）'!$B:J,9,FALSE))/100000000</f>
        <v>#VALUE!</v>
      </c>
      <c r="H84" s="25" t="e">
        <f>IF(ISERROR(VLOOKUP($A84,'问财（自己导出）'!$B:K,10,FALSE)),"",VLOOKUP($A84,'问财（自己导出）'!$B:K,10,FALSE))/100000000</f>
        <v>#VALUE!</v>
      </c>
      <c r="I84" s="25" t="e">
        <f>IF(ISERROR(VLOOKUP($A84,'问财（自己导出）'!$B:L,11,FALSE)),"",VLOOKUP($A84,'问财（自己导出）'!$B:L,11,FALSE))/100000000</f>
        <v>#VALUE!</v>
      </c>
      <c r="J84" s="25" t="e">
        <f>IF(ISERROR(VLOOKUP($A84,'问财（自己导出）'!$B:M,12,FALSE)),"",VLOOKUP($A84,'问财（自己导出）'!$B:M,12,FALSE))/100000000</f>
        <v>#VALUE!</v>
      </c>
      <c r="K84" s="25" t="e">
        <f>IF(ISERROR(VLOOKUP($A84,'问财（自己导出）'!$B:N,13,FALSE)),"",VLOOKUP($A84,'问财（自己导出）'!$B:N,13,FALSE))/100000000</f>
        <v>#VALUE!</v>
      </c>
      <c r="L84" s="25" t="e">
        <f>IF(ISERROR(VLOOKUP($A84,'问财（自己导出）'!$B:O,14,FALSE)),"",VLOOKUP($A84,'问财（自己导出）'!$B:O,14,FALSE))/100000000</f>
        <v>#VALUE!</v>
      </c>
      <c r="M84" s="25" t="e">
        <f>IF(ISERROR(VLOOKUP($A84,'问财（自己导出）'!$B:P,15,FALSE)),"",VLOOKUP($A84,'问财（自己导出）'!$B:P,15,FALSE))/100000000</f>
        <v>#VALUE!</v>
      </c>
      <c r="N84" s="25" t="e">
        <f>IF(ISERROR(VLOOKUP($A84,'问财（自己导出）'!$B:Q,16,FALSE)),"",VLOOKUP($A84,'问财（自己导出）'!$B:Q,16,FALSE))/100000000</f>
        <v>#VALUE!</v>
      </c>
      <c r="O84" s="25" t="e">
        <f>IF(ISERROR(VLOOKUP($A84,'问财（自己导出）'!$B:R,17,FALSE)),"",VLOOKUP($A84,'问财（自己导出）'!$B:R,17,FALSE))/100000000</f>
        <v>#VALUE!</v>
      </c>
      <c r="P84" s="25" t="e">
        <f>IF(ISERROR(VLOOKUP($A84,'问财（自己导出）'!$B:S,18,FALSE)),"",VLOOKUP($A84,'问财（自己导出）'!$B:S,18,FALSE))/100000000</f>
        <v>#VALUE!</v>
      </c>
      <c r="Q84" s="25" t="str">
        <f>IF(ISERROR(VLOOKUP($A84,'问财（自己导出）'!$B:T,19,FALSE)),"",VLOOKUP($A84,'问财（自己导出）'!$B:T,19,FALSE))</f>
        <v/>
      </c>
      <c r="R84" s="25" t="str">
        <f>IF(ISERROR(VLOOKUP($A84,'问财（自己导出）'!$B:U,20,FALSE)),"",VLOOKUP($A84,'问财（自己导出）'!$B:U,20,FALSE))</f>
        <v/>
      </c>
      <c r="S84" s="25" t="str">
        <f>IF(ISERROR(VLOOKUP($A84,'问财（自己导出）'!$B:V,21,FALSE)),"",VLOOKUP($A84,'问财（自己导出）'!$B:V,21,FALSE))</f>
        <v/>
      </c>
    </row>
    <row r="85" ht="15.5" spans="1:19">
      <c r="A85" s="22" t="str">
        <f>IF('问财（自己导出）'!B83="","",'问财（自己导出）'!B83)</f>
        <v/>
      </c>
      <c r="B85" s="23" t="e">
        <f t="shared" si="9"/>
        <v>#VALUE!</v>
      </c>
      <c r="C85" s="23" t="e">
        <f t="shared" si="7"/>
        <v>#VALUE!</v>
      </c>
      <c r="D85" s="23" t="str">
        <f t="shared" si="8"/>
        <v>0</v>
      </c>
      <c r="E85" s="25" t="e">
        <f>IF(ISERROR(VLOOKUP($A85,'问财（自己导出）'!$B:H,7,FALSE)),"",VLOOKUP($A85,'问财（自己导出）'!$B:H,7,FALSE))/100000000</f>
        <v>#VALUE!</v>
      </c>
      <c r="F85" s="25" t="e">
        <f>IF(ISERROR(VLOOKUP($A85,'问财（自己导出）'!$B:I,8,FALSE)),"",VLOOKUP($A85,'问财（自己导出）'!$B:I,8,FALSE))/100000000</f>
        <v>#VALUE!</v>
      </c>
      <c r="G85" s="25" t="e">
        <f>IF(ISERROR(VLOOKUP($A85,'问财（自己导出）'!$B:J,9,FALSE)),"",VLOOKUP($A85,'问财（自己导出）'!$B:J,9,FALSE))/100000000</f>
        <v>#VALUE!</v>
      </c>
      <c r="H85" s="25" t="e">
        <f>IF(ISERROR(VLOOKUP($A85,'问财（自己导出）'!$B:K,10,FALSE)),"",VLOOKUP($A85,'问财（自己导出）'!$B:K,10,FALSE))/100000000</f>
        <v>#VALUE!</v>
      </c>
      <c r="I85" s="25" t="e">
        <f>IF(ISERROR(VLOOKUP($A85,'问财（自己导出）'!$B:L,11,FALSE)),"",VLOOKUP($A85,'问财（自己导出）'!$B:L,11,FALSE))/100000000</f>
        <v>#VALUE!</v>
      </c>
      <c r="J85" s="25" t="e">
        <f>IF(ISERROR(VLOOKUP($A85,'问财（自己导出）'!$B:M,12,FALSE)),"",VLOOKUP($A85,'问财（自己导出）'!$B:M,12,FALSE))/100000000</f>
        <v>#VALUE!</v>
      </c>
      <c r="K85" s="25" t="e">
        <f>IF(ISERROR(VLOOKUP($A85,'问财（自己导出）'!$B:N,13,FALSE)),"",VLOOKUP($A85,'问财（自己导出）'!$B:N,13,FALSE))/100000000</f>
        <v>#VALUE!</v>
      </c>
      <c r="L85" s="25" t="e">
        <f>IF(ISERROR(VLOOKUP($A85,'问财（自己导出）'!$B:O,14,FALSE)),"",VLOOKUP($A85,'问财（自己导出）'!$B:O,14,FALSE))/100000000</f>
        <v>#VALUE!</v>
      </c>
      <c r="M85" s="25" t="e">
        <f>IF(ISERROR(VLOOKUP($A85,'问财（自己导出）'!$B:P,15,FALSE)),"",VLOOKUP($A85,'问财（自己导出）'!$B:P,15,FALSE))/100000000</f>
        <v>#VALUE!</v>
      </c>
      <c r="N85" s="25" t="e">
        <f>IF(ISERROR(VLOOKUP($A85,'问财（自己导出）'!$B:Q,16,FALSE)),"",VLOOKUP($A85,'问财（自己导出）'!$B:Q,16,FALSE))/100000000</f>
        <v>#VALUE!</v>
      </c>
      <c r="O85" s="25" t="e">
        <f>IF(ISERROR(VLOOKUP($A85,'问财（自己导出）'!$B:R,17,FALSE)),"",VLOOKUP($A85,'问财（自己导出）'!$B:R,17,FALSE))/100000000</f>
        <v>#VALUE!</v>
      </c>
      <c r="P85" s="25" t="e">
        <f>IF(ISERROR(VLOOKUP($A85,'问财（自己导出）'!$B:S,18,FALSE)),"",VLOOKUP($A85,'问财（自己导出）'!$B:S,18,FALSE))/100000000</f>
        <v>#VALUE!</v>
      </c>
      <c r="Q85" s="25" t="str">
        <f>IF(ISERROR(VLOOKUP($A85,'问财（自己导出）'!$B:T,19,FALSE)),"",VLOOKUP($A85,'问财（自己导出）'!$B:T,19,FALSE))</f>
        <v/>
      </c>
      <c r="R85" s="25" t="str">
        <f>IF(ISERROR(VLOOKUP($A85,'问财（自己导出）'!$B:U,20,FALSE)),"",VLOOKUP($A85,'问财（自己导出）'!$B:U,20,FALSE))</f>
        <v/>
      </c>
      <c r="S85" s="25" t="str">
        <f>IF(ISERROR(VLOOKUP($A85,'问财（自己导出）'!$B:V,21,FALSE)),"",VLOOKUP($A85,'问财（自己导出）'!$B:V,21,FALSE))</f>
        <v/>
      </c>
    </row>
    <row r="86" ht="15.5" spans="1:19">
      <c r="A86" s="22" t="str">
        <f>IF('问财（自己导出）'!B84="","",'问财（自己导出）'!B84)</f>
        <v/>
      </c>
      <c r="B86" s="23" t="e">
        <f t="shared" si="9"/>
        <v>#VALUE!</v>
      </c>
      <c r="C86" s="23" t="e">
        <f t="shared" si="7"/>
        <v>#VALUE!</v>
      </c>
      <c r="D86" s="23" t="str">
        <f t="shared" si="8"/>
        <v>0</v>
      </c>
      <c r="E86" s="25" t="e">
        <f>IF(ISERROR(VLOOKUP($A86,'问财（自己导出）'!$B:H,7,FALSE)),"",VLOOKUP($A86,'问财（自己导出）'!$B:H,7,FALSE))/100000000</f>
        <v>#VALUE!</v>
      </c>
      <c r="F86" s="25" t="e">
        <f>IF(ISERROR(VLOOKUP($A86,'问财（自己导出）'!$B:I,8,FALSE)),"",VLOOKUP($A86,'问财（自己导出）'!$B:I,8,FALSE))/100000000</f>
        <v>#VALUE!</v>
      </c>
      <c r="G86" s="25" t="e">
        <f>IF(ISERROR(VLOOKUP($A86,'问财（自己导出）'!$B:J,9,FALSE)),"",VLOOKUP($A86,'问财（自己导出）'!$B:J,9,FALSE))/100000000</f>
        <v>#VALUE!</v>
      </c>
      <c r="H86" s="25" t="e">
        <f>IF(ISERROR(VLOOKUP($A86,'问财（自己导出）'!$B:K,10,FALSE)),"",VLOOKUP($A86,'问财（自己导出）'!$B:K,10,FALSE))/100000000</f>
        <v>#VALUE!</v>
      </c>
      <c r="I86" s="25" t="e">
        <f>IF(ISERROR(VLOOKUP($A86,'问财（自己导出）'!$B:L,11,FALSE)),"",VLOOKUP($A86,'问财（自己导出）'!$B:L,11,FALSE))/100000000</f>
        <v>#VALUE!</v>
      </c>
      <c r="J86" s="25" t="e">
        <f>IF(ISERROR(VLOOKUP($A86,'问财（自己导出）'!$B:M,12,FALSE)),"",VLOOKUP($A86,'问财（自己导出）'!$B:M,12,FALSE))/100000000</f>
        <v>#VALUE!</v>
      </c>
      <c r="K86" s="25" t="e">
        <f>IF(ISERROR(VLOOKUP($A86,'问财（自己导出）'!$B:N,13,FALSE)),"",VLOOKUP($A86,'问财（自己导出）'!$B:N,13,FALSE))/100000000</f>
        <v>#VALUE!</v>
      </c>
      <c r="L86" s="25" t="e">
        <f>IF(ISERROR(VLOOKUP($A86,'问财（自己导出）'!$B:O,14,FALSE)),"",VLOOKUP($A86,'问财（自己导出）'!$B:O,14,FALSE))/100000000</f>
        <v>#VALUE!</v>
      </c>
      <c r="M86" s="25" t="e">
        <f>IF(ISERROR(VLOOKUP($A86,'问财（自己导出）'!$B:P,15,FALSE)),"",VLOOKUP($A86,'问财（自己导出）'!$B:P,15,FALSE))/100000000</f>
        <v>#VALUE!</v>
      </c>
      <c r="N86" s="25" t="e">
        <f>IF(ISERROR(VLOOKUP($A86,'问财（自己导出）'!$B:Q,16,FALSE)),"",VLOOKUP($A86,'问财（自己导出）'!$B:Q,16,FALSE))/100000000</f>
        <v>#VALUE!</v>
      </c>
      <c r="O86" s="25" t="e">
        <f>IF(ISERROR(VLOOKUP($A86,'问财（自己导出）'!$B:R,17,FALSE)),"",VLOOKUP($A86,'问财（自己导出）'!$B:R,17,FALSE))/100000000</f>
        <v>#VALUE!</v>
      </c>
      <c r="P86" s="25" t="e">
        <f>IF(ISERROR(VLOOKUP($A86,'问财（自己导出）'!$B:S,18,FALSE)),"",VLOOKUP($A86,'问财（自己导出）'!$B:S,18,FALSE))/100000000</f>
        <v>#VALUE!</v>
      </c>
      <c r="Q86" s="25" t="str">
        <f>IF(ISERROR(VLOOKUP($A86,'问财（自己导出）'!$B:T,19,FALSE)),"",VLOOKUP($A86,'问财（自己导出）'!$B:T,19,FALSE))</f>
        <v/>
      </c>
      <c r="R86" s="25" t="str">
        <f>IF(ISERROR(VLOOKUP($A86,'问财（自己导出）'!$B:U,20,FALSE)),"",VLOOKUP($A86,'问财（自己导出）'!$B:U,20,FALSE))</f>
        <v/>
      </c>
      <c r="S86" s="25" t="str">
        <f>IF(ISERROR(VLOOKUP($A86,'问财（自己导出）'!$B:V,21,FALSE)),"",VLOOKUP($A86,'问财（自己导出）'!$B:V,21,FALSE))</f>
        <v/>
      </c>
    </row>
    <row r="87" ht="15.5" spans="1:19">
      <c r="A87" s="22" t="str">
        <f>IF('问财（自己导出）'!B85="","",'问财（自己导出）'!B85)</f>
        <v/>
      </c>
      <c r="B87" s="23" t="e">
        <f t="shared" si="9"/>
        <v>#VALUE!</v>
      </c>
      <c r="C87" s="23" t="e">
        <f t="shared" si="7"/>
        <v>#VALUE!</v>
      </c>
      <c r="D87" s="23" t="str">
        <f t="shared" si="8"/>
        <v>0</v>
      </c>
      <c r="E87" s="25" t="e">
        <f>IF(ISERROR(VLOOKUP($A87,'问财（自己导出）'!$B:H,7,FALSE)),"",VLOOKUP($A87,'问财（自己导出）'!$B:H,7,FALSE))/100000000</f>
        <v>#VALUE!</v>
      </c>
      <c r="F87" s="25" t="e">
        <f>IF(ISERROR(VLOOKUP($A87,'问财（自己导出）'!$B:I,8,FALSE)),"",VLOOKUP($A87,'问财（自己导出）'!$B:I,8,FALSE))/100000000</f>
        <v>#VALUE!</v>
      </c>
      <c r="G87" s="25" t="e">
        <f>IF(ISERROR(VLOOKUP($A87,'问财（自己导出）'!$B:J,9,FALSE)),"",VLOOKUP($A87,'问财（自己导出）'!$B:J,9,FALSE))/100000000</f>
        <v>#VALUE!</v>
      </c>
      <c r="H87" s="25" t="e">
        <f>IF(ISERROR(VLOOKUP($A87,'问财（自己导出）'!$B:K,10,FALSE)),"",VLOOKUP($A87,'问财（自己导出）'!$B:K,10,FALSE))/100000000</f>
        <v>#VALUE!</v>
      </c>
      <c r="I87" s="25" t="e">
        <f>IF(ISERROR(VLOOKUP($A87,'问财（自己导出）'!$B:L,11,FALSE)),"",VLOOKUP($A87,'问财（自己导出）'!$B:L,11,FALSE))/100000000</f>
        <v>#VALUE!</v>
      </c>
      <c r="J87" s="25" t="e">
        <f>IF(ISERROR(VLOOKUP($A87,'问财（自己导出）'!$B:M,12,FALSE)),"",VLOOKUP($A87,'问财（自己导出）'!$B:M,12,FALSE))/100000000</f>
        <v>#VALUE!</v>
      </c>
      <c r="K87" s="25" t="e">
        <f>IF(ISERROR(VLOOKUP($A87,'问财（自己导出）'!$B:N,13,FALSE)),"",VLOOKUP($A87,'问财（自己导出）'!$B:N,13,FALSE))/100000000</f>
        <v>#VALUE!</v>
      </c>
      <c r="L87" s="25" t="e">
        <f>IF(ISERROR(VLOOKUP($A87,'问财（自己导出）'!$B:O,14,FALSE)),"",VLOOKUP($A87,'问财（自己导出）'!$B:O,14,FALSE))/100000000</f>
        <v>#VALUE!</v>
      </c>
      <c r="M87" s="25" t="e">
        <f>IF(ISERROR(VLOOKUP($A87,'问财（自己导出）'!$B:P,15,FALSE)),"",VLOOKUP($A87,'问财（自己导出）'!$B:P,15,FALSE))/100000000</f>
        <v>#VALUE!</v>
      </c>
      <c r="N87" s="25" t="e">
        <f>IF(ISERROR(VLOOKUP($A87,'问财（自己导出）'!$B:Q,16,FALSE)),"",VLOOKUP($A87,'问财（自己导出）'!$B:Q,16,FALSE))/100000000</f>
        <v>#VALUE!</v>
      </c>
      <c r="O87" s="25" t="e">
        <f>IF(ISERROR(VLOOKUP($A87,'问财（自己导出）'!$B:R,17,FALSE)),"",VLOOKUP($A87,'问财（自己导出）'!$B:R,17,FALSE))/100000000</f>
        <v>#VALUE!</v>
      </c>
      <c r="P87" s="25" t="e">
        <f>IF(ISERROR(VLOOKUP($A87,'问财（自己导出）'!$B:S,18,FALSE)),"",VLOOKUP($A87,'问财（自己导出）'!$B:S,18,FALSE))/100000000</f>
        <v>#VALUE!</v>
      </c>
      <c r="Q87" s="25" t="str">
        <f>IF(ISERROR(VLOOKUP($A87,'问财（自己导出）'!$B:T,19,FALSE)),"",VLOOKUP($A87,'问财（自己导出）'!$B:T,19,FALSE))</f>
        <v/>
      </c>
      <c r="R87" s="25" t="str">
        <f>IF(ISERROR(VLOOKUP($A87,'问财（自己导出）'!$B:U,20,FALSE)),"",VLOOKUP($A87,'问财（自己导出）'!$B:U,20,FALSE))</f>
        <v/>
      </c>
      <c r="S87" s="25" t="str">
        <f>IF(ISERROR(VLOOKUP($A87,'问财（自己导出）'!$B:V,21,FALSE)),"",VLOOKUP($A87,'问财（自己导出）'!$B:V,21,FALSE))</f>
        <v/>
      </c>
    </row>
    <row r="88" ht="15.5" spans="1:19">
      <c r="A88" s="22" t="str">
        <f>IF('问财（自己导出）'!B86="","",'问财（自己导出）'!B86)</f>
        <v/>
      </c>
      <c r="B88" s="23" t="e">
        <f t="shared" si="9"/>
        <v>#VALUE!</v>
      </c>
      <c r="C88" s="23" t="e">
        <f t="shared" si="7"/>
        <v>#VALUE!</v>
      </c>
      <c r="D88" s="23" t="str">
        <f t="shared" si="8"/>
        <v>0</v>
      </c>
      <c r="E88" s="25" t="e">
        <f>IF(ISERROR(VLOOKUP($A88,'问财（自己导出）'!$B:H,7,FALSE)),"",VLOOKUP($A88,'问财（自己导出）'!$B:H,7,FALSE))/100000000</f>
        <v>#VALUE!</v>
      </c>
      <c r="F88" s="25" t="e">
        <f>IF(ISERROR(VLOOKUP($A88,'问财（自己导出）'!$B:I,8,FALSE)),"",VLOOKUP($A88,'问财（自己导出）'!$B:I,8,FALSE))/100000000</f>
        <v>#VALUE!</v>
      </c>
      <c r="G88" s="25" t="e">
        <f>IF(ISERROR(VLOOKUP($A88,'问财（自己导出）'!$B:J,9,FALSE)),"",VLOOKUP($A88,'问财（自己导出）'!$B:J,9,FALSE))/100000000</f>
        <v>#VALUE!</v>
      </c>
      <c r="H88" s="25" t="e">
        <f>IF(ISERROR(VLOOKUP($A88,'问财（自己导出）'!$B:K,10,FALSE)),"",VLOOKUP($A88,'问财（自己导出）'!$B:K,10,FALSE))/100000000</f>
        <v>#VALUE!</v>
      </c>
      <c r="I88" s="25" t="e">
        <f>IF(ISERROR(VLOOKUP($A88,'问财（自己导出）'!$B:L,11,FALSE)),"",VLOOKUP($A88,'问财（自己导出）'!$B:L,11,FALSE))/100000000</f>
        <v>#VALUE!</v>
      </c>
      <c r="J88" s="25" t="e">
        <f>IF(ISERROR(VLOOKUP($A88,'问财（自己导出）'!$B:M,12,FALSE)),"",VLOOKUP($A88,'问财（自己导出）'!$B:M,12,FALSE))/100000000</f>
        <v>#VALUE!</v>
      </c>
      <c r="K88" s="25" t="e">
        <f>IF(ISERROR(VLOOKUP($A88,'问财（自己导出）'!$B:N,13,FALSE)),"",VLOOKUP($A88,'问财（自己导出）'!$B:N,13,FALSE))/100000000</f>
        <v>#VALUE!</v>
      </c>
      <c r="L88" s="25" t="e">
        <f>IF(ISERROR(VLOOKUP($A88,'问财（自己导出）'!$B:O,14,FALSE)),"",VLOOKUP($A88,'问财（自己导出）'!$B:O,14,FALSE))/100000000</f>
        <v>#VALUE!</v>
      </c>
      <c r="M88" s="25" t="e">
        <f>IF(ISERROR(VLOOKUP($A88,'问财（自己导出）'!$B:P,15,FALSE)),"",VLOOKUP($A88,'问财（自己导出）'!$B:P,15,FALSE))/100000000</f>
        <v>#VALUE!</v>
      </c>
      <c r="N88" s="25" t="e">
        <f>IF(ISERROR(VLOOKUP($A88,'问财（自己导出）'!$B:Q,16,FALSE)),"",VLOOKUP($A88,'问财（自己导出）'!$B:Q,16,FALSE))/100000000</f>
        <v>#VALUE!</v>
      </c>
      <c r="O88" s="25" t="e">
        <f>IF(ISERROR(VLOOKUP($A88,'问财（自己导出）'!$B:R,17,FALSE)),"",VLOOKUP($A88,'问财（自己导出）'!$B:R,17,FALSE))/100000000</f>
        <v>#VALUE!</v>
      </c>
      <c r="P88" s="25" t="e">
        <f>IF(ISERROR(VLOOKUP($A88,'问财（自己导出）'!$B:S,18,FALSE)),"",VLOOKUP($A88,'问财（自己导出）'!$B:S,18,FALSE))/100000000</f>
        <v>#VALUE!</v>
      </c>
      <c r="Q88" s="25" t="str">
        <f>IF(ISERROR(VLOOKUP($A88,'问财（自己导出）'!$B:T,19,FALSE)),"",VLOOKUP($A88,'问财（自己导出）'!$B:T,19,FALSE))</f>
        <v/>
      </c>
      <c r="R88" s="25" t="str">
        <f>IF(ISERROR(VLOOKUP($A88,'问财（自己导出）'!$B:U,20,FALSE)),"",VLOOKUP($A88,'问财（自己导出）'!$B:U,20,FALSE))</f>
        <v/>
      </c>
      <c r="S88" s="25" t="str">
        <f>IF(ISERROR(VLOOKUP($A88,'问财（自己导出）'!$B:V,21,FALSE)),"",VLOOKUP($A88,'问财（自己导出）'!$B:V,21,FALSE))</f>
        <v/>
      </c>
    </row>
    <row r="89" ht="15.5" spans="1:19">
      <c r="A89" s="22" t="str">
        <f>IF('问财（自己导出）'!B87="","",'问财（自己导出）'!B87)</f>
        <v/>
      </c>
      <c r="B89" s="23" t="e">
        <f t="shared" si="9"/>
        <v>#VALUE!</v>
      </c>
      <c r="C89" s="23" t="e">
        <f t="shared" si="7"/>
        <v>#VALUE!</v>
      </c>
      <c r="D89" s="23" t="str">
        <f t="shared" si="8"/>
        <v>0</v>
      </c>
      <c r="E89" s="25" t="e">
        <f>IF(ISERROR(VLOOKUP($A89,'问财（自己导出）'!$B:H,7,FALSE)),"",VLOOKUP($A89,'问财（自己导出）'!$B:H,7,FALSE))/100000000</f>
        <v>#VALUE!</v>
      </c>
      <c r="F89" s="25" t="e">
        <f>IF(ISERROR(VLOOKUP($A89,'问财（自己导出）'!$B:I,8,FALSE)),"",VLOOKUP($A89,'问财（自己导出）'!$B:I,8,FALSE))/100000000</f>
        <v>#VALUE!</v>
      </c>
      <c r="G89" s="25" t="e">
        <f>IF(ISERROR(VLOOKUP($A89,'问财（自己导出）'!$B:J,9,FALSE)),"",VLOOKUP($A89,'问财（自己导出）'!$B:J,9,FALSE))/100000000</f>
        <v>#VALUE!</v>
      </c>
      <c r="H89" s="25" t="e">
        <f>IF(ISERROR(VLOOKUP($A89,'问财（自己导出）'!$B:K,10,FALSE)),"",VLOOKUP($A89,'问财（自己导出）'!$B:K,10,FALSE))/100000000</f>
        <v>#VALUE!</v>
      </c>
      <c r="I89" s="25" t="e">
        <f>IF(ISERROR(VLOOKUP($A89,'问财（自己导出）'!$B:L,11,FALSE)),"",VLOOKUP($A89,'问财（自己导出）'!$B:L,11,FALSE))/100000000</f>
        <v>#VALUE!</v>
      </c>
      <c r="J89" s="25" t="e">
        <f>IF(ISERROR(VLOOKUP($A89,'问财（自己导出）'!$B:M,12,FALSE)),"",VLOOKUP($A89,'问财（自己导出）'!$B:M,12,FALSE))/100000000</f>
        <v>#VALUE!</v>
      </c>
      <c r="K89" s="25" t="e">
        <f>IF(ISERROR(VLOOKUP($A89,'问财（自己导出）'!$B:N,13,FALSE)),"",VLOOKUP($A89,'问财（自己导出）'!$B:N,13,FALSE))/100000000</f>
        <v>#VALUE!</v>
      </c>
      <c r="L89" s="25" t="e">
        <f>IF(ISERROR(VLOOKUP($A89,'问财（自己导出）'!$B:O,14,FALSE)),"",VLOOKUP($A89,'问财（自己导出）'!$B:O,14,FALSE))/100000000</f>
        <v>#VALUE!</v>
      </c>
      <c r="M89" s="25" t="e">
        <f>IF(ISERROR(VLOOKUP($A89,'问财（自己导出）'!$B:P,15,FALSE)),"",VLOOKUP($A89,'问财（自己导出）'!$B:P,15,FALSE))/100000000</f>
        <v>#VALUE!</v>
      </c>
      <c r="N89" s="25" t="e">
        <f>IF(ISERROR(VLOOKUP($A89,'问财（自己导出）'!$B:Q,16,FALSE)),"",VLOOKUP($A89,'问财（自己导出）'!$B:Q,16,FALSE))/100000000</f>
        <v>#VALUE!</v>
      </c>
      <c r="O89" s="25" t="e">
        <f>IF(ISERROR(VLOOKUP($A89,'问财（自己导出）'!$B:R,17,FALSE)),"",VLOOKUP($A89,'问财（自己导出）'!$B:R,17,FALSE))/100000000</f>
        <v>#VALUE!</v>
      </c>
      <c r="P89" s="25" t="e">
        <f>IF(ISERROR(VLOOKUP($A89,'问财（自己导出）'!$B:S,18,FALSE)),"",VLOOKUP($A89,'问财（自己导出）'!$B:S,18,FALSE))/100000000</f>
        <v>#VALUE!</v>
      </c>
      <c r="Q89" s="25" t="str">
        <f>IF(ISERROR(VLOOKUP($A89,'问财（自己导出）'!$B:T,19,FALSE)),"",VLOOKUP($A89,'问财（自己导出）'!$B:T,19,FALSE))</f>
        <v/>
      </c>
      <c r="R89" s="25" t="str">
        <f>IF(ISERROR(VLOOKUP($A89,'问财（自己导出）'!$B:U,20,FALSE)),"",VLOOKUP($A89,'问财（自己导出）'!$B:U,20,FALSE))</f>
        <v/>
      </c>
      <c r="S89" s="25" t="str">
        <f>IF(ISERROR(VLOOKUP($A89,'问财（自己导出）'!$B:V,21,FALSE)),"",VLOOKUP($A89,'问财（自己导出）'!$B:V,21,FALSE))</f>
        <v/>
      </c>
    </row>
    <row r="90" ht="15.5" spans="1:19">
      <c r="A90" s="22" t="str">
        <f>IF('问财（自己导出）'!B88="","",'问财（自己导出）'!B88)</f>
        <v/>
      </c>
      <c r="B90" s="23" t="e">
        <f t="shared" si="9"/>
        <v>#VALUE!</v>
      </c>
      <c r="C90" s="23" t="e">
        <f t="shared" si="7"/>
        <v>#VALUE!</v>
      </c>
      <c r="D90" s="23" t="str">
        <f t="shared" si="8"/>
        <v>0</v>
      </c>
      <c r="E90" s="25" t="e">
        <f>IF(ISERROR(VLOOKUP($A90,'问财（自己导出）'!$B:H,7,FALSE)),"",VLOOKUP($A90,'问财（自己导出）'!$B:H,7,FALSE))/100000000</f>
        <v>#VALUE!</v>
      </c>
      <c r="F90" s="25" t="e">
        <f>IF(ISERROR(VLOOKUP($A90,'问财（自己导出）'!$B:I,8,FALSE)),"",VLOOKUP($A90,'问财（自己导出）'!$B:I,8,FALSE))/100000000</f>
        <v>#VALUE!</v>
      </c>
      <c r="G90" s="25" t="e">
        <f>IF(ISERROR(VLOOKUP($A90,'问财（自己导出）'!$B:J,9,FALSE)),"",VLOOKUP($A90,'问财（自己导出）'!$B:J,9,FALSE))/100000000</f>
        <v>#VALUE!</v>
      </c>
      <c r="H90" s="25" t="e">
        <f>IF(ISERROR(VLOOKUP($A90,'问财（自己导出）'!$B:K,10,FALSE)),"",VLOOKUP($A90,'问财（自己导出）'!$B:K,10,FALSE))/100000000</f>
        <v>#VALUE!</v>
      </c>
      <c r="I90" s="25" t="e">
        <f>IF(ISERROR(VLOOKUP($A90,'问财（自己导出）'!$B:L,11,FALSE)),"",VLOOKUP($A90,'问财（自己导出）'!$B:L,11,FALSE))/100000000</f>
        <v>#VALUE!</v>
      </c>
      <c r="J90" s="25" t="e">
        <f>IF(ISERROR(VLOOKUP($A90,'问财（自己导出）'!$B:M,12,FALSE)),"",VLOOKUP($A90,'问财（自己导出）'!$B:M,12,FALSE))/100000000</f>
        <v>#VALUE!</v>
      </c>
      <c r="K90" s="25" t="e">
        <f>IF(ISERROR(VLOOKUP($A90,'问财（自己导出）'!$B:N,13,FALSE)),"",VLOOKUP($A90,'问财（自己导出）'!$B:N,13,FALSE))/100000000</f>
        <v>#VALUE!</v>
      </c>
      <c r="L90" s="25" t="e">
        <f>IF(ISERROR(VLOOKUP($A90,'问财（自己导出）'!$B:O,14,FALSE)),"",VLOOKUP($A90,'问财（自己导出）'!$B:O,14,FALSE))/100000000</f>
        <v>#VALUE!</v>
      </c>
      <c r="M90" s="25" t="e">
        <f>IF(ISERROR(VLOOKUP($A90,'问财（自己导出）'!$B:P,15,FALSE)),"",VLOOKUP($A90,'问财（自己导出）'!$B:P,15,FALSE))/100000000</f>
        <v>#VALUE!</v>
      </c>
      <c r="N90" s="25" t="e">
        <f>IF(ISERROR(VLOOKUP($A90,'问财（自己导出）'!$B:Q,16,FALSE)),"",VLOOKUP($A90,'问财（自己导出）'!$B:Q,16,FALSE))/100000000</f>
        <v>#VALUE!</v>
      </c>
      <c r="O90" s="25" t="e">
        <f>IF(ISERROR(VLOOKUP($A90,'问财（自己导出）'!$B:R,17,FALSE)),"",VLOOKUP($A90,'问财（自己导出）'!$B:R,17,FALSE))/100000000</f>
        <v>#VALUE!</v>
      </c>
      <c r="P90" s="25" t="e">
        <f>IF(ISERROR(VLOOKUP($A90,'问财（自己导出）'!$B:S,18,FALSE)),"",VLOOKUP($A90,'问财（自己导出）'!$B:S,18,FALSE))/100000000</f>
        <v>#VALUE!</v>
      </c>
      <c r="Q90" s="25" t="str">
        <f>IF(ISERROR(VLOOKUP($A90,'问财（自己导出）'!$B:T,19,FALSE)),"",VLOOKUP($A90,'问财（自己导出）'!$B:T,19,FALSE))</f>
        <v/>
      </c>
      <c r="R90" s="25" t="str">
        <f>IF(ISERROR(VLOOKUP($A90,'问财（自己导出）'!$B:U,20,FALSE)),"",VLOOKUP($A90,'问财（自己导出）'!$B:U,20,FALSE))</f>
        <v/>
      </c>
      <c r="S90" s="25" t="str">
        <f>IF(ISERROR(VLOOKUP($A90,'问财（自己导出）'!$B:V,21,FALSE)),"",VLOOKUP($A90,'问财（自己导出）'!$B:V,21,FALSE))</f>
        <v/>
      </c>
    </row>
    <row r="91" ht="15.5" spans="1:19">
      <c r="A91" s="22" t="str">
        <f>IF('问财（自己导出）'!B89="","",'问财（自己导出）'!B89)</f>
        <v/>
      </c>
      <c r="B91" s="23" t="e">
        <f t="shared" si="9"/>
        <v>#VALUE!</v>
      </c>
      <c r="C91" s="23" t="e">
        <f t="shared" si="7"/>
        <v>#VALUE!</v>
      </c>
      <c r="D91" s="23" t="str">
        <f t="shared" si="8"/>
        <v>0</v>
      </c>
      <c r="E91" s="25" t="e">
        <f>IF(ISERROR(VLOOKUP($A91,'问财（自己导出）'!$B:H,7,FALSE)),"",VLOOKUP($A91,'问财（自己导出）'!$B:H,7,FALSE))/100000000</f>
        <v>#VALUE!</v>
      </c>
      <c r="F91" s="25" t="e">
        <f>IF(ISERROR(VLOOKUP($A91,'问财（自己导出）'!$B:I,8,FALSE)),"",VLOOKUP($A91,'问财（自己导出）'!$B:I,8,FALSE))/100000000</f>
        <v>#VALUE!</v>
      </c>
      <c r="G91" s="25" t="e">
        <f>IF(ISERROR(VLOOKUP($A91,'问财（自己导出）'!$B:J,9,FALSE)),"",VLOOKUP($A91,'问财（自己导出）'!$B:J,9,FALSE))/100000000</f>
        <v>#VALUE!</v>
      </c>
      <c r="H91" s="25" t="e">
        <f>IF(ISERROR(VLOOKUP($A91,'问财（自己导出）'!$B:K,10,FALSE)),"",VLOOKUP($A91,'问财（自己导出）'!$B:K,10,FALSE))/100000000</f>
        <v>#VALUE!</v>
      </c>
      <c r="I91" s="25" t="e">
        <f>IF(ISERROR(VLOOKUP($A91,'问财（自己导出）'!$B:L,11,FALSE)),"",VLOOKUP($A91,'问财（自己导出）'!$B:L,11,FALSE))/100000000</f>
        <v>#VALUE!</v>
      </c>
      <c r="J91" s="25" t="e">
        <f>IF(ISERROR(VLOOKUP($A91,'问财（自己导出）'!$B:M,12,FALSE)),"",VLOOKUP($A91,'问财（自己导出）'!$B:M,12,FALSE))/100000000</f>
        <v>#VALUE!</v>
      </c>
      <c r="K91" s="25" t="e">
        <f>IF(ISERROR(VLOOKUP($A91,'问财（自己导出）'!$B:N,13,FALSE)),"",VLOOKUP($A91,'问财（自己导出）'!$B:N,13,FALSE))/100000000</f>
        <v>#VALUE!</v>
      </c>
      <c r="L91" s="25" t="e">
        <f>IF(ISERROR(VLOOKUP($A91,'问财（自己导出）'!$B:O,14,FALSE)),"",VLOOKUP($A91,'问财（自己导出）'!$B:O,14,FALSE))/100000000</f>
        <v>#VALUE!</v>
      </c>
      <c r="M91" s="25" t="e">
        <f>IF(ISERROR(VLOOKUP($A91,'问财（自己导出）'!$B:P,15,FALSE)),"",VLOOKUP($A91,'问财（自己导出）'!$B:P,15,FALSE))/100000000</f>
        <v>#VALUE!</v>
      </c>
      <c r="N91" s="25" t="e">
        <f>IF(ISERROR(VLOOKUP($A91,'问财（自己导出）'!$B:Q,16,FALSE)),"",VLOOKUP($A91,'问财（自己导出）'!$B:Q,16,FALSE))/100000000</f>
        <v>#VALUE!</v>
      </c>
      <c r="O91" s="25" t="e">
        <f>IF(ISERROR(VLOOKUP($A91,'问财（自己导出）'!$B:R,17,FALSE)),"",VLOOKUP($A91,'问财（自己导出）'!$B:R,17,FALSE))/100000000</f>
        <v>#VALUE!</v>
      </c>
      <c r="P91" s="25" t="e">
        <f>IF(ISERROR(VLOOKUP($A91,'问财（自己导出）'!$B:S,18,FALSE)),"",VLOOKUP($A91,'问财（自己导出）'!$B:S,18,FALSE))/100000000</f>
        <v>#VALUE!</v>
      </c>
      <c r="Q91" s="25" t="str">
        <f>IF(ISERROR(VLOOKUP($A91,'问财（自己导出）'!$B:T,19,FALSE)),"",VLOOKUP($A91,'问财（自己导出）'!$B:T,19,FALSE))</f>
        <v/>
      </c>
      <c r="R91" s="25" t="str">
        <f>IF(ISERROR(VLOOKUP($A91,'问财（自己导出）'!$B:U,20,FALSE)),"",VLOOKUP($A91,'问财（自己导出）'!$B:U,20,FALSE))</f>
        <v/>
      </c>
      <c r="S91" s="25" t="str">
        <f>IF(ISERROR(VLOOKUP($A91,'问财（自己导出）'!$B:V,21,FALSE)),"",VLOOKUP($A91,'问财（自己导出）'!$B:V,21,FALSE))</f>
        <v/>
      </c>
    </row>
    <row r="92" ht="15.5" spans="1:19">
      <c r="A92" s="22" t="str">
        <f>IF('问财（自己导出）'!B90="","",'问财（自己导出）'!B90)</f>
        <v/>
      </c>
      <c r="B92" s="23" t="e">
        <f t="shared" si="9"/>
        <v>#VALUE!</v>
      </c>
      <c r="C92" s="23" t="e">
        <f t="shared" si="7"/>
        <v>#VALUE!</v>
      </c>
      <c r="D92" s="23" t="str">
        <f t="shared" si="8"/>
        <v>0</v>
      </c>
      <c r="E92" s="25" t="e">
        <f>IF(ISERROR(VLOOKUP($A92,'问财（自己导出）'!$B:H,7,FALSE)),"",VLOOKUP($A92,'问财（自己导出）'!$B:H,7,FALSE))/100000000</f>
        <v>#VALUE!</v>
      </c>
      <c r="F92" s="25" t="e">
        <f>IF(ISERROR(VLOOKUP($A92,'问财（自己导出）'!$B:I,8,FALSE)),"",VLOOKUP($A92,'问财（自己导出）'!$B:I,8,FALSE))/100000000</f>
        <v>#VALUE!</v>
      </c>
      <c r="G92" s="25" t="e">
        <f>IF(ISERROR(VLOOKUP($A92,'问财（自己导出）'!$B:J,9,FALSE)),"",VLOOKUP($A92,'问财（自己导出）'!$B:J,9,FALSE))/100000000</f>
        <v>#VALUE!</v>
      </c>
      <c r="H92" s="25" t="e">
        <f>IF(ISERROR(VLOOKUP($A92,'问财（自己导出）'!$B:K,10,FALSE)),"",VLOOKUP($A92,'问财（自己导出）'!$B:K,10,FALSE))/100000000</f>
        <v>#VALUE!</v>
      </c>
      <c r="I92" s="25" t="e">
        <f>IF(ISERROR(VLOOKUP($A92,'问财（自己导出）'!$B:L,11,FALSE)),"",VLOOKUP($A92,'问财（自己导出）'!$B:L,11,FALSE))/100000000</f>
        <v>#VALUE!</v>
      </c>
      <c r="J92" s="25" t="e">
        <f>IF(ISERROR(VLOOKUP($A92,'问财（自己导出）'!$B:M,12,FALSE)),"",VLOOKUP($A92,'问财（自己导出）'!$B:M,12,FALSE))/100000000</f>
        <v>#VALUE!</v>
      </c>
      <c r="K92" s="25" t="e">
        <f>IF(ISERROR(VLOOKUP($A92,'问财（自己导出）'!$B:N,13,FALSE)),"",VLOOKUP($A92,'问财（自己导出）'!$B:N,13,FALSE))/100000000</f>
        <v>#VALUE!</v>
      </c>
      <c r="L92" s="25" t="e">
        <f>IF(ISERROR(VLOOKUP($A92,'问财（自己导出）'!$B:O,14,FALSE)),"",VLOOKUP($A92,'问财（自己导出）'!$B:O,14,FALSE))/100000000</f>
        <v>#VALUE!</v>
      </c>
      <c r="M92" s="25" t="e">
        <f>IF(ISERROR(VLOOKUP($A92,'问财（自己导出）'!$B:P,15,FALSE)),"",VLOOKUP($A92,'问财（自己导出）'!$B:P,15,FALSE))/100000000</f>
        <v>#VALUE!</v>
      </c>
      <c r="N92" s="25" t="e">
        <f>IF(ISERROR(VLOOKUP($A92,'问财（自己导出）'!$B:Q,16,FALSE)),"",VLOOKUP($A92,'问财（自己导出）'!$B:Q,16,FALSE))/100000000</f>
        <v>#VALUE!</v>
      </c>
      <c r="O92" s="25" t="e">
        <f>IF(ISERROR(VLOOKUP($A92,'问财（自己导出）'!$B:R,17,FALSE)),"",VLOOKUP($A92,'问财（自己导出）'!$B:R,17,FALSE))/100000000</f>
        <v>#VALUE!</v>
      </c>
      <c r="P92" s="25" t="e">
        <f>IF(ISERROR(VLOOKUP($A92,'问财（自己导出）'!$B:S,18,FALSE)),"",VLOOKUP($A92,'问财（自己导出）'!$B:S,18,FALSE))/100000000</f>
        <v>#VALUE!</v>
      </c>
      <c r="Q92" s="25" t="str">
        <f>IF(ISERROR(VLOOKUP($A92,'问财（自己导出）'!$B:T,19,FALSE)),"",VLOOKUP($A92,'问财（自己导出）'!$B:T,19,FALSE))</f>
        <v/>
      </c>
      <c r="R92" s="25" t="str">
        <f>IF(ISERROR(VLOOKUP($A92,'问财（自己导出）'!$B:U,20,FALSE)),"",VLOOKUP($A92,'问财（自己导出）'!$B:U,20,FALSE))</f>
        <v/>
      </c>
      <c r="S92" s="25" t="str">
        <f>IF(ISERROR(VLOOKUP($A92,'问财（自己导出）'!$B:V,21,FALSE)),"",VLOOKUP($A92,'问财（自己导出）'!$B:V,21,FALSE))</f>
        <v/>
      </c>
    </row>
    <row r="93" ht="15.5" spans="1:19">
      <c r="A93" s="22" t="str">
        <f>IF('问财（自己导出）'!B91="","",'问财（自己导出）'!B91)</f>
        <v/>
      </c>
      <c r="B93" s="23" t="e">
        <f t="shared" si="9"/>
        <v>#VALUE!</v>
      </c>
      <c r="C93" s="23" t="e">
        <f t="shared" si="7"/>
        <v>#VALUE!</v>
      </c>
      <c r="D93" s="23" t="str">
        <f t="shared" si="8"/>
        <v>0</v>
      </c>
      <c r="E93" s="25" t="e">
        <f>IF(ISERROR(VLOOKUP($A93,'问财（自己导出）'!$B:H,7,FALSE)),"",VLOOKUP($A93,'问财（自己导出）'!$B:H,7,FALSE))/100000000</f>
        <v>#VALUE!</v>
      </c>
      <c r="F93" s="25" t="e">
        <f>IF(ISERROR(VLOOKUP($A93,'问财（自己导出）'!$B:I,8,FALSE)),"",VLOOKUP($A93,'问财（自己导出）'!$B:I,8,FALSE))/100000000</f>
        <v>#VALUE!</v>
      </c>
      <c r="G93" s="25" t="e">
        <f>IF(ISERROR(VLOOKUP($A93,'问财（自己导出）'!$B:J,9,FALSE)),"",VLOOKUP($A93,'问财（自己导出）'!$B:J,9,FALSE))/100000000</f>
        <v>#VALUE!</v>
      </c>
      <c r="H93" s="25" t="e">
        <f>IF(ISERROR(VLOOKUP($A93,'问财（自己导出）'!$B:K,10,FALSE)),"",VLOOKUP($A93,'问财（自己导出）'!$B:K,10,FALSE))/100000000</f>
        <v>#VALUE!</v>
      </c>
      <c r="I93" s="25" t="e">
        <f>IF(ISERROR(VLOOKUP($A93,'问财（自己导出）'!$B:L,11,FALSE)),"",VLOOKUP($A93,'问财（自己导出）'!$B:L,11,FALSE))/100000000</f>
        <v>#VALUE!</v>
      </c>
      <c r="J93" s="25" t="e">
        <f>IF(ISERROR(VLOOKUP($A93,'问财（自己导出）'!$B:M,12,FALSE)),"",VLOOKUP($A93,'问财（自己导出）'!$B:M,12,FALSE))/100000000</f>
        <v>#VALUE!</v>
      </c>
      <c r="K93" s="25" t="e">
        <f>IF(ISERROR(VLOOKUP($A93,'问财（自己导出）'!$B:N,13,FALSE)),"",VLOOKUP($A93,'问财（自己导出）'!$B:N,13,FALSE))/100000000</f>
        <v>#VALUE!</v>
      </c>
      <c r="L93" s="25" t="e">
        <f>IF(ISERROR(VLOOKUP($A93,'问财（自己导出）'!$B:O,14,FALSE)),"",VLOOKUP($A93,'问财（自己导出）'!$B:O,14,FALSE))/100000000</f>
        <v>#VALUE!</v>
      </c>
      <c r="M93" s="25" t="e">
        <f>IF(ISERROR(VLOOKUP($A93,'问财（自己导出）'!$B:P,15,FALSE)),"",VLOOKUP($A93,'问财（自己导出）'!$B:P,15,FALSE))/100000000</f>
        <v>#VALUE!</v>
      </c>
      <c r="N93" s="25" t="e">
        <f>IF(ISERROR(VLOOKUP($A93,'问财（自己导出）'!$B:Q,16,FALSE)),"",VLOOKUP($A93,'问财（自己导出）'!$B:Q,16,FALSE))/100000000</f>
        <v>#VALUE!</v>
      </c>
      <c r="O93" s="25" t="e">
        <f>IF(ISERROR(VLOOKUP($A93,'问财（自己导出）'!$B:R,17,FALSE)),"",VLOOKUP($A93,'问财（自己导出）'!$B:R,17,FALSE))/100000000</f>
        <v>#VALUE!</v>
      </c>
      <c r="P93" s="25" t="e">
        <f>IF(ISERROR(VLOOKUP($A93,'问财（自己导出）'!$B:S,18,FALSE)),"",VLOOKUP($A93,'问财（自己导出）'!$B:S,18,FALSE))/100000000</f>
        <v>#VALUE!</v>
      </c>
      <c r="Q93" s="25" t="str">
        <f>IF(ISERROR(VLOOKUP($A93,'问财（自己导出）'!$B:T,19,FALSE)),"",VLOOKUP($A93,'问财（自己导出）'!$B:T,19,FALSE))</f>
        <v/>
      </c>
      <c r="R93" s="25" t="str">
        <f>IF(ISERROR(VLOOKUP($A93,'问财（自己导出）'!$B:U,20,FALSE)),"",VLOOKUP($A93,'问财（自己导出）'!$B:U,20,FALSE))</f>
        <v/>
      </c>
      <c r="S93" s="25" t="str">
        <f>IF(ISERROR(VLOOKUP($A93,'问财（自己导出）'!$B:V,21,FALSE)),"",VLOOKUP($A93,'问财（自己导出）'!$B:V,21,FALSE))</f>
        <v/>
      </c>
    </row>
    <row r="94" ht="15.5" spans="1:19">
      <c r="A94" s="22" t="str">
        <f>IF('问财（自己导出）'!B92="","",'问财（自己导出）'!B92)</f>
        <v/>
      </c>
      <c r="B94" s="23" t="e">
        <f t="shared" si="9"/>
        <v>#VALUE!</v>
      </c>
      <c r="C94" s="23" t="e">
        <f t="shared" si="7"/>
        <v>#VALUE!</v>
      </c>
      <c r="D94" s="23" t="str">
        <f t="shared" si="8"/>
        <v>0</v>
      </c>
      <c r="E94" s="25" t="e">
        <f>IF(ISERROR(VLOOKUP($A94,'问财（自己导出）'!$B:H,7,FALSE)),"",VLOOKUP($A94,'问财（自己导出）'!$B:H,7,FALSE))/100000000</f>
        <v>#VALUE!</v>
      </c>
      <c r="F94" s="25" t="e">
        <f>IF(ISERROR(VLOOKUP($A94,'问财（自己导出）'!$B:I,8,FALSE)),"",VLOOKUP($A94,'问财（自己导出）'!$B:I,8,FALSE))/100000000</f>
        <v>#VALUE!</v>
      </c>
      <c r="G94" s="25" t="e">
        <f>IF(ISERROR(VLOOKUP($A94,'问财（自己导出）'!$B:J,9,FALSE)),"",VLOOKUP($A94,'问财（自己导出）'!$B:J,9,FALSE))/100000000</f>
        <v>#VALUE!</v>
      </c>
      <c r="H94" s="25" t="e">
        <f>IF(ISERROR(VLOOKUP($A94,'问财（自己导出）'!$B:K,10,FALSE)),"",VLOOKUP($A94,'问财（自己导出）'!$B:K,10,FALSE))/100000000</f>
        <v>#VALUE!</v>
      </c>
      <c r="I94" s="25" t="e">
        <f>IF(ISERROR(VLOOKUP($A94,'问财（自己导出）'!$B:L,11,FALSE)),"",VLOOKUP($A94,'问财（自己导出）'!$B:L,11,FALSE))/100000000</f>
        <v>#VALUE!</v>
      </c>
      <c r="J94" s="25" t="e">
        <f>IF(ISERROR(VLOOKUP($A94,'问财（自己导出）'!$B:M,12,FALSE)),"",VLOOKUP($A94,'问财（自己导出）'!$B:M,12,FALSE))/100000000</f>
        <v>#VALUE!</v>
      </c>
      <c r="K94" s="25" t="e">
        <f>IF(ISERROR(VLOOKUP($A94,'问财（自己导出）'!$B:N,13,FALSE)),"",VLOOKUP($A94,'问财（自己导出）'!$B:N,13,FALSE))/100000000</f>
        <v>#VALUE!</v>
      </c>
      <c r="L94" s="25" t="e">
        <f>IF(ISERROR(VLOOKUP($A94,'问财（自己导出）'!$B:O,14,FALSE)),"",VLOOKUP($A94,'问财（自己导出）'!$B:O,14,FALSE))/100000000</f>
        <v>#VALUE!</v>
      </c>
      <c r="M94" s="25" t="e">
        <f>IF(ISERROR(VLOOKUP($A94,'问财（自己导出）'!$B:P,15,FALSE)),"",VLOOKUP($A94,'问财（自己导出）'!$B:P,15,FALSE))/100000000</f>
        <v>#VALUE!</v>
      </c>
      <c r="N94" s="25" t="e">
        <f>IF(ISERROR(VLOOKUP($A94,'问财（自己导出）'!$B:Q,16,FALSE)),"",VLOOKUP($A94,'问财（自己导出）'!$B:Q,16,FALSE))/100000000</f>
        <v>#VALUE!</v>
      </c>
      <c r="O94" s="25" t="e">
        <f>IF(ISERROR(VLOOKUP($A94,'问财（自己导出）'!$B:R,17,FALSE)),"",VLOOKUP($A94,'问财（自己导出）'!$B:R,17,FALSE))/100000000</f>
        <v>#VALUE!</v>
      </c>
      <c r="P94" s="25" t="e">
        <f>IF(ISERROR(VLOOKUP($A94,'问财（自己导出）'!$B:S,18,FALSE)),"",VLOOKUP($A94,'问财（自己导出）'!$B:S,18,FALSE))/100000000</f>
        <v>#VALUE!</v>
      </c>
      <c r="Q94" s="25" t="str">
        <f>IF(ISERROR(VLOOKUP($A94,'问财（自己导出）'!$B:T,19,FALSE)),"",VLOOKUP($A94,'问财（自己导出）'!$B:T,19,FALSE))</f>
        <v/>
      </c>
      <c r="R94" s="25" t="str">
        <f>IF(ISERROR(VLOOKUP($A94,'问财（自己导出）'!$B:U,20,FALSE)),"",VLOOKUP($A94,'问财（自己导出）'!$B:U,20,FALSE))</f>
        <v/>
      </c>
      <c r="S94" s="25" t="str">
        <f>IF(ISERROR(VLOOKUP($A94,'问财（自己导出）'!$B:V,21,FALSE)),"",VLOOKUP($A94,'问财（自己导出）'!$B:V,21,FALSE))</f>
        <v/>
      </c>
    </row>
    <row r="95" ht="15.5"/>
    <row r="96" ht="15.5"/>
  </sheetData>
  <sheetProtection password="CC7B" sheet="1" objects="1"/>
  <mergeCells count="7">
    <mergeCell ref="A1:S1"/>
    <mergeCell ref="B2:D2"/>
    <mergeCell ref="E2:H2"/>
    <mergeCell ref="I2:L2"/>
    <mergeCell ref="M2:P2"/>
    <mergeCell ref="Q2:S2"/>
    <mergeCell ref="A2:A3"/>
  </mergeCells>
  <conditionalFormatting sqref="B1:D65536">
    <cfRule type="containsText" dxfId="6" priority="1" operator="between" text="NO">
      <formula>NOT(ISERROR(SEARCH("NO",B1)))</formula>
    </cfRule>
  </conditionalFormatting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V55"/>
  <sheetViews>
    <sheetView workbookViewId="0">
      <selection activeCell="K4" sqref="K4"/>
    </sheetView>
  </sheetViews>
  <sheetFormatPr defaultColWidth="8" defaultRowHeight="16.8"/>
  <cols>
    <col min="1" max="3" width="8" style="4"/>
    <col min="4" max="7" width="9.66071428571429" style="4" customWidth="1"/>
    <col min="8" max="8" width="12.8303571428571" style="4" customWidth="1"/>
    <col min="9" max="9" width="15.5" style="4" customWidth="1"/>
    <col min="10" max="19" width="12.8303571428571" style="4" customWidth="1"/>
    <col min="20" max="22" width="7.83035714285714" style="4" customWidth="1"/>
    <col min="23" max="16384" width="8" style="4"/>
  </cols>
  <sheetData>
    <row r="1" s="7" customFormat="1" ht="59" customHeight="1" spans="1:22">
      <c r="A1" s="8"/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43.75" spans="1:22">
      <c r="A2" s="11" t="s">
        <v>159</v>
      </c>
      <c r="B2" s="11" t="s">
        <v>160</v>
      </c>
      <c r="C2" s="11" t="s">
        <v>124</v>
      </c>
      <c r="D2" s="12">
        <v>-0.9508</v>
      </c>
      <c r="E2" s="12">
        <v>10.8587</v>
      </c>
      <c r="F2" s="12">
        <v>-13.1886</v>
      </c>
      <c r="G2" s="12">
        <v>0.6097</v>
      </c>
      <c r="H2" s="12">
        <v>2219442083.14</v>
      </c>
      <c r="I2" s="12">
        <v>2002045778.46</v>
      </c>
      <c r="J2" s="12">
        <v>1801526695.49</v>
      </c>
      <c r="K2" s="12">
        <v>1765097369.07</v>
      </c>
      <c r="L2" s="12">
        <v>1035132663.33</v>
      </c>
      <c r="M2" s="12">
        <v>748417529.74</v>
      </c>
      <c r="N2" s="12">
        <v>643064339.02</v>
      </c>
      <c r="O2" s="12">
        <v>470221425.88</v>
      </c>
      <c r="P2" s="12">
        <v>796234854.66</v>
      </c>
      <c r="Q2" s="12">
        <v>748005911.03</v>
      </c>
      <c r="R2" s="12">
        <v>499790440.32</v>
      </c>
      <c r="S2" s="12">
        <v>406885493.37</v>
      </c>
      <c r="T2" s="12">
        <v>3.9816</v>
      </c>
      <c r="U2" s="12">
        <v>3.0352</v>
      </c>
      <c r="V2" s="12">
        <v>2.5617</v>
      </c>
    </row>
    <row r="3" ht="33.75" spans="1:22">
      <c r="A3" s="11" t="s">
        <v>69</v>
      </c>
      <c r="B3" s="11" t="s">
        <v>70</v>
      </c>
      <c r="C3" s="11" t="s">
        <v>71</v>
      </c>
      <c r="D3" s="12">
        <v>21.2634</v>
      </c>
      <c r="E3" s="12">
        <v>46.6444</v>
      </c>
      <c r="F3" s="12">
        <v>9.4744</v>
      </c>
      <c r="G3" s="12">
        <v>25.8003</v>
      </c>
      <c r="H3" s="12">
        <v>25271390273.42</v>
      </c>
      <c r="I3" s="12">
        <v>17233114021.7</v>
      </c>
      <c r="J3" s="12">
        <v>10745907038.84</v>
      </c>
      <c r="K3" s="12">
        <v>7213789489.18</v>
      </c>
      <c r="L3" s="12">
        <v>11170080807.79</v>
      </c>
      <c r="M3" s="12">
        <v>6157296422.04</v>
      </c>
      <c r="N3" s="12">
        <v>3663143629.63</v>
      </c>
      <c r="O3" s="12">
        <v>1914942679.78</v>
      </c>
      <c r="P3" s="12">
        <v>2818665737.11</v>
      </c>
      <c r="Q3" s="12">
        <v>2291934275.76</v>
      </c>
      <c r="R3" s="12">
        <v>1428667757.02</v>
      </c>
      <c r="S3" s="12">
        <v>1017937356.11</v>
      </c>
      <c r="T3" s="12">
        <v>2.597</v>
      </c>
      <c r="U3" s="12">
        <v>3.1262</v>
      </c>
      <c r="V3" s="12">
        <v>4.3889</v>
      </c>
    </row>
    <row r="4" ht="41.75" spans="1:22">
      <c r="A4" s="11" t="s">
        <v>39</v>
      </c>
      <c r="B4" s="11" t="s">
        <v>40</v>
      </c>
      <c r="C4" s="13" t="s">
        <v>41</v>
      </c>
      <c r="D4" s="12">
        <v>9.3188</v>
      </c>
      <c r="E4" s="12">
        <v>9.4071</v>
      </c>
      <c r="F4" s="12">
        <v>10.2766</v>
      </c>
      <c r="G4" s="12">
        <v>19.028</v>
      </c>
      <c r="H4" s="12">
        <v>16052444099.28</v>
      </c>
      <c r="I4" s="12">
        <v>14672214730.18</v>
      </c>
      <c r="J4" s="12">
        <v>15023624944.56</v>
      </c>
      <c r="K4" s="12">
        <v>17270481272.53</v>
      </c>
      <c r="L4" s="11">
        <v>89745708.04</v>
      </c>
      <c r="M4" s="11">
        <v>86132357.63</v>
      </c>
      <c r="N4" s="11">
        <v>141467788.14</v>
      </c>
      <c r="O4" s="11">
        <v>107974878.34</v>
      </c>
      <c r="P4" s="11">
        <v>11122379916.13</v>
      </c>
      <c r="Q4" s="11">
        <v>10097018699.59</v>
      </c>
      <c r="R4" s="11">
        <v>8779252893.29</v>
      </c>
      <c r="S4" s="11">
        <v>5923146958.9</v>
      </c>
      <c r="T4" s="11">
        <v>2.0284</v>
      </c>
      <c r="U4" s="11">
        <v>1.8565</v>
      </c>
      <c r="V4" s="11">
        <v>1.6309</v>
      </c>
    </row>
    <row r="5" ht="43.75" spans="1:22">
      <c r="A5" s="11" t="s">
        <v>161</v>
      </c>
      <c r="B5" s="11" t="s">
        <v>162</v>
      </c>
      <c r="C5" s="11" t="s">
        <v>163</v>
      </c>
      <c r="D5" s="12">
        <v>156.7309</v>
      </c>
      <c r="E5" s="12">
        <v>36.127</v>
      </c>
      <c r="F5" s="12">
        <v>172.1657</v>
      </c>
      <c r="G5" s="12">
        <v>19.3352</v>
      </c>
      <c r="H5" s="12">
        <v>591530413.09</v>
      </c>
      <c r="I5" s="12">
        <v>434543129.87</v>
      </c>
      <c r="J5" s="12">
        <v>308149551.59</v>
      </c>
      <c r="K5" s="12">
        <v>242229505.09</v>
      </c>
      <c r="L5" s="11">
        <v>84405140.21</v>
      </c>
      <c r="M5" s="11">
        <v>43948945.46</v>
      </c>
      <c r="N5" s="11">
        <v>26234509.89</v>
      </c>
      <c r="O5" s="11">
        <v>23343927.95</v>
      </c>
      <c r="P5" s="12">
        <v>1305634.38</v>
      </c>
      <c r="Q5" s="12">
        <v>1146459.61</v>
      </c>
      <c r="R5" s="12">
        <v>792312</v>
      </c>
      <c r="S5" s="12">
        <v>257789.34</v>
      </c>
      <c r="T5" s="12">
        <v>1.1837</v>
      </c>
      <c r="U5" s="12">
        <v>1.834</v>
      </c>
      <c r="V5" s="12">
        <v>0.9182</v>
      </c>
    </row>
    <row r="6" ht="43.75" spans="1:22">
      <c r="A6" s="11" t="s">
        <v>42</v>
      </c>
      <c r="B6" s="11" t="s">
        <v>43</v>
      </c>
      <c r="C6" s="11" t="s">
        <v>44</v>
      </c>
      <c r="D6" s="12">
        <v>46.6581</v>
      </c>
      <c r="E6" s="12">
        <v>35.0735</v>
      </c>
      <c r="F6" s="12">
        <v>47.8969</v>
      </c>
      <c r="G6" s="12">
        <v>62.5598</v>
      </c>
      <c r="H6" s="12">
        <v>15386094716.52</v>
      </c>
      <c r="I6" s="12">
        <v>11390908365.34</v>
      </c>
      <c r="J6" s="12">
        <v>7576260479.98</v>
      </c>
      <c r="K6" s="12">
        <v>3554251620.07</v>
      </c>
      <c r="L6" s="12">
        <v>1223635407.8</v>
      </c>
      <c r="M6" s="12">
        <v>853757630.08</v>
      </c>
      <c r="N6" s="12">
        <v>941513174.06</v>
      </c>
      <c r="O6" s="12">
        <v>51920651.18</v>
      </c>
      <c r="P6" s="12">
        <v>33011881278.83</v>
      </c>
      <c r="Q6" s="12">
        <v>30138459933.93</v>
      </c>
      <c r="R6" s="12">
        <v>25340058501.83</v>
      </c>
      <c r="S6" s="12">
        <v>18640288399.32</v>
      </c>
      <c r="T6" s="12">
        <v>1.5071</v>
      </c>
      <c r="U6" s="12">
        <v>1.3825</v>
      </c>
      <c r="V6" s="12">
        <v>1.3278</v>
      </c>
    </row>
    <row r="7" ht="43.75" spans="1:22">
      <c r="A7" s="11" t="s">
        <v>45</v>
      </c>
      <c r="B7" s="11" t="s">
        <v>46</v>
      </c>
      <c r="C7" s="11" t="s">
        <v>47</v>
      </c>
      <c r="D7" s="12">
        <v>5.3125</v>
      </c>
      <c r="E7" s="12">
        <v>-5.8021</v>
      </c>
      <c r="F7" s="12">
        <v>7.2761</v>
      </c>
      <c r="G7" s="12">
        <v>-4.8818</v>
      </c>
      <c r="H7" s="12">
        <v>17325601571.58</v>
      </c>
      <c r="I7" s="12">
        <v>12767230041.15</v>
      </c>
      <c r="J7" s="12">
        <v>11956507239.13</v>
      </c>
      <c r="K7" s="12">
        <v>10703163376.13</v>
      </c>
      <c r="L7" s="12">
        <v>6279895739.35</v>
      </c>
      <c r="M7" s="12">
        <v>4338453431.6</v>
      </c>
      <c r="N7" s="12">
        <v>4056376423.55</v>
      </c>
      <c r="O7" s="12">
        <v>2449471770.08</v>
      </c>
      <c r="P7" s="12">
        <v>2464628649.71</v>
      </c>
      <c r="Q7" s="12">
        <v>1277687175.72</v>
      </c>
      <c r="R7" s="12">
        <v>1150579059.63</v>
      </c>
      <c r="S7" s="12">
        <v>992545161.18</v>
      </c>
      <c r="T7" s="12">
        <v>1.8182</v>
      </c>
      <c r="U7" s="12">
        <v>2.2023</v>
      </c>
      <c r="V7" s="12">
        <v>2.2233</v>
      </c>
    </row>
    <row r="8" ht="43.75" spans="1:22">
      <c r="A8" s="11" t="s">
        <v>164</v>
      </c>
      <c r="B8" s="11" t="s">
        <v>165</v>
      </c>
      <c r="C8" s="11" t="s">
        <v>166</v>
      </c>
      <c r="D8" s="12">
        <v>33.4683</v>
      </c>
      <c r="E8" s="12">
        <v>26.5488</v>
      </c>
      <c r="F8" s="12">
        <v>38.7701</v>
      </c>
      <c r="G8" s="12">
        <v>30.4062</v>
      </c>
      <c r="H8" s="12">
        <v>1656427090.25</v>
      </c>
      <c r="I8" s="12">
        <v>1308923788.46</v>
      </c>
      <c r="J8" s="12">
        <v>1041442538.26</v>
      </c>
      <c r="K8" s="12">
        <v>999780014.19</v>
      </c>
      <c r="L8" s="12">
        <v>917818025.29</v>
      </c>
      <c r="M8" s="12">
        <v>539122986.91</v>
      </c>
      <c r="N8" s="12">
        <v>596658226.37</v>
      </c>
      <c r="O8" s="12">
        <v>483973333.48</v>
      </c>
      <c r="P8" s="12">
        <v>405003637.74</v>
      </c>
      <c r="Q8" s="12">
        <v>343043419.56</v>
      </c>
      <c r="R8" s="12">
        <v>252419064.75</v>
      </c>
      <c r="S8" s="12">
        <v>186691131.04</v>
      </c>
      <c r="T8" s="12">
        <v>1.5572</v>
      </c>
      <c r="U8" s="12">
        <v>1.871</v>
      </c>
      <c r="V8" s="12">
        <v>1.3345</v>
      </c>
    </row>
    <row r="9" ht="33.75" spans="1:22">
      <c r="A9" s="11" t="s">
        <v>67</v>
      </c>
      <c r="B9" s="11" t="s">
        <v>68</v>
      </c>
      <c r="C9" s="11" t="s">
        <v>38</v>
      </c>
      <c r="D9" s="12">
        <v>18.3108</v>
      </c>
      <c r="E9" s="12">
        <v>14.6722</v>
      </c>
      <c r="F9" s="12">
        <v>26.4131</v>
      </c>
      <c r="G9" s="12">
        <v>44.9659</v>
      </c>
      <c r="H9" s="12">
        <v>21727383494.05</v>
      </c>
      <c r="I9" s="12">
        <v>18947379094.83</v>
      </c>
      <c r="J9" s="12">
        <v>16717986446.63</v>
      </c>
      <c r="K9" s="12">
        <v>14579230374.7</v>
      </c>
      <c r="L9" s="12">
        <v>4629306308.04</v>
      </c>
      <c r="M9" s="12">
        <v>3828360175.64</v>
      </c>
      <c r="N9" s="12">
        <v>3210965003.16</v>
      </c>
      <c r="O9" s="12">
        <v>2663098961.49</v>
      </c>
      <c r="P9" s="12">
        <v>2422889729.46</v>
      </c>
      <c r="Q9" s="12">
        <v>1814642438.78</v>
      </c>
      <c r="R9" s="12">
        <v>1715288582.92</v>
      </c>
      <c r="S9" s="12">
        <v>1532782343.35</v>
      </c>
      <c r="T9" s="12">
        <v>1.3077</v>
      </c>
      <c r="U9" s="12">
        <v>1.1096</v>
      </c>
      <c r="V9" s="12">
        <v>1.3256</v>
      </c>
    </row>
    <row r="10" ht="43.75" spans="1:22">
      <c r="A10" s="11" t="s">
        <v>167</v>
      </c>
      <c r="B10" s="11" t="s">
        <v>168</v>
      </c>
      <c r="C10" s="11" t="s">
        <v>82</v>
      </c>
      <c r="D10" s="12">
        <v>23.2343</v>
      </c>
      <c r="E10" s="12">
        <v>20.1594</v>
      </c>
      <c r="F10" s="12">
        <v>16.7589</v>
      </c>
      <c r="G10" s="12">
        <v>16.5247</v>
      </c>
      <c r="H10" s="12">
        <v>5321152330.87</v>
      </c>
      <c r="I10" s="12">
        <v>4428409988.78</v>
      </c>
      <c r="J10" s="12">
        <v>3546662061.96</v>
      </c>
      <c r="K10" s="12">
        <v>2842139536.41</v>
      </c>
      <c r="L10" s="12">
        <v>329527711.48</v>
      </c>
      <c r="M10" s="12">
        <v>251934204.5</v>
      </c>
      <c r="N10" s="12">
        <v>234741644.41</v>
      </c>
      <c r="O10" s="12">
        <v>170544643.77</v>
      </c>
      <c r="P10" s="12">
        <v>1024288574.09</v>
      </c>
      <c r="Q10" s="12">
        <v>766431093.67</v>
      </c>
      <c r="R10" s="12">
        <v>608019551.53</v>
      </c>
      <c r="S10" s="12">
        <v>448731754.2</v>
      </c>
      <c r="T10" s="12">
        <v>1.5804</v>
      </c>
      <c r="U10" s="12">
        <v>2.8033</v>
      </c>
      <c r="V10" s="12">
        <v>1.5939</v>
      </c>
    </row>
    <row r="11" ht="33.75" spans="1:22">
      <c r="A11" s="11" t="s">
        <v>51</v>
      </c>
      <c r="B11" s="11" t="s">
        <v>52</v>
      </c>
      <c r="C11" s="11" t="s">
        <v>41</v>
      </c>
      <c r="D11" s="12">
        <v>16.9058</v>
      </c>
      <c r="E11" s="12">
        <v>3.4385</v>
      </c>
      <c r="F11" s="12">
        <v>12.0133</v>
      </c>
      <c r="G11" s="12">
        <v>0.9986</v>
      </c>
      <c r="H11" s="12">
        <v>32659583725.28</v>
      </c>
      <c r="I11" s="12">
        <v>31573928530.94</v>
      </c>
      <c r="J11" s="12">
        <v>30921801316.6</v>
      </c>
      <c r="K11" s="12">
        <v>26455335152.99</v>
      </c>
      <c r="L11" s="12">
        <v>8579166175.71</v>
      </c>
      <c r="M11" s="12">
        <v>1852144779.07</v>
      </c>
      <c r="N11" s="12">
        <v>297011227.79</v>
      </c>
      <c r="O11" s="12">
        <v>221897265.07</v>
      </c>
      <c r="P11" s="12">
        <v>18013297022.7</v>
      </c>
      <c r="Q11" s="12">
        <v>14982364367.85</v>
      </c>
      <c r="R11" s="12">
        <v>11836810239.03</v>
      </c>
      <c r="S11" s="12">
        <v>9665727593.42</v>
      </c>
      <c r="T11" s="12">
        <v>3.2418</v>
      </c>
      <c r="U11" s="12">
        <v>4.5117</v>
      </c>
      <c r="V11" s="12">
        <v>3.7084</v>
      </c>
    </row>
    <row r="12" ht="33.75" spans="1:22">
      <c r="A12" s="11" t="s">
        <v>53</v>
      </c>
      <c r="B12" s="11" t="s">
        <v>54</v>
      </c>
      <c r="C12" s="11" t="s">
        <v>55</v>
      </c>
      <c r="D12" s="12">
        <v>0.5582</v>
      </c>
      <c r="E12" s="12">
        <v>-29.0418</v>
      </c>
      <c r="F12" s="12">
        <v>13.8525</v>
      </c>
      <c r="G12" s="12">
        <v>-11.4638</v>
      </c>
      <c r="H12" s="12">
        <v>97745137194.16</v>
      </c>
      <c r="I12" s="12">
        <v>137750358395.7</v>
      </c>
      <c r="J12" s="12">
        <v>118627948208.59</v>
      </c>
      <c r="K12" s="12">
        <v>99316196265.19</v>
      </c>
      <c r="L12" s="12">
        <v>17759017649.89</v>
      </c>
      <c r="M12" s="12">
        <v>53141918984.15</v>
      </c>
      <c r="N12" s="12">
        <v>48146517671.77</v>
      </c>
      <c r="O12" s="12">
        <v>35767041971.55</v>
      </c>
      <c r="P12" s="12">
        <v>9473942712.51</v>
      </c>
      <c r="Q12" s="12">
        <v>8599098095.97</v>
      </c>
      <c r="R12" s="12">
        <v>13122730425.78</v>
      </c>
      <c r="S12" s="12">
        <v>17235042562.7</v>
      </c>
      <c r="T12" s="12">
        <v>1.0739</v>
      </c>
      <c r="U12" s="12">
        <v>1.1085</v>
      </c>
      <c r="V12" s="12">
        <v>1.075</v>
      </c>
    </row>
    <row r="13" ht="43.75" spans="1:22">
      <c r="A13" s="11" t="s">
        <v>169</v>
      </c>
      <c r="B13" s="11" t="s">
        <v>170</v>
      </c>
      <c r="C13" s="11" t="s">
        <v>171</v>
      </c>
      <c r="D13" s="12">
        <v>7.238</v>
      </c>
      <c r="E13" s="12">
        <v>15.047</v>
      </c>
      <c r="F13" s="12">
        <v>10.3828</v>
      </c>
      <c r="G13" s="12">
        <v>20.0623</v>
      </c>
      <c r="H13" s="12">
        <v>11294380030.09</v>
      </c>
      <c r="I13" s="12">
        <v>9817189662.62</v>
      </c>
      <c r="J13" s="12">
        <v>8401589320.86</v>
      </c>
      <c r="K13" s="12">
        <v>7069591619.67</v>
      </c>
      <c r="L13" s="12" t="s">
        <v>172</v>
      </c>
      <c r="M13" s="12" t="s">
        <v>172</v>
      </c>
      <c r="N13" s="12" t="s">
        <v>172</v>
      </c>
      <c r="O13" s="12" t="s">
        <v>172</v>
      </c>
      <c r="P13" s="12">
        <v>999924009.12</v>
      </c>
      <c r="Q13" s="12">
        <v>1154208319.45</v>
      </c>
      <c r="R13" s="12">
        <v>1013244774.03</v>
      </c>
      <c r="S13" s="12">
        <v>852696731.69</v>
      </c>
      <c r="T13" s="12">
        <v>2.6538</v>
      </c>
      <c r="U13" s="12">
        <v>2.1001</v>
      </c>
      <c r="V13" s="12">
        <v>1.2219</v>
      </c>
    </row>
    <row r="14" ht="33.75" spans="1:22">
      <c r="A14" s="11" t="s">
        <v>36</v>
      </c>
      <c r="B14" s="11" t="s">
        <v>37</v>
      </c>
      <c r="C14" s="11" t="s">
        <v>38</v>
      </c>
      <c r="D14" s="12">
        <v>16.8735</v>
      </c>
      <c r="E14" s="12">
        <v>20.6424</v>
      </c>
      <c r="F14" s="12">
        <v>14.1147</v>
      </c>
      <c r="G14" s="12">
        <v>21.4548</v>
      </c>
      <c r="H14" s="12">
        <v>3477692868.18</v>
      </c>
      <c r="I14" s="12">
        <v>2882644604.34</v>
      </c>
      <c r="J14" s="12">
        <v>2327483505.65</v>
      </c>
      <c r="K14" s="12">
        <v>1828881533.32</v>
      </c>
      <c r="L14" s="12">
        <v>1420237663.51</v>
      </c>
      <c r="M14" s="12">
        <v>1283494388.33</v>
      </c>
      <c r="N14" s="12">
        <v>1127109539.81</v>
      </c>
      <c r="O14" s="12">
        <v>811100819.29</v>
      </c>
      <c r="P14" s="12">
        <v>340543374.53</v>
      </c>
      <c r="Q14" s="12">
        <v>151882452.31</v>
      </c>
      <c r="R14" s="12">
        <v>160475358.27</v>
      </c>
      <c r="S14" s="12">
        <v>225823351.84</v>
      </c>
      <c r="T14" s="12">
        <v>4.7562</v>
      </c>
      <c r="U14" s="12">
        <v>3.1903</v>
      </c>
      <c r="V14" s="12">
        <v>4.7539</v>
      </c>
    </row>
    <row r="15" ht="55.75" spans="1:22">
      <c r="A15" s="11" t="s">
        <v>173</v>
      </c>
      <c r="B15" s="11" t="s">
        <v>174</v>
      </c>
      <c r="C15" s="13" t="s">
        <v>175</v>
      </c>
      <c r="D15" s="12">
        <v>29.627</v>
      </c>
      <c r="E15" s="12">
        <v>29.6175</v>
      </c>
      <c r="F15" s="12">
        <v>25.6618</v>
      </c>
      <c r="G15" s="12">
        <v>16.2907</v>
      </c>
      <c r="H15" s="12">
        <v>1531999896.88</v>
      </c>
      <c r="I15" s="12">
        <v>1181939489.23</v>
      </c>
      <c r="J15" s="12">
        <v>879614446.43</v>
      </c>
      <c r="K15" s="12">
        <v>716799289.47</v>
      </c>
      <c r="L15" s="12">
        <v>557949362.99</v>
      </c>
      <c r="M15" s="12">
        <v>451311958.82</v>
      </c>
      <c r="N15" s="12">
        <v>328715642.48</v>
      </c>
      <c r="O15" s="12">
        <v>208281694.07</v>
      </c>
      <c r="P15" s="12">
        <v>279373639.81</v>
      </c>
      <c r="Q15" s="12">
        <v>235535084.8</v>
      </c>
      <c r="R15" s="12">
        <v>144119109.86</v>
      </c>
      <c r="S15" s="12">
        <v>136611807.8</v>
      </c>
      <c r="T15" s="12">
        <v>2.2157</v>
      </c>
      <c r="U15" s="12">
        <v>1.6558</v>
      </c>
      <c r="V15" s="12">
        <v>1.7185</v>
      </c>
    </row>
    <row r="16" ht="33.75" spans="1:22">
      <c r="A16" s="11" t="s">
        <v>176</v>
      </c>
      <c r="B16" s="11" t="s">
        <v>177</v>
      </c>
      <c r="C16" s="11" t="s">
        <v>178</v>
      </c>
      <c r="D16" s="12">
        <v>66.5488</v>
      </c>
      <c r="E16" s="12">
        <v>28.7246</v>
      </c>
      <c r="F16" s="12">
        <v>24.8975</v>
      </c>
      <c r="G16" s="12">
        <v>22.7852</v>
      </c>
      <c r="H16" s="12">
        <v>833893445.2</v>
      </c>
      <c r="I16" s="12">
        <v>647811830.96</v>
      </c>
      <c r="J16" s="12">
        <v>530057103.67</v>
      </c>
      <c r="K16" s="12">
        <v>454188109.75</v>
      </c>
      <c r="L16" s="12">
        <v>433236238.02</v>
      </c>
      <c r="M16" s="12">
        <v>284054740.38</v>
      </c>
      <c r="N16" s="12">
        <v>199827645.47</v>
      </c>
      <c r="O16" s="12">
        <v>153285407</v>
      </c>
      <c r="P16" s="12">
        <v>113070852.71</v>
      </c>
      <c r="Q16" s="12">
        <v>72308636.38</v>
      </c>
      <c r="R16" s="12">
        <v>75365213.1</v>
      </c>
      <c r="S16" s="12">
        <v>45952433.83</v>
      </c>
      <c r="T16" s="12">
        <v>2.0334</v>
      </c>
      <c r="U16" s="12">
        <v>3.9142</v>
      </c>
      <c r="V16" s="12">
        <v>2.3915</v>
      </c>
    </row>
    <row r="17" ht="43.75" spans="1:22">
      <c r="A17" s="11" t="s">
        <v>179</v>
      </c>
      <c r="B17" s="11" t="s">
        <v>180</v>
      </c>
      <c r="C17" s="11" t="s">
        <v>181</v>
      </c>
      <c r="D17" s="12">
        <v>4.0042</v>
      </c>
      <c r="E17" s="12">
        <v>9.9675</v>
      </c>
      <c r="F17" s="12">
        <v>20.4722</v>
      </c>
      <c r="G17" s="12">
        <v>10.4004</v>
      </c>
      <c r="H17" s="12">
        <v>1086836362.57</v>
      </c>
      <c r="I17" s="12">
        <v>988325039.29</v>
      </c>
      <c r="J17" s="12">
        <v>766170531.47</v>
      </c>
      <c r="K17" s="12">
        <v>717884809.05</v>
      </c>
      <c r="L17" s="12">
        <v>398806846.96</v>
      </c>
      <c r="M17" s="12">
        <v>351364311.44</v>
      </c>
      <c r="N17" s="12">
        <v>262381981.87</v>
      </c>
      <c r="O17" s="12">
        <v>243417806.91</v>
      </c>
      <c r="P17" s="12">
        <v>332672316.48</v>
      </c>
      <c r="Q17" s="12">
        <v>379723860.34</v>
      </c>
      <c r="R17" s="12">
        <v>207452523.86</v>
      </c>
      <c r="S17" s="12">
        <v>179779822.94</v>
      </c>
      <c r="T17" s="12">
        <v>2.8822</v>
      </c>
      <c r="U17" s="12">
        <v>2.303</v>
      </c>
      <c r="V17" s="12">
        <v>2.0322</v>
      </c>
    </row>
    <row r="18" ht="33.75" spans="1:22">
      <c r="A18" s="11" t="s">
        <v>111</v>
      </c>
      <c r="B18" s="11" t="s">
        <v>112</v>
      </c>
      <c r="C18" s="11" t="s">
        <v>38</v>
      </c>
      <c r="D18" s="12">
        <v>21.0829</v>
      </c>
      <c r="E18" s="12">
        <v>25.0086</v>
      </c>
      <c r="F18" s="12">
        <v>25.0229</v>
      </c>
      <c r="G18" s="12">
        <v>43.2843</v>
      </c>
      <c r="H18" s="12">
        <v>9315960168.4</v>
      </c>
      <c r="I18" s="12">
        <v>7452253087.84</v>
      </c>
      <c r="J18" s="12">
        <v>6203074355.43</v>
      </c>
      <c r="K18" s="12">
        <v>5435067561.2</v>
      </c>
      <c r="L18" s="12">
        <v>3276792843.39</v>
      </c>
      <c r="M18" s="12">
        <v>2840400833.66</v>
      </c>
      <c r="N18" s="12">
        <v>2420867570.52</v>
      </c>
      <c r="O18" s="12">
        <v>2282364030.28</v>
      </c>
      <c r="P18" s="12">
        <v>522967016.37</v>
      </c>
      <c r="Q18" s="12">
        <v>550891165.21</v>
      </c>
      <c r="R18" s="12">
        <v>429927042.14</v>
      </c>
      <c r="S18" s="12">
        <v>337840460.31</v>
      </c>
      <c r="T18" s="12">
        <v>8.905</v>
      </c>
      <c r="U18" s="12">
        <v>10.0764</v>
      </c>
      <c r="V18" s="12">
        <v>9.7617</v>
      </c>
    </row>
    <row r="19" ht="43.75" spans="1:22">
      <c r="A19" s="11" t="s">
        <v>61</v>
      </c>
      <c r="B19" s="11" t="s">
        <v>62</v>
      </c>
      <c r="C19" s="11" t="s">
        <v>63</v>
      </c>
      <c r="D19" s="12">
        <v>-6.6573</v>
      </c>
      <c r="E19" s="12">
        <v>-6.9515</v>
      </c>
      <c r="F19" s="12">
        <v>-16.7478</v>
      </c>
      <c r="G19" s="12">
        <v>-17.269</v>
      </c>
      <c r="H19" s="12">
        <v>1156548151.34</v>
      </c>
      <c r="I19" s="12">
        <v>1242951524.04</v>
      </c>
      <c r="J19" s="12">
        <v>1161778748.54</v>
      </c>
      <c r="K19" s="12">
        <v>1007017782.55</v>
      </c>
      <c r="L19" s="12">
        <v>705716327.69</v>
      </c>
      <c r="M19" s="12">
        <v>639840202.29</v>
      </c>
      <c r="N19" s="12">
        <v>472969579.03</v>
      </c>
      <c r="O19" s="12">
        <v>335591451.37</v>
      </c>
      <c r="P19" s="12">
        <v>129666126.8</v>
      </c>
      <c r="Q19" s="12">
        <v>112211904.62</v>
      </c>
      <c r="R19" s="12">
        <v>110890756.68</v>
      </c>
      <c r="S19" s="12">
        <v>57049807.6</v>
      </c>
      <c r="T19" s="12">
        <v>23.2806</v>
      </c>
      <c r="U19" s="12">
        <v>19.7262</v>
      </c>
      <c r="V19" s="12">
        <v>16.6718</v>
      </c>
    </row>
    <row r="20" ht="43.75" spans="1:22">
      <c r="A20" s="11" t="s">
        <v>64</v>
      </c>
      <c r="B20" s="11" t="s">
        <v>65</v>
      </c>
      <c r="C20" s="11" t="s">
        <v>66</v>
      </c>
      <c r="D20" s="12">
        <v>22.6399</v>
      </c>
      <c r="E20" s="12">
        <v>29.8181</v>
      </c>
      <c r="F20" s="12">
        <v>31.997</v>
      </c>
      <c r="G20" s="12">
        <v>25.9653</v>
      </c>
      <c r="H20" s="12">
        <v>6543080154.96</v>
      </c>
      <c r="I20" s="12">
        <v>5040190911.18</v>
      </c>
      <c r="J20" s="12">
        <v>4161693561.56</v>
      </c>
      <c r="K20" s="12">
        <v>3369020663.6</v>
      </c>
      <c r="L20" s="12">
        <v>1752769133.31</v>
      </c>
      <c r="M20" s="12">
        <v>1487407289.64</v>
      </c>
      <c r="N20" s="12">
        <v>1238825748.09</v>
      </c>
      <c r="O20" s="12">
        <v>1021480405.3</v>
      </c>
      <c r="P20" s="12">
        <v>1145742122.45</v>
      </c>
      <c r="Q20" s="12">
        <v>1117677413.84</v>
      </c>
      <c r="R20" s="12">
        <v>815905300.15</v>
      </c>
      <c r="S20" s="12">
        <v>794714983.62</v>
      </c>
      <c r="T20" s="12">
        <v>2.3562</v>
      </c>
      <c r="U20" s="12">
        <v>1.7485</v>
      </c>
      <c r="V20" s="12">
        <v>1.8781</v>
      </c>
    </row>
    <row r="21" ht="43.75" spans="1:22">
      <c r="A21" s="11" t="s">
        <v>146</v>
      </c>
      <c r="B21" s="11" t="s">
        <v>147</v>
      </c>
      <c r="C21" s="11" t="s">
        <v>148</v>
      </c>
      <c r="D21" s="12">
        <v>18.702</v>
      </c>
      <c r="E21" s="12">
        <v>26.0487</v>
      </c>
      <c r="F21" s="12">
        <v>4.9729</v>
      </c>
      <c r="G21" s="12">
        <v>11.2726</v>
      </c>
      <c r="H21" s="12">
        <v>3972941256.17</v>
      </c>
      <c r="I21" s="12">
        <v>3151910135.24</v>
      </c>
      <c r="J21" s="12">
        <v>2515897353.8</v>
      </c>
      <c r="K21" s="12">
        <v>2168409553</v>
      </c>
      <c r="L21" s="12">
        <v>801762028.44</v>
      </c>
      <c r="M21" s="12">
        <v>624183813.86</v>
      </c>
      <c r="N21" s="12">
        <v>713886766.16</v>
      </c>
      <c r="O21" s="12">
        <v>646250101.21</v>
      </c>
      <c r="P21" s="12">
        <v>2143497996.1</v>
      </c>
      <c r="Q21" s="12">
        <v>1785537995.21</v>
      </c>
      <c r="R21" s="12">
        <v>1170842477.23</v>
      </c>
      <c r="S21" s="12">
        <v>769594720.41</v>
      </c>
      <c r="T21" s="12">
        <v>2.2326</v>
      </c>
      <c r="U21" s="12">
        <v>2.5667</v>
      </c>
      <c r="V21" s="12">
        <v>3.2108</v>
      </c>
    </row>
    <row r="22" ht="33.75" spans="1:22">
      <c r="A22" s="11" t="s">
        <v>117</v>
      </c>
      <c r="B22" s="11" t="s">
        <v>118</v>
      </c>
      <c r="C22" s="11" t="s">
        <v>102</v>
      </c>
      <c r="D22" s="12">
        <v>27.8864</v>
      </c>
      <c r="E22" s="12">
        <v>18.9713</v>
      </c>
      <c r="F22" s="12">
        <v>24.3702</v>
      </c>
      <c r="G22" s="12">
        <v>7.6086</v>
      </c>
      <c r="H22" s="12">
        <v>146550000000</v>
      </c>
      <c r="I22" s="12">
        <v>123181000000</v>
      </c>
      <c r="J22" s="12">
        <v>100015000000</v>
      </c>
      <c r="K22" s="12">
        <v>82952000000</v>
      </c>
      <c r="L22" s="12" t="s">
        <v>172</v>
      </c>
      <c r="M22" s="12" t="s">
        <v>172</v>
      </c>
      <c r="N22" s="12" t="s">
        <v>172</v>
      </c>
      <c r="O22" s="12" t="s">
        <v>172</v>
      </c>
      <c r="P22" s="12" t="s">
        <v>172</v>
      </c>
      <c r="Q22" s="12" t="s">
        <v>172</v>
      </c>
      <c r="R22" s="12" t="s">
        <v>172</v>
      </c>
      <c r="S22" s="12" t="s">
        <v>172</v>
      </c>
      <c r="T22" s="12" t="s">
        <v>172</v>
      </c>
      <c r="U22" s="12" t="s">
        <v>172</v>
      </c>
      <c r="V22" s="12" t="s">
        <v>172</v>
      </c>
    </row>
    <row r="23" ht="33.75" spans="1:22">
      <c r="A23" s="11" t="s">
        <v>72</v>
      </c>
      <c r="B23" s="11" t="s">
        <v>73</v>
      </c>
      <c r="C23" s="11" t="s">
        <v>74</v>
      </c>
      <c r="D23" s="12">
        <v>15.9377</v>
      </c>
      <c r="E23" s="12">
        <v>18.7865</v>
      </c>
      <c r="F23" s="12">
        <v>11.2964</v>
      </c>
      <c r="G23" s="12">
        <v>16.6242</v>
      </c>
      <c r="H23" s="12">
        <v>7060089115.1</v>
      </c>
      <c r="I23" s="12">
        <v>5943513348.38</v>
      </c>
      <c r="J23" s="12">
        <v>5328121623.61</v>
      </c>
      <c r="K23" s="12">
        <v>4941836029.16</v>
      </c>
      <c r="L23" s="12">
        <v>1650015009.45</v>
      </c>
      <c r="M23" s="12">
        <v>1590460293.57</v>
      </c>
      <c r="N23" s="12">
        <v>1380273167.6</v>
      </c>
      <c r="O23" s="12">
        <v>917359755.58</v>
      </c>
      <c r="P23" s="12">
        <v>537892295.8</v>
      </c>
      <c r="Q23" s="12">
        <v>480500131.65</v>
      </c>
      <c r="R23" s="12">
        <v>393553152</v>
      </c>
      <c r="S23" s="12">
        <v>651831980.19</v>
      </c>
      <c r="T23" s="12">
        <v>1.7451</v>
      </c>
      <c r="U23" s="12">
        <v>2.0594</v>
      </c>
      <c r="V23" s="12">
        <v>2.2514</v>
      </c>
    </row>
    <row r="24" ht="33.75" spans="1:22">
      <c r="A24" s="11" t="s">
        <v>75</v>
      </c>
      <c r="B24" s="11" t="s">
        <v>76</v>
      </c>
      <c r="C24" s="11" t="s">
        <v>77</v>
      </c>
      <c r="D24" s="12">
        <v>8.1446</v>
      </c>
      <c r="E24" s="12">
        <v>5.5853</v>
      </c>
      <c r="F24" s="12">
        <v>-6.3407</v>
      </c>
      <c r="G24" s="12">
        <v>3.014</v>
      </c>
      <c r="H24" s="12">
        <v>2915633891.98</v>
      </c>
      <c r="I24" s="12">
        <v>2761400573.51</v>
      </c>
      <c r="J24" s="12">
        <v>2524209416.4</v>
      </c>
      <c r="K24" s="12">
        <v>2724953861.21</v>
      </c>
      <c r="L24" s="12">
        <v>269223367.55</v>
      </c>
      <c r="M24" s="12">
        <v>157581294.5</v>
      </c>
      <c r="N24" s="12">
        <v>133611929.89</v>
      </c>
      <c r="O24" s="12">
        <v>159753928.7</v>
      </c>
      <c r="P24" s="12">
        <v>659822679.89</v>
      </c>
      <c r="Q24" s="12">
        <v>633174159.29</v>
      </c>
      <c r="R24" s="12">
        <v>685201506.19</v>
      </c>
      <c r="S24" s="12">
        <v>617828802.88</v>
      </c>
      <c r="T24" s="12">
        <v>3.0232</v>
      </c>
      <c r="U24" s="12">
        <v>3.681</v>
      </c>
      <c r="V24" s="12">
        <v>3.9035</v>
      </c>
    </row>
    <row r="25" ht="33.75" spans="1:22">
      <c r="A25" s="11" t="s">
        <v>115</v>
      </c>
      <c r="B25" s="11" t="s">
        <v>116</v>
      </c>
      <c r="C25" s="11" t="s">
        <v>102</v>
      </c>
      <c r="D25" s="12">
        <v>19.6159</v>
      </c>
      <c r="E25" s="12">
        <v>23.5792</v>
      </c>
      <c r="F25" s="12">
        <v>6.1528</v>
      </c>
      <c r="G25" s="12">
        <v>6.5107</v>
      </c>
      <c r="H25" s="12">
        <v>154348000000</v>
      </c>
      <c r="I25" s="12">
        <v>124898000000</v>
      </c>
      <c r="J25" s="12">
        <v>109287000000</v>
      </c>
      <c r="K25" s="12">
        <v>87619000000</v>
      </c>
      <c r="L25" s="12" t="s">
        <v>172</v>
      </c>
      <c r="M25" s="12" t="s">
        <v>172</v>
      </c>
      <c r="N25" s="12" t="s">
        <v>172</v>
      </c>
      <c r="O25" s="12" t="s">
        <v>172</v>
      </c>
      <c r="P25" s="12" t="s">
        <v>172</v>
      </c>
      <c r="Q25" s="12" t="s">
        <v>172</v>
      </c>
      <c r="R25" s="12" t="s">
        <v>172</v>
      </c>
      <c r="S25" s="12" t="s">
        <v>172</v>
      </c>
      <c r="T25" s="12" t="s">
        <v>172</v>
      </c>
      <c r="U25" s="12" t="s">
        <v>172</v>
      </c>
      <c r="V25" s="12" t="s">
        <v>172</v>
      </c>
    </row>
    <row r="26" ht="43.75" spans="1:22">
      <c r="A26" s="11" t="s">
        <v>80</v>
      </c>
      <c r="B26" s="11" t="s">
        <v>81</v>
      </c>
      <c r="C26" s="11" t="s">
        <v>82</v>
      </c>
      <c r="D26" s="12">
        <v>11.2225</v>
      </c>
      <c r="E26" s="12">
        <v>4.6788</v>
      </c>
      <c r="F26" s="12">
        <v>12.5562</v>
      </c>
      <c r="G26" s="12">
        <v>6.2553</v>
      </c>
      <c r="H26" s="12">
        <v>12078194124.27</v>
      </c>
      <c r="I26" s="12">
        <v>11538342521.98</v>
      </c>
      <c r="J26" s="12">
        <v>10081474206.09</v>
      </c>
      <c r="K26" s="12">
        <v>8591632462.81</v>
      </c>
      <c r="L26" s="12">
        <v>2619667118.47</v>
      </c>
      <c r="M26" s="12">
        <v>2476453857.31</v>
      </c>
      <c r="N26" s="12">
        <v>2121638973.15</v>
      </c>
      <c r="O26" s="12">
        <v>1711183828.35</v>
      </c>
      <c r="P26" s="12">
        <v>1157907733.91</v>
      </c>
      <c r="Q26" s="12">
        <v>1042926520.08</v>
      </c>
      <c r="R26" s="12">
        <v>964104896.1</v>
      </c>
      <c r="S26" s="12">
        <v>1078690569.38</v>
      </c>
      <c r="T26" s="12">
        <v>1.8382</v>
      </c>
      <c r="U26" s="12">
        <v>1.6277</v>
      </c>
      <c r="V26" s="12">
        <v>1.5136</v>
      </c>
    </row>
    <row r="27" ht="33.75" spans="1:22">
      <c r="A27" s="11" t="s">
        <v>83</v>
      </c>
      <c r="B27" s="11" t="s">
        <v>84</v>
      </c>
      <c r="C27" s="11" t="s">
        <v>85</v>
      </c>
      <c r="D27" s="12">
        <v>3.1149</v>
      </c>
      <c r="E27" s="12">
        <v>-9.8339</v>
      </c>
      <c r="F27" s="12">
        <v>6.2546</v>
      </c>
      <c r="G27" s="12">
        <v>-14.6451</v>
      </c>
      <c r="H27" s="12">
        <v>18654092629.97</v>
      </c>
      <c r="I27" s="12">
        <v>20688595925.55</v>
      </c>
      <c r="J27" s="12">
        <v>18414283897.34</v>
      </c>
      <c r="K27" s="12">
        <v>13941616885.98</v>
      </c>
      <c r="L27" s="11">
        <v>17832284995.72</v>
      </c>
      <c r="M27" s="11">
        <v>15635646703.25</v>
      </c>
      <c r="N27" s="11">
        <v>11416638822.68</v>
      </c>
      <c r="O27" s="11">
        <v>7851453132.13</v>
      </c>
      <c r="P27" s="11">
        <v>154869240.6</v>
      </c>
      <c r="Q27" s="11">
        <v>106507597.3</v>
      </c>
      <c r="R27" s="11">
        <v>83863149.93</v>
      </c>
      <c r="S27" s="11">
        <v>63986016.75</v>
      </c>
      <c r="T27" s="11">
        <v>1.3366</v>
      </c>
      <c r="U27" s="11">
        <v>1.4348</v>
      </c>
      <c r="V27" s="11">
        <v>1.466</v>
      </c>
    </row>
    <row r="28" ht="33.75" spans="1:22">
      <c r="A28" s="11" t="s">
        <v>86</v>
      </c>
      <c r="B28" s="11" t="s">
        <v>87</v>
      </c>
      <c r="C28" s="11" t="s">
        <v>88</v>
      </c>
      <c r="D28" s="12">
        <v>11.0389</v>
      </c>
      <c r="E28" s="12">
        <v>30.9388</v>
      </c>
      <c r="F28" s="12">
        <v>22.2076</v>
      </c>
      <c r="G28" s="12">
        <v>28.3538</v>
      </c>
      <c r="H28" s="12">
        <v>17748028363.62</v>
      </c>
      <c r="I28" s="12">
        <v>13554442174.9</v>
      </c>
      <c r="J28" s="12">
        <v>11992157368.94</v>
      </c>
      <c r="K28" s="12">
        <v>10254217114.84</v>
      </c>
      <c r="L28" s="12">
        <v>542574058.11</v>
      </c>
      <c r="M28" s="12">
        <v>52817080.16</v>
      </c>
      <c r="N28" s="12">
        <v>48343433.56</v>
      </c>
      <c r="O28" s="12">
        <v>35658835.17</v>
      </c>
      <c r="P28" s="12">
        <v>1514930924.53</v>
      </c>
      <c r="Q28" s="12">
        <v>1751428374.64</v>
      </c>
      <c r="R28" s="12">
        <v>2243230140.39</v>
      </c>
      <c r="S28" s="12">
        <v>2335297570.34</v>
      </c>
      <c r="T28" s="12">
        <v>1.828</v>
      </c>
      <c r="U28" s="12">
        <v>1.8721</v>
      </c>
      <c r="V28" s="12">
        <v>1.3743</v>
      </c>
    </row>
    <row r="29" ht="43.75" spans="1:22">
      <c r="A29" s="11" t="s">
        <v>89</v>
      </c>
      <c r="B29" s="11" t="s">
        <v>90</v>
      </c>
      <c r="C29" s="11" t="s">
        <v>91</v>
      </c>
      <c r="D29" s="12">
        <v>35.7055</v>
      </c>
      <c r="E29" s="12">
        <v>25.0883</v>
      </c>
      <c r="F29" s="12">
        <v>30.8617</v>
      </c>
      <c r="G29" s="12">
        <v>22.6727</v>
      </c>
      <c r="H29" s="12">
        <v>2103737270.24</v>
      </c>
      <c r="I29" s="12">
        <v>1681802302.75</v>
      </c>
      <c r="J29" s="12">
        <v>1424323330.77</v>
      </c>
      <c r="K29" s="12">
        <v>1312211877.04</v>
      </c>
      <c r="L29" s="11">
        <v>752179713.81</v>
      </c>
      <c r="M29" s="11">
        <v>738466119.74</v>
      </c>
      <c r="N29" s="11">
        <v>570851001.74</v>
      </c>
      <c r="O29" s="11">
        <v>440879057.92</v>
      </c>
      <c r="P29" s="11">
        <v>402962621.19</v>
      </c>
      <c r="Q29" s="11">
        <v>302096003.99</v>
      </c>
      <c r="R29" s="11">
        <v>293220121.55</v>
      </c>
      <c r="S29" s="11">
        <v>217818643.07</v>
      </c>
      <c r="T29" s="11">
        <v>2.6137</v>
      </c>
      <c r="U29" s="11">
        <v>4.6127</v>
      </c>
      <c r="V29" s="11">
        <v>4.795</v>
      </c>
    </row>
    <row r="30" ht="43.75" spans="1:22">
      <c r="A30" s="11" t="s">
        <v>92</v>
      </c>
      <c r="B30" s="11" t="s">
        <v>93</v>
      </c>
      <c r="C30" s="11" t="s">
        <v>94</v>
      </c>
      <c r="D30" s="12">
        <v>133.5242</v>
      </c>
      <c r="E30" s="12">
        <v>63.3028</v>
      </c>
      <c r="F30" s="12">
        <v>195.4525</v>
      </c>
      <c r="G30" s="12">
        <v>68.2561</v>
      </c>
      <c r="H30" s="12">
        <v>2954767340.15</v>
      </c>
      <c r="I30" s="12">
        <v>1809379782.37</v>
      </c>
      <c r="J30" s="12">
        <v>837626294.81</v>
      </c>
      <c r="K30" s="12">
        <v>492879171.01</v>
      </c>
      <c r="L30" s="11" t="s">
        <v>172</v>
      </c>
      <c r="M30" s="11" t="s">
        <v>172</v>
      </c>
      <c r="N30" s="11" t="s">
        <v>172</v>
      </c>
      <c r="O30" s="11" t="s">
        <v>172</v>
      </c>
      <c r="P30" s="11" t="s">
        <v>172</v>
      </c>
      <c r="Q30" s="11" t="s">
        <v>172</v>
      </c>
      <c r="R30" s="11" t="s">
        <v>172</v>
      </c>
      <c r="S30" s="11" t="s">
        <v>172</v>
      </c>
      <c r="T30" s="11" t="s">
        <v>172</v>
      </c>
      <c r="U30" s="11" t="s">
        <v>172</v>
      </c>
      <c r="V30" s="11" t="s">
        <v>172</v>
      </c>
    </row>
    <row r="31" ht="33.75" spans="1:22">
      <c r="A31" s="11" t="s">
        <v>48</v>
      </c>
      <c r="B31" s="11" t="s">
        <v>49</v>
      </c>
      <c r="C31" s="11" t="s">
        <v>50</v>
      </c>
      <c r="D31" s="12">
        <v>0.6888</v>
      </c>
      <c r="E31" s="12">
        <v>0.1275</v>
      </c>
      <c r="F31" s="12">
        <v>5.907</v>
      </c>
      <c r="G31" s="12">
        <v>4.5228</v>
      </c>
      <c r="H31" s="12">
        <v>2706238122.26</v>
      </c>
      <c r="I31" s="12">
        <v>2702791629.97</v>
      </c>
      <c r="J31" s="12">
        <v>2632555406.49</v>
      </c>
      <c r="K31" s="12">
        <v>2137825084.78</v>
      </c>
      <c r="L31" s="12">
        <v>6477981.31</v>
      </c>
      <c r="M31" s="12">
        <v>836190</v>
      </c>
      <c r="N31" s="12">
        <v>6893332.84</v>
      </c>
      <c r="O31" s="11">
        <v>1219719.99</v>
      </c>
      <c r="P31" s="12">
        <v>165853446.24</v>
      </c>
      <c r="Q31" s="12">
        <v>206784783.85</v>
      </c>
      <c r="R31" s="12">
        <v>354481875.36</v>
      </c>
      <c r="S31" s="12">
        <v>271944804.6</v>
      </c>
      <c r="T31" s="12">
        <v>2.4629</v>
      </c>
      <c r="U31" s="12">
        <v>2.5465</v>
      </c>
      <c r="V31" s="12">
        <v>1.4833</v>
      </c>
    </row>
    <row r="32" ht="33.75" spans="1:22">
      <c r="A32" s="11" t="s">
        <v>98</v>
      </c>
      <c r="B32" s="11" t="s">
        <v>99</v>
      </c>
      <c r="C32" s="11" t="s">
        <v>58</v>
      </c>
      <c r="D32" s="12">
        <v>13.2215</v>
      </c>
      <c r="E32" s="12">
        <v>8.57</v>
      </c>
      <c r="F32" s="12">
        <v>-7.8577</v>
      </c>
      <c r="G32" s="12">
        <v>20.5946</v>
      </c>
      <c r="H32" s="12">
        <v>7900189563.61</v>
      </c>
      <c r="I32" s="12">
        <v>7276585571.53</v>
      </c>
      <c r="J32" s="12">
        <v>7293277396.77</v>
      </c>
      <c r="K32" s="12">
        <v>6943465733.77</v>
      </c>
      <c r="L32" s="12">
        <v>2342953424.13</v>
      </c>
      <c r="M32" s="12">
        <v>1878778598.51</v>
      </c>
      <c r="N32" s="12">
        <v>1982744725.36</v>
      </c>
      <c r="O32" s="12">
        <v>1722447182.53</v>
      </c>
      <c r="P32" s="12">
        <v>910562370.29</v>
      </c>
      <c r="Q32" s="12">
        <v>858304103.11</v>
      </c>
      <c r="R32" s="12">
        <v>978062486.15</v>
      </c>
      <c r="S32" s="12">
        <v>831777364.93</v>
      </c>
      <c r="T32" s="12">
        <v>1.5791</v>
      </c>
      <c r="U32" s="12">
        <v>1.9181</v>
      </c>
      <c r="V32" s="12">
        <v>1.7161</v>
      </c>
    </row>
    <row r="33" ht="33.75" spans="1:22">
      <c r="A33" s="11" t="s">
        <v>135</v>
      </c>
      <c r="B33" s="11" t="s">
        <v>136</v>
      </c>
      <c r="C33" s="11" t="s">
        <v>102</v>
      </c>
      <c r="D33" s="12">
        <v>14.7891</v>
      </c>
      <c r="E33" s="12">
        <v>21.4683</v>
      </c>
      <c r="F33" s="12">
        <v>6.5621</v>
      </c>
      <c r="G33" s="12">
        <v>3.1926</v>
      </c>
      <c r="H33" s="12">
        <v>201471000000</v>
      </c>
      <c r="I33" s="12">
        <v>165863000000</v>
      </c>
      <c r="J33" s="12">
        <v>132604000000</v>
      </c>
      <c r="K33" s="12">
        <v>113367000000</v>
      </c>
      <c r="L33" s="11" t="s">
        <v>172</v>
      </c>
      <c r="M33" s="11" t="s">
        <v>172</v>
      </c>
      <c r="N33" s="11" t="s">
        <v>172</v>
      </c>
      <c r="O33" s="11" t="s">
        <v>172</v>
      </c>
      <c r="P33" s="11" t="s">
        <v>172</v>
      </c>
      <c r="Q33" s="11" t="s">
        <v>172</v>
      </c>
      <c r="R33" s="11" t="s">
        <v>172</v>
      </c>
      <c r="S33" s="11" t="s">
        <v>172</v>
      </c>
      <c r="T33" s="11" t="s">
        <v>172</v>
      </c>
      <c r="U33" s="11" t="s">
        <v>172</v>
      </c>
      <c r="V33" s="11" t="s">
        <v>172</v>
      </c>
    </row>
    <row r="34" ht="33.75" spans="1:22">
      <c r="A34" s="11" t="s">
        <v>59</v>
      </c>
      <c r="B34" s="11" t="s">
        <v>60</v>
      </c>
      <c r="C34" s="11" t="s">
        <v>58</v>
      </c>
      <c r="D34" s="12">
        <v>3.5649</v>
      </c>
      <c r="E34" s="12">
        <v>35.9354</v>
      </c>
      <c r="F34" s="12">
        <v>3.4751</v>
      </c>
      <c r="G34" s="12">
        <v>19.0018</v>
      </c>
      <c r="H34" s="12">
        <v>5449663157.77</v>
      </c>
      <c r="I34" s="12">
        <v>4009010468.21</v>
      </c>
      <c r="J34" s="12">
        <v>4016304415.3</v>
      </c>
      <c r="K34" s="12">
        <v>3056074263.94</v>
      </c>
      <c r="L34" s="12">
        <v>429292298.13</v>
      </c>
      <c r="M34" s="12">
        <v>148675318.1</v>
      </c>
      <c r="N34" s="12">
        <v>256335149.72</v>
      </c>
      <c r="O34" s="12">
        <v>156298764.53</v>
      </c>
      <c r="P34" s="12">
        <v>1725475690.42</v>
      </c>
      <c r="Q34" s="12">
        <v>1464299557.71</v>
      </c>
      <c r="R34" s="12">
        <v>551008678.55</v>
      </c>
      <c r="S34" s="12">
        <v>400829666.74</v>
      </c>
      <c r="T34" s="12">
        <v>4.4213</v>
      </c>
      <c r="U34" s="12">
        <v>3.9995</v>
      </c>
      <c r="V34" s="12">
        <v>5.1137</v>
      </c>
    </row>
    <row r="35" ht="33.75" spans="1:22">
      <c r="A35" s="11" t="s">
        <v>100</v>
      </c>
      <c r="B35" s="11" t="s">
        <v>101</v>
      </c>
      <c r="C35" s="11" t="s">
        <v>102</v>
      </c>
      <c r="D35" s="12">
        <v>15.7526</v>
      </c>
      <c r="E35" s="12">
        <v>6.0874</v>
      </c>
      <c r="F35" s="12">
        <v>1.4133</v>
      </c>
      <c r="G35" s="12">
        <v>0.1383</v>
      </c>
      <c r="H35" s="12">
        <v>605197000000</v>
      </c>
      <c r="I35" s="12">
        <v>570470000000</v>
      </c>
      <c r="J35" s="12">
        <v>508608000000</v>
      </c>
      <c r="K35" s="12">
        <v>460746000000</v>
      </c>
      <c r="L35" s="11" t="s">
        <v>172</v>
      </c>
      <c r="M35" s="11" t="s">
        <v>172</v>
      </c>
      <c r="N35" s="11" t="s">
        <v>172</v>
      </c>
      <c r="O35" s="11" t="s">
        <v>172</v>
      </c>
      <c r="P35" s="11" t="s">
        <v>172</v>
      </c>
      <c r="Q35" s="11" t="s">
        <v>172</v>
      </c>
      <c r="R35" s="11" t="s">
        <v>172</v>
      </c>
      <c r="S35" s="11" t="s">
        <v>172</v>
      </c>
      <c r="T35" s="11" t="s">
        <v>172</v>
      </c>
      <c r="U35" s="11" t="s">
        <v>172</v>
      </c>
      <c r="V35" s="11" t="s">
        <v>172</v>
      </c>
    </row>
    <row r="36" ht="33.75" spans="1:22">
      <c r="A36" s="11" t="s">
        <v>95</v>
      </c>
      <c r="B36" s="11" t="s">
        <v>96</v>
      </c>
      <c r="C36" s="11" t="s">
        <v>97</v>
      </c>
      <c r="D36" s="12">
        <v>2.6051</v>
      </c>
      <c r="E36" s="12">
        <v>10.9419</v>
      </c>
      <c r="F36" s="12">
        <v>19.2644</v>
      </c>
      <c r="G36" s="12">
        <v>11.7635</v>
      </c>
      <c r="H36" s="12">
        <v>59863485730.88</v>
      </c>
      <c r="I36" s="12">
        <v>53959298690.78</v>
      </c>
      <c r="J36" s="12">
        <v>47778865826.24</v>
      </c>
      <c r="K36" s="12">
        <v>41990692102.35</v>
      </c>
      <c r="L36" s="11">
        <v>719350554.42</v>
      </c>
      <c r="M36" s="11">
        <v>652423498.21</v>
      </c>
      <c r="N36" s="11">
        <v>522026732.36</v>
      </c>
      <c r="O36" s="11">
        <v>420247587.44</v>
      </c>
      <c r="P36" s="11">
        <v>4663128747.3</v>
      </c>
      <c r="Q36" s="11">
        <v>5008246399.6</v>
      </c>
      <c r="R36" s="11">
        <v>3682902752.63</v>
      </c>
      <c r="S36" s="11">
        <v>2994640420.76</v>
      </c>
      <c r="T36" s="11">
        <v>1.087</v>
      </c>
      <c r="U36" s="11">
        <v>1.1197</v>
      </c>
      <c r="V36" s="11">
        <v>1.0612</v>
      </c>
    </row>
    <row r="37" ht="33.75" spans="1:22">
      <c r="A37" s="11" t="s">
        <v>109</v>
      </c>
      <c r="B37" s="11" t="s">
        <v>110</v>
      </c>
      <c r="C37" s="11" t="s">
        <v>102</v>
      </c>
      <c r="D37" s="12">
        <v>-1.0018</v>
      </c>
      <c r="E37" s="12">
        <v>2.9394</v>
      </c>
      <c r="F37" s="12">
        <v>1.057</v>
      </c>
      <c r="G37" s="12">
        <v>0.6246</v>
      </c>
      <c r="H37" s="12">
        <v>536168000000</v>
      </c>
      <c r="I37" s="12">
        <v>520858000000</v>
      </c>
      <c r="J37" s="12">
        <v>462625000000</v>
      </c>
      <c r="K37" s="12">
        <v>421964000000</v>
      </c>
      <c r="L37" s="12" t="s">
        <v>172</v>
      </c>
      <c r="M37" s="12" t="s">
        <v>172</v>
      </c>
      <c r="N37" s="12" t="s">
        <v>172</v>
      </c>
      <c r="O37" s="12" t="s">
        <v>172</v>
      </c>
      <c r="P37" s="12" t="s">
        <v>172</v>
      </c>
      <c r="Q37" s="12" t="s">
        <v>172</v>
      </c>
      <c r="R37" s="12" t="s">
        <v>172</v>
      </c>
      <c r="S37" s="12" t="s">
        <v>172</v>
      </c>
      <c r="T37" s="12" t="s">
        <v>172</v>
      </c>
      <c r="U37" s="12" t="s">
        <v>172</v>
      </c>
      <c r="V37" s="12" t="s">
        <v>172</v>
      </c>
    </row>
    <row r="38" ht="33.75" spans="1:22">
      <c r="A38" s="11" t="s">
        <v>125</v>
      </c>
      <c r="B38" s="11" t="s">
        <v>126</v>
      </c>
      <c r="C38" s="11" t="s">
        <v>102</v>
      </c>
      <c r="D38" s="12">
        <v>11.3905</v>
      </c>
      <c r="E38" s="12">
        <v>13.9929</v>
      </c>
      <c r="F38" s="12">
        <v>2.4594</v>
      </c>
      <c r="G38" s="12">
        <v>3.5132</v>
      </c>
      <c r="H38" s="12">
        <v>154425000000</v>
      </c>
      <c r="I38" s="12">
        <v>135469000000</v>
      </c>
      <c r="J38" s="12">
        <v>115886000000</v>
      </c>
      <c r="K38" s="12">
        <v>103111000000</v>
      </c>
      <c r="L38" s="12" t="s">
        <v>172</v>
      </c>
      <c r="M38" s="12" t="s">
        <v>172</v>
      </c>
      <c r="N38" s="12" t="s">
        <v>172</v>
      </c>
      <c r="O38" s="12" t="s">
        <v>172</v>
      </c>
      <c r="P38" s="12" t="s">
        <v>172</v>
      </c>
      <c r="Q38" s="12" t="s">
        <v>172</v>
      </c>
      <c r="R38" s="12" t="s">
        <v>172</v>
      </c>
      <c r="S38" s="12" t="s">
        <v>172</v>
      </c>
      <c r="T38" s="12" t="s">
        <v>172</v>
      </c>
      <c r="U38" s="12" t="s">
        <v>172</v>
      </c>
      <c r="V38" s="12" t="s">
        <v>172</v>
      </c>
    </row>
    <row r="39" ht="43.75" spans="1:22">
      <c r="A39" s="11" t="s">
        <v>182</v>
      </c>
      <c r="B39" s="11" t="s">
        <v>183</v>
      </c>
      <c r="C39" s="11" t="s">
        <v>124</v>
      </c>
      <c r="D39" s="12">
        <v>3.1119</v>
      </c>
      <c r="E39" s="12">
        <v>22.1412</v>
      </c>
      <c r="F39" s="12">
        <v>15.244</v>
      </c>
      <c r="G39" s="12">
        <v>25.7092</v>
      </c>
      <c r="H39" s="12">
        <v>6662353093</v>
      </c>
      <c r="I39" s="12">
        <v>5454631332</v>
      </c>
      <c r="J39" s="12">
        <v>4668424987</v>
      </c>
      <c r="K39" s="12">
        <v>3506432818</v>
      </c>
      <c r="L39" s="11">
        <v>1798443097</v>
      </c>
      <c r="M39" s="11">
        <v>1205672576</v>
      </c>
      <c r="N39" s="11">
        <v>1164017091</v>
      </c>
      <c r="O39" s="11">
        <v>982329553</v>
      </c>
      <c r="P39" s="11">
        <v>573522475</v>
      </c>
      <c r="Q39" s="11">
        <v>635985099</v>
      </c>
      <c r="R39" s="11">
        <v>528959465</v>
      </c>
      <c r="S39" s="11">
        <v>494623102</v>
      </c>
      <c r="T39" s="11">
        <v>1.5542</v>
      </c>
      <c r="U39" s="11">
        <v>1.8349</v>
      </c>
      <c r="V39" s="11">
        <v>1.5042</v>
      </c>
    </row>
    <row r="40" ht="33.75" spans="1:22">
      <c r="A40" s="11" t="s">
        <v>103</v>
      </c>
      <c r="B40" s="11" t="s">
        <v>104</v>
      </c>
      <c r="C40" s="11" t="s">
        <v>102</v>
      </c>
      <c r="D40" s="12">
        <v>7.024</v>
      </c>
      <c r="E40" s="12">
        <v>5.8818</v>
      </c>
      <c r="F40" s="12">
        <v>0.592</v>
      </c>
      <c r="G40" s="12">
        <v>0.4786</v>
      </c>
      <c r="H40" s="12">
        <v>697647000000</v>
      </c>
      <c r="I40" s="12">
        <v>658892000000</v>
      </c>
      <c r="J40" s="12">
        <v>589637000000</v>
      </c>
      <c r="K40" s="12">
        <v>536945000000</v>
      </c>
      <c r="L40" s="12" t="s">
        <v>172</v>
      </c>
      <c r="M40" s="12" t="s">
        <v>172</v>
      </c>
      <c r="N40" s="12" t="s">
        <v>172</v>
      </c>
      <c r="O40" s="12" t="s">
        <v>172</v>
      </c>
      <c r="P40" s="12" t="s">
        <v>172</v>
      </c>
      <c r="Q40" s="12" t="s">
        <v>172</v>
      </c>
      <c r="R40" s="12" t="s">
        <v>172</v>
      </c>
      <c r="S40" s="12" t="s">
        <v>172</v>
      </c>
      <c r="T40" s="12" t="s">
        <v>172</v>
      </c>
      <c r="U40" s="12" t="s">
        <v>172</v>
      </c>
      <c r="V40" s="12" t="s">
        <v>172</v>
      </c>
    </row>
    <row r="41" ht="33.75" spans="1:22">
      <c r="A41" s="11" t="s">
        <v>137</v>
      </c>
      <c r="B41" s="11" t="s">
        <v>138</v>
      </c>
      <c r="C41" s="11" t="s">
        <v>102</v>
      </c>
      <c r="D41" s="12">
        <v>5.736</v>
      </c>
      <c r="E41" s="12">
        <v>18.627</v>
      </c>
      <c r="F41" s="12">
        <v>1.0529</v>
      </c>
      <c r="G41" s="12">
        <v>2.2331</v>
      </c>
      <c r="H41" s="12">
        <v>93159000000</v>
      </c>
      <c r="I41" s="12">
        <v>78531000000</v>
      </c>
      <c r="J41" s="12">
        <v>65306000000</v>
      </c>
      <c r="K41" s="12">
        <v>59916000000</v>
      </c>
      <c r="L41" s="11" t="s">
        <v>172</v>
      </c>
      <c r="M41" s="11" t="s">
        <v>172</v>
      </c>
      <c r="N41" s="11" t="s">
        <v>172</v>
      </c>
      <c r="O41" s="11" t="s">
        <v>172</v>
      </c>
      <c r="P41" s="11" t="s">
        <v>172</v>
      </c>
      <c r="Q41" s="11" t="s">
        <v>172</v>
      </c>
      <c r="R41" s="11" t="s">
        <v>172</v>
      </c>
      <c r="S41" s="11" t="s">
        <v>172</v>
      </c>
      <c r="T41" s="11" t="s">
        <v>172</v>
      </c>
      <c r="U41" s="11" t="s">
        <v>172</v>
      </c>
      <c r="V41" s="11" t="s">
        <v>172</v>
      </c>
    </row>
    <row r="42" ht="33.75" spans="1:22">
      <c r="A42" s="11" t="s">
        <v>184</v>
      </c>
      <c r="B42" s="11" t="s">
        <v>185</v>
      </c>
      <c r="C42" s="11" t="s">
        <v>38</v>
      </c>
      <c r="D42" s="12">
        <v>8.4345</v>
      </c>
      <c r="E42" s="12">
        <v>20.3882</v>
      </c>
      <c r="F42" s="12">
        <v>24.1151</v>
      </c>
      <c r="G42" s="12">
        <v>34.1026</v>
      </c>
      <c r="H42" s="12">
        <v>921670916.78</v>
      </c>
      <c r="I42" s="12">
        <v>765582438.55</v>
      </c>
      <c r="J42" s="12">
        <v>628140667.42</v>
      </c>
      <c r="K42" s="12">
        <v>544757635.28</v>
      </c>
      <c r="L42" s="12">
        <v>176025112.91</v>
      </c>
      <c r="M42" s="12">
        <v>179279502.23</v>
      </c>
      <c r="N42" s="12">
        <v>174381356.89</v>
      </c>
      <c r="O42" s="12">
        <v>156660887.09</v>
      </c>
      <c r="P42" s="12">
        <v>44892146.37</v>
      </c>
      <c r="Q42" s="12">
        <v>37927535.25</v>
      </c>
      <c r="R42" s="12">
        <v>28932242.77</v>
      </c>
      <c r="S42" s="12">
        <v>33944417.56</v>
      </c>
      <c r="T42" s="12">
        <v>1.4003</v>
      </c>
      <c r="U42" s="12">
        <v>5.0599</v>
      </c>
      <c r="V42" s="12">
        <v>1.7974</v>
      </c>
    </row>
    <row r="43" ht="43.75" spans="1:22">
      <c r="A43" s="11" t="s">
        <v>78</v>
      </c>
      <c r="B43" s="11" t="s">
        <v>79</v>
      </c>
      <c r="C43" s="11" t="s">
        <v>63</v>
      </c>
      <c r="D43" s="12">
        <v>23.8512</v>
      </c>
      <c r="E43" s="12">
        <v>6.1789</v>
      </c>
      <c r="F43" s="12">
        <v>27.532</v>
      </c>
      <c r="G43" s="12">
        <v>20.8404</v>
      </c>
      <c r="H43" s="12">
        <v>2402089641.31</v>
      </c>
      <c r="I43" s="12">
        <v>2262304448.98</v>
      </c>
      <c r="J43" s="12">
        <v>2048713491.6</v>
      </c>
      <c r="K43" s="12">
        <v>1761187218.32</v>
      </c>
      <c r="L43" s="12">
        <v>395875051.15</v>
      </c>
      <c r="M43" s="12">
        <v>343549916.75</v>
      </c>
      <c r="N43" s="12">
        <v>318098635.75</v>
      </c>
      <c r="O43" s="12">
        <v>256731646.44</v>
      </c>
      <c r="P43" s="12">
        <v>678523025.71</v>
      </c>
      <c r="Q43" s="12">
        <v>706669300.78</v>
      </c>
      <c r="R43" s="12">
        <v>466860112.93</v>
      </c>
      <c r="S43" s="12">
        <v>433233493.89</v>
      </c>
      <c r="T43" s="12">
        <v>1.8836</v>
      </c>
      <c r="U43" s="12">
        <v>1.9331</v>
      </c>
      <c r="V43" s="12">
        <v>1.6727</v>
      </c>
    </row>
    <row r="44" ht="43.75" spans="1:22">
      <c r="A44" s="11" t="s">
        <v>119</v>
      </c>
      <c r="B44" s="11" t="s">
        <v>120</v>
      </c>
      <c r="C44" s="11" t="s">
        <v>121</v>
      </c>
      <c r="D44" s="12">
        <v>13.9228</v>
      </c>
      <c r="E44" s="12">
        <v>12.1459</v>
      </c>
      <c r="F44" s="12">
        <v>15.6024</v>
      </c>
      <c r="G44" s="12">
        <v>35.4684</v>
      </c>
      <c r="H44" s="12">
        <v>22383420461.29</v>
      </c>
      <c r="I44" s="12">
        <v>19959190547.82</v>
      </c>
      <c r="J44" s="12">
        <v>16582461563.03</v>
      </c>
      <c r="K44" s="12">
        <v>14525305764.8</v>
      </c>
      <c r="L44" s="11">
        <v>1328127148.26</v>
      </c>
      <c r="M44" s="11">
        <v>1133720381.13</v>
      </c>
      <c r="N44" s="11">
        <v>820227920.52</v>
      </c>
      <c r="O44" s="11">
        <v>812614243.4</v>
      </c>
      <c r="P44" s="11">
        <v>767322250.93</v>
      </c>
      <c r="Q44" s="11">
        <v>969980294.88</v>
      </c>
      <c r="R44" s="11">
        <v>759517906.56</v>
      </c>
      <c r="S44" s="11">
        <v>791597284.5</v>
      </c>
      <c r="T44" s="11">
        <v>4.4264</v>
      </c>
      <c r="U44" s="11">
        <v>3.5825</v>
      </c>
      <c r="V44" s="11">
        <v>3.5484</v>
      </c>
    </row>
    <row r="45" ht="43.75" spans="1:22">
      <c r="A45" s="11" t="s">
        <v>122</v>
      </c>
      <c r="B45" s="11" t="s">
        <v>123</v>
      </c>
      <c r="C45" s="11" t="s">
        <v>124</v>
      </c>
      <c r="D45" s="12">
        <v>-20.7776</v>
      </c>
      <c r="E45" s="12">
        <v>17.08</v>
      </c>
      <c r="F45" s="12">
        <v>-10.176</v>
      </c>
      <c r="G45" s="12">
        <v>23.9577</v>
      </c>
      <c r="H45" s="12">
        <v>2720049716.96</v>
      </c>
      <c r="I45" s="12">
        <v>2323239497.11</v>
      </c>
      <c r="J45" s="12">
        <v>2136510463.42</v>
      </c>
      <c r="K45" s="12">
        <v>2152154240.33</v>
      </c>
      <c r="L45" s="12">
        <v>841278806.01</v>
      </c>
      <c r="M45" s="12">
        <v>648982899.98</v>
      </c>
      <c r="N45" s="12">
        <v>643083217.67</v>
      </c>
      <c r="O45" s="12">
        <v>546748646.02</v>
      </c>
      <c r="P45" s="12">
        <v>410218751.11</v>
      </c>
      <c r="Q45" s="12">
        <v>474855909.27</v>
      </c>
      <c r="R45" s="12">
        <v>484545098.21</v>
      </c>
      <c r="S45" s="12">
        <v>494606170.53</v>
      </c>
      <c r="T45" s="12">
        <v>1.9578</v>
      </c>
      <c r="U45" s="12">
        <v>1.8881</v>
      </c>
      <c r="V45" s="12">
        <v>1.3043</v>
      </c>
    </row>
    <row r="46" ht="33.75" spans="1:22">
      <c r="A46" s="11" t="s">
        <v>56</v>
      </c>
      <c r="B46" s="11" t="s">
        <v>57</v>
      </c>
      <c r="C46" s="11" t="s">
        <v>58</v>
      </c>
      <c r="D46" s="12">
        <v>9.8013</v>
      </c>
      <c r="E46" s="12">
        <v>10.225</v>
      </c>
      <c r="F46" s="12">
        <v>10.7688</v>
      </c>
      <c r="G46" s="12">
        <v>10.5649</v>
      </c>
      <c r="H46" s="12">
        <v>20738126205.08</v>
      </c>
      <c r="I46" s="12">
        <v>18814366372.74</v>
      </c>
      <c r="J46" s="12">
        <v>15814790880.81</v>
      </c>
      <c r="K46" s="12">
        <v>13815242069.46</v>
      </c>
      <c r="L46" s="12">
        <v>4663805761.39</v>
      </c>
      <c r="M46" s="12">
        <v>4202415728.81</v>
      </c>
      <c r="N46" s="12">
        <v>3200605877.82</v>
      </c>
      <c r="O46" s="12">
        <v>2441281229.7</v>
      </c>
      <c r="P46" s="12">
        <v>5625005009.07</v>
      </c>
      <c r="Q46" s="12">
        <v>4983310811.13</v>
      </c>
      <c r="R46" s="12">
        <v>4757358043.23</v>
      </c>
      <c r="S46" s="12">
        <v>4378481906.18</v>
      </c>
      <c r="T46" s="12">
        <v>3.6149</v>
      </c>
      <c r="U46" s="12">
        <v>3.5693</v>
      </c>
      <c r="V46" s="12">
        <v>2.977</v>
      </c>
    </row>
    <row r="47" ht="33.75" spans="1:22">
      <c r="A47" s="11" t="s">
        <v>127</v>
      </c>
      <c r="B47" s="11" t="s">
        <v>128</v>
      </c>
      <c r="C47" s="11" t="s">
        <v>58</v>
      </c>
      <c r="D47" s="12">
        <v>23.5881</v>
      </c>
      <c r="E47" s="12">
        <v>29.7004</v>
      </c>
      <c r="F47" s="12">
        <v>26.3287</v>
      </c>
      <c r="G47" s="12">
        <v>6.346</v>
      </c>
      <c r="H47" s="12">
        <v>1885674673.52</v>
      </c>
      <c r="I47" s="12">
        <v>1453869771.99</v>
      </c>
      <c r="J47" s="12">
        <v>1395868518.78</v>
      </c>
      <c r="K47" s="12">
        <v>1171153738.42</v>
      </c>
      <c r="L47" s="11">
        <v>316401611.11</v>
      </c>
      <c r="M47" s="11">
        <v>166899530.5</v>
      </c>
      <c r="N47" s="11">
        <v>166216728.09</v>
      </c>
      <c r="O47" s="11">
        <v>138570536.94</v>
      </c>
      <c r="P47" s="11">
        <v>878373690.65</v>
      </c>
      <c r="Q47" s="11">
        <v>890354788.57</v>
      </c>
      <c r="R47" s="11">
        <v>753624471.41</v>
      </c>
      <c r="S47" s="11">
        <v>560487245.07</v>
      </c>
      <c r="T47" s="11">
        <v>7.8029</v>
      </c>
      <c r="U47" s="11">
        <v>9.3579</v>
      </c>
      <c r="V47" s="11">
        <v>7.8384</v>
      </c>
    </row>
    <row r="48" ht="33.75" spans="1:22">
      <c r="A48" s="11" t="s">
        <v>129</v>
      </c>
      <c r="B48" s="11" t="s">
        <v>130</v>
      </c>
      <c r="C48" s="11" t="s">
        <v>131</v>
      </c>
      <c r="D48" s="12">
        <v>-5.3094</v>
      </c>
      <c r="E48" s="12">
        <v>2.1142</v>
      </c>
      <c r="F48" s="12">
        <v>-2.2547</v>
      </c>
      <c r="G48" s="12">
        <v>21.1632</v>
      </c>
      <c r="H48" s="12">
        <v>17523657754.78</v>
      </c>
      <c r="I48" s="12">
        <v>17160842232</v>
      </c>
      <c r="J48" s="12">
        <v>16842055893.39</v>
      </c>
      <c r="K48" s="12">
        <v>14901506304.75</v>
      </c>
      <c r="L48" s="12">
        <v>11446827.32</v>
      </c>
      <c r="M48" s="12">
        <v>15982056.47</v>
      </c>
      <c r="N48" s="12">
        <v>10205133.74</v>
      </c>
      <c r="O48" s="12">
        <v>12645645.76</v>
      </c>
      <c r="P48" s="12">
        <v>887481991.31</v>
      </c>
      <c r="Q48" s="12">
        <v>904684668.65</v>
      </c>
      <c r="R48" s="12">
        <v>973189524.66</v>
      </c>
      <c r="S48" s="12">
        <v>858463805.78</v>
      </c>
      <c r="T48" s="12">
        <v>0.3287</v>
      </c>
      <c r="U48" s="12">
        <v>0.3748</v>
      </c>
      <c r="V48" s="12">
        <v>0.5354</v>
      </c>
    </row>
    <row r="49" ht="33.75" spans="1:22">
      <c r="A49" s="11" t="s">
        <v>132</v>
      </c>
      <c r="B49" s="11" t="s">
        <v>133</v>
      </c>
      <c r="C49" s="11" t="s">
        <v>134</v>
      </c>
      <c r="D49" s="12">
        <v>8.8809</v>
      </c>
      <c r="E49" s="12">
        <v>5.5307</v>
      </c>
      <c r="F49" s="12">
        <v>6.266</v>
      </c>
      <c r="G49" s="12">
        <v>6.5074</v>
      </c>
      <c r="H49" s="12">
        <v>661373929792.65</v>
      </c>
      <c r="I49" s="12">
        <v>626712394486.86</v>
      </c>
      <c r="J49" s="12">
        <v>563345672365.78</v>
      </c>
      <c r="K49" s="12">
        <v>478432576342.83</v>
      </c>
      <c r="L49" s="12">
        <v>65606339724.14</v>
      </c>
      <c r="M49" s="12">
        <v>51840340356.49</v>
      </c>
      <c r="N49" s="12">
        <v>48483134402.21</v>
      </c>
      <c r="O49" s="12">
        <v>40370571615.74</v>
      </c>
      <c r="P49" s="12">
        <v>37243441948.98</v>
      </c>
      <c r="Q49" s="12">
        <v>38765888491.75</v>
      </c>
      <c r="R49" s="12">
        <v>30914532082.83</v>
      </c>
      <c r="S49" s="12">
        <v>24950803086.15</v>
      </c>
      <c r="T49" s="12">
        <v>1.0476</v>
      </c>
      <c r="U49" s="12">
        <v>1.1856</v>
      </c>
      <c r="V49" s="12">
        <v>1.246</v>
      </c>
    </row>
    <row r="50" ht="33.75" spans="1:22">
      <c r="A50" s="11" t="s">
        <v>113</v>
      </c>
      <c r="B50" s="11" t="s">
        <v>114</v>
      </c>
      <c r="C50" s="11" t="s">
        <v>41</v>
      </c>
      <c r="D50" s="12">
        <v>10.5689</v>
      </c>
      <c r="E50" s="12">
        <v>12.9558</v>
      </c>
      <c r="F50" s="12">
        <v>13.6051</v>
      </c>
      <c r="G50" s="12">
        <v>19.854</v>
      </c>
      <c r="H50" s="12">
        <v>5253411479.4</v>
      </c>
      <c r="I50" s="12">
        <v>4650855881.72</v>
      </c>
      <c r="J50" s="12">
        <v>4580575654.71</v>
      </c>
      <c r="K50" s="12">
        <v>4197057315.26</v>
      </c>
      <c r="L50" s="12">
        <v>544390978.15</v>
      </c>
      <c r="M50" s="12">
        <v>510231383.92</v>
      </c>
      <c r="N50" s="12">
        <v>160782895.3</v>
      </c>
      <c r="O50" s="12">
        <v>164336502.9</v>
      </c>
      <c r="P50" s="12">
        <v>1396712050.87</v>
      </c>
      <c r="Q50" s="12">
        <v>1227182774.09</v>
      </c>
      <c r="R50" s="12">
        <v>1075033137.3</v>
      </c>
      <c r="S50" s="12">
        <v>782399498.85</v>
      </c>
      <c r="T50" s="12">
        <v>2.0232</v>
      </c>
      <c r="U50" s="12">
        <v>1.8324</v>
      </c>
      <c r="V50" s="12">
        <v>1.8164</v>
      </c>
    </row>
    <row r="51" ht="33.75" spans="1:22">
      <c r="A51" s="11" t="s">
        <v>142</v>
      </c>
      <c r="B51" s="11" t="s">
        <v>143</v>
      </c>
      <c r="C51" s="11" t="s">
        <v>102</v>
      </c>
      <c r="D51" s="12">
        <v>19.5482</v>
      </c>
      <c r="E51" s="12">
        <v>19.532</v>
      </c>
      <c r="F51" s="12">
        <v>5.7962</v>
      </c>
      <c r="G51" s="12">
        <v>7.7834</v>
      </c>
      <c r="H51" s="12">
        <v>44081000000</v>
      </c>
      <c r="I51" s="12">
        <v>36878000000</v>
      </c>
      <c r="J51" s="12">
        <v>30659000000</v>
      </c>
      <c r="K51" s="12">
        <v>27816860000</v>
      </c>
      <c r="L51" s="12" t="s">
        <v>172</v>
      </c>
      <c r="M51" s="12" t="s">
        <v>172</v>
      </c>
      <c r="N51" s="12" t="s">
        <v>172</v>
      </c>
      <c r="O51" s="12" t="s">
        <v>172</v>
      </c>
      <c r="P51" s="12" t="s">
        <v>172</v>
      </c>
      <c r="Q51" s="12" t="s">
        <v>172</v>
      </c>
      <c r="R51" s="12" t="s">
        <v>172</v>
      </c>
      <c r="S51" s="12" t="s">
        <v>172</v>
      </c>
      <c r="T51" s="12" t="s">
        <v>172</v>
      </c>
      <c r="U51" s="12" t="s">
        <v>172</v>
      </c>
      <c r="V51" s="12" t="s">
        <v>172</v>
      </c>
    </row>
    <row r="52" spans="1:22">
      <c r="A52" s="4" t="s">
        <v>139</v>
      </c>
      <c r="B52" s="4" t="s">
        <v>140</v>
      </c>
      <c r="C52" s="4" t="s">
        <v>141</v>
      </c>
      <c r="D52" s="4">
        <v>-8.3466</v>
      </c>
      <c r="E52" s="4">
        <v>-7.4089</v>
      </c>
      <c r="F52" s="4">
        <v>48.1207</v>
      </c>
      <c r="G52" s="4">
        <v>-19.4243</v>
      </c>
      <c r="H52" s="4">
        <v>89797165994.89</v>
      </c>
      <c r="I52" s="4">
        <v>96929763894.36</v>
      </c>
      <c r="J52" s="4">
        <v>86605646350.15</v>
      </c>
      <c r="K52" s="4">
        <v>79856597810.97</v>
      </c>
      <c r="L52" s="4">
        <v>18720094865.7</v>
      </c>
      <c r="M52" s="4">
        <v>23210498702.94</v>
      </c>
      <c r="N52" s="4">
        <v>20038242662.94</v>
      </c>
      <c r="O52" s="4">
        <v>15200798396.34</v>
      </c>
      <c r="P52" s="4">
        <v>8563533478.52</v>
      </c>
      <c r="Q52" s="4">
        <v>9021640940.91</v>
      </c>
      <c r="R52" s="4">
        <v>6908912904.54</v>
      </c>
      <c r="S52" s="4">
        <v>7098645195.69</v>
      </c>
      <c r="T52" s="4">
        <v>1.3792</v>
      </c>
      <c r="U52" s="4">
        <v>1.4287</v>
      </c>
      <c r="V52" s="4">
        <v>1.3037</v>
      </c>
    </row>
    <row r="53" spans="1:22">
      <c r="A53" s="4" t="s">
        <v>107</v>
      </c>
      <c r="B53" s="4" t="s">
        <v>108</v>
      </c>
      <c r="C53" s="4" t="s">
        <v>102</v>
      </c>
      <c r="D53" s="4">
        <v>38.0396</v>
      </c>
      <c r="E53" s="4">
        <v>27.0856</v>
      </c>
      <c r="F53" s="4">
        <v>15.9037</v>
      </c>
      <c r="G53" s="4">
        <v>16.2927</v>
      </c>
      <c r="H53" s="4">
        <v>19516224000</v>
      </c>
      <c r="I53" s="4">
        <v>15356750000</v>
      </c>
      <c r="J53" s="4">
        <v>12761479000</v>
      </c>
      <c r="K53" s="4">
        <v>10341836000</v>
      </c>
      <c r="L53" s="4" t="s">
        <v>172</v>
      </c>
      <c r="M53" s="4" t="s">
        <v>172</v>
      </c>
      <c r="N53" s="4" t="s">
        <v>172</v>
      </c>
      <c r="O53" s="4" t="s">
        <v>172</v>
      </c>
      <c r="P53" s="4" t="s">
        <v>172</v>
      </c>
      <c r="Q53" s="4" t="s">
        <v>172</v>
      </c>
      <c r="R53" s="4" t="s">
        <v>172</v>
      </c>
      <c r="S53" s="4" t="s">
        <v>172</v>
      </c>
      <c r="T53" s="4" t="s">
        <v>172</v>
      </c>
      <c r="U53" s="4" t="s">
        <v>172</v>
      </c>
      <c r="V53" s="4" t="s">
        <v>172</v>
      </c>
    </row>
    <row r="54" spans="1:22">
      <c r="A54" s="4" t="s">
        <v>144</v>
      </c>
      <c r="B54" s="4" t="s">
        <v>145</v>
      </c>
      <c r="C54" s="4" t="s">
        <v>74</v>
      </c>
      <c r="D54" s="4">
        <v>4.2048</v>
      </c>
      <c r="E54" s="4">
        <v>14.4215</v>
      </c>
      <c r="F54" s="4">
        <v>19.3328</v>
      </c>
      <c r="G54" s="4">
        <v>28.8614</v>
      </c>
      <c r="H54" s="4">
        <v>10909686625.9</v>
      </c>
      <c r="I54" s="4">
        <v>9534643945.84</v>
      </c>
      <c r="J54" s="4">
        <v>8383249626.61</v>
      </c>
      <c r="K54" s="4">
        <v>6889460447.5</v>
      </c>
      <c r="L54" s="4">
        <v>1661919681.72</v>
      </c>
      <c r="M54" s="4">
        <v>1490576417.29</v>
      </c>
      <c r="N54" s="4">
        <v>1394034433.91</v>
      </c>
      <c r="O54" s="4">
        <v>1315716711.45</v>
      </c>
      <c r="P54" s="4">
        <v>1426745280.93</v>
      </c>
      <c r="Q54" s="4">
        <v>1568475227.88</v>
      </c>
      <c r="R54" s="4">
        <v>1325378544.29</v>
      </c>
      <c r="S54" s="4">
        <v>1073369840.57</v>
      </c>
      <c r="T54" s="4">
        <v>2.5489</v>
      </c>
      <c r="U54" s="4">
        <v>2.2561</v>
      </c>
      <c r="V54" s="4">
        <v>2.23</v>
      </c>
    </row>
    <row r="55" spans="1:22">
      <c r="A55" s="4" t="s">
        <v>105</v>
      </c>
      <c r="B55" s="4" t="s">
        <v>106</v>
      </c>
      <c r="C55" s="4" t="s">
        <v>38</v>
      </c>
      <c r="D55" s="4">
        <v>12.4605</v>
      </c>
      <c r="E55" s="4">
        <v>10.6026</v>
      </c>
      <c r="F55" s="4">
        <v>17.0255</v>
      </c>
      <c r="G55" s="4">
        <v>15.71</v>
      </c>
      <c r="H55" s="4">
        <v>2766567622.87</v>
      </c>
      <c r="I55" s="4">
        <v>2501358749.92</v>
      </c>
      <c r="J55" s="4">
        <v>2236077014.58</v>
      </c>
      <c r="K55" s="4">
        <v>1982496393.59</v>
      </c>
      <c r="L55" s="4">
        <v>612133747.78</v>
      </c>
      <c r="M55" s="4">
        <v>564551150.33</v>
      </c>
      <c r="N55" s="4">
        <v>470716976.42</v>
      </c>
      <c r="O55" s="4">
        <v>398279705.59</v>
      </c>
      <c r="P55" s="4">
        <v>270893101.36</v>
      </c>
      <c r="Q55" s="4">
        <v>214751854.15</v>
      </c>
      <c r="R55" s="4">
        <v>190386580.5</v>
      </c>
      <c r="S55" s="4">
        <v>153540138.5</v>
      </c>
      <c r="T55" s="4">
        <v>2.4586</v>
      </c>
      <c r="U55" s="4">
        <v>1.4945</v>
      </c>
      <c r="V55" s="4">
        <v>1.6409</v>
      </c>
    </row>
  </sheetData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H3916"/>
  <sheetViews>
    <sheetView topLeftCell="A740" workbookViewId="0">
      <selection activeCell="E3913" sqref="E3913"/>
    </sheetView>
  </sheetViews>
  <sheetFormatPr defaultColWidth="9" defaultRowHeight="16.8" outlineLevelCol="7"/>
  <cols>
    <col min="1" max="3" width="9" style="1"/>
    <col min="4" max="4" width="20.6607142857143" style="1" customWidth="1"/>
    <col min="5" max="7" width="9" style="1"/>
    <col min="8" max="8" width="37.6607142857143" style="4" customWidth="1"/>
    <col min="9" max="16384" width="9" style="4"/>
  </cols>
  <sheetData>
    <row r="1" s="3" customFormat="1" ht="84" spans="1:8">
      <c r="A1" s="5" t="s">
        <v>186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35</v>
      </c>
      <c r="H1" s="3" t="s">
        <v>192</v>
      </c>
    </row>
    <row r="2" ht="17.6" spans="1:7">
      <c r="A2" s="6" t="s">
        <v>193</v>
      </c>
      <c r="B2" s="6">
        <v>600009</v>
      </c>
      <c r="C2" s="6" t="s">
        <v>194</v>
      </c>
      <c r="D2" s="6" t="s">
        <v>195</v>
      </c>
      <c r="E2" s="6">
        <v>1</v>
      </c>
      <c r="F2" s="6">
        <v>0.8892</v>
      </c>
      <c r="G2" s="6">
        <v>70.7</v>
      </c>
    </row>
    <row r="3" ht="17.6" spans="1:7">
      <c r="A3" s="6" t="s">
        <v>193</v>
      </c>
      <c r="B3" s="6">
        <v>600029</v>
      </c>
      <c r="C3" s="6" t="s">
        <v>196</v>
      </c>
      <c r="D3" s="6" t="s">
        <v>197</v>
      </c>
      <c r="E3" s="6">
        <v>1</v>
      </c>
      <c r="F3" s="6">
        <v>0.2441</v>
      </c>
      <c r="G3" s="6">
        <v>5.4</v>
      </c>
    </row>
    <row r="4" ht="17.6" spans="1:7">
      <c r="A4" s="6" t="s">
        <v>193</v>
      </c>
      <c r="B4" s="6">
        <v>600069</v>
      </c>
      <c r="C4" s="6" t="s">
        <v>198</v>
      </c>
      <c r="D4" s="6" t="s">
        <v>199</v>
      </c>
      <c r="E4" s="6">
        <v>1</v>
      </c>
      <c r="F4" s="6">
        <v>0.0061</v>
      </c>
      <c r="G4" s="6">
        <v>1.32</v>
      </c>
    </row>
    <row r="5" ht="17.6" spans="1:7">
      <c r="A5" s="6" t="s">
        <v>193</v>
      </c>
      <c r="B5" s="6">
        <v>600086</v>
      </c>
      <c r="C5" s="6" t="s">
        <v>200</v>
      </c>
      <c r="D5" s="6" t="s">
        <v>201</v>
      </c>
      <c r="E5" s="6">
        <v>1</v>
      </c>
      <c r="F5" s="6">
        <v>0.1695</v>
      </c>
      <c r="G5" s="6">
        <v>1.5</v>
      </c>
    </row>
    <row r="6" ht="17.6" spans="1:7">
      <c r="A6" s="6" t="s">
        <v>193</v>
      </c>
      <c r="B6" s="6">
        <v>600115</v>
      </c>
      <c r="C6" s="6" t="s">
        <v>202</v>
      </c>
      <c r="D6" s="6" t="s">
        <v>197</v>
      </c>
      <c r="E6" s="6">
        <v>1</v>
      </c>
      <c r="F6" s="6">
        <v>0.0237</v>
      </c>
      <c r="G6" s="6">
        <v>4.38</v>
      </c>
    </row>
    <row r="7" ht="17.6" spans="1:7">
      <c r="A7" s="6" t="s">
        <v>193</v>
      </c>
      <c r="B7" s="6">
        <v>600122</v>
      </c>
      <c r="C7" s="6" t="s">
        <v>203</v>
      </c>
      <c r="D7" s="6" t="s">
        <v>204</v>
      </c>
      <c r="E7" s="6">
        <v>1</v>
      </c>
      <c r="F7" s="6">
        <v>0.1401</v>
      </c>
      <c r="G7" s="6">
        <v>1.29</v>
      </c>
    </row>
    <row r="8" ht="17.6" spans="1:7">
      <c r="A8" s="6" t="s">
        <v>193</v>
      </c>
      <c r="B8" s="6">
        <v>600136</v>
      </c>
      <c r="C8" s="6" t="s">
        <v>205</v>
      </c>
      <c r="D8" s="6" t="s">
        <v>206</v>
      </c>
      <c r="E8" s="6">
        <v>1</v>
      </c>
      <c r="F8" s="6">
        <v>0.1939</v>
      </c>
      <c r="G8" s="6">
        <v>8.32</v>
      </c>
    </row>
    <row r="9" ht="17.6" spans="1:7">
      <c r="A9" s="6" t="s">
        <v>193</v>
      </c>
      <c r="B9" s="6">
        <v>600146</v>
      </c>
      <c r="C9" s="6" t="s">
        <v>207</v>
      </c>
      <c r="D9" s="6" t="s">
        <v>201</v>
      </c>
      <c r="E9" s="6">
        <v>1</v>
      </c>
      <c r="F9" s="6">
        <v>0.086</v>
      </c>
      <c r="G9" s="6">
        <v>7.18</v>
      </c>
    </row>
    <row r="10" ht="17.6" spans="1:7">
      <c r="A10" s="6" t="s">
        <v>193</v>
      </c>
      <c r="B10" s="6">
        <v>600179</v>
      </c>
      <c r="C10" s="6" t="s">
        <v>208</v>
      </c>
      <c r="D10" s="6" t="s">
        <v>209</v>
      </c>
      <c r="E10" s="6">
        <v>1</v>
      </c>
      <c r="F10" s="6">
        <v>1</v>
      </c>
      <c r="G10" s="6">
        <v>3.57</v>
      </c>
    </row>
    <row r="11" ht="17.6" spans="1:7">
      <c r="A11" s="6" t="s">
        <v>193</v>
      </c>
      <c r="B11" s="6">
        <v>600221</v>
      </c>
      <c r="C11" s="6" t="s">
        <v>210</v>
      </c>
      <c r="D11" s="6" t="s">
        <v>197</v>
      </c>
      <c r="E11" s="6">
        <v>1</v>
      </c>
      <c r="F11" s="6">
        <v>0.058</v>
      </c>
      <c r="G11" s="6">
        <v>1.46</v>
      </c>
    </row>
    <row r="12" ht="17.6" spans="1:7">
      <c r="A12" s="6" t="s">
        <v>193</v>
      </c>
      <c r="B12" s="6">
        <v>600225</v>
      </c>
      <c r="C12" s="6" t="s">
        <v>211</v>
      </c>
      <c r="D12" s="6" t="s">
        <v>212</v>
      </c>
      <c r="E12" s="6">
        <v>1</v>
      </c>
      <c r="F12" s="6">
        <v>1</v>
      </c>
      <c r="G12" s="6">
        <v>2.2</v>
      </c>
    </row>
    <row r="13" ht="17.6" spans="1:7">
      <c r="A13" s="6" t="s">
        <v>193</v>
      </c>
      <c r="B13" s="6">
        <v>600257</v>
      </c>
      <c r="C13" s="6" t="s">
        <v>213</v>
      </c>
      <c r="D13" s="6" t="s">
        <v>214</v>
      </c>
      <c r="E13" s="6">
        <v>1</v>
      </c>
      <c r="F13" s="6">
        <v>0.0292</v>
      </c>
      <c r="G13" s="6">
        <v>3.6</v>
      </c>
    </row>
    <row r="14" ht="17.6" spans="1:7">
      <c r="A14" s="6" t="s">
        <v>193</v>
      </c>
      <c r="B14" s="6">
        <v>600266</v>
      </c>
      <c r="C14" s="6" t="s">
        <v>215</v>
      </c>
      <c r="D14" s="6" t="s">
        <v>212</v>
      </c>
      <c r="E14" s="6">
        <v>1</v>
      </c>
      <c r="F14" s="6">
        <v>0.005</v>
      </c>
      <c r="G14" s="6">
        <v>6.59</v>
      </c>
    </row>
    <row r="15" ht="17.6" spans="1:7">
      <c r="A15" s="6" t="s">
        <v>193</v>
      </c>
      <c r="B15" s="6">
        <v>600269</v>
      </c>
      <c r="C15" s="6" t="s">
        <v>216</v>
      </c>
      <c r="D15" s="6" t="s">
        <v>195</v>
      </c>
      <c r="E15" s="6">
        <v>1</v>
      </c>
      <c r="F15" s="6">
        <v>0.0445</v>
      </c>
      <c r="G15" s="6">
        <v>3.62</v>
      </c>
    </row>
    <row r="16" ht="17.6" spans="1:7">
      <c r="A16" s="6" t="s">
        <v>193</v>
      </c>
      <c r="B16" s="6">
        <v>600280</v>
      </c>
      <c r="C16" s="6" t="s">
        <v>217</v>
      </c>
      <c r="D16" s="6" t="s">
        <v>218</v>
      </c>
      <c r="E16" s="6">
        <v>1</v>
      </c>
      <c r="F16" s="6">
        <v>0.1183</v>
      </c>
      <c r="G16" s="6">
        <v>1.77</v>
      </c>
    </row>
    <row r="17" s="4" customFormat="1" ht="17.6" spans="1:7">
      <c r="A17" s="6" t="s">
        <v>193</v>
      </c>
      <c r="B17" s="6">
        <v>600290</v>
      </c>
      <c r="C17" s="6" t="s">
        <v>219</v>
      </c>
      <c r="D17" s="6" t="s">
        <v>220</v>
      </c>
      <c r="E17" s="6">
        <v>1</v>
      </c>
      <c r="F17" s="6">
        <v>0.1596</v>
      </c>
      <c r="G17" s="6">
        <v>1.38</v>
      </c>
    </row>
    <row r="18" s="4" customFormat="1" ht="17.6" spans="1:7">
      <c r="A18" s="6" t="s">
        <v>193</v>
      </c>
      <c r="B18" s="6">
        <v>600311</v>
      </c>
      <c r="C18" s="6" t="s">
        <v>221</v>
      </c>
      <c r="D18" s="6" t="s">
        <v>222</v>
      </c>
      <c r="E18" s="6">
        <v>1</v>
      </c>
      <c r="F18" s="6">
        <v>0</v>
      </c>
      <c r="G18" s="6">
        <v>1.86</v>
      </c>
    </row>
    <row r="19" s="4" customFormat="1" ht="17.6" spans="1:7">
      <c r="A19" s="6" t="s">
        <v>193</v>
      </c>
      <c r="B19" s="6">
        <v>600358</v>
      </c>
      <c r="C19" s="6" t="s">
        <v>223</v>
      </c>
      <c r="D19" s="6" t="s">
        <v>206</v>
      </c>
      <c r="E19" s="6">
        <v>1</v>
      </c>
      <c r="F19" s="6">
        <v>0.6985</v>
      </c>
      <c r="G19" s="6">
        <v>2.63</v>
      </c>
    </row>
    <row r="20" s="4" customFormat="1" ht="17.6" spans="1:7">
      <c r="A20" s="6" t="s">
        <v>193</v>
      </c>
      <c r="B20" s="6">
        <v>600386</v>
      </c>
      <c r="C20" s="6" t="s">
        <v>224</v>
      </c>
      <c r="D20" s="6" t="s">
        <v>204</v>
      </c>
      <c r="E20" s="6">
        <v>1</v>
      </c>
      <c r="F20" s="6">
        <v>0.1542</v>
      </c>
      <c r="G20" s="6">
        <v>3.83</v>
      </c>
    </row>
    <row r="21" s="4" customFormat="1" ht="17.6" spans="1:7">
      <c r="A21" s="6" t="s">
        <v>193</v>
      </c>
      <c r="B21" s="6">
        <v>600423</v>
      </c>
      <c r="C21" s="6" t="s">
        <v>225</v>
      </c>
      <c r="D21" s="6" t="s">
        <v>226</v>
      </c>
      <c r="E21" s="6">
        <v>1</v>
      </c>
      <c r="F21" s="6">
        <v>0.814</v>
      </c>
      <c r="G21" s="6">
        <v>2.79</v>
      </c>
    </row>
    <row r="22" s="4" customFormat="1" ht="17.6" spans="1:7">
      <c r="A22" s="6" t="s">
        <v>193</v>
      </c>
      <c r="B22" s="6">
        <v>600460</v>
      </c>
      <c r="C22" s="6" t="s">
        <v>227</v>
      </c>
      <c r="D22" s="6" t="s">
        <v>228</v>
      </c>
      <c r="E22" s="6">
        <v>1</v>
      </c>
      <c r="F22" s="6">
        <v>0.7436</v>
      </c>
      <c r="G22" s="6">
        <v>14.18</v>
      </c>
    </row>
    <row r="23" s="4" customFormat="1" ht="17.6" spans="1:7">
      <c r="A23" s="6" t="s">
        <v>193</v>
      </c>
      <c r="B23" s="6">
        <v>600505</v>
      </c>
      <c r="C23" s="6" t="s">
        <v>229</v>
      </c>
      <c r="D23" s="6" t="s">
        <v>230</v>
      </c>
      <c r="E23" s="6">
        <v>1</v>
      </c>
      <c r="F23" s="6">
        <v>0.3362</v>
      </c>
      <c r="G23" s="6">
        <v>10.12</v>
      </c>
    </row>
    <row r="24" s="4" customFormat="1" ht="17.6" spans="1:7">
      <c r="A24" s="6" t="s">
        <v>193</v>
      </c>
      <c r="B24" s="6">
        <v>600515</v>
      </c>
      <c r="C24" s="6" t="s">
        <v>231</v>
      </c>
      <c r="D24" s="6" t="s">
        <v>212</v>
      </c>
      <c r="E24" s="6">
        <v>1</v>
      </c>
      <c r="F24" s="6">
        <v>0.1818</v>
      </c>
      <c r="G24" s="6">
        <v>4.46</v>
      </c>
    </row>
    <row r="25" s="4" customFormat="1" ht="17.6" spans="1:7">
      <c r="A25" s="6" t="s">
        <v>193</v>
      </c>
      <c r="B25" s="6">
        <v>600518</v>
      </c>
      <c r="C25" s="6" t="s">
        <v>232</v>
      </c>
      <c r="D25" s="6" t="s">
        <v>233</v>
      </c>
      <c r="E25" s="6">
        <v>1</v>
      </c>
      <c r="F25" s="6">
        <v>0.0574</v>
      </c>
      <c r="G25" s="6">
        <v>2.69</v>
      </c>
    </row>
    <row r="26" s="4" customFormat="1" ht="17.6" spans="1:7">
      <c r="A26" s="6" t="s">
        <v>193</v>
      </c>
      <c r="B26" s="6">
        <v>600555</v>
      </c>
      <c r="C26" s="6" t="s">
        <v>234</v>
      </c>
      <c r="D26" s="6" t="s">
        <v>235</v>
      </c>
      <c r="E26" s="6">
        <v>1</v>
      </c>
      <c r="F26" s="6">
        <v>0.1712</v>
      </c>
      <c r="G26" s="6">
        <v>1.87</v>
      </c>
    </row>
    <row r="27" s="4" customFormat="1" ht="17.6" spans="1:7">
      <c r="A27" s="6" t="s">
        <v>193</v>
      </c>
      <c r="B27" s="6">
        <v>600592</v>
      </c>
      <c r="C27" s="6" t="s">
        <v>236</v>
      </c>
      <c r="D27" s="6" t="s">
        <v>237</v>
      </c>
      <c r="E27" s="6">
        <v>1</v>
      </c>
      <c r="F27" s="6">
        <v>0.618</v>
      </c>
      <c r="G27" s="6">
        <v>11.54</v>
      </c>
    </row>
    <row r="28" s="4" customFormat="1" ht="17.6" spans="1:7">
      <c r="A28" s="6" t="s">
        <v>193</v>
      </c>
      <c r="B28" s="6">
        <v>600626</v>
      </c>
      <c r="C28" s="6" t="s">
        <v>238</v>
      </c>
      <c r="D28" s="6" t="s">
        <v>239</v>
      </c>
      <c r="E28" s="6">
        <v>1</v>
      </c>
      <c r="F28" s="6">
        <v>0.2248</v>
      </c>
      <c r="G28" s="6">
        <v>4.91</v>
      </c>
    </row>
    <row r="29" s="4" customFormat="1" ht="17.6" spans="1:7">
      <c r="A29" s="6" t="s">
        <v>193</v>
      </c>
      <c r="B29" s="6">
        <v>600628</v>
      </c>
      <c r="C29" s="6" t="s">
        <v>240</v>
      </c>
      <c r="D29" s="6" t="s">
        <v>218</v>
      </c>
      <c r="E29" s="6">
        <v>1</v>
      </c>
      <c r="F29" s="6">
        <v>0.4384</v>
      </c>
      <c r="G29" s="6">
        <v>11.88</v>
      </c>
    </row>
    <row r="30" s="4" customFormat="1" ht="17.6" spans="1:7">
      <c r="A30" s="6" t="s">
        <v>193</v>
      </c>
      <c r="B30" s="6">
        <v>600634</v>
      </c>
      <c r="C30" s="6" t="s">
        <v>241</v>
      </c>
      <c r="D30" s="6" t="s">
        <v>242</v>
      </c>
      <c r="E30" s="6">
        <v>1</v>
      </c>
      <c r="F30" s="6">
        <v>0.9056</v>
      </c>
      <c r="G30" s="6">
        <v>1.11</v>
      </c>
    </row>
    <row r="31" s="4" customFormat="1" ht="17.6" spans="1:7">
      <c r="A31" s="6" t="s">
        <v>193</v>
      </c>
      <c r="B31" s="6">
        <v>600638</v>
      </c>
      <c r="C31" s="6" t="s">
        <v>243</v>
      </c>
      <c r="D31" s="6" t="s">
        <v>212</v>
      </c>
      <c r="E31" s="6">
        <v>1</v>
      </c>
      <c r="F31" s="6">
        <v>0.0166</v>
      </c>
      <c r="G31" s="6">
        <v>5.03</v>
      </c>
    </row>
    <row r="32" s="4" customFormat="1" ht="17.6" spans="1:7">
      <c r="A32" s="6" t="s">
        <v>193</v>
      </c>
      <c r="B32" s="6">
        <v>600677</v>
      </c>
      <c r="C32" s="6" t="s">
        <v>244</v>
      </c>
      <c r="D32" s="6" t="s">
        <v>245</v>
      </c>
      <c r="E32" s="6">
        <v>1</v>
      </c>
      <c r="F32" s="6">
        <v>1</v>
      </c>
      <c r="G32" s="6">
        <v>3.01</v>
      </c>
    </row>
    <row r="33" s="4" customFormat="1" ht="17.6" spans="1:7">
      <c r="A33" s="6" t="s">
        <v>193</v>
      </c>
      <c r="B33" s="6">
        <v>600687</v>
      </c>
      <c r="C33" s="6" t="s">
        <v>246</v>
      </c>
      <c r="D33" s="6" t="s">
        <v>201</v>
      </c>
      <c r="E33" s="6">
        <v>1</v>
      </c>
      <c r="F33" s="6">
        <v>0.1305</v>
      </c>
      <c r="G33" s="6">
        <v>0.98</v>
      </c>
    </row>
    <row r="34" s="4" customFormat="1" ht="17.6" spans="1:7">
      <c r="A34" s="6" t="s">
        <v>193</v>
      </c>
      <c r="B34" s="6">
        <v>600708</v>
      </c>
      <c r="C34" s="6" t="s">
        <v>247</v>
      </c>
      <c r="D34" s="6" t="s">
        <v>212</v>
      </c>
      <c r="E34" s="6">
        <v>1</v>
      </c>
      <c r="F34" s="6">
        <v>0.0169</v>
      </c>
      <c r="G34" s="6">
        <v>2.94</v>
      </c>
    </row>
    <row r="35" s="4" customFormat="1" ht="17.6" spans="1:7">
      <c r="A35" s="6" t="s">
        <v>193</v>
      </c>
      <c r="B35" s="6">
        <v>600718</v>
      </c>
      <c r="C35" s="6" t="s">
        <v>248</v>
      </c>
      <c r="D35" s="6" t="s">
        <v>242</v>
      </c>
      <c r="E35" s="6">
        <v>1</v>
      </c>
      <c r="F35" s="6">
        <v>0.0921</v>
      </c>
      <c r="G35" s="6">
        <v>11.09</v>
      </c>
    </row>
    <row r="36" s="4" customFormat="1" ht="17.6" spans="1:7">
      <c r="A36" s="6" t="s">
        <v>193</v>
      </c>
      <c r="B36" s="6">
        <v>600733</v>
      </c>
      <c r="C36" s="6" t="s">
        <v>249</v>
      </c>
      <c r="D36" s="6" t="s">
        <v>250</v>
      </c>
      <c r="E36" s="6">
        <v>1</v>
      </c>
      <c r="F36" s="6">
        <v>0.025</v>
      </c>
      <c r="G36" s="6">
        <v>5.48</v>
      </c>
    </row>
    <row r="37" s="4" customFormat="1" ht="17.6" spans="1:7">
      <c r="A37" s="6" t="s">
        <v>193</v>
      </c>
      <c r="B37" s="6">
        <v>600774</v>
      </c>
      <c r="C37" s="6" t="s">
        <v>251</v>
      </c>
      <c r="D37" s="6" t="s">
        <v>218</v>
      </c>
      <c r="E37" s="6">
        <v>1</v>
      </c>
      <c r="F37" s="6">
        <v>0.4855</v>
      </c>
      <c r="G37" s="6">
        <v>10.69</v>
      </c>
    </row>
    <row r="38" s="4" customFormat="1" ht="17.6" spans="1:7">
      <c r="A38" s="6" t="s">
        <v>193</v>
      </c>
      <c r="B38" s="6">
        <v>600795</v>
      </c>
      <c r="C38" s="6" t="s">
        <v>252</v>
      </c>
      <c r="D38" s="6" t="s">
        <v>230</v>
      </c>
      <c r="E38" s="6">
        <v>1</v>
      </c>
      <c r="F38" s="6">
        <v>0.0238</v>
      </c>
      <c r="G38" s="6">
        <v>1.99</v>
      </c>
    </row>
    <row r="39" s="4" customFormat="1" ht="17.6" spans="1:7">
      <c r="A39" s="6" t="s">
        <v>193</v>
      </c>
      <c r="B39" s="6">
        <v>600824</v>
      </c>
      <c r="C39" s="6" t="s">
        <v>253</v>
      </c>
      <c r="D39" s="6" t="s">
        <v>218</v>
      </c>
      <c r="E39" s="6">
        <v>1</v>
      </c>
      <c r="F39" s="6">
        <v>0.0107</v>
      </c>
      <c r="G39" s="6">
        <v>3.14</v>
      </c>
    </row>
    <row r="40" s="4" customFormat="1" ht="17.6" spans="1:7">
      <c r="A40" s="6" t="s">
        <v>193</v>
      </c>
      <c r="B40" s="6">
        <v>600826</v>
      </c>
      <c r="C40" s="6" t="s">
        <v>254</v>
      </c>
      <c r="D40" s="6" t="s">
        <v>239</v>
      </c>
      <c r="E40" s="6">
        <v>1</v>
      </c>
      <c r="F40" s="6">
        <v>0.0162</v>
      </c>
      <c r="G40" s="6">
        <v>9.76</v>
      </c>
    </row>
    <row r="41" s="4" customFormat="1" ht="17.6" spans="1:7">
      <c r="A41" s="6" t="s">
        <v>193</v>
      </c>
      <c r="B41" s="6">
        <v>600831</v>
      </c>
      <c r="C41" s="6" t="s">
        <v>255</v>
      </c>
      <c r="D41" s="6" t="s">
        <v>206</v>
      </c>
      <c r="E41" s="6">
        <v>1</v>
      </c>
      <c r="F41" s="6">
        <v>0.0522</v>
      </c>
      <c r="G41" s="6">
        <v>6.67</v>
      </c>
    </row>
    <row r="42" s="4" customFormat="1" ht="17.6" spans="1:7">
      <c r="A42" s="6" t="s">
        <v>193</v>
      </c>
      <c r="B42" s="6">
        <v>600844</v>
      </c>
      <c r="C42" s="6" t="s">
        <v>256</v>
      </c>
      <c r="D42" s="6" t="s">
        <v>257</v>
      </c>
      <c r="E42" s="6">
        <v>1</v>
      </c>
      <c r="F42" s="6">
        <v>0.0894</v>
      </c>
      <c r="G42" s="6">
        <v>3.91</v>
      </c>
    </row>
    <row r="43" s="4" customFormat="1" ht="17.6" spans="1:7">
      <c r="A43" s="6" t="s">
        <v>193</v>
      </c>
      <c r="B43" s="6">
        <v>600856</v>
      </c>
      <c r="C43" s="6" t="s">
        <v>258</v>
      </c>
      <c r="D43" s="6" t="s">
        <v>259</v>
      </c>
      <c r="E43" s="6">
        <v>1</v>
      </c>
      <c r="F43" s="6">
        <v>0.7996</v>
      </c>
      <c r="G43" s="6">
        <v>1.07</v>
      </c>
    </row>
    <row r="44" s="4" customFormat="1" ht="17.6" spans="1:7">
      <c r="A44" s="6" t="s">
        <v>193</v>
      </c>
      <c r="B44" s="6">
        <v>600861</v>
      </c>
      <c r="C44" s="6" t="s">
        <v>260</v>
      </c>
      <c r="D44" s="6" t="s">
        <v>218</v>
      </c>
      <c r="E44" s="6">
        <v>1</v>
      </c>
      <c r="F44" s="6">
        <v>0.6477</v>
      </c>
      <c r="G44" s="6">
        <v>11.02</v>
      </c>
    </row>
    <row r="45" s="4" customFormat="1" ht="17.6" spans="1:7">
      <c r="A45" s="6" t="s">
        <v>193</v>
      </c>
      <c r="B45" s="6">
        <v>600898</v>
      </c>
      <c r="C45" s="6" t="s">
        <v>261</v>
      </c>
      <c r="D45" s="6" t="s">
        <v>245</v>
      </c>
      <c r="E45" s="6">
        <v>1</v>
      </c>
      <c r="F45" s="6">
        <v>1</v>
      </c>
      <c r="G45" s="6">
        <v>6.7</v>
      </c>
    </row>
    <row r="46" s="4" customFormat="1" ht="17.6" spans="1:7">
      <c r="A46" s="6" t="s">
        <v>193</v>
      </c>
      <c r="B46" s="6">
        <v>600978</v>
      </c>
      <c r="C46" s="6" t="s">
        <v>262</v>
      </c>
      <c r="D46" s="6" t="s">
        <v>263</v>
      </c>
      <c r="E46" s="6">
        <v>1</v>
      </c>
      <c r="F46" s="6">
        <v>0.0005</v>
      </c>
      <c r="G46" s="6">
        <v>1.71</v>
      </c>
    </row>
    <row r="47" s="4" customFormat="1" ht="17.6" spans="1:7">
      <c r="A47" s="6" t="s">
        <v>193</v>
      </c>
      <c r="B47" s="6">
        <v>600983</v>
      </c>
      <c r="C47" s="6" t="s">
        <v>264</v>
      </c>
      <c r="D47" s="6" t="s">
        <v>265</v>
      </c>
      <c r="E47" s="6">
        <v>1</v>
      </c>
      <c r="F47" s="6">
        <v>0.0527</v>
      </c>
      <c r="G47" s="6">
        <v>4.67</v>
      </c>
    </row>
    <row r="48" s="4" customFormat="1" ht="17.6" spans="1:7">
      <c r="A48" s="6" t="s">
        <v>193</v>
      </c>
      <c r="B48" s="6">
        <v>600996</v>
      </c>
      <c r="C48" s="6" t="s">
        <v>266</v>
      </c>
      <c r="D48" s="6" t="s">
        <v>206</v>
      </c>
      <c r="E48" s="6">
        <v>1</v>
      </c>
      <c r="F48" s="6">
        <v>0.1145</v>
      </c>
      <c r="G48" s="6">
        <v>7.12</v>
      </c>
    </row>
    <row r="49" s="4" customFormat="1" ht="17.6" spans="1:7">
      <c r="A49" s="6" t="s">
        <v>193</v>
      </c>
      <c r="B49" s="6">
        <v>601107</v>
      </c>
      <c r="C49" s="6" t="s">
        <v>267</v>
      </c>
      <c r="D49" s="6" t="s">
        <v>195</v>
      </c>
      <c r="E49" s="6">
        <v>1</v>
      </c>
      <c r="F49" s="6">
        <v>0.1085</v>
      </c>
      <c r="G49" s="6">
        <v>3.73</v>
      </c>
    </row>
    <row r="50" s="4" customFormat="1" ht="17.6" spans="1:7">
      <c r="A50" s="6" t="s">
        <v>193</v>
      </c>
      <c r="B50" s="6">
        <v>601111</v>
      </c>
      <c r="C50" s="6" t="s">
        <v>268</v>
      </c>
      <c r="D50" s="6" t="s">
        <v>197</v>
      </c>
      <c r="E50" s="6">
        <v>1</v>
      </c>
      <c r="F50" s="6">
        <v>0.1725</v>
      </c>
      <c r="G50" s="6">
        <v>7.25</v>
      </c>
    </row>
    <row r="51" s="4" customFormat="1" ht="17.6" spans="1:7">
      <c r="A51" s="6" t="s">
        <v>193</v>
      </c>
      <c r="B51" s="6">
        <v>601113</v>
      </c>
      <c r="C51" s="6" t="s">
        <v>269</v>
      </c>
      <c r="D51" s="6" t="s">
        <v>270</v>
      </c>
      <c r="E51" s="6">
        <v>1</v>
      </c>
      <c r="F51" s="6">
        <v>0.0153</v>
      </c>
      <c r="G51" s="6">
        <v>2.42</v>
      </c>
    </row>
    <row r="52" s="4" customFormat="1" ht="17.6" spans="1:7">
      <c r="A52" s="6" t="s">
        <v>193</v>
      </c>
      <c r="B52" s="6">
        <v>601212</v>
      </c>
      <c r="C52" s="6" t="s">
        <v>271</v>
      </c>
      <c r="D52" s="6" t="s">
        <v>222</v>
      </c>
      <c r="E52" s="6">
        <v>1</v>
      </c>
      <c r="F52" s="6">
        <v>0.0081</v>
      </c>
      <c r="G52" s="6">
        <v>2.62</v>
      </c>
    </row>
    <row r="53" s="4" customFormat="1" ht="17.6" spans="1:7">
      <c r="A53" s="6" t="s">
        <v>193</v>
      </c>
      <c r="B53" s="6">
        <v>601375</v>
      </c>
      <c r="C53" s="6" t="s">
        <v>272</v>
      </c>
      <c r="D53" s="6" t="s">
        <v>273</v>
      </c>
      <c r="E53" s="6">
        <v>1</v>
      </c>
      <c r="F53" s="6">
        <v>0.288</v>
      </c>
      <c r="G53" s="6">
        <v>4.71</v>
      </c>
    </row>
    <row r="54" s="4" customFormat="1" ht="17.6" spans="1:7">
      <c r="A54" s="6" t="s">
        <v>193</v>
      </c>
      <c r="B54" s="6">
        <v>601595</v>
      </c>
      <c r="C54" s="6" t="s">
        <v>274</v>
      </c>
      <c r="D54" s="6" t="s">
        <v>206</v>
      </c>
      <c r="E54" s="6">
        <v>1</v>
      </c>
      <c r="F54" s="6">
        <v>0.1489</v>
      </c>
      <c r="G54" s="6">
        <v>14.06</v>
      </c>
    </row>
    <row r="55" s="4" customFormat="1" ht="17.6" spans="1:7">
      <c r="A55" s="6" t="s">
        <v>193</v>
      </c>
      <c r="B55" s="6">
        <v>601599</v>
      </c>
      <c r="C55" s="6" t="s">
        <v>275</v>
      </c>
      <c r="D55" s="6" t="s">
        <v>276</v>
      </c>
      <c r="E55" s="6">
        <v>1</v>
      </c>
      <c r="F55" s="6">
        <v>0.1822</v>
      </c>
      <c r="G55" s="6">
        <v>2.51</v>
      </c>
    </row>
    <row r="56" s="4" customFormat="1" ht="17.6" spans="1:7">
      <c r="A56" s="6" t="s">
        <v>193</v>
      </c>
      <c r="B56" s="6">
        <v>601777</v>
      </c>
      <c r="C56" s="6" t="s">
        <v>277</v>
      </c>
      <c r="D56" s="6" t="s">
        <v>250</v>
      </c>
      <c r="E56" s="6">
        <v>1</v>
      </c>
      <c r="F56" s="6">
        <v>0.6513</v>
      </c>
      <c r="G56" s="6">
        <v>3.19</v>
      </c>
    </row>
    <row r="57" s="4" customFormat="1" ht="17.6" spans="1:7">
      <c r="A57" s="6" t="s">
        <v>193</v>
      </c>
      <c r="B57" s="6">
        <v>601869</v>
      </c>
      <c r="C57" s="6" t="s">
        <v>278</v>
      </c>
      <c r="D57" s="6" t="s">
        <v>245</v>
      </c>
      <c r="E57" s="6">
        <v>1</v>
      </c>
      <c r="F57" s="6">
        <v>0.0903</v>
      </c>
      <c r="G57" s="6">
        <v>31.58</v>
      </c>
    </row>
    <row r="58" s="4" customFormat="1" ht="17.6" spans="1:7">
      <c r="A58" s="6" t="s">
        <v>193</v>
      </c>
      <c r="B58" s="6">
        <v>601888</v>
      </c>
      <c r="C58" s="6" t="s">
        <v>279</v>
      </c>
      <c r="D58" s="6" t="s">
        <v>235</v>
      </c>
      <c r="E58" s="6">
        <v>1</v>
      </c>
      <c r="F58" s="6">
        <v>0.9666</v>
      </c>
      <c r="G58" s="6">
        <v>91.3</v>
      </c>
    </row>
    <row r="59" s="4" customFormat="1" ht="17.6" spans="1:7">
      <c r="A59" s="6" t="s">
        <v>193</v>
      </c>
      <c r="B59" s="6">
        <v>601929</v>
      </c>
      <c r="C59" s="6" t="s">
        <v>280</v>
      </c>
      <c r="D59" s="6" t="s">
        <v>206</v>
      </c>
      <c r="E59" s="6">
        <v>1</v>
      </c>
      <c r="F59" s="6">
        <v>0.0308</v>
      </c>
      <c r="G59" s="6">
        <v>2.03</v>
      </c>
    </row>
    <row r="60" s="4" customFormat="1" ht="17.6" spans="1:7">
      <c r="A60" s="6" t="s">
        <v>193</v>
      </c>
      <c r="B60" s="6">
        <v>603103</v>
      </c>
      <c r="C60" s="6" t="s">
        <v>281</v>
      </c>
      <c r="D60" s="6" t="s">
        <v>206</v>
      </c>
      <c r="E60" s="6">
        <v>1</v>
      </c>
      <c r="F60" s="6">
        <v>0.1656</v>
      </c>
      <c r="G60" s="6">
        <v>14.63</v>
      </c>
    </row>
    <row r="61" s="4" customFormat="1" ht="17.6" spans="1:7">
      <c r="A61" s="6" t="s">
        <v>193</v>
      </c>
      <c r="B61" s="6">
        <v>603109</v>
      </c>
      <c r="C61" s="6" t="s">
        <v>282</v>
      </c>
      <c r="D61" s="6" t="s">
        <v>283</v>
      </c>
      <c r="E61" s="6">
        <v>1</v>
      </c>
      <c r="F61" s="6">
        <v>1</v>
      </c>
      <c r="G61" s="6">
        <v>42.96</v>
      </c>
    </row>
    <row r="62" s="4" customFormat="1" ht="17.6" spans="1:7">
      <c r="A62" s="6" t="s">
        <v>193</v>
      </c>
      <c r="B62" s="6">
        <v>603316</v>
      </c>
      <c r="C62" s="6" t="s">
        <v>284</v>
      </c>
      <c r="D62" s="6" t="s">
        <v>285</v>
      </c>
      <c r="E62" s="6">
        <v>1</v>
      </c>
      <c r="F62" s="6">
        <v>0.7429</v>
      </c>
      <c r="G62" s="6">
        <v>13.18</v>
      </c>
    </row>
    <row r="63" s="4" customFormat="1" ht="17.6" spans="1:7">
      <c r="A63" s="6" t="s">
        <v>193</v>
      </c>
      <c r="B63" s="6">
        <v>603329</v>
      </c>
      <c r="C63" s="6" t="s">
        <v>286</v>
      </c>
      <c r="D63" s="6" t="s">
        <v>287</v>
      </c>
      <c r="E63" s="6">
        <v>1</v>
      </c>
      <c r="F63" s="6">
        <v>0.0777</v>
      </c>
      <c r="G63" s="6">
        <v>10.55</v>
      </c>
    </row>
    <row r="64" s="4" customFormat="1" ht="17.6" spans="1:7">
      <c r="A64" s="6" t="s">
        <v>193</v>
      </c>
      <c r="B64" s="6">
        <v>603378</v>
      </c>
      <c r="C64" s="6" t="s">
        <v>288</v>
      </c>
      <c r="D64" s="6" t="s">
        <v>289</v>
      </c>
      <c r="E64" s="6">
        <v>1</v>
      </c>
      <c r="F64" s="6">
        <v>0.9809</v>
      </c>
      <c r="G64" s="6">
        <v>32.29</v>
      </c>
    </row>
    <row r="65" s="4" customFormat="1" ht="17.6" spans="1:7">
      <c r="A65" s="6" t="s">
        <v>193</v>
      </c>
      <c r="B65" s="6">
        <v>603386</v>
      </c>
      <c r="C65" s="6" t="s">
        <v>290</v>
      </c>
      <c r="D65" s="6" t="s">
        <v>228</v>
      </c>
      <c r="E65" s="6">
        <v>1</v>
      </c>
      <c r="F65" s="6">
        <v>0.5463</v>
      </c>
      <c r="G65" s="6">
        <v>14</v>
      </c>
    </row>
    <row r="66" s="4" customFormat="1" ht="17.6" spans="1:7">
      <c r="A66" s="6" t="s">
        <v>193</v>
      </c>
      <c r="B66" s="6">
        <v>603390</v>
      </c>
      <c r="C66" s="6" t="s">
        <v>291</v>
      </c>
      <c r="D66" s="6" t="s">
        <v>283</v>
      </c>
      <c r="E66" s="6">
        <v>1</v>
      </c>
      <c r="F66" s="6">
        <v>0.0095</v>
      </c>
      <c r="G66" s="6">
        <v>12.18</v>
      </c>
    </row>
    <row r="67" s="4" customFormat="1" ht="17.6" spans="1:7">
      <c r="A67" s="6" t="s">
        <v>193</v>
      </c>
      <c r="B67" s="6">
        <v>603392</v>
      </c>
      <c r="C67" s="6" t="s">
        <v>292</v>
      </c>
      <c r="D67" s="6"/>
      <c r="E67" s="6">
        <v>1</v>
      </c>
      <c r="F67" s="6">
        <v>1</v>
      </c>
      <c r="G67" s="6">
        <v>13.86</v>
      </c>
    </row>
    <row r="68" s="4" customFormat="1" ht="17.6" spans="1:7">
      <c r="A68" s="6" t="s">
        <v>193</v>
      </c>
      <c r="B68" s="6">
        <v>603439</v>
      </c>
      <c r="C68" s="6" t="s">
        <v>293</v>
      </c>
      <c r="D68" s="6"/>
      <c r="E68" s="6">
        <v>1</v>
      </c>
      <c r="F68" s="6">
        <v>1</v>
      </c>
      <c r="G68" s="6">
        <v>12.8</v>
      </c>
    </row>
    <row r="69" s="4" customFormat="1" ht="17.6" spans="1:7">
      <c r="A69" s="6" t="s">
        <v>193</v>
      </c>
      <c r="B69" s="6">
        <v>603477</v>
      </c>
      <c r="C69" s="6" t="s">
        <v>294</v>
      </c>
      <c r="D69" s="6" t="s">
        <v>263</v>
      </c>
      <c r="E69" s="6">
        <v>1</v>
      </c>
      <c r="F69" s="6">
        <v>0.6248</v>
      </c>
      <c r="G69" s="6">
        <v>12.01</v>
      </c>
    </row>
    <row r="70" s="4" customFormat="1" ht="17.6" spans="1:7">
      <c r="A70" s="6" t="s">
        <v>193</v>
      </c>
      <c r="B70" s="6">
        <v>603486</v>
      </c>
      <c r="C70" s="6" t="s">
        <v>295</v>
      </c>
      <c r="D70" s="6" t="s">
        <v>265</v>
      </c>
      <c r="E70" s="6">
        <v>1</v>
      </c>
      <c r="F70" s="6">
        <v>0.0277</v>
      </c>
      <c r="G70" s="6">
        <v>19.47</v>
      </c>
    </row>
    <row r="71" s="4" customFormat="1" ht="17.6" spans="1:7">
      <c r="A71" s="6" t="s">
        <v>193</v>
      </c>
      <c r="B71" s="6">
        <v>603496</v>
      </c>
      <c r="C71" s="6" t="s">
        <v>296</v>
      </c>
      <c r="D71" s="6" t="s">
        <v>245</v>
      </c>
      <c r="E71" s="6">
        <v>1</v>
      </c>
      <c r="F71" s="6">
        <v>0.7966</v>
      </c>
      <c r="G71" s="6">
        <v>22.36</v>
      </c>
    </row>
    <row r="72" s="4" customFormat="1" ht="17.6" spans="1:7">
      <c r="A72" s="6" t="s">
        <v>193</v>
      </c>
      <c r="B72" s="6">
        <v>603499</v>
      </c>
      <c r="C72" s="6" t="s">
        <v>297</v>
      </c>
      <c r="D72" s="6" t="s">
        <v>298</v>
      </c>
      <c r="E72" s="6">
        <v>1</v>
      </c>
      <c r="F72" s="6">
        <v>0.3425</v>
      </c>
      <c r="G72" s="6">
        <v>15.31</v>
      </c>
    </row>
    <row r="73" s="4" customFormat="1" ht="17.6" spans="1:7">
      <c r="A73" s="6" t="s">
        <v>193</v>
      </c>
      <c r="B73" s="6">
        <v>603551</v>
      </c>
      <c r="C73" s="6" t="s">
        <v>299</v>
      </c>
      <c r="D73" s="6"/>
      <c r="E73" s="6">
        <v>1</v>
      </c>
      <c r="F73" s="6">
        <v>0.6522</v>
      </c>
      <c r="G73" s="6">
        <v>15.41</v>
      </c>
    </row>
    <row r="74" s="4" customFormat="1" ht="17.6" spans="1:7">
      <c r="A74" s="6" t="s">
        <v>193</v>
      </c>
      <c r="B74" s="6">
        <v>603555</v>
      </c>
      <c r="C74" s="6" t="s">
        <v>300</v>
      </c>
      <c r="D74" s="6" t="s">
        <v>201</v>
      </c>
      <c r="E74" s="6">
        <v>1</v>
      </c>
      <c r="F74" s="6">
        <v>0.976</v>
      </c>
      <c r="G74" s="6">
        <v>2.92</v>
      </c>
    </row>
    <row r="75" s="4" customFormat="1" ht="17.6" spans="1:7">
      <c r="A75" s="6" t="s">
        <v>193</v>
      </c>
      <c r="B75" s="6">
        <v>603559</v>
      </c>
      <c r="C75" s="6" t="s">
        <v>301</v>
      </c>
      <c r="D75" s="6" t="s">
        <v>245</v>
      </c>
      <c r="E75" s="6">
        <v>1</v>
      </c>
      <c r="F75" s="6">
        <v>0.2464</v>
      </c>
      <c r="G75" s="6">
        <v>20.45</v>
      </c>
    </row>
    <row r="76" s="4" customFormat="1" ht="17.6" spans="1:7">
      <c r="A76" s="6" t="s">
        <v>193</v>
      </c>
      <c r="B76" s="6">
        <v>603569</v>
      </c>
      <c r="C76" s="6" t="s">
        <v>302</v>
      </c>
      <c r="D76" s="6" t="s">
        <v>287</v>
      </c>
      <c r="E76" s="6">
        <v>1</v>
      </c>
      <c r="F76" s="6">
        <v>0.1801</v>
      </c>
      <c r="G76" s="6">
        <v>9.06</v>
      </c>
    </row>
    <row r="77" s="4" customFormat="1" ht="17.6" spans="1:7">
      <c r="A77" s="6" t="s">
        <v>193</v>
      </c>
      <c r="B77" s="6">
        <v>603598</v>
      </c>
      <c r="C77" s="6" t="s">
        <v>303</v>
      </c>
      <c r="D77" s="6" t="s">
        <v>206</v>
      </c>
      <c r="E77" s="6">
        <v>1</v>
      </c>
      <c r="F77" s="6">
        <v>0.5181</v>
      </c>
      <c r="G77" s="6">
        <v>11.77</v>
      </c>
    </row>
    <row r="78" s="4" customFormat="1" ht="17.6" spans="1:7">
      <c r="A78" s="6" t="s">
        <v>193</v>
      </c>
      <c r="B78" s="6">
        <v>603616</v>
      </c>
      <c r="C78" s="6" t="s">
        <v>304</v>
      </c>
      <c r="D78" s="6" t="s">
        <v>305</v>
      </c>
      <c r="E78" s="6">
        <v>1</v>
      </c>
      <c r="F78" s="6">
        <v>0.5465</v>
      </c>
      <c r="G78" s="6">
        <v>6.87</v>
      </c>
    </row>
    <row r="79" s="4" customFormat="1" ht="17.6" spans="1:7">
      <c r="A79" s="6" t="s">
        <v>193</v>
      </c>
      <c r="B79" s="6">
        <v>603630</v>
      </c>
      <c r="C79" s="6" t="s">
        <v>306</v>
      </c>
      <c r="D79" s="6" t="s">
        <v>307</v>
      </c>
      <c r="E79" s="6">
        <v>1</v>
      </c>
      <c r="F79" s="6">
        <v>0.0967</v>
      </c>
      <c r="G79" s="6">
        <v>12.6</v>
      </c>
    </row>
    <row r="80" s="4" customFormat="1" ht="17.6" spans="1:7">
      <c r="A80" s="6" t="s">
        <v>193</v>
      </c>
      <c r="B80" s="6">
        <v>603683</v>
      </c>
      <c r="C80" s="6" t="s">
        <v>308</v>
      </c>
      <c r="D80" s="6" t="s">
        <v>309</v>
      </c>
      <c r="E80" s="6">
        <v>1</v>
      </c>
      <c r="F80" s="6">
        <v>0.138</v>
      </c>
      <c r="G80" s="6">
        <v>12.53</v>
      </c>
    </row>
    <row r="81" s="4" customFormat="1" ht="17.6" spans="1:7">
      <c r="A81" s="6" t="s">
        <v>193</v>
      </c>
      <c r="B81" s="6">
        <v>603711</v>
      </c>
      <c r="C81" s="6" t="s">
        <v>310</v>
      </c>
      <c r="D81" s="6" t="s">
        <v>311</v>
      </c>
      <c r="E81" s="6">
        <v>1</v>
      </c>
      <c r="F81" s="6">
        <v>0.4055</v>
      </c>
      <c r="G81" s="6">
        <v>26.5</v>
      </c>
    </row>
    <row r="82" s="4" customFormat="1" ht="17.6" spans="1:7">
      <c r="A82" s="6" t="s">
        <v>193</v>
      </c>
      <c r="B82" s="6">
        <v>603779</v>
      </c>
      <c r="C82" s="6" t="s">
        <v>312</v>
      </c>
      <c r="D82" s="6" t="s">
        <v>311</v>
      </c>
      <c r="E82" s="6">
        <v>1</v>
      </c>
      <c r="F82" s="6">
        <v>0.0835</v>
      </c>
      <c r="G82" s="6">
        <v>5.34</v>
      </c>
    </row>
    <row r="83" s="4" customFormat="1" ht="17.6" spans="1:7">
      <c r="A83" s="6" t="s">
        <v>193</v>
      </c>
      <c r="B83" s="6">
        <v>603810</v>
      </c>
      <c r="C83" s="6" t="s">
        <v>313</v>
      </c>
      <c r="D83" s="6" t="s">
        <v>226</v>
      </c>
      <c r="E83" s="6">
        <v>1</v>
      </c>
      <c r="F83" s="6">
        <v>0.4293</v>
      </c>
      <c r="G83" s="6">
        <v>34.49</v>
      </c>
    </row>
    <row r="84" s="4" customFormat="1" ht="17.6" spans="1:7">
      <c r="A84" s="6" t="s">
        <v>193</v>
      </c>
      <c r="B84" s="6">
        <v>603828</v>
      </c>
      <c r="C84" s="6" t="s">
        <v>314</v>
      </c>
      <c r="D84" s="6" t="s">
        <v>285</v>
      </c>
      <c r="E84" s="6">
        <v>1</v>
      </c>
      <c r="F84" s="6">
        <v>0</v>
      </c>
      <c r="G84" s="6">
        <v>4.07</v>
      </c>
    </row>
    <row r="85" s="4" customFormat="1" ht="17.6" spans="1:7">
      <c r="A85" s="6" t="s">
        <v>193</v>
      </c>
      <c r="B85" s="6">
        <v>603879</v>
      </c>
      <c r="C85" s="6" t="s">
        <v>315</v>
      </c>
      <c r="D85" s="6" t="s">
        <v>309</v>
      </c>
      <c r="E85" s="6">
        <v>1</v>
      </c>
      <c r="F85" s="6">
        <v>0.9502</v>
      </c>
      <c r="G85" s="6">
        <v>17.73</v>
      </c>
    </row>
    <row r="86" s="4" customFormat="1" ht="17.6" spans="1:7">
      <c r="A86" s="6" t="s">
        <v>193</v>
      </c>
      <c r="B86" s="6">
        <v>603885</v>
      </c>
      <c r="C86" s="6" t="s">
        <v>316</v>
      </c>
      <c r="D86" s="6" t="s">
        <v>197</v>
      </c>
      <c r="E86" s="6">
        <v>1</v>
      </c>
      <c r="F86" s="6">
        <v>0.0445</v>
      </c>
      <c r="G86" s="6">
        <v>9.87</v>
      </c>
    </row>
    <row r="87" s="4" customFormat="1" ht="17.6" spans="1:7">
      <c r="A87" s="6" t="s">
        <v>193</v>
      </c>
      <c r="B87" s="6">
        <v>603895</v>
      </c>
      <c r="C87" s="6" t="s">
        <v>317</v>
      </c>
      <c r="D87" s="6" t="s">
        <v>318</v>
      </c>
      <c r="E87" s="6">
        <v>1</v>
      </c>
      <c r="F87" s="6">
        <v>0.1379</v>
      </c>
      <c r="G87" s="6">
        <v>19.76</v>
      </c>
    </row>
    <row r="88" s="4" customFormat="1" ht="17.6" spans="1:7">
      <c r="A88" s="6" t="s">
        <v>193</v>
      </c>
      <c r="B88" s="6">
        <v>603922</v>
      </c>
      <c r="C88" s="6" t="s">
        <v>319</v>
      </c>
      <c r="D88" s="6" t="s">
        <v>283</v>
      </c>
      <c r="E88" s="6">
        <v>1</v>
      </c>
      <c r="F88" s="6">
        <v>0.6715</v>
      </c>
      <c r="G88" s="6">
        <v>18.93</v>
      </c>
    </row>
    <row r="89" s="4" customFormat="1" ht="17.6" spans="1:7">
      <c r="A89" s="6" t="s">
        <v>193</v>
      </c>
      <c r="B89" s="6">
        <v>603933</v>
      </c>
      <c r="C89" s="6" t="s">
        <v>320</v>
      </c>
      <c r="D89" s="6" t="s">
        <v>228</v>
      </c>
      <c r="E89" s="6">
        <v>1</v>
      </c>
      <c r="F89" s="6">
        <v>0.0699</v>
      </c>
      <c r="G89" s="6">
        <v>12.49</v>
      </c>
    </row>
    <row r="90" s="4" customFormat="1" ht="17.6" spans="1:7">
      <c r="A90" s="6" t="s">
        <v>193</v>
      </c>
      <c r="B90" s="6">
        <v>603959</v>
      </c>
      <c r="C90" s="6" t="s">
        <v>321</v>
      </c>
      <c r="D90" s="6" t="s">
        <v>285</v>
      </c>
      <c r="E90" s="6">
        <v>1</v>
      </c>
      <c r="F90" s="6">
        <v>0.9521</v>
      </c>
      <c r="G90" s="6">
        <v>6.8</v>
      </c>
    </row>
    <row r="91" s="4" customFormat="1" ht="17.6" spans="1:7">
      <c r="A91" s="6" t="s">
        <v>193</v>
      </c>
      <c r="B91" s="6">
        <v>603996</v>
      </c>
      <c r="C91" s="6" t="s">
        <v>322</v>
      </c>
      <c r="D91" s="6" t="s">
        <v>265</v>
      </c>
      <c r="E91" s="6">
        <v>1</v>
      </c>
      <c r="F91" s="6">
        <v>1</v>
      </c>
      <c r="G91" s="6">
        <v>2.83</v>
      </c>
    </row>
    <row r="92" s="4" customFormat="1" ht="17.6" spans="1:7">
      <c r="A92" s="6" t="s">
        <v>193</v>
      </c>
      <c r="B92" s="6">
        <v>688005</v>
      </c>
      <c r="C92" s="6" t="s">
        <v>323</v>
      </c>
      <c r="D92" s="6" t="s">
        <v>220</v>
      </c>
      <c r="E92" s="6">
        <v>1</v>
      </c>
      <c r="F92" s="6">
        <v>0.266</v>
      </c>
      <c r="G92" s="6">
        <v>29.07</v>
      </c>
    </row>
    <row r="93" s="4" customFormat="1" ht="17.6" spans="1:7">
      <c r="A93" s="6" t="s">
        <v>193</v>
      </c>
      <c r="B93" s="6">
        <v>688023</v>
      </c>
      <c r="C93" s="6" t="s">
        <v>324</v>
      </c>
      <c r="D93" s="6" t="s">
        <v>325</v>
      </c>
      <c r="E93" s="6">
        <v>1</v>
      </c>
      <c r="F93" s="6">
        <v>0.9832</v>
      </c>
      <c r="G93" s="6">
        <v>252.78</v>
      </c>
    </row>
    <row r="94" s="4" customFormat="1" ht="17.6" spans="1:7">
      <c r="A94" s="6" t="s">
        <v>193</v>
      </c>
      <c r="B94" s="6">
        <v>688025</v>
      </c>
      <c r="C94" s="6" t="s">
        <v>326</v>
      </c>
      <c r="D94" s="6" t="s">
        <v>228</v>
      </c>
      <c r="E94" s="6">
        <v>1</v>
      </c>
      <c r="F94" s="6">
        <v>0.7787</v>
      </c>
      <c r="G94" s="6">
        <v>45.1</v>
      </c>
    </row>
    <row r="95" s="4" customFormat="1" ht="17.6" spans="1:7">
      <c r="A95" s="6" t="s">
        <v>193</v>
      </c>
      <c r="B95" s="6">
        <v>688099</v>
      </c>
      <c r="C95" s="6" t="s">
        <v>327</v>
      </c>
      <c r="D95" s="6" t="s">
        <v>228</v>
      </c>
      <c r="E95" s="6">
        <v>1</v>
      </c>
      <c r="F95" s="6">
        <v>0.0114</v>
      </c>
      <c r="G95" s="6">
        <v>45.41</v>
      </c>
    </row>
    <row r="96" s="4" customFormat="1" ht="17.6" spans="1:7">
      <c r="A96" s="6" t="s">
        <v>193</v>
      </c>
      <c r="B96" s="6">
        <v>688126</v>
      </c>
      <c r="C96" s="6" t="s">
        <v>328</v>
      </c>
      <c r="D96" s="6"/>
      <c r="E96" s="6">
        <v>1</v>
      </c>
      <c r="F96" s="6">
        <v>1</v>
      </c>
      <c r="G96" s="6">
        <v>15.84</v>
      </c>
    </row>
    <row r="97" s="4" customFormat="1" ht="17.6" spans="1:7">
      <c r="A97" s="6" t="s">
        <v>193</v>
      </c>
      <c r="B97" s="6">
        <v>688199</v>
      </c>
      <c r="C97" s="6" t="s">
        <v>329</v>
      </c>
      <c r="D97" s="6" t="s">
        <v>309</v>
      </c>
      <c r="E97" s="6">
        <v>1</v>
      </c>
      <c r="F97" s="6">
        <v>0.0252</v>
      </c>
      <c r="G97" s="6">
        <v>50.5</v>
      </c>
    </row>
    <row r="98" s="4" customFormat="1" ht="17.6" spans="1:7">
      <c r="A98" s="6" t="s">
        <v>193</v>
      </c>
      <c r="B98" s="6">
        <v>688222</v>
      </c>
      <c r="C98" s="6" t="s">
        <v>330</v>
      </c>
      <c r="D98" s="6"/>
      <c r="E98" s="6">
        <v>1</v>
      </c>
      <c r="F98" s="6">
        <v>0.2</v>
      </c>
      <c r="G98" s="6">
        <v>35.01</v>
      </c>
    </row>
    <row r="99" s="4" customFormat="1" ht="17.6" spans="1:7">
      <c r="A99" s="6" t="s">
        <v>193</v>
      </c>
      <c r="B99" s="6">
        <v>688233</v>
      </c>
      <c r="C99" s="6" t="s">
        <v>331</v>
      </c>
      <c r="D99" s="6"/>
      <c r="E99" s="6">
        <v>1</v>
      </c>
      <c r="F99" s="6">
        <v>0.2708</v>
      </c>
      <c r="G99" s="6">
        <v>44.12</v>
      </c>
    </row>
    <row r="100" s="4" customFormat="1" ht="17.6" spans="1:7">
      <c r="A100" s="6" t="s">
        <v>193</v>
      </c>
      <c r="B100" s="6">
        <v>688365</v>
      </c>
      <c r="C100" s="6" t="s">
        <v>332</v>
      </c>
      <c r="D100" s="6"/>
      <c r="E100" s="6">
        <v>1</v>
      </c>
      <c r="F100" s="6">
        <v>1</v>
      </c>
      <c r="G100" s="6">
        <v>43</v>
      </c>
    </row>
    <row r="101" s="4" customFormat="1" ht="17.6" spans="1:7">
      <c r="A101" s="6" t="s">
        <v>193</v>
      </c>
      <c r="B101" s="6">
        <v>900951</v>
      </c>
      <c r="C101" s="6" t="s">
        <v>333</v>
      </c>
      <c r="D101" s="6"/>
      <c r="E101" s="6">
        <v>1</v>
      </c>
      <c r="F101" s="6">
        <v>1</v>
      </c>
      <c r="G101" s="6">
        <v>0.175</v>
      </c>
    </row>
    <row r="102" s="4" customFormat="1" ht="17.6" spans="1:7">
      <c r="A102" s="6" t="s">
        <v>193</v>
      </c>
      <c r="B102" s="6">
        <v>900955</v>
      </c>
      <c r="C102" s="6" t="s">
        <v>334</v>
      </c>
      <c r="D102" s="6"/>
      <c r="E102" s="6">
        <v>1</v>
      </c>
      <c r="F102" s="6">
        <v>0.0219</v>
      </c>
      <c r="G102" s="6">
        <v>0.146</v>
      </c>
    </row>
    <row r="103" s="4" customFormat="1" ht="17.6" spans="1:7">
      <c r="A103" s="6" t="s">
        <v>335</v>
      </c>
      <c r="B103" s="6">
        <v>46</v>
      </c>
      <c r="C103" s="6" t="s">
        <v>336</v>
      </c>
      <c r="D103" s="6" t="s">
        <v>212</v>
      </c>
      <c r="E103" s="6">
        <v>1</v>
      </c>
      <c r="F103" s="6">
        <v>0.0043</v>
      </c>
      <c r="G103" s="6">
        <v>3.5</v>
      </c>
    </row>
    <row r="104" s="4" customFormat="1" ht="17.6" spans="1:7">
      <c r="A104" s="6" t="s">
        <v>335</v>
      </c>
      <c r="B104" s="6">
        <v>150</v>
      </c>
      <c r="C104" s="6" t="s">
        <v>337</v>
      </c>
      <c r="D104" s="6" t="s">
        <v>338</v>
      </c>
      <c r="E104" s="6">
        <v>1</v>
      </c>
      <c r="F104" s="6">
        <v>0.6679</v>
      </c>
      <c r="G104" s="6">
        <v>3.86</v>
      </c>
    </row>
    <row r="105" s="4" customFormat="1" ht="17.6" spans="1:7">
      <c r="A105" s="6" t="s">
        <v>335</v>
      </c>
      <c r="B105" s="6">
        <v>423</v>
      </c>
      <c r="C105" s="6" t="s">
        <v>60</v>
      </c>
      <c r="D105" s="6" t="s">
        <v>233</v>
      </c>
      <c r="E105" s="6">
        <v>1</v>
      </c>
      <c r="F105" s="6">
        <v>0.0454</v>
      </c>
      <c r="G105" s="6">
        <v>31</v>
      </c>
    </row>
    <row r="106" s="4" customFormat="1" ht="17.6" spans="1:7">
      <c r="A106" s="6" t="s">
        <v>335</v>
      </c>
      <c r="B106" s="6">
        <v>554</v>
      </c>
      <c r="C106" s="6" t="s">
        <v>339</v>
      </c>
      <c r="D106" s="6" t="s">
        <v>259</v>
      </c>
      <c r="E106" s="6">
        <v>1</v>
      </c>
      <c r="F106" s="6">
        <v>0.1088</v>
      </c>
      <c r="G106" s="6">
        <v>4.82</v>
      </c>
    </row>
    <row r="107" s="4" customFormat="1" ht="17.6" spans="1:7">
      <c r="A107" s="6" t="s">
        <v>335</v>
      </c>
      <c r="B107" s="6">
        <v>564</v>
      </c>
      <c r="C107" s="6" t="s">
        <v>340</v>
      </c>
      <c r="D107" s="6" t="s">
        <v>218</v>
      </c>
      <c r="E107" s="6">
        <v>1</v>
      </c>
      <c r="F107" s="6">
        <v>0.1313</v>
      </c>
      <c r="G107" s="6">
        <v>2.63</v>
      </c>
    </row>
    <row r="108" s="4" customFormat="1" ht="17.6" spans="1:7">
      <c r="A108" s="6" t="s">
        <v>335</v>
      </c>
      <c r="B108" s="6">
        <v>566</v>
      </c>
      <c r="C108" s="6" t="s">
        <v>341</v>
      </c>
      <c r="D108" s="6" t="s">
        <v>342</v>
      </c>
      <c r="E108" s="6">
        <v>1</v>
      </c>
      <c r="F108" s="6">
        <v>0.1572</v>
      </c>
      <c r="G108" s="6">
        <v>7.04</v>
      </c>
    </row>
    <row r="109" s="4" customFormat="1" ht="17.6" spans="1:7">
      <c r="A109" s="6" t="s">
        <v>335</v>
      </c>
      <c r="B109" s="6">
        <v>587</v>
      </c>
      <c r="C109" s="6" t="s">
        <v>343</v>
      </c>
      <c r="D109" s="6" t="s">
        <v>201</v>
      </c>
      <c r="E109" s="6">
        <v>1</v>
      </c>
      <c r="F109" s="6">
        <v>0.9769</v>
      </c>
      <c r="G109" s="6">
        <v>1.16</v>
      </c>
    </row>
    <row r="110" s="4" customFormat="1" ht="17.6" spans="1:7">
      <c r="A110" s="6" t="s">
        <v>335</v>
      </c>
      <c r="B110" s="6">
        <v>595</v>
      </c>
      <c r="C110" s="6" t="s">
        <v>344</v>
      </c>
      <c r="D110" s="6" t="s">
        <v>237</v>
      </c>
      <c r="E110" s="6">
        <v>1</v>
      </c>
      <c r="F110" s="6">
        <v>0.9996</v>
      </c>
      <c r="G110" s="6">
        <v>1.93</v>
      </c>
    </row>
    <row r="111" s="4" customFormat="1" ht="17.6" spans="1:7">
      <c r="A111" s="6" t="s">
        <v>335</v>
      </c>
      <c r="B111" s="6">
        <v>599</v>
      </c>
      <c r="C111" s="6" t="s">
        <v>345</v>
      </c>
      <c r="D111" s="6" t="s">
        <v>283</v>
      </c>
      <c r="E111" s="6">
        <v>1</v>
      </c>
      <c r="F111" s="6">
        <v>0.0659</v>
      </c>
      <c r="G111" s="6">
        <v>3.8</v>
      </c>
    </row>
    <row r="112" s="4" customFormat="1" ht="17.6" spans="1:7">
      <c r="A112" s="6" t="s">
        <v>335</v>
      </c>
      <c r="B112" s="6">
        <v>606</v>
      </c>
      <c r="C112" s="6" t="s">
        <v>346</v>
      </c>
      <c r="D112" s="6" t="s">
        <v>325</v>
      </c>
      <c r="E112" s="6">
        <v>1</v>
      </c>
      <c r="F112" s="6">
        <v>0.9062</v>
      </c>
      <c r="G112" s="6">
        <v>3.86</v>
      </c>
    </row>
    <row r="113" s="4" customFormat="1" ht="17.6" spans="1:7">
      <c r="A113" s="6" t="s">
        <v>335</v>
      </c>
      <c r="B113" s="6">
        <v>639</v>
      </c>
      <c r="C113" s="6" t="s">
        <v>347</v>
      </c>
      <c r="D113" s="6" t="s">
        <v>348</v>
      </c>
      <c r="E113" s="6">
        <v>1</v>
      </c>
      <c r="F113" s="6">
        <v>0.0086</v>
      </c>
      <c r="G113" s="6">
        <v>5.31</v>
      </c>
    </row>
    <row r="114" s="4" customFormat="1" ht="17.6" spans="1:7">
      <c r="A114" s="6" t="s">
        <v>335</v>
      </c>
      <c r="B114" s="6">
        <v>665</v>
      </c>
      <c r="C114" s="6" t="s">
        <v>349</v>
      </c>
      <c r="D114" s="6" t="s">
        <v>206</v>
      </c>
      <c r="E114" s="6">
        <v>1</v>
      </c>
      <c r="F114" s="6">
        <v>0.0339</v>
      </c>
      <c r="G114" s="6">
        <v>5.07</v>
      </c>
    </row>
    <row r="115" s="4" customFormat="1" ht="17.6" spans="1:7">
      <c r="A115" s="6" t="s">
        <v>335</v>
      </c>
      <c r="B115" s="6">
        <v>729</v>
      </c>
      <c r="C115" s="6" t="s">
        <v>350</v>
      </c>
      <c r="D115" s="6" t="s">
        <v>311</v>
      </c>
      <c r="E115" s="6">
        <v>1</v>
      </c>
      <c r="F115" s="6">
        <v>0.104</v>
      </c>
      <c r="G115" s="6">
        <v>5.96</v>
      </c>
    </row>
    <row r="116" s="4" customFormat="1" ht="17.6" spans="1:7">
      <c r="A116" s="6" t="s">
        <v>335</v>
      </c>
      <c r="B116" s="6">
        <v>766</v>
      </c>
      <c r="C116" s="6" t="s">
        <v>351</v>
      </c>
      <c r="D116" s="6" t="s">
        <v>233</v>
      </c>
      <c r="E116" s="6">
        <v>1</v>
      </c>
      <c r="F116" s="6">
        <v>0.014</v>
      </c>
      <c r="G116" s="6">
        <v>5.46</v>
      </c>
    </row>
    <row r="117" s="4" customFormat="1" ht="17.6" spans="1:7">
      <c r="A117" s="6" t="s">
        <v>335</v>
      </c>
      <c r="B117" s="6">
        <v>786</v>
      </c>
      <c r="C117" s="6" t="s">
        <v>352</v>
      </c>
      <c r="D117" s="6" t="s">
        <v>289</v>
      </c>
      <c r="E117" s="6">
        <v>1</v>
      </c>
      <c r="F117" s="6">
        <v>0.7655</v>
      </c>
      <c r="G117" s="6">
        <v>25.53</v>
      </c>
    </row>
    <row r="118" s="4" customFormat="1" ht="17.6" spans="1:7">
      <c r="A118" s="6" t="s">
        <v>335</v>
      </c>
      <c r="B118" s="6">
        <v>792</v>
      </c>
      <c r="C118" s="6" t="s">
        <v>353</v>
      </c>
      <c r="D118" s="6" t="s">
        <v>226</v>
      </c>
      <c r="E118" s="6">
        <v>1</v>
      </c>
      <c r="F118" s="6">
        <v>1</v>
      </c>
      <c r="G118" s="6">
        <v>8.84</v>
      </c>
    </row>
    <row r="119" s="4" customFormat="1" ht="17.6" spans="1:7">
      <c r="A119" s="6" t="s">
        <v>335</v>
      </c>
      <c r="B119" s="6">
        <v>802</v>
      </c>
      <c r="C119" s="6" t="s">
        <v>354</v>
      </c>
      <c r="D119" s="6" t="s">
        <v>206</v>
      </c>
      <c r="E119" s="6">
        <v>1</v>
      </c>
      <c r="F119" s="6">
        <v>0.1483</v>
      </c>
      <c r="G119" s="6">
        <v>6.92</v>
      </c>
    </row>
    <row r="120" s="4" customFormat="1" ht="17.6" spans="1:7">
      <c r="A120" s="6" t="s">
        <v>335</v>
      </c>
      <c r="B120" s="6">
        <v>803</v>
      </c>
      <c r="C120" s="6" t="s">
        <v>355</v>
      </c>
      <c r="D120" s="6" t="s">
        <v>220</v>
      </c>
      <c r="E120" s="6">
        <v>1</v>
      </c>
      <c r="F120" s="6">
        <v>0.8146</v>
      </c>
      <c r="G120" s="6">
        <v>11.66</v>
      </c>
    </row>
    <row r="121" s="4" customFormat="1" ht="17.6" spans="1:7">
      <c r="A121" s="6" t="s">
        <v>335</v>
      </c>
      <c r="B121" s="6">
        <v>806</v>
      </c>
      <c r="C121" s="6" t="s">
        <v>356</v>
      </c>
      <c r="D121" s="6" t="s">
        <v>357</v>
      </c>
      <c r="E121" s="6">
        <v>1</v>
      </c>
      <c r="F121" s="6">
        <v>0.8165</v>
      </c>
      <c r="G121" s="6">
        <v>1.45</v>
      </c>
    </row>
    <row r="122" s="4" customFormat="1" ht="17.6" spans="1:7">
      <c r="A122" s="6" t="s">
        <v>335</v>
      </c>
      <c r="B122" s="6">
        <v>820</v>
      </c>
      <c r="C122" s="6" t="s">
        <v>358</v>
      </c>
      <c r="D122" s="6" t="s">
        <v>359</v>
      </c>
      <c r="E122" s="6">
        <v>1</v>
      </c>
      <c r="F122" s="6">
        <v>1</v>
      </c>
      <c r="G122" s="6">
        <v>1.05</v>
      </c>
    </row>
    <row r="123" s="4" customFormat="1" ht="17.6" spans="1:7">
      <c r="A123" s="6" t="s">
        <v>335</v>
      </c>
      <c r="B123" s="6">
        <v>821</v>
      </c>
      <c r="C123" s="6" t="s">
        <v>360</v>
      </c>
      <c r="D123" s="6" t="s">
        <v>318</v>
      </c>
      <c r="E123" s="6">
        <v>1</v>
      </c>
      <c r="F123" s="6">
        <v>0.3734</v>
      </c>
      <c r="G123" s="6">
        <v>6.12</v>
      </c>
    </row>
    <row r="124" s="4" customFormat="1" ht="17.6" spans="1:7">
      <c r="A124" s="6" t="s">
        <v>335</v>
      </c>
      <c r="B124" s="6">
        <v>839</v>
      </c>
      <c r="C124" s="6" t="s">
        <v>361</v>
      </c>
      <c r="D124" s="6" t="s">
        <v>206</v>
      </c>
      <c r="E124" s="6">
        <v>1</v>
      </c>
      <c r="F124" s="6">
        <v>0.0191</v>
      </c>
      <c r="G124" s="6">
        <v>3.25</v>
      </c>
    </row>
    <row r="125" s="4" customFormat="1" ht="17.6" spans="1:7">
      <c r="A125" s="6" t="s">
        <v>335</v>
      </c>
      <c r="B125" s="6">
        <v>850</v>
      </c>
      <c r="C125" s="6" t="s">
        <v>362</v>
      </c>
      <c r="D125" s="6" t="s">
        <v>276</v>
      </c>
      <c r="E125" s="6">
        <v>1</v>
      </c>
      <c r="F125" s="6">
        <v>0.1287</v>
      </c>
      <c r="G125" s="6">
        <v>3.72</v>
      </c>
    </row>
    <row r="126" s="4" customFormat="1" ht="17.6" spans="1:7">
      <c r="A126" s="6" t="s">
        <v>335</v>
      </c>
      <c r="B126" s="6">
        <v>851</v>
      </c>
      <c r="C126" s="6" t="s">
        <v>363</v>
      </c>
      <c r="D126" s="6" t="s">
        <v>204</v>
      </c>
      <c r="E126" s="6">
        <v>1</v>
      </c>
      <c r="F126" s="6">
        <v>0.3275</v>
      </c>
      <c r="G126" s="6">
        <v>6.76</v>
      </c>
    </row>
    <row r="127" s="4" customFormat="1" ht="17.6" spans="1:7">
      <c r="A127" s="6" t="s">
        <v>335</v>
      </c>
      <c r="B127" s="6">
        <v>890</v>
      </c>
      <c r="C127" s="6" t="s">
        <v>364</v>
      </c>
      <c r="D127" s="6" t="s">
        <v>365</v>
      </c>
      <c r="E127" s="6">
        <v>1</v>
      </c>
      <c r="F127" s="6">
        <v>1</v>
      </c>
      <c r="G127" s="6">
        <v>2.78</v>
      </c>
    </row>
    <row r="128" s="4" customFormat="1" ht="17.6" spans="1:7">
      <c r="A128" s="6" t="s">
        <v>335</v>
      </c>
      <c r="B128" s="6">
        <v>892</v>
      </c>
      <c r="C128" s="6" t="s">
        <v>366</v>
      </c>
      <c r="D128" s="6" t="s">
        <v>206</v>
      </c>
      <c r="E128" s="6">
        <v>1</v>
      </c>
      <c r="F128" s="6">
        <v>0.1254</v>
      </c>
      <c r="G128" s="6">
        <v>3.94</v>
      </c>
    </row>
    <row r="129" s="4" customFormat="1" ht="17.6" spans="1:7">
      <c r="A129" s="6" t="s">
        <v>335</v>
      </c>
      <c r="B129" s="6">
        <v>908</v>
      </c>
      <c r="C129" s="6" t="s">
        <v>367</v>
      </c>
      <c r="D129" s="6" t="s">
        <v>342</v>
      </c>
      <c r="E129" s="6">
        <v>1</v>
      </c>
      <c r="F129" s="6">
        <v>0.2308</v>
      </c>
      <c r="G129" s="6">
        <v>4.15</v>
      </c>
    </row>
    <row r="130" s="4" customFormat="1" ht="17.6" spans="1:7">
      <c r="A130" s="6" t="s">
        <v>335</v>
      </c>
      <c r="B130" s="6">
        <v>2044</v>
      </c>
      <c r="C130" s="6" t="s">
        <v>368</v>
      </c>
      <c r="D130" s="6" t="s">
        <v>338</v>
      </c>
      <c r="E130" s="6">
        <v>1</v>
      </c>
      <c r="F130" s="6">
        <v>0.7565</v>
      </c>
      <c r="G130" s="6">
        <v>11.44</v>
      </c>
    </row>
    <row r="131" s="4" customFormat="1" ht="17.6" spans="1:7">
      <c r="A131" s="6" t="s">
        <v>335</v>
      </c>
      <c r="B131" s="6">
        <v>2055</v>
      </c>
      <c r="C131" s="6" t="s">
        <v>369</v>
      </c>
      <c r="D131" s="6" t="s">
        <v>370</v>
      </c>
      <c r="E131" s="6">
        <v>1</v>
      </c>
      <c r="F131" s="6">
        <v>0.4373</v>
      </c>
      <c r="G131" s="6">
        <v>11.77</v>
      </c>
    </row>
    <row r="132" s="4" customFormat="1" ht="17.6" spans="1:7">
      <c r="A132" s="6" t="s">
        <v>335</v>
      </c>
      <c r="B132" s="6">
        <v>2068</v>
      </c>
      <c r="C132" s="6" t="s">
        <v>371</v>
      </c>
      <c r="D132" s="6" t="s">
        <v>257</v>
      </c>
      <c r="E132" s="6">
        <v>1</v>
      </c>
      <c r="F132" s="6">
        <v>0.042</v>
      </c>
      <c r="G132" s="6">
        <v>4.29</v>
      </c>
    </row>
    <row r="133" s="4" customFormat="1" ht="17.6" spans="1:7">
      <c r="A133" s="6" t="s">
        <v>335</v>
      </c>
      <c r="B133" s="6">
        <v>2074</v>
      </c>
      <c r="C133" s="6" t="s">
        <v>372</v>
      </c>
      <c r="D133" s="6" t="s">
        <v>220</v>
      </c>
      <c r="E133" s="6">
        <v>1</v>
      </c>
      <c r="F133" s="6">
        <v>0.2385</v>
      </c>
      <c r="G133" s="6">
        <v>22.85</v>
      </c>
    </row>
    <row r="134" s="4" customFormat="1" ht="17.6" spans="1:7">
      <c r="A134" s="6" t="s">
        <v>335</v>
      </c>
      <c r="B134" s="6">
        <v>2113</v>
      </c>
      <c r="C134" s="6" t="s">
        <v>373</v>
      </c>
      <c r="D134" s="6" t="s">
        <v>242</v>
      </c>
      <c r="E134" s="6">
        <v>1</v>
      </c>
      <c r="F134" s="6">
        <v>1</v>
      </c>
      <c r="G134" s="6">
        <v>1.44</v>
      </c>
    </row>
    <row r="135" s="4" customFormat="1" ht="17.6" spans="1:7">
      <c r="A135" s="6" t="s">
        <v>335</v>
      </c>
      <c r="B135" s="6">
        <v>2121</v>
      </c>
      <c r="C135" s="6" t="s">
        <v>374</v>
      </c>
      <c r="D135" s="6" t="s">
        <v>220</v>
      </c>
      <c r="E135" s="6">
        <v>1</v>
      </c>
      <c r="F135" s="6">
        <v>0.589</v>
      </c>
      <c r="G135" s="6">
        <v>3.18</v>
      </c>
    </row>
    <row r="136" s="4" customFormat="1" ht="17.6" spans="1:7">
      <c r="A136" s="6" t="s">
        <v>335</v>
      </c>
      <c r="B136" s="6">
        <v>2173</v>
      </c>
      <c r="C136" s="6" t="s">
        <v>375</v>
      </c>
      <c r="D136" s="6" t="s">
        <v>338</v>
      </c>
      <c r="E136" s="6">
        <v>1</v>
      </c>
      <c r="F136" s="6">
        <v>0.0389</v>
      </c>
      <c r="G136" s="6">
        <v>5.33</v>
      </c>
    </row>
    <row r="137" s="4" customFormat="1" ht="17.6" spans="1:7">
      <c r="A137" s="6" t="s">
        <v>335</v>
      </c>
      <c r="B137" s="6">
        <v>2176</v>
      </c>
      <c r="C137" s="6" t="s">
        <v>376</v>
      </c>
      <c r="D137" s="6" t="s">
        <v>220</v>
      </c>
      <c r="E137" s="6">
        <v>1</v>
      </c>
      <c r="F137" s="6">
        <v>0.0468</v>
      </c>
      <c r="G137" s="6">
        <v>1.67</v>
      </c>
    </row>
    <row r="138" s="4" customFormat="1" ht="17.6" spans="1:7">
      <c r="A138" s="6" t="s">
        <v>335</v>
      </c>
      <c r="B138" s="6">
        <v>2219</v>
      </c>
      <c r="C138" s="6" t="s">
        <v>377</v>
      </c>
      <c r="D138" s="6" t="s">
        <v>338</v>
      </c>
      <c r="E138" s="6">
        <v>1</v>
      </c>
      <c r="F138" s="6">
        <v>1</v>
      </c>
      <c r="G138" s="6">
        <v>1.78</v>
      </c>
    </row>
    <row r="139" s="4" customFormat="1" ht="17.6" spans="1:7">
      <c r="A139" s="6" t="s">
        <v>335</v>
      </c>
      <c r="B139" s="6">
        <v>2220</v>
      </c>
      <c r="C139" s="6" t="s">
        <v>378</v>
      </c>
      <c r="D139" s="6" t="s">
        <v>214</v>
      </c>
      <c r="E139" s="6">
        <v>1</v>
      </c>
      <c r="F139" s="6">
        <v>0.282</v>
      </c>
      <c r="G139" s="6">
        <v>0.95</v>
      </c>
    </row>
    <row r="140" s="4" customFormat="1" ht="17.6" spans="1:7">
      <c r="A140" s="6" t="s">
        <v>335</v>
      </c>
      <c r="B140" s="6">
        <v>2250</v>
      </c>
      <c r="C140" s="6" t="s">
        <v>379</v>
      </c>
      <c r="D140" s="6" t="s">
        <v>257</v>
      </c>
      <c r="E140" s="6">
        <v>1</v>
      </c>
      <c r="F140" s="6">
        <v>0.3442</v>
      </c>
      <c r="G140" s="6">
        <v>16.88</v>
      </c>
    </row>
    <row r="141" s="4" customFormat="1" ht="17.6" spans="1:7">
      <c r="A141" s="6" t="s">
        <v>335</v>
      </c>
      <c r="B141" s="6">
        <v>2255</v>
      </c>
      <c r="C141" s="6" t="s">
        <v>380</v>
      </c>
      <c r="D141" s="6" t="s">
        <v>237</v>
      </c>
      <c r="E141" s="6">
        <v>1</v>
      </c>
      <c r="F141" s="6">
        <v>0.1054</v>
      </c>
      <c r="G141" s="6">
        <v>2.8</v>
      </c>
    </row>
    <row r="142" s="4" customFormat="1" ht="17.6" spans="1:7">
      <c r="A142" s="6" t="s">
        <v>335</v>
      </c>
      <c r="B142" s="6">
        <v>2256</v>
      </c>
      <c r="C142" s="6" t="s">
        <v>381</v>
      </c>
      <c r="D142" s="6" t="s">
        <v>309</v>
      </c>
      <c r="E142" s="6">
        <v>1</v>
      </c>
      <c r="F142" s="6">
        <v>0</v>
      </c>
      <c r="G142" s="6">
        <v>1.29</v>
      </c>
    </row>
    <row r="143" s="4" customFormat="1" ht="17.6" spans="1:7">
      <c r="A143" s="6" t="s">
        <v>335</v>
      </c>
      <c r="B143" s="6">
        <v>2259</v>
      </c>
      <c r="C143" s="6" t="s">
        <v>382</v>
      </c>
      <c r="D143" s="6" t="s">
        <v>383</v>
      </c>
      <c r="E143" s="6">
        <v>1</v>
      </c>
      <c r="F143" s="6">
        <v>0.9863</v>
      </c>
      <c r="G143" s="6">
        <v>2.37</v>
      </c>
    </row>
    <row r="144" s="4" customFormat="1" ht="17.6" spans="1:7">
      <c r="A144" s="6" t="s">
        <v>335</v>
      </c>
      <c r="B144" s="6">
        <v>2269</v>
      </c>
      <c r="C144" s="6" t="s">
        <v>384</v>
      </c>
      <c r="D144" s="6" t="s">
        <v>201</v>
      </c>
      <c r="E144" s="6">
        <v>1</v>
      </c>
      <c r="F144" s="6">
        <v>0.3139</v>
      </c>
      <c r="G144" s="6">
        <v>2.08</v>
      </c>
    </row>
    <row r="145" s="4" customFormat="1" ht="17.6" spans="1:7">
      <c r="A145" s="6" t="s">
        <v>335</v>
      </c>
      <c r="B145" s="6">
        <v>2316</v>
      </c>
      <c r="C145" s="6" t="s">
        <v>385</v>
      </c>
      <c r="D145" s="6" t="s">
        <v>386</v>
      </c>
      <c r="E145" s="6">
        <v>1</v>
      </c>
      <c r="F145" s="6">
        <v>1</v>
      </c>
      <c r="G145" s="6">
        <v>6.38</v>
      </c>
    </row>
    <row r="146" s="4" customFormat="1" ht="17.6" spans="1:7">
      <c r="A146" s="6" t="s">
        <v>335</v>
      </c>
      <c r="B146" s="6">
        <v>2319</v>
      </c>
      <c r="C146" s="6" t="s">
        <v>387</v>
      </c>
      <c r="D146" s="6" t="s">
        <v>309</v>
      </c>
      <c r="E146" s="6">
        <v>1</v>
      </c>
      <c r="F146" s="6">
        <v>0.5848</v>
      </c>
      <c r="G146" s="6">
        <v>4.95</v>
      </c>
    </row>
    <row r="147" s="4" customFormat="1" ht="17.6" spans="1:7">
      <c r="A147" s="6" t="s">
        <v>335</v>
      </c>
      <c r="B147" s="6">
        <v>2359</v>
      </c>
      <c r="C147" s="6" t="s">
        <v>388</v>
      </c>
      <c r="D147" s="6" t="s">
        <v>245</v>
      </c>
      <c r="E147" s="6">
        <v>1</v>
      </c>
      <c r="F147" s="6">
        <v>0.0929</v>
      </c>
      <c r="G147" s="6">
        <v>1.4</v>
      </c>
    </row>
    <row r="148" s="4" customFormat="1" ht="17.6" spans="1:7">
      <c r="A148" s="6" t="s">
        <v>335</v>
      </c>
      <c r="B148" s="6">
        <v>2364</v>
      </c>
      <c r="C148" s="6" t="s">
        <v>389</v>
      </c>
      <c r="D148" s="6" t="s">
        <v>220</v>
      </c>
      <c r="E148" s="6">
        <v>1</v>
      </c>
      <c r="F148" s="6">
        <v>0.5395</v>
      </c>
      <c r="G148" s="6">
        <v>13.71</v>
      </c>
    </row>
    <row r="149" s="4" customFormat="1" ht="17.6" spans="1:7">
      <c r="A149" s="6" t="s">
        <v>335</v>
      </c>
      <c r="B149" s="6">
        <v>2410</v>
      </c>
      <c r="C149" s="6" t="s">
        <v>390</v>
      </c>
      <c r="D149" s="6" t="s">
        <v>242</v>
      </c>
      <c r="E149" s="6">
        <v>1</v>
      </c>
      <c r="F149" s="6">
        <v>0.9996</v>
      </c>
      <c r="G149" s="6">
        <v>52.54</v>
      </c>
    </row>
    <row r="150" s="4" customFormat="1" ht="17.6" spans="1:7">
      <c r="A150" s="6" t="s">
        <v>335</v>
      </c>
      <c r="B150" s="6">
        <v>2426</v>
      </c>
      <c r="C150" s="6" t="s">
        <v>391</v>
      </c>
      <c r="D150" s="6" t="s">
        <v>265</v>
      </c>
      <c r="E150" s="6">
        <v>1</v>
      </c>
      <c r="F150" s="6">
        <v>0.1841</v>
      </c>
      <c r="G150" s="6">
        <v>2.17</v>
      </c>
    </row>
    <row r="151" s="4" customFormat="1" ht="17.6" spans="1:7">
      <c r="A151" s="6" t="s">
        <v>335</v>
      </c>
      <c r="B151" s="6">
        <v>2431</v>
      </c>
      <c r="C151" s="6" t="s">
        <v>392</v>
      </c>
      <c r="D151" s="6" t="s">
        <v>285</v>
      </c>
      <c r="E151" s="6">
        <v>1</v>
      </c>
      <c r="F151" s="6">
        <v>0.038</v>
      </c>
      <c r="G151" s="6">
        <v>2.48</v>
      </c>
    </row>
    <row r="152" s="4" customFormat="1" ht="17.6" spans="1:7">
      <c r="A152" s="6" t="s">
        <v>335</v>
      </c>
      <c r="B152" s="6">
        <v>2435</v>
      </c>
      <c r="C152" s="6" t="s">
        <v>393</v>
      </c>
      <c r="D152" s="6" t="s">
        <v>342</v>
      </c>
      <c r="E152" s="6">
        <v>1</v>
      </c>
      <c r="F152" s="6">
        <v>0.008</v>
      </c>
      <c r="G152" s="6">
        <v>3.83</v>
      </c>
    </row>
    <row r="153" s="4" customFormat="1" ht="17.6" spans="1:7">
      <c r="A153" s="6" t="s">
        <v>335</v>
      </c>
      <c r="B153" s="6">
        <v>2446</v>
      </c>
      <c r="C153" s="6" t="s">
        <v>394</v>
      </c>
      <c r="D153" s="6" t="s">
        <v>245</v>
      </c>
      <c r="E153" s="6">
        <v>1</v>
      </c>
      <c r="F153" s="6">
        <v>0.2975</v>
      </c>
      <c r="G153" s="6">
        <v>7.29</v>
      </c>
    </row>
    <row r="154" s="4" customFormat="1" ht="17.6" spans="1:7">
      <c r="A154" s="6" t="s">
        <v>335</v>
      </c>
      <c r="B154" s="6">
        <v>2447</v>
      </c>
      <c r="C154" s="6" t="s">
        <v>395</v>
      </c>
      <c r="D154" s="6" t="s">
        <v>325</v>
      </c>
      <c r="E154" s="6">
        <v>1</v>
      </c>
      <c r="F154" s="6">
        <v>0.235</v>
      </c>
      <c r="G154" s="6">
        <v>1.53</v>
      </c>
    </row>
    <row r="155" s="4" customFormat="1" ht="17.6" spans="1:7">
      <c r="A155" s="6" t="s">
        <v>335</v>
      </c>
      <c r="B155" s="6">
        <v>2460</v>
      </c>
      <c r="C155" s="6" t="s">
        <v>396</v>
      </c>
      <c r="D155" s="6" t="s">
        <v>222</v>
      </c>
      <c r="E155" s="6">
        <v>1</v>
      </c>
      <c r="F155" s="6">
        <v>0.6315</v>
      </c>
      <c r="G155" s="6">
        <v>46.31</v>
      </c>
    </row>
    <row r="156" s="4" customFormat="1" ht="17.6" spans="1:7">
      <c r="A156" s="6" t="s">
        <v>335</v>
      </c>
      <c r="B156" s="6">
        <v>2472</v>
      </c>
      <c r="C156" s="6" t="s">
        <v>397</v>
      </c>
      <c r="D156" s="6" t="s">
        <v>283</v>
      </c>
      <c r="E156" s="6">
        <v>1</v>
      </c>
      <c r="F156" s="6">
        <v>0.0723</v>
      </c>
      <c r="G156" s="6">
        <v>5.24</v>
      </c>
    </row>
    <row r="157" s="4" customFormat="1" ht="17.6" spans="1:7">
      <c r="A157" s="6" t="s">
        <v>335</v>
      </c>
      <c r="B157" s="6">
        <v>2473</v>
      </c>
      <c r="C157" s="6" t="s">
        <v>398</v>
      </c>
      <c r="D157" s="6" t="s">
        <v>265</v>
      </c>
      <c r="E157" s="6">
        <v>1</v>
      </c>
      <c r="F157" s="6">
        <v>0.667</v>
      </c>
      <c r="G157" s="6">
        <v>7.7</v>
      </c>
    </row>
    <row r="158" s="4" customFormat="1" ht="17.6" spans="1:7">
      <c r="A158" s="6" t="s">
        <v>335</v>
      </c>
      <c r="B158" s="6">
        <v>2482</v>
      </c>
      <c r="C158" s="6" t="s">
        <v>399</v>
      </c>
      <c r="D158" s="6" t="s">
        <v>285</v>
      </c>
      <c r="E158" s="6">
        <v>1</v>
      </c>
      <c r="F158" s="6">
        <v>0.0013</v>
      </c>
      <c r="G158" s="6">
        <v>3.41</v>
      </c>
    </row>
    <row r="159" s="4" customFormat="1" ht="17.6" spans="1:7">
      <c r="A159" s="6" t="s">
        <v>335</v>
      </c>
      <c r="B159" s="6">
        <v>2495</v>
      </c>
      <c r="C159" s="6" t="s">
        <v>400</v>
      </c>
      <c r="D159" s="6" t="s">
        <v>348</v>
      </c>
      <c r="E159" s="6">
        <v>1</v>
      </c>
      <c r="F159" s="6">
        <v>0.2509</v>
      </c>
      <c r="G159" s="6">
        <v>2.59</v>
      </c>
    </row>
    <row r="160" s="4" customFormat="1" ht="17.6" spans="1:7">
      <c r="A160" s="6" t="s">
        <v>335</v>
      </c>
      <c r="B160" s="6">
        <v>2497</v>
      </c>
      <c r="C160" s="6" t="s">
        <v>401</v>
      </c>
      <c r="D160" s="6" t="s">
        <v>309</v>
      </c>
      <c r="E160" s="6">
        <v>1</v>
      </c>
      <c r="F160" s="6">
        <v>0.2995</v>
      </c>
      <c r="G160" s="6">
        <v>7.65</v>
      </c>
    </row>
    <row r="161" s="4" customFormat="1" ht="17.6" spans="1:7">
      <c r="A161" s="6" t="s">
        <v>335</v>
      </c>
      <c r="B161" s="6">
        <v>2504</v>
      </c>
      <c r="C161" s="6" t="s">
        <v>402</v>
      </c>
      <c r="D161" s="6" t="s">
        <v>285</v>
      </c>
      <c r="E161" s="6">
        <v>1</v>
      </c>
      <c r="F161" s="6">
        <v>0.6696</v>
      </c>
      <c r="G161" s="6">
        <v>2.46</v>
      </c>
    </row>
    <row r="162" s="4" customFormat="1" ht="17.6" spans="1:7">
      <c r="A162" s="6" t="s">
        <v>335</v>
      </c>
      <c r="B162" s="6">
        <v>2510</v>
      </c>
      <c r="C162" s="6" t="s">
        <v>403</v>
      </c>
      <c r="D162" s="6" t="s">
        <v>283</v>
      </c>
      <c r="E162" s="6">
        <v>1</v>
      </c>
      <c r="F162" s="6">
        <v>0.322</v>
      </c>
      <c r="G162" s="6">
        <v>4.71</v>
      </c>
    </row>
    <row r="163" s="4" customFormat="1" ht="17.6" spans="1:7">
      <c r="A163" s="6" t="s">
        <v>335</v>
      </c>
      <c r="B163" s="6">
        <v>2529</v>
      </c>
      <c r="C163" s="6" t="s">
        <v>404</v>
      </c>
      <c r="D163" s="6" t="s">
        <v>237</v>
      </c>
      <c r="E163" s="6">
        <v>1</v>
      </c>
      <c r="F163" s="6">
        <v>0.3436</v>
      </c>
      <c r="G163" s="6">
        <v>6.08</v>
      </c>
    </row>
    <row r="164" s="4" customFormat="1" ht="17.6" spans="1:7">
      <c r="A164" s="6" t="s">
        <v>335</v>
      </c>
      <c r="B164" s="6">
        <v>2535</v>
      </c>
      <c r="C164" s="6" t="s">
        <v>405</v>
      </c>
      <c r="D164" s="6" t="s">
        <v>318</v>
      </c>
      <c r="E164" s="6">
        <v>1</v>
      </c>
      <c r="F164" s="6">
        <v>0.4918</v>
      </c>
      <c r="G164" s="6">
        <v>1.68</v>
      </c>
    </row>
    <row r="165" s="4" customFormat="1" ht="17.6" spans="1:7">
      <c r="A165" s="6" t="s">
        <v>335</v>
      </c>
      <c r="B165" s="6">
        <v>2586</v>
      </c>
      <c r="C165" s="6" t="s">
        <v>406</v>
      </c>
      <c r="D165" s="6" t="s">
        <v>285</v>
      </c>
      <c r="E165" s="6">
        <v>1</v>
      </c>
      <c r="F165" s="6">
        <v>0.0143</v>
      </c>
      <c r="G165" s="6">
        <v>2.01</v>
      </c>
    </row>
    <row r="166" s="4" customFormat="1" ht="17.6" spans="1:7">
      <c r="A166" s="6" t="s">
        <v>335</v>
      </c>
      <c r="B166" s="6">
        <v>2610</v>
      </c>
      <c r="C166" s="6" t="s">
        <v>407</v>
      </c>
      <c r="D166" s="6" t="s">
        <v>408</v>
      </c>
      <c r="E166" s="6">
        <v>1</v>
      </c>
      <c r="F166" s="6">
        <v>0.3253</v>
      </c>
      <c r="G166" s="6">
        <v>1.51</v>
      </c>
    </row>
    <row r="167" s="4" customFormat="1" ht="17.6" spans="1:7">
      <c r="A167" s="6" t="s">
        <v>335</v>
      </c>
      <c r="B167" s="6">
        <v>2612</v>
      </c>
      <c r="C167" s="6" t="s">
        <v>409</v>
      </c>
      <c r="D167" s="6" t="s">
        <v>201</v>
      </c>
      <c r="E167" s="6">
        <v>1</v>
      </c>
      <c r="F167" s="6">
        <v>0.0026</v>
      </c>
      <c r="G167" s="6">
        <v>7.14</v>
      </c>
    </row>
    <row r="168" s="4" customFormat="1" ht="17.6" spans="1:7">
      <c r="A168" s="6" t="s">
        <v>335</v>
      </c>
      <c r="B168" s="6">
        <v>2635</v>
      </c>
      <c r="C168" s="6" t="s">
        <v>410</v>
      </c>
      <c r="D168" s="6" t="s">
        <v>411</v>
      </c>
      <c r="E168" s="6">
        <v>1</v>
      </c>
      <c r="F168" s="6">
        <v>0.0987</v>
      </c>
      <c r="G168" s="6">
        <v>19.14</v>
      </c>
    </row>
    <row r="169" s="4" customFormat="1" ht="17.6" spans="1:7">
      <c r="A169" s="6" t="s">
        <v>335</v>
      </c>
      <c r="B169" s="6">
        <v>2640</v>
      </c>
      <c r="C169" s="6" t="s">
        <v>412</v>
      </c>
      <c r="D169" s="6" t="s">
        <v>204</v>
      </c>
      <c r="E169" s="6">
        <v>1</v>
      </c>
      <c r="F169" s="6">
        <v>0.3971</v>
      </c>
      <c r="G169" s="6">
        <v>5.63</v>
      </c>
    </row>
    <row r="170" s="4" customFormat="1" ht="17.6" spans="1:7">
      <c r="A170" s="6" t="s">
        <v>335</v>
      </c>
      <c r="B170" s="6">
        <v>2670</v>
      </c>
      <c r="C170" s="6" t="s">
        <v>413</v>
      </c>
      <c r="D170" s="6" t="s">
        <v>273</v>
      </c>
      <c r="E170" s="6">
        <v>1</v>
      </c>
      <c r="F170" s="6">
        <v>0.1642</v>
      </c>
      <c r="G170" s="6">
        <v>8.75</v>
      </c>
    </row>
    <row r="171" s="4" customFormat="1" ht="17.6" spans="1:7">
      <c r="A171" s="6" t="s">
        <v>335</v>
      </c>
      <c r="B171" s="6">
        <v>2679</v>
      </c>
      <c r="C171" s="6" t="s">
        <v>414</v>
      </c>
      <c r="D171" s="6" t="s">
        <v>199</v>
      </c>
      <c r="E171" s="6">
        <v>1</v>
      </c>
      <c r="F171" s="6">
        <v>0.1723</v>
      </c>
      <c r="G171" s="6">
        <v>11.17</v>
      </c>
    </row>
    <row r="172" s="4" customFormat="1" ht="17.6" spans="1:7">
      <c r="A172" s="6" t="s">
        <v>335</v>
      </c>
      <c r="B172" s="6">
        <v>2681</v>
      </c>
      <c r="C172" s="6" t="s">
        <v>415</v>
      </c>
      <c r="D172" s="6" t="s">
        <v>265</v>
      </c>
      <c r="E172" s="6">
        <v>1</v>
      </c>
      <c r="F172" s="6">
        <v>0.1316</v>
      </c>
      <c r="G172" s="6">
        <v>2.77</v>
      </c>
    </row>
    <row r="173" s="4" customFormat="1" ht="17.6" spans="1:7">
      <c r="A173" s="6" t="s">
        <v>335</v>
      </c>
      <c r="B173" s="6">
        <v>2712</v>
      </c>
      <c r="C173" s="6" t="s">
        <v>416</v>
      </c>
      <c r="D173" s="6" t="s">
        <v>206</v>
      </c>
      <c r="E173" s="6">
        <v>1</v>
      </c>
      <c r="F173" s="6">
        <v>0.0992</v>
      </c>
      <c r="G173" s="6">
        <v>6.34</v>
      </c>
    </row>
    <row r="174" s="4" customFormat="1" ht="17.6" spans="1:7">
      <c r="A174" s="6" t="s">
        <v>335</v>
      </c>
      <c r="B174" s="6">
        <v>2716</v>
      </c>
      <c r="C174" s="6" t="s">
        <v>417</v>
      </c>
      <c r="D174" s="6" t="s">
        <v>222</v>
      </c>
      <c r="E174" s="6">
        <v>1</v>
      </c>
      <c r="F174" s="6">
        <v>1</v>
      </c>
      <c r="G174" s="6">
        <v>1.29</v>
      </c>
    </row>
    <row r="175" s="4" customFormat="1" ht="17.6" spans="1:7">
      <c r="A175" s="6" t="s">
        <v>335</v>
      </c>
      <c r="B175" s="6">
        <v>2739</v>
      </c>
      <c r="C175" s="6" t="s">
        <v>418</v>
      </c>
      <c r="D175" s="6" t="s">
        <v>206</v>
      </c>
      <c r="E175" s="6">
        <v>1</v>
      </c>
      <c r="F175" s="6">
        <v>0.2014</v>
      </c>
      <c r="G175" s="6">
        <v>16.7</v>
      </c>
    </row>
    <row r="176" s="4" customFormat="1" ht="17.6" spans="1:7">
      <c r="A176" s="6" t="s">
        <v>335</v>
      </c>
      <c r="B176" s="6">
        <v>2741</v>
      </c>
      <c r="C176" s="6" t="s">
        <v>419</v>
      </c>
      <c r="D176" s="6" t="s">
        <v>257</v>
      </c>
      <c r="E176" s="6">
        <v>1</v>
      </c>
      <c r="F176" s="6">
        <v>0.0597</v>
      </c>
      <c r="G176" s="6">
        <v>11.21</v>
      </c>
    </row>
    <row r="177" s="4" customFormat="1" ht="17.6" spans="1:7">
      <c r="A177" s="6" t="s">
        <v>335</v>
      </c>
      <c r="B177" s="6">
        <v>2748</v>
      </c>
      <c r="C177" s="6" t="s">
        <v>420</v>
      </c>
      <c r="D177" s="6" t="s">
        <v>257</v>
      </c>
      <c r="E177" s="6">
        <v>1</v>
      </c>
      <c r="F177" s="6">
        <v>0.038</v>
      </c>
      <c r="G177" s="6">
        <v>6.64</v>
      </c>
    </row>
    <row r="178" s="4" customFormat="1" ht="17.6" spans="1:7">
      <c r="A178" s="6" t="s">
        <v>335</v>
      </c>
      <c r="B178" s="6">
        <v>2779</v>
      </c>
      <c r="C178" s="6" t="s">
        <v>421</v>
      </c>
      <c r="D178" s="6" t="s">
        <v>318</v>
      </c>
      <c r="E178" s="6">
        <v>1</v>
      </c>
      <c r="F178" s="6">
        <v>0.0127</v>
      </c>
      <c r="G178" s="6">
        <v>13.43</v>
      </c>
    </row>
    <row r="179" s="4" customFormat="1" ht="17.6" spans="1:7">
      <c r="A179" s="6" t="s">
        <v>335</v>
      </c>
      <c r="B179" s="6">
        <v>2780</v>
      </c>
      <c r="C179" s="6" t="s">
        <v>422</v>
      </c>
      <c r="D179" s="6" t="s">
        <v>423</v>
      </c>
      <c r="E179" s="6">
        <v>1</v>
      </c>
      <c r="F179" s="6">
        <v>0.4953</v>
      </c>
      <c r="G179" s="6">
        <v>18.95</v>
      </c>
    </row>
    <row r="180" s="4" customFormat="1" ht="17.6" spans="1:7">
      <c r="A180" s="6" t="s">
        <v>335</v>
      </c>
      <c r="B180" s="6">
        <v>2781</v>
      </c>
      <c r="C180" s="6" t="s">
        <v>424</v>
      </c>
      <c r="D180" s="6" t="s">
        <v>285</v>
      </c>
      <c r="E180" s="6">
        <v>1</v>
      </c>
      <c r="F180" s="6">
        <v>0.0126</v>
      </c>
      <c r="G180" s="6">
        <v>13.92</v>
      </c>
    </row>
    <row r="181" s="4" customFormat="1" ht="17.6" spans="1:7">
      <c r="A181" s="6" t="s">
        <v>335</v>
      </c>
      <c r="B181" s="6">
        <v>2786</v>
      </c>
      <c r="C181" s="6" t="s">
        <v>425</v>
      </c>
      <c r="D181" s="6" t="s">
        <v>318</v>
      </c>
      <c r="E181" s="6">
        <v>1</v>
      </c>
      <c r="F181" s="6">
        <v>0.5698</v>
      </c>
      <c r="G181" s="6">
        <v>8.47</v>
      </c>
    </row>
    <row r="182" s="4" customFormat="1" ht="17.6" spans="1:7">
      <c r="A182" s="6" t="s">
        <v>335</v>
      </c>
      <c r="B182" s="6">
        <v>2789</v>
      </c>
      <c r="C182" s="6" t="s">
        <v>426</v>
      </c>
      <c r="D182" s="6" t="s">
        <v>285</v>
      </c>
      <c r="E182" s="6">
        <v>1</v>
      </c>
      <c r="F182" s="6">
        <v>0.0605</v>
      </c>
      <c r="G182" s="6">
        <v>13.49</v>
      </c>
    </row>
    <row r="183" s="4" customFormat="1" ht="17.6" spans="1:7">
      <c r="A183" s="6" t="s">
        <v>335</v>
      </c>
      <c r="B183" s="6">
        <v>2792</v>
      </c>
      <c r="C183" s="6" t="s">
        <v>427</v>
      </c>
      <c r="D183" s="6" t="s">
        <v>245</v>
      </c>
      <c r="E183" s="6">
        <v>1</v>
      </c>
      <c r="F183" s="6">
        <v>0.6553</v>
      </c>
      <c r="G183" s="6">
        <v>25.93</v>
      </c>
    </row>
    <row r="184" s="4" customFormat="1" ht="17.6" spans="1:7">
      <c r="A184" s="6" t="s">
        <v>335</v>
      </c>
      <c r="B184" s="6">
        <v>2813</v>
      </c>
      <c r="C184" s="6" t="s">
        <v>428</v>
      </c>
      <c r="D184" s="6" t="s">
        <v>370</v>
      </c>
      <c r="E184" s="6">
        <v>1</v>
      </c>
      <c r="F184" s="6">
        <v>0.953</v>
      </c>
      <c r="G184" s="6">
        <v>19.75</v>
      </c>
    </row>
    <row r="185" s="4" customFormat="1" ht="17.6" spans="1:7">
      <c r="A185" s="6" t="s">
        <v>335</v>
      </c>
      <c r="B185" s="6">
        <v>2816</v>
      </c>
      <c r="C185" s="6" t="s">
        <v>429</v>
      </c>
      <c r="D185" s="6" t="s">
        <v>237</v>
      </c>
      <c r="E185" s="6">
        <v>1</v>
      </c>
      <c r="F185" s="6">
        <v>0.8158</v>
      </c>
      <c r="G185" s="6">
        <v>27.18</v>
      </c>
    </row>
    <row r="186" s="4" customFormat="1" ht="17.6" spans="1:7">
      <c r="A186" s="6" t="s">
        <v>335</v>
      </c>
      <c r="B186" s="6">
        <v>2827</v>
      </c>
      <c r="C186" s="6" t="s">
        <v>430</v>
      </c>
      <c r="D186" s="6" t="s">
        <v>309</v>
      </c>
      <c r="E186" s="6">
        <v>1</v>
      </c>
      <c r="F186" s="6">
        <v>0.4327</v>
      </c>
      <c r="G186" s="6">
        <v>8.91</v>
      </c>
    </row>
    <row r="187" s="4" customFormat="1" ht="17.6" spans="1:7">
      <c r="A187" s="6" t="s">
        <v>335</v>
      </c>
      <c r="B187" s="6">
        <v>2862</v>
      </c>
      <c r="C187" s="6" t="s">
        <v>431</v>
      </c>
      <c r="D187" s="6" t="s">
        <v>432</v>
      </c>
      <c r="E187" s="6">
        <v>1</v>
      </c>
      <c r="F187" s="6">
        <v>0.6247</v>
      </c>
      <c r="G187" s="6">
        <v>27.1</v>
      </c>
    </row>
    <row r="188" s="4" customFormat="1" ht="17.6" spans="1:7">
      <c r="A188" s="6" t="s">
        <v>335</v>
      </c>
      <c r="B188" s="6">
        <v>2870</v>
      </c>
      <c r="C188" s="6" t="s">
        <v>433</v>
      </c>
      <c r="D188" s="6" t="s">
        <v>370</v>
      </c>
      <c r="E188" s="6">
        <v>1</v>
      </c>
      <c r="F188" s="6">
        <v>0.4749</v>
      </c>
      <c r="G188" s="6">
        <v>21</v>
      </c>
    </row>
    <row r="189" s="4" customFormat="1" ht="17.6" spans="1:7">
      <c r="A189" s="6" t="s">
        <v>335</v>
      </c>
      <c r="B189" s="6">
        <v>2898</v>
      </c>
      <c r="C189" s="6" t="s">
        <v>434</v>
      </c>
      <c r="D189" s="6" t="s">
        <v>342</v>
      </c>
      <c r="E189" s="6">
        <v>1</v>
      </c>
      <c r="F189" s="6">
        <v>0.0125</v>
      </c>
      <c r="G189" s="6">
        <v>12.57</v>
      </c>
    </row>
    <row r="190" s="4" customFormat="1" ht="17.6" spans="1:7">
      <c r="A190" s="6" t="s">
        <v>335</v>
      </c>
      <c r="B190" s="6">
        <v>2902</v>
      </c>
      <c r="C190" s="6" t="s">
        <v>435</v>
      </c>
      <c r="D190" s="6" t="s">
        <v>408</v>
      </c>
      <c r="E190" s="6">
        <v>1</v>
      </c>
      <c r="F190" s="6">
        <v>0.2415</v>
      </c>
      <c r="G190" s="6">
        <v>17.3</v>
      </c>
    </row>
    <row r="191" s="4" customFormat="1" ht="17.6" spans="1:7">
      <c r="A191" s="6" t="s">
        <v>335</v>
      </c>
      <c r="B191" s="6">
        <v>2905</v>
      </c>
      <c r="C191" s="6" t="s">
        <v>436</v>
      </c>
      <c r="D191" s="6" t="s">
        <v>206</v>
      </c>
      <c r="E191" s="6">
        <v>1</v>
      </c>
      <c r="F191" s="6">
        <v>0.1952</v>
      </c>
      <c r="G191" s="6">
        <v>13.07</v>
      </c>
    </row>
    <row r="192" s="4" customFormat="1" ht="17.6" spans="1:7">
      <c r="A192" s="6" t="s">
        <v>335</v>
      </c>
      <c r="B192" s="6">
        <v>2932</v>
      </c>
      <c r="C192" s="6" t="s">
        <v>437</v>
      </c>
      <c r="D192" s="6" t="s">
        <v>438</v>
      </c>
      <c r="E192" s="6">
        <v>1</v>
      </c>
      <c r="F192" s="6">
        <v>0.7</v>
      </c>
      <c r="G192" s="6">
        <v>49.74</v>
      </c>
    </row>
    <row r="193" s="4" customFormat="1" ht="17.6" spans="1:7">
      <c r="A193" s="6" t="s">
        <v>335</v>
      </c>
      <c r="B193" s="6">
        <v>2967</v>
      </c>
      <c r="C193" s="6" t="s">
        <v>439</v>
      </c>
      <c r="D193" s="6" t="s">
        <v>359</v>
      </c>
      <c r="E193" s="6">
        <v>1</v>
      </c>
      <c r="F193" s="6">
        <v>1</v>
      </c>
      <c r="G193" s="6">
        <v>26.31</v>
      </c>
    </row>
    <row r="194" s="4" customFormat="1" ht="17.6" spans="1:7">
      <c r="A194" s="6" t="s">
        <v>335</v>
      </c>
      <c r="B194" s="6">
        <v>2983</v>
      </c>
      <c r="C194" s="6" t="s">
        <v>440</v>
      </c>
      <c r="D194" s="6"/>
      <c r="E194" s="6">
        <v>1</v>
      </c>
      <c r="F194" s="6">
        <v>1</v>
      </c>
      <c r="G194" s="6">
        <v>22.61</v>
      </c>
    </row>
    <row r="195" s="4" customFormat="1" ht="17.6" spans="1:7">
      <c r="A195" s="6" t="s">
        <v>335</v>
      </c>
      <c r="B195" s="6">
        <v>2985</v>
      </c>
      <c r="C195" s="6" t="s">
        <v>441</v>
      </c>
      <c r="D195" s="6"/>
      <c r="E195" s="6">
        <v>1</v>
      </c>
      <c r="F195" s="6">
        <v>1</v>
      </c>
      <c r="G195" s="6">
        <v>35.68</v>
      </c>
    </row>
    <row r="196" s="4" customFormat="1" ht="17.6" spans="1:7">
      <c r="A196" s="6" t="s">
        <v>335</v>
      </c>
      <c r="B196" s="6">
        <v>200160</v>
      </c>
      <c r="C196" s="6" t="s">
        <v>442</v>
      </c>
      <c r="D196" s="6"/>
      <c r="E196" s="6">
        <v>1</v>
      </c>
      <c r="F196" s="6">
        <v>0.1027</v>
      </c>
      <c r="G196" s="6">
        <v>0.85</v>
      </c>
    </row>
    <row r="197" s="4" customFormat="1" ht="17.6" spans="1:7">
      <c r="A197" s="6" t="s">
        <v>335</v>
      </c>
      <c r="B197" s="6">
        <v>200468</v>
      </c>
      <c r="C197" s="6" t="s">
        <v>443</v>
      </c>
      <c r="D197" s="6"/>
      <c r="E197" s="6">
        <v>1</v>
      </c>
      <c r="F197" s="6">
        <v>0.7053</v>
      </c>
      <c r="G197" s="6">
        <v>1.8</v>
      </c>
    </row>
    <row r="198" s="4" customFormat="1" ht="17.6" spans="1:7">
      <c r="A198" s="6" t="s">
        <v>335</v>
      </c>
      <c r="B198" s="6">
        <v>200706</v>
      </c>
      <c r="C198" s="6" t="s">
        <v>444</v>
      </c>
      <c r="D198" s="6"/>
      <c r="E198" s="6">
        <v>1</v>
      </c>
      <c r="F198" s="6">
        <v>0.0037</v>
      </c>
      <c r="G198" s="6">
        <v>2.03</v>
      </c>
    </row>
    <row r="199" s="4" customFormat="1" ht="17.6" spans="1:7">
      <c r="A199" s="6" t="s">
        <v>335</v>
      </c>
      <c r="B199" s="6">
        <v>300013</v>
      </c>
      <c r="C199" s="6" t="s">
        <v>445</v>
      </c>
      <c r="D199" s="6" t="s">
        <v>287</v>
      </c>
      <c r="E199" s="6">
        <v>1</v>
      </c>
      <c r="F199" s="6">
        <v>0.294</v>
      </c>
      <c r="G199" s="6">
        <v>5.56</v>
      </c>
    </row>
    <row r="200" s="4" customFormat="1" ht="17.6" spans="1:7">
      <c r="A200" s="6" t="s">
        <v>335</v>
      </c>
      <c r="B200" s="6">
        <v>300053</v>
      </c>
      <c r="C200" s="6" t="s">
        <v>446</v>
      </c>
      <c r="D200" s="6" t="s">
        <v>408</v>
      </c>
      <c r="E200" s="6">
        <v>1</v>
      </c>
      <c r="F200" s="6">
        <v>0.2575</v>
      </c>
      <c r="G200" s="6">
        <v>10.42</v>
      </c>
    </row>
    <row r="201" s="4" customFormat="1" ht="17.6" spans="1:7">
      <c r="A201" s="6" t="s">
        <v>335</v>
      </c>
      <c r="B201" s="6">
        <v>300064</v>
      </c>
      <c r="C201" s="6" t="s">
        <v>447</v>
      </c>
      <c r="D201" s="6" t="s">
        <v>448</v>
      </c>
      <c r="E201" s="6">
        <v>1</v>
      </c>
      <c r="F201" s="6">
        <v>0.2125</v>
      </c>
      <c r="G201" s="6">
        <v>2.04</v>
      </c>
    </row>
    <row r="202" s="4" customFormat="1" ht="17.6" spans="1:7">
      <c r="A202" s="6" t="s">
        <v>335</v>
      </c>
      <c r="B202" s="6">
        <v>300086</v>
      </c>
      <c r="C202" s="6" t="s">
        <v>449</v>
      </c>
      <c r="D202" s="6" t="s">
        <v>342</v>
      </c>
      <c r="E202" s="6">
        <v>1</v>
      </c>
      <c r="F202" s="6">
        <v>0.4</v>
      </c>
      <c r="G202" s="6">
        <v>5.41</v>
      </c>
    </row>
    <row r="203" s="4" customFormat="1" ht="17.6" spans="1:7">
      <c r="A203" s="6" t="s">
        <v>335</v>
      </c>
      <c r="B203" s="6">
        <v>300090</v>
      </c>
      <c r="C203" s="6" t="s">
        <v>450</v>
      </c>
      <c r="D203" s="6" t="s">
        <v>318</v>
      </c>
      <c r="E203" s="6">
        <v>1</v>
      </c>
      <c r="F203" s="6">
        <v>1</v>
      </c>
      <c r="G203" s="6">
        <v>0.96</v>
      </c>
    </row>
    <row r="204" s="4" customFormat="1" ht="17.6" spans="1:7">
      <c r="A204" s="6" t="s">
        <v>335</v>
      </c>
      <c r="B204" s="6">
        <v>300093</v>
      </c>
      <c r="C204" s="6" t="s">
        <v>451</v>
      </c>
      <c r="D204" s="6" t="s">
        <v>448</v>
      </c>
      <c r="E204" s="6">
        <v>1</v>
      </c>
      <c r="F204" s="6">
        <v>0.7976</v>
      </c>
      <c r="G204" s="6">
        <v>12.3</v>
      </c>
    </row>
    <row r="205" s="4" customFormat="1" ht="17.6" spans="1:7">
      <c r="A205" s="6" t="s">
        <v>335</v>
      </c>
      <c r="B205" s="6">
        <v>300108</v>
      </c>
      <c r="C205" s="6" t="s">
        <v>452</v>
      </c>
      <c r="D205" s="6" t="s">
        <v>342</v>
      </c>
      <c r="E205" s="6">
        <v>1</v>
      </c>
      <c r="F205" s="6">
        <v>1</v>
      </c>
      <c r="G205" s="6">
        <v>3.25</v>
      </c>
    </row>
    <row r="206" s="4" customFormat="1" ht="17.6" spans="1:7">
      <c r="A206" s="6" t="s">
        <v>335</v>
      </c>
      <c r="B206" s="6">
        <v>300156</v>
      </c>
      <c r="C206" s="6" t="s">
        <v>453</v>
      </c>
      <c r="D206" s="6" t="s">
        <v>318</v>
      </c>
      <c r="E206" s="6">
        <v>1</v>
      </c>
      <c r="F206" s="6">
        <v>0.5002</v>
      </c>
      <c r="G206" s="6">
        <v>0.92</v>
      </c>
    </row>
    <row r="207" s="4" customFormat="1" ht="17.6" spans="1:7">
      <c r="A207" s="6" t="s">
        <v>335</v>
      </c>
      <c r="B207" s="6">
        <v>300170</v>
      </c>
      <c r="C207" s="6" t="s">
        <v>454</v>
      </c>
      <c r="D207" s="6" t="s">
        <v>455</v>
      </c>
      <c r="E207" s="6">
        <v>1</v>
      </c>
      <c r="F207" s="6">
        <v>0.0442</v>
      </c>
      <c r="G207" s="6">
        <v>8.92</v>
      </c>
    </row>
    <row r="208" s="4" customFormat="1" ht="17.6" spans="1:7">
      <c r="A208" s="6" t="s">
        <v>335</v>
      </c>
      <c r="B208" s="6">
        <v>300178</v>
      </c>
      <c r="C208" s="6" t="s">
        <v>456</v>
      </c>
      <c r="D208" s="6" t="s">
        <v>457</v>
      </c>
      <c r="E208" s="6">
        <v>1</v>
      </c>
      <c r="F208" s="6">
        <v>0.0684</v>
      </c>
      <c r="G208" s="6">
        <v>3.08</v>
      </c>
    </row>
    <row r="209" s="4" customFormat="1" ht="17.6" spans="1:7">
      <c r="A209" s="6" t="s">
        <v>335</v>
      </c>
      <c r="B209" s="6">
        <v>300203</v>
      </c>
      <c r="C209" s="6" t="s">
        <v>458</v>
      </c>
      <c r="D209" s="6" t="s">
        <v>370</v>
      </c>
      <c r="E209" s="6">
        <v>1</v>
      </c>
      <c r="F209" s="6">
        <v>0.0614</v>
      </c>
      <c r="G209" s="6">
        <v>13.31</v>
      </c>
    </row>
    <row r="210" s="4" customFormat="1" ht="17.6" spans="1:7">
      <c r="A210" s="6" t="s">
        <v>335</v>
      </c>
      <c r="B210" s="6">
        <v>300297</v>
      </c>
      <c r="C210" s="6" t="s">
        <v>459</v>
      </c>
      <c r="D210" s="6" t="s">
        <v>455</v>
      </c>
      <c r="E210" s="6">
        <v>1</v>
      </c>
      <c r="F210" s="6">
        <v>0.0022</v>
      </c>
      <c r="G210" s="6">
        <v>3.89</v>
      </c>
    </row>
    <row r="211" s="4" customFormat="1" ht="17.6" spans="1:7">
      <c r="A211" s="6" t="s">
        <v>335</v>
      </c>
      <c r="B211" s="6">
        <v>300300</v>
      </c>
      <c r="C211" s="6" t="s">
        <v>460</v>
      </c>
      <c r="D211" s="6" t="s">
        <v>455</v>
      </c>
      <c r="E211" s="6">
        <v>1</v>
      </c>
      <c r="F211" s="6">
        <v>0.1107</v>
      </c>
      <c r="G211" s="6">
        <v>6.25</v>
      </c>
    </row>
    <row r="212" s="4" customFormat="1" ht="17.6" spans="1:7">
      <c r="A212" s="6" t="s">
        <v>335</v>
      </c>
      <c r="B212" s="6">
        <v>300311</v>
      </c>
      <c r="C212" s="6" t="s">
        <v>461</v>
      </c>
      <c r="D212" s="6" t="s">
        <v>325</v>
      </c>
      <c r="E212" s="6">
        <v>1</v>
      </c>
      <c r="F212" s="6">
        <v>0.338</v>
      </c>
      <c r="G212" s="6">
        <v>7.46</v>
      </c>
    </row>
    <row r="213" s="4" customFormat="1" ht="17.6" spans="1:7">
      <c r="A213" s="6" t="s">
        <v>335</v>
      </c>
      <c r="B213" s="6">
        <v>300325</v>
      </c>
      <c r="C213" s="6" t="s">
        <v>462</v>
      </c>
      <c r="D213" s="6" t="s">
        <v>309</v>
      </c>
      <c r="E213" s="6">
        <v>1</v>
      </c>
      <c r="F213" s="6">
        <v>0.947</v>
      </c>
      <c r="G213" s="6">
        <v>3.2</v>
      </c>
    </row>
    <row r="214" s="4" customFormat="1" ht="17.6" spans="1:7">
      <c r="A214" s="6" t="s">
        <v>335</v>
      </c>
      <c r="B214" s="6">
        <v>300333</v>
      </c>
      <c r="C214" s="6" t="s">
        <v>463</v>
      </c>
      <c r="D214" s="6" t="s">
        <v>370</v>
      </c>
      <c r="E214" s="6">
        <v>1</v>
      </c>
      <c r="F214" s="6">
        <v>0.3905</v>
      </c>
      <c r="G214" s="6">
        <v>8.64</v>
      </c>
    </row>
    <row r="215" s="4" customFormat="1" ht="17.6" spans="1:7">
      <c r="A215" s="6" t="s">
        <v>335</v>
      </c>
      <c r="B215" s="6">
        <v>300352</v>
      </c>
      <c r="C215" s="6" t="s">
        <v>464</v>
      </c>
      <c r="D215" s="6" t="s">
        <v>242</v>
      </c>
      <c r="E215" s="6">
        <v>1</v>
      </c>
      <c r="F215" s="6">
        <v>0.4574</v>
      </c>
      <c r="G215" s="6">
        <v>7.09</v>
      </c>
    </row>
    <row r="216" s="4" customFormat="1" ht="17.6" spans="1:7">
      <c r="A216" s="6" t="s">
        <v>335</v>
      </c>
      <c r="B216" s="6">
        <v>300459</v>
      </c>
      <c r="C216" s="6" t="s">
        <v>465</v>
      </c>
      <c r="D216" s="6" t="s">
        <v>242</v>
      </c>
      <c r="E216" s="6">
        <v>1</v>
      </c>
      <c r="F216" s="6">
        <v>0.9435</v>
      </c>
      <c r="G216" s="6">
        <v>2.3</v>
      </c>
    </row>
    <row r="217" s="4" customFormat="1" ht="17.6" spans="1:7">
      <c r="A217" s="6" t="s">
        <v>335</v>
      </c>
      <c r="B217" s="6">
        <v>300477</v>
      </c>
      <c r="C217" s="6" t="s">
        <v>466</v>
      </c>
      <c r="D217" s="6" t="s">
        <v>357</v>
      </c>
      <c r="E217" s="6">
        <v>1</v>
      </c>
      <c r="F217" s="6">
        <v>0.464</v>
      </c>
      <c r="G217" s="6">
        <v>8.23</v>
      </c>
    </row>
    <row r="218" s="4" customFormat="1" ht="17.6" spans="1:7">
      <c r="A218" s="6" t="s">
        <v>335</v>
      </c>
      <c r="B218" s="6">
        <v>300478</v>
      </c>
      <c r="C218" s="6" t="s">
        <v>467</v>
      </c>
      <c r="D218" s="6" t="s">
        <v>309</v>
      </c>
      <c r="E218" s="6">
        <v>1</v>
      </c>
      <c r="F218" s="6">
        <v>0.4695</v>
      </c>
      <c r="G218" s="6">
        <v>12.45</v>
      </c>
    </row>
    <row r="219" s="4" customFormat="1" ht="17.6" spans="1:7">
      <c r="A219" s="6" t="s">
        <v>335</v>
      </c>
      <c r="B219" s="6">
        <v>300521</v>
      </c>
      <c r="C219" s="6" t="s">
        <v>468</v>
      </c>
      <c r="D219" s="6" t="s">
        <v>318</v>
      </c>
      <c r="E219" s="6">
        <v>1</v>
      </c>
      <c r="F219" s="6">
        <v>0.0967</v>
      </c>
      <c r="G219" s="6">
        <v>9.44</v>
      </c>
    </row>
    <row r="220" s="4" customFormat="1" ht="17.6" spans="1:7">
      <c r="A220" s="6" t="s">
        <v>335</v>
      </c>
      <c r="B220" s="6">
        <v>300561</v>
      </c>
      <c r="C220" s="6" t="s">
        <v>469</v>
      </c>
      <c r="D220" s="6" t="s">
        <v>242</v>
      </c>
      <c r="E220" s="6">
        <v>1</v>
      </c>
      <c r="F220" s="6">
        <v>0.5812</v>
      </c>
      <c r="G220" s="6">
        <v>14.61</v>
      </c>
    </row>
    <row r="221" s="4" customFormat="1" ht="17.6" spans="1:7">
      <c r="A221" s="6" t="s">
        <v>335</v>
      </c>
      <c r="B221" s="6">
        <v>300567</v>
      </c>
      <c r="C221" s="6" t="s">
        <v>470</v>
      </c>
      <c r="D221" s="6" t="s">
        <v>370</v>
      </c>
      <c r="E221" s="6">
        <v>1</v>
      </c>
      <c r="F221" s="6">
        <v>0.8246</v>
      </c>
      <c r="G221" s="6">
        <v>67.95</v>
      </c>
    </row>
    <row r="222" s="4" customFormat="1" ht="17.6" spans="1:7">
      <c r="A222" s="6" t="s">
        <v>335</v>
      </c>
      <c r="B222" s="6">
        <v>300568</v>
      </c>
      <c r="C222" s="6" t="s">
        <v>471</v>
      </c>
      <c r="D222" s="6" t="s">
        <v>309</v>
      </c>
      <c r="E222" s="6">
        <v>1</v>
      </c>
      <c r="F222" s="6">
        <v>0.0662</v>
      </c>
      <c r="G222" s="6">
        <v>29.55</v>
      </c>
    </row>
    <row r="223" s="4" customFormat="1" ht="17.6" spans="1:7">
      <c r="A223" s="6" t="s">
        <v>335</v>
      </c>
      <c r="B223" s="6">
        <v>300576</v>
      </c>
      <c r="C223" s="6" t="s">
        <v>472</v>
      </c>
      <c r="D223" s="6" t="s">
        <v>309</v>
      </c>
      <c r="E223" s="6">
        <v>1</v>
      </c>
      <c r="F223" s="6">
        <v>1</v>
      </c>
      <c r="G223" s="6">
        <v>50.6</v>
      </c>
    </row>
    <row r="224" s="4" customFormat="1" ht="17.6" spans="1:7">
      <c r="A224" s="6" t="s">
        <v>335</v>
      </c>
      <c r="B224" s="6">
        <v>300591</v>
      </c>
      <c r="C224" s="6" t="s">
        <v>473</v>
      </c>
      <c r="D224" s="6" t="s">
        <v>201</v>
      </c>
      <c r="E224" s="6">
        <v>1</v>
      </c>
      <c r="F224" s="6">
        <v>0.1978</v>
      </c>
      <c r="G224" s="6">
        <v>5.75</v>
      </c>
    </row>
    <row r="225" s="4" customFormat="1" ht="17.6" spans="1:7">
      <c r="A225" s="6" t="s">
        <v>335</v>
      </c>
      <c r="B225" s="6">
        <v>300635</v>
      </c>
      <c r="C225" s="6" t="s">
        <v>474</v>
      </c>
      <c r="D225" s="6" t="s">
        <v>359</v>
      </c>
      <c r="E225" s="6">
        <v>1</v>
      </c>
      <c r="F225" s="6">
        <v>0.9906</v>
      </c>
      <c r="G225" s="6">
        <v>24.23</v>
      </c>
    </row>
    <row r="226" s="4" customFormat="1" ht="17.6" spans="1:7">
      <c r="A226" s="6" t="s">
        <v>335</v>
      </c>
      <c r="B226" s="6">
        <v>300667</v>
      </c>
      <c r="C226" s="6" t="s">
        <v>475</v>
      </c>
      <c r="D226" s="6" t="s">
        <v>370</v>
      </c>
      <c r="E226" s="6">
        <v>1</v>
      </c>
      <c r="F226" s="6">
        <v>0.1345</v>
      </c>
      <c r="G226" s="6">
        <v>25.29</v>
      </c>
    </row>
    <row r="227" s="4" customFormat="1" ht="17.6" spans="1:7">
      <c r="A227" s="6" t="s">
        <v>335</v>
      </c>
      <c r="B227" s="6">
        <v>300683</v>
      </c>
      <c r="C227" s="6" t="s">
        <v>476</v>
      </c>
      <c r="D227" s="6" t="s">
        <v>438</v>
      </c>
      <c r="E227" s="6">
        <v>1</v>
      </c>
      <c r="F227" s="6">
        <v>0.7459</v>
      </c>
      <c r="G227" s="6">
        <v>47.77</v>
      </c>
    </row>
    <row r="228" s="4" customFormat="1" ht="17.6" spans="1:7">
      <c r="A228" s="6" t="s">
        <v>335</v>
      </c>
      <c r="B228" s="6">
        <v>300687</v>
      </c>
      <c r="C228" s="6" t="s">
        <v>477</v>
      </c>
      <c r="D228" s="6" t="s">
        <v>455</v>
      </c>
      <c r="E228" s="6">
        <v>1</v>
      </c>
      <c r="F228" s="6">
        <v>0.7671</v>
      </c>
      <c r="G228" s="6">
        <v>18.22</v>
      </c>
    </row>
    <row r="229" s="4" customFormat="1" ht="17.6" spans="1:7">
      <c r="A229" s="6" t="s">
        <v>335</v>
      </c>
      <c r="B229" s="6">
        <v>300710</v>
      </c>
      <c r="C229" s="6" t="s">
        <v>478</v>
      </c>
      <c r="D229" s="6" t="s">
        <v>245</v>
      </c>
      <c r="E229" s="6">
        <v>1</v>
      </c>
      <c r="F229" s="6">
        <v>0.3728</v>
      </c>
      <c r="G229" s="6">
        <v>23.02</v>
      </c>
    </row>
    <row r="230" s="4" customFormat="1" ht="17.6" spans="1:7">
      <c r="A230" s="6" t="s">
        <v>335</v>
      </c>
      <c r="B230" s="6">
        <v>300796</v>
      </c>
      <c r="C230" s="6" t="s">
        <v>479</v>
      </c>
      <c r="D230" s="6" t="s">
        <v>226</v>
      </c>
      <c r="E230" s="6">
        <v>1</v>
      </c>
      <c r="F230" s="6">
        <v>0.1261</v>
      </c>
      <c r="G230" s="6">
        <v>19.28</v>
      </c>
    </row>
    <row r="231" s="4" customFormat="1" ht="17.6" spans="1:7">
      <c r="A231" s="6" t="s">
        <v>335</v>
      </c>
      <c r="B231" s="6">
        <v>300827</v>
      </c>
      <c r="C231" s="6" t="s">
        <v>480</v>
      </c>
      <c r="D231" s="6"/>
      <c r="E231" s="6">
        <v>1</v>
      </c>
      <c r="F231" s="6">
        <v>1</v>
      </c>
      <c r="G231" s="6">
        <v>48.5</v>
      </c>
    </row>
    <row r="232" s="4" customFormat="1" ht="17.6" spans="1:7">
      <c r="A232" s="6" t="s">
        <v>193</v>
      </c>
      <c r="B232" s="6">
        <v>600112</v>
      </c>
      <c r="C232" s="6" t="s">
        <v>481</v>
      </c>
      <c r="D232" s="6" t="s">
        <v>220</v>
      </c>
      <c r="E232" s="6">
        <v>0.9996</v>
      </c>
      <c r="F232" s="6">
        <v>0.1829</v>
      </c>
      <c r="G232" s="6">
        <v>1.37</v>
      </c>
    </row>
    <row r="233" s="4" customFormat="1" ht="17.6" spans="1:7">
      <c r="A233" s="6" t="s">
        <v>193</v>
      </c>
      <c r="B233" s="6">
        <v>600121</v>
      </c>
      <c r="C233" s="6" t="s">
        <v>482</v>
      </c>
      <c r="D233" s="6" t="s">
        <v>483</v>
      </c>
      <c r="E233" s="6">
        <v>0.9996</v>
      </c>
      <c r="F233" s="6">
        <v>0.0755</v>
      </c>
      <c r="G233" s="6">
        <v>1.86</v>
      </c>
    </row>
    <row r="234" s="4" customFormat="1" ht="17.6" spans="1:7">
      <c r="A234" s="6" t="s">
        <v>193</v>
      </c>
      <c r="B234" s="6">
        <v>600199</v>
      </c>
      <c r="C234" s="6" t="s">
        <v>484</v>
      </c>
      <c r="D234" s="6" t="s">
        <v>311</v>
      </c>
      <c r="E234" s="6">
        <v>0.9996</v>
      </c>
      <c r="F234" s="6">
        <v>0.0295</v>
      </c>
      <c r="G234" s="6">
        <v>5</v>
      </c>
    </row>
    <row r="235" s="4" customFormat="1" ht="17.6" spans="1:7">
      <c r="A235" s="6" t="s">
        <v>193</v>
      </c>
      <c r="B235" s="6">
        <v>600278</v>
      </c>
      <c r="C235" s="6" t="s">
        <v>485</v>
      </c>
      <c r="D235" s="6" t="s">
        <v>239</v>
      </c>
      <c r="E235" s="6">
        <v>0.9996</v>
      </c>
      <c r="F235" s="6">
        <v>0.0122</v>
      </c>
      <c r="G235" s="6">
        <v>8.81</v>
      </c>
    </row>
    <row r="236" s="4" customFormat="1" ht="17.6" spans="1:7">
      <c r="A236" s="6" t="s">
        <v>193</v>
      </c>
      <c r="B236" s="6">
        <v>600630</v>
      </c>
      <c r="C236" s="6" t="s">
        <v>486</v>
      </c>
      <c r="D236" s="6" t="s">
        <v>201</v>
      </c>
      <c r="E236" s="6">
        <v>0.9996</v>
      </c>
      <c r="F236" s="6">
        <v>0.1584</v>
      </c>
      <c r="G236" s="6">
        <v>6.69</v>
      </c>
    </row>
    <row r="237" s="4" customFormat="1" ht="17.6" spans="1:7">
      <c r="A237" s="6" t="s">
        <v>193</v>
      </c>
      <c r="B237" s="6">
        <v>600676</v>
      </c>
      <c r="C237" s="6" t="s">
        <v>487</v>
      </c>
      <c r="D237" s="6" t="s">
        <v>283</v>
      </c>
      <c r="E237" s="6">
        <v>0.9996</v>
      </c>
      <c r="F237" s="6">
        <v>0.0165</v>
      </c>
      <c r="G237" s="6">
        <v>3.97</v>
      </c>
    </row>
    <row r="238" s="4" customFormat="1" ht="17.6" spans="1:7">
      <c r="A238" s="6" t="s">
        <v>193</v>
      </c>
      <c r="B238" s="6">
        <v>600858</v>
      </c>
      <c r="C238" s="6" t="s">
        <v>488</v>
      </c>
      <c r="D238" s="6" t="s">
        <v>218</v>
      </c>
      <c r="E238" s="6">
        <v>0.9996</v>
      </c>
      <c r="F238" s="6">
        <v>0.0606</v>
      </c>
      <c r="G238" s="6">
        <v>4.64</v>
      </c>
    </row>
    <row r="239" s="4" customFormat="1" ht="17.6" spans="1:7">
      <c r="A239" s="6" t="s">
        <v>193</v>
      </c>
      <c r="B239" s="6">
        <v>601333</v>
      </c>
      <c r="C239" s="6" t="s">
        <v>489</v>
      </c>
      <c r="D239" s="6" t="s">
        <v>490</v>
      </c>
      <c r="E239" s="6">
        <v>0.9996</v>
      </c>
      <c r="F239" s="6">
        <v>0.0103</v>
      </c>
      <c r="G239" s="6">
        <v>2.37</v>
      </c>
    </row>
    <row r="240" s="4" customFormat="1" ht="17.6" spans="1:7">
      <c r="A240" s="6" t="s">
        <v>193</v>
      </c>
      <c r="B240" s="6">
        <v>900921</v>
      </c>
      <c r="C240" s="6" t="s">
        <v>491</v>
      </c>
      <c r="D240" s="6"/>
      <c r="E240" s="6">
        <v>0.9996</v>
      </c>
      <c r="F240" s="6">
        <v>0.0004</v>
      </c>
      <c r="G240" s="6">
        <v>0.224</v>
      </c>
    </row>
    <row r="241" s="4" customFormat="1" ht="17.6" spans="1:7">
      <c r="A241" s="6" t="s">
        <v>335</v>
      </c>
      <c r="B241" s="6">
        <v>516</v>
      </c>
      <c r="C241" s="6" t="s">
        <v>492</v>
      </c>
      <c r="D241" s="6" t="s">
        <v>218</v>
      </c>
      <c r="E241" s="6">
        <v>0.9996</v>
      </c>
      <c r="F241" s="6">
        <v>0.0273</v>
      </c>
      <c r="G241" s="6">
        <v>4.04</v>
      </c>
    </row>
    <row r="242" s="4" customFormat="1" ht="17.6" spans="1:7">
      <c r="A242" s="6" t="s">
        <v>335</v>
      </c>
      <c r="B242" s="6">
        <v>700</v>
      </c>
      <c r="C242" s="6" t="s">
        <v>493</v>
      </c>
      <c r="D242" s="6" t="s">
        <v>283</v>
      </c>
      <c r="E242" s="6">
        <v>0.9996</v>
      </c>
      <c r="F242" s="6">
        <v>0.8181</v>
      </c>
      <c r="G242" s="6">
        <v>8.09</v>
      </c>
    </row>
    <row r="243" s="4" customFormat="1" ht="17.6" spans="1:7">
      <c r="A243" s="6" t="s">
        <v>335</v>
      </c>
      <c r="B243" s="6">
        <v>701</v>
      </c>
      <c r="C243" s="6" t="s">
        <v>494</v>
      </c>
      <c r="D243" s="6" t="s">
        <v>239</v>
      </c>
      <c r="E243" s="6">
        <v>0.9996</v>
      </c>
      <c r="F243" s="6">
        <v>1</v>
      </c>
      <c r="G243" s="6">
        <v>4.1</v>
      </c>
    </row>
    <row r="244" s="4" customFormat="1" ht="17.6" spans="1:7">
      <c r="A244" s="6" t="s">
        <v>335</v>
      </c>
      <c r="B244" s="6">
        <v>727</v>
      </c>
      <c r="C244" s="6" t="s">
        <v>495</v>
      </c>
      <c r="D244" s="6" t="s">
        <v>408</v>
      </c>
      <c r="E244" s="6">
        <v>0.9996</v>
      </c>
      <c r="F244" s="6">
        <v>0.433</v>
      </c>
      <c r="G244" s="6">
        <v>1.33</v>
      </c>
    </row>
    <row r="245" s="4" customFormat="1" ht="17.6" spans="1:7">
      <c r="A245" s="6" t="s">
        <v>335</v>
      </c>
      <c r="B245" s="6">
        <v>759</v>
      </c>
      <c r="C245" s="6" t="s">
        <v>496</v>
      </c>
      <c r="D245" s="6" t="s">
        <v>497</v>
      </c>
      <c r="E245" s="6">
        <v>0.9996</v>
      </c>
      <c r="F245" s="6">
        <v>0.2263</v>
      </c>
      <c r="G245" s="6">
        <v>6.62</v>
      </c>
    </row>
    <row r="246" s="4" customFormat="1" ht="17.6" spans="1:7">
      <c r="A246" s="6" t="s">
        <v>335</v>
      </c>
      <c r="B246" s="6">
        <v>816</v>
      </c>
      <c r="C246" s="6" t="s">
        <v>498</v>
      </c>
      <c r="D246" s="6" t="s">
        <v>237</v>
      </c>
      <c r="E246" s="6">
        <v>0.9996</v>
      </c>
      <c r="F246" s="6">
        <v>0.1531</v>
      </c>
      <c r="G246" s="6">
        <v>1.26</v>
      </c>
    </row>
    <row r="247" s="4" customFormat="1" ht="17.6" spans="1:7">
      <c r="A247" s="6" t="s">
        <v>335</v>
      </c>
      <c r="B247" s="6">
        <v>837</v>
      </c>
      <c r="C247" s="6" t="s">
        <v>499</v>
      </c>
      <c r="D247" s="6" t="s">
        <v>237</v>
      </c>
      <c r="E247" s="6">
        <v>0.9996</v>
      </c>
      <c r="F247" s="6">
        <v>0.1207</v>
      </c>
      <c r="G247" s="6">
        <v>3.71</v>
      </c>
    </row>
    <row r="248" s="4" customFormat="1" ht="17.6" spans="1:7">
      <c r="A248" s="6" t="s">
        <v>335</v>
      </c>
      <c r="B248" s="6">
        <v>919</v>
      </c>
      <c r="C248" s="6" t="s">
        <v>500</v>
      </c>
      <c r="D248" s="6" t="s">
        <v>342</v>
      </c>
      <c r="E248" s="6">
        <v>0.9996</v>
      </c>
      <c r="F248" s="6">
        <v>0.0004</v>
      </c>
      <c r="G248" s="6">
        <v>6.69</v>
      </c>
    </row>
    <row r="249" s="4" customFormat="1" ht="17.6" spans="1:7">
      <c r="A249" s="6" t="s">
        <v>335</v>
      </c>
      <c r="B249" s="6">
        <v>978</v>
      </c>
      <c r="C249" s="6" t="s">
        <v>501</v>
      </c>
      <c r="D249" s="6" t="s">
        <v>235</v>
      </c>
      <c r="E249" s="6">
        <v>0.9996</v>
      </c>
      <c r="F249" s="6">
        <v>0.0216</v>
      </c>
      <c r="G249" s="6">
        <v>4.68</v>
      </c>
    </row>
    <row r="250" s="4" customFormat="1" ht="17.6" spans="1:7">
      <c r="A250" s="6" t="s">
        <v>335</v>
      </c>
      <c r="B250" s="6">
        <v>998</v>
      </c>
      <c r="C250" s="6" t="s">
        <v>502</v>
      </c>
      <c r="D250" s="6" t="s">
        <v>214</v>
      </c>
      <c r="E250" s="6">
        <v>0.9996</v>
      </c>
      <c r="F250" s="6">
        <v>0.1894</v>
      </c>
      <c r="G250" s="6">
        <v>16.24</v>
      </c>
    </row>
    <row r="251" s="4" customFormat="1" ht="17.6" spans="1:7">
      <c r="A251" s="6" t="s">
        <v>335</v>
      </c>
      <c r="B251" s="6">
        <v>2104</v>
      </c>
      <c r="C251" s="6" t="s">
        <v>503</v>
      </c>
      <c r="D251" s="6" t="s">
        <v>370</v>
      </c>
      <c r="E251" s="6">
        <v>0.9996</v>
      </c>
      <c r="F251" s="6">
        <v>0.144</v>
      </c>
      <c r="G251" s="6">
        <v>7.69</v>
      </c>
    </row>
    <row r="252" s="4" customFormat="1" ht="17.6" spans="1:7">
      <c r="A252" s="6" t="s">
        <v>335</v>
      </c>
      <c r="B252" s="6">
        <v>2116</v>
      </c>
      <c r="C252" s="6" t="s">
        <v>504</v>
      </c>
      <c r="D252" s="6" t="s">
        <v>285</v>
      </c>
      <c r="E252" s="6">
        <v>0.9996</v>
      </c>
      <c r="F252" s="6">
        <v>0.0327</v>
      </c>
      <c r="G252" s="6">
        <v>7.08</v>
      </c>
    </row>
    <row r="253" s="4" customFormat="1" ht="17.6" spans="1:7">
      <c r="A253" s="6" t="s">
        <v>335</v>
      </c>
      <c r="B253" s="6">
        <v>2122</v>
      </c>
      <c r="C253" s="6" t="s">
        <v>505</v>
      </c>
      <c r="D253" s="6" t="s">
        <v>237</v>
      </c>
      <c r="E253" s="6">
        <v>0.9996</v>
      </c>
      <c r="F253" s="6">
        <v>0.6375</v>
      </c>
      <c r="G253" s="6">
        <v>1.47</v>
      </c>
    </row>
    <row r="254" s="4" customFormat="1" ht="17.6" spans="1:7">
      <c r="A254" s="6" t="s">
        <v>335</v>
      </c>
      <c r="B254" s="6">
        <v>2284</v>
      </c>
      <c r="C254" s="6" t="s">
        <v>506</v>
      </c>
      <c r="D254" s="6" t="s">
        <v>283</v>
      </c>
      <c r="E254" s="6">
        <v>0.9996</v>
      </c>
      <c r="F254" s="6">
        <v>0.0811</v>
      </c>
      <c r="G254" s="6">
        <v>4.59</v>
      </c>
    </row>
    <row r="255" s="4" customFormat="1" ht="17.6" spans="1:7">
      <c r="A255" s="6" t="s">
        <v>335</v>
      </c>
      <c r="B255" s="6">
        <v>2290</v>
      </c>
      <c r="C255" s="6" t="s">
        <v>507</v>
      </c>
      <c r="D255" s="6" t="s">
        <v>309</v>
      </c>
      <c r="E255" s="6">
        <v>0.9996</v>
      </c>
      <c r="F255" s="6">
        <v>0.6257</v>
      </c>
      <c r="G255" s="6">
        <v>5.5</v>
      </c>
    </row>
    <row r="256" s="4" customFormat="1" ht="17.6" spans="1:7">
      <c r="A256" s="6" t="s">
        <v>335</v>
      </c>
      <c r="B256" s="6">
        <v>2346</v>
      </c>
      <c r="C256" s="6" t="s">
        <v>508</v>
      </c>
      <c r="D256" s="6" t="s">
        <v>220</v>
      </c>
      <c r="E256" s="6">
        <v>0.9996</v>
      </c>
      <c r="F256" s="6">
        <v>0.3159</v>
      </c>
      <c r="G256" s="6">
        <v>9.97</v>
      </c>
    </row>
    <row r="257" s="4" customFormat="1" ht="17.6" spans="1:7">
      <c r="A257" s="6" t="s">
        <v>335</v>
      </c>
      <c r="B257" s="6">
        <v>2366</v>
      </c>
      <c r="C257" s="6" t="s">
        <v>509</v>
      </c>
      <c r="D257" s="6" t="s">
        <v>318</v>
      </c>
      <c r="E257" s="6">
        <v>0.9996</v>
      </c>
      <c r="F257" s="6">
        <v>0.1762</v>
      </c>
      <c r="G257" s="6">
        <v>4.39</v>
      </c>
    </row>
    <row r="258" s="4" customFormat="1" ht="17.6" spans="1:7">
      <c r="A258" s="6" t="s">
        <v>335</v>
      </c>
      <c r="B258" s="6">
        <v>2378</v>
      </c>
      <c r="C258" s="6" t="s">
        <v>510</v>
      </c>
      <c r="D258" s="6" t="s">
        <v>222</v>
      </c>
      <c r="E258" s="6">
        <v>0.9996</v>
      </c>
      <c r="F258" s="6">
        <v>0.0167</v>
      </c>
      <c r="G258" s="6">
        <v>3.92</v>
      </c>
    </row>
    <row r="259" s="4" customFormat="1" ht="17.6" spans="1:7">
      <c r="A259" s="6" t="s">
        <v>335</v>
      </c>
      <c r="B259" s="6">
        <v>200521</v>
      </c>
      <c r="C259" s="6" t="s">
        <v>511</v>
      </c>
      <c r="D259" s="6"/>
      <c r="E259" s="6">
        <v>0.9996</v>
      </c>
      <c r="F259" s="6">
        <v>0.0004</v>
      </c>
      <c r="G259" s="6">
        <v>1.7</v>
      </c>
    </row>
    <row r="260" s="4" customFormat="1" ht="17.6" spans="1:7">
      <c r="A260" s="6" t="s">
        <v>335</v>
      </c>
      <c r="B260" s="6">
        <v>200530</v>
      </c>
      <c r="C260" s="6" t="s">
        <v>512</v>
      </c>
      <c r="D260" s="6"/>
      <c r="E260" s="6">
        <v>0.9996</v>
      </c>
      <c r="F260" s="6">
        <v>0.0004</v>
      </c>
      <c r="G260" s="6">
        <v>1.69</v>
      </c>
    </row>
    <row r="261" s="4" customFormat="1" ht="17.6" spans="1:7">
      <c r="A261" s="6" t="s">
        <v>335</v>
      </c>
      <c r="B261" s="6">
        <v>300002</v>
      </c>
      <c r="C261" s="6" t="s">
        <v>513</v>
      </c>
      <c r="D261" s="6" t="s">
        <v>325</v>
      </c>
      <c r="E261" s="6">
        <v>0.9996</v>
      </c>
      <c r="F261" s="6">
        <v>0.5825</v>
      </c>
      <c r="G261" s="6">
        <v>5.23</v>
      </c>
    </row>
    <row r="262" s="4" customFormat="1" ht="17.6" spans="1:7">
      <c r="A262" s="6" t="s">
        <v>335</v>
      </c>
      <c r="B262" s="6">
        <v>300017</v>
      </c>
      <c r="C262" s="6" t="s">
        <v>514</v>
      </c>
      <c r="D262" s="6" t="s">
        <v>325</v>
      </c>
      <c r="E262" s="6">
        <v>0.9996</v>
      </c>
      <c r="F262" s="6">
        <v>0.0151</v>
      </c>
      <c r="G262" s="6">
        <v>8.2</v>
      </c>
    </row>
    <row r="263" s="4" customFormat="1" ht="17.6" spans="1:7">
      <c r="A263" s="6" t="s">
        <v>335</v>
      </c>
      <c r="B263" s="6">
        <v>300027</v>
      </c>
      <c r="C263" s="6" t="s">
        <v>515</v>
      </c>
      <c r="D263" s="6" t="s">
        <v>206</v>
      </c>
      <c r="E263" s="6">
        <v>0.9996</v>
      </c>
      <c r="F263" s="6">
        <v>0.206</v>
      </c>
      <c r="G263" s="6">
        <v>3.94</v>
      </c>
    </row>
    <row r="264" s="4" customFormat="1" ht="17.6" spans="1:7">
      <c r="A264" s="6" t="s">
        <v>335</v>
      </c>
      <c r="B264" s="6">
        <v>300097</v>
      </c>
      <c r="C264" s="6" t="s">
        <v>516</v>
      </c>
      <c r="D264" s="6" t="s">
        <v>237</v>
      </c>
      <c r="E264" s="6">
        <v>0.9996</v>
      </c>
      <c r="F264" s="6">
        <v>0.4341</v>
      </c>
      <c r="G264" s="6">
        <v>9.24</v>
      </c>
    </row>
    <row r="265" s="4" customFormat="1" ht="17.6" spans="1:7">
      <c r="A265" s="6" t="s">
        <v>335</v>
      </c>
      <c r="B265" s="6">
        <v>300102</v>
      </c>
      <c r="C265" s="6" t="s">
        <v>517</v>
      </c>
      <c r="D265" s="6" t="s">
        <v>228</v>
      </c>
      <c r="E265" s="6">
        <v>0.9996</v>
      </c>
      <c r="F265" s="6">
        <v>0.0529</v>
      </c>
      <c r="G265" s="6">
        <v>4.56</v>
      </c>
    </row>
    <row r="266" s="4" customFormat="1" ht="17.6" spans="1:7">
      <c r="A266" s="6" t="s">
        <v>193</v>
      </c>
      <c r="B266" s="6">
        <v>600239</v>
      </c>
      <c r="C266" s="6" t="s">
        <v>518</v>
      </c>
      <c r="D266" s="6" t="s">
        <v>212</v>
      </c>
      <c r="E266" s="6">
        <v>0.9995</v>
      </c>
      <c r="F266" s="6">
        <v>0.807</v>
      </c>
      <c r="G266" s="6">
        <v>2.86</v>
      </c>
    </row>
    <row r="267" s="4" customFormat="1" ht="17.6" spans="1:7">
      <c r="A267" s="6" t="s">
        <v>335</v>
      </c>
      <c r="B267" s="6">
        <v>509</v>
      </c>
      <c r="C267" s="6" t="s">
        <v>519</v>
      </c>
      <c r="D267" s="6" t="s">
        <v>305</v>
      </c>
      <c r="E267" s="6">
        <v>0.9995</v>
      </c>
      <c r="F267" s="6">
        <v>0.9995</v>
      </c>
      <c r="G267" s="6">
        <v>1.2</v>
      </c>
    </row>
    <row r="268" s="4" customFormat="1" ht="17.6" spans="1:7">
      <c r="A268" s="6" t="s">
        <v>335</v>
      </c>
      <c r="B268" s="6">
        <v>697</v>
      </c>
      <c r="C268" s="6" t="s">
        <v>520</v>
      </c>
      <c r="D268" s="6" t="s">
        <v>521</v>
      </c>
      <c r="E268" s="6">
        <v>0.9995</v>
      </c>
      <c r="F268" s="6">
        <v>0.8694</v>
      </c>
      <c r="G268" s="6">
        <v>8.44</v>
      </c>
    </row>
    <row r="269" s="4" customFormat="1" ht="17.6" spans="1:7">
      <c r="A269" s="6" t="s">
        <v>335</v>
      </c>
      <c r="B269" s="6">
        <v>711</v>
      </c>
      <c r="C269" s="6" t="s">
        <v>522</v>
      </c>
      <c r="D269" s="6" t="s">
        <v>359</v>
      </c>
      <c r="E269" s="6">
        <v>0.9995</v>
      </c>
      <c r="F269" s="6">
        <v>0.0191</v>
      </c>
      <c r="G269" s="6">
        <v>3.53</v>
      </c>
    </row>
    <row r="270" s="4" customFormat="1" ht="17.6" spans="1:7">
      <c r="A270" s="6" t="s">
        <v>335</v>
      </c>
      <c r="B270" s="6">
        <v>2094</v>
      </c>
      <c r="C270" s="6" t="s">
        <v>523</v>
      </c>
      <c r="D270" s="6" t="s">
        <v>307</v>
      </c>
      <c r="E270" s="6">
        <v>0.9995</v>
      </c>
      <c r="F270" s="6">
        <v>0.0023</v>
      </c>
      <c r="G270" s="6">
        <v>3.86</v>
      </c>
    </row>
    <row r="271" s="4" customFormat="1" ht="17.6" spans="1:7">
      <c r="A271" s="6" t="s">
        <v>335</v>
      </c>
      <c r="B271" s="6">
        <v>2147</v>
      </c>
      <c r="C271" s="6" t="s">
        <v>524</v>
      </c>
      <c r="D271" s="6" t="s">
        <v>525</v>
      </c>
      <c r="E271" s="6">
        <v>0.9995</v>
      </c>
      <c r="F271" s="6">
        <v>0.1626</v>
      </c>
      <c r="G271" s="6">
        <v>1.42</v>
      </c>
    </row>
    <row r="272" s="4" customFormat="1" ht="17.6" spans="1:7">
      <c r="A272" s="6" t="s">
        <v>335</v>
      </c>
      <c r="B272" s="6">
        <v>2264</v>
      </c>
      <c r="C272" s="6" t="s">
        <v>526</v>
      </c>
      <c r="D272" s="6" t="s">
        <v>497</v>
      </c>
      <c r="E272" s="6">
        <v>0.9995</v>
      </c>
      <c r="F272" s="6">
        <v>0.5144</v>
      </c>
      <c r="G272" s="6">
        <v>4.51</v>
      </c>
    </row>
    <row r="273" s="4" customFormat="1" ht="17.6" spans="1:7">
      <c r="A273" s="6" t="s">
        <v>335</v>
      </c>
      <c r="B273" s="6">
        <v>2297</v>
      </c>
      <c r="C273" s="6" t="s">
        <v>527</v>
      </c>
      <c r="D273" s="6" t="s">
        <v>448</v>
      </c>
      <c r="E273" s="6">
        <v>0.9995</v>
      </c>
      <c r="F273" s="6">
        <v>0.0055</v>
      </c>
      <c r="G273" s="6">
        <v>5.09</v>
      </c>
    </row>
    <row r="274" s="4" customFormat="1" ht="17.6" spans="1:7">
      <c r="A274" s="6" t="s">
        <v>335</v>
      </c>
      <c r="B274" s="6">
        <v>2345</v>
      </c>
      <c r="C274" s="6" t="s">
        <v>528</v>
      </c>
      <c r="D274" s="6" t="s">
        <v>201</v>
      </c>
      <c r="E274" s="6">
        <v>0.9995</v>
      </c>
      <c r="F274" s="6">
        <v>0.0023</v>
      </c>
      <c r="G274" s="6">
        <v>3.26</v>
      </c>
    </row>
    <row r="275" s="4" customFormat="1" ht="17.6" spans="1:7">
      <c r="A275" s="6" t="s">
        <v>335</v>
      </c>
      <c r="B275" s="6">
        <v>2349</v>
      </c>
      <c r="C275" s="6" t="s">
        <v>529</v>
      </c>
      <c r="D275" s="6" t="s">
        <v>233</v>
      </c>
      <c r="E275" s="6">
        <v>0.9995</v>
      </c>
      <c r="F275" s="6">
        <v>0.0776</v>
      </c>
      <c r="G275" s="6">
        <v>5.48</v>
      </c>
    </row>
    <row r="276" s="4" customFormat="1" ht="17.6" spans="1:7">
      <c r="A276" s="6" t="s">
        <v>335</v>
      </c>
      <c r="B276" s="6">
        <v>2356</v>
      </c>
      <c r="C276" s="6" t="s">
        <v>530</v>
      </c>
      <c r="D276" s="6" t="s">
        <v>201</v>
      </c>
      <c r="E276" s="6">
        <v>0.9995</v>
      </c>
      <c r="F276" s="6">
        <v>1</v>
      </c>
      <c r="G276" s="6">
        <v>1.37</v>
      </c>
    </row>
    <row r="277" s="4" customFormat="1" ht="17.6" spans="1:7">
      <c r="A277" s="6" t="s">
        <v>335</v>
      </c>
      <c r="B277" s="6">
        <v>2437</v>
      </c>
      <c r="C277" s="6" t="s">
        <v>531</v>
      </c>
      <c r="D277" s="6" t="s">
        <v>532</v>
      </c>
      <c r="E277" s="6">
        <v>0.9995</v>
      </c>
      <c r="F277" s="6">
        <v>0.2427</v>
      </c>
      <c r="G277" s="6">
        <v>2.93</v>
      </c>
    </row>
    <row r="278" s="4" customFormat="1" ht="17.6" spans="1:7">
      <c r="A278" s="6" t="s">
        <v>335</v>
      </c>
      <c r="B278" s="6">
        <v>2453</v>
      </c>
      <c r="C278" s="6" t="s">
        <v>533</v>
      </c>
      <c r="D278" s="6" t="s">
        <v>257</v>
      </c>
      <c r="E278" s="6">
        <v>0.9995</v>
      </c>
      <c r="F278" s="6">
        <v>0.681</v>
      </c>
      <c r="G278" s="6">
        <v>4.82</v>
      </c>
    </row>
    <row r="279" s="4" customFormat="1" ht="17.6" spans="1:7">
      <c r="A279" s="6" t="s">
        <v>335</v>
      </c>
      <c r="B279" s="6">
        <v>2466</v>
      </c>
      <c r="C279" s="6" t="s">
        <v>534</v>
      </c>
      <c r="D279" s="6" t="s">
        <v>222</v>
      </c>
      <c r="E279" s="6">
        <v>0.9995</v>
      </c>
      <c r="F279" s="6">
        <v>0.2421</v>
      </c>
      <c r="G279" s="6">
        <v>16.56</v>
      </c>
    </row>
    <row r="280" s="4" customFormat="1" ht="17.6" spans="1:7">
      <c r="A280" s="6" t="s">
        <v>335</v>
      </c>
      <c r="B280" s="6">
        <v>2471</v>
      </c>
      <c r="C280" s="6" t="s">
        <v>535</v>
      </c>
      <c r="D280" s="6" t="s">
        <v>220</v>
      </c>
      <c r="E280" s="6">
        <v>0.9995</v>
      </c>
      <c r="F280" s="6">
        <v>0.2142</v>
      </c>
      <c r="G280" s="6">
        <v>2.38</v>
      </c>
    </row>
    <row r="281" s="4" customFormat="1" ht="17.6" spans="1:7">
      <c r="A281" s="6" t="s">
        <v>335</v>
      </c>
      <c r="B281" s="6">
        <v>2491</v>
      </c>
      <c r="C281" s="6" t="s">
        <v>536</v>
      </c>
      <c r="D281" s="6" t="s">
        <v>245</v>
      </c>
      <c r="E281" s="6">
        <v>0.9995</v>
      </c>
      <c r="F281" s="6">
        <v>0.3752</v>
      </c>
      <c r="G281" s="6">
        <v>5.43</v>
      </c>
    </row>
    <row r="282" s="4" customFormat="1" ht="17.6" spans="1:7">
      <c r="A282" s="6" t="s">
        <v>335</v>
      </c>
      <c r="B282" s="6">
        <v>2517</v>
      </c>
      <c r="C282" s="6" t="s">
        <v>537</v>
      </c>
      <c r="D282" s="6" t="s">
        <v>242</v>
      </c>
      <c r="E282" s="6">
        <v>0.9995</v>
      </c>
      <c r="F282" s="6">
        <v>0.2272</v>
      </c>
      <c r="G282" s="6">
        <v>2.56</v>
      </c>
    </row>
    <row r="283" s="4" customFormat="1" ht="17.6" spans="1:7">
      <c r="A283" s="6" t="s">
        <v>335</v>
      </c>
      <c r="B283" s="6">
        <v>2537</v>
      </c>
      <c r="C283" s="6" t="s">
        <v>538</v>
      </c>
      <c r="D283" s="6" t="s">
        <v>283</v>
      </c>
      <c r="E283" s="6">
        <v>0.9995</v>
      </c>
      <c r="F283" s="6">
        <v>0.3977</v>
      </c>
      <c r="G283" s="6">
        <v>6.18</v>
      </c>
    </row>
    <row r="284" s="4" customFormat="1" ht="17.6" spans="1:7">
      <c r="A284" s="6" t="s">
        <v>335</v>
      </c>
      <c r="B284" s="6">
        <v>2544</v>
      </c>
      <c r="C284" s="6" t="s">
        <v>539</v>
      </c>
      <c r="D284" s="6" t="s">
        <v>386</v>
      </c>
      <c r="E284" s="6">
        <v>0.9995</v>
      </c>
      <c r="F284" s="6">
        <v>0.5613</v>
      </c>
      <c r="G284" s="6">
        <v>13.93</v>
      </c>
    </row>
    <row r="285" s="4" customFormat="1" ht="17.6" spans="1:7">
      <c r="A285" s="6" t="s">
        <v>335</v>
      </c>
      <c r="B285" s="6">
        <v>2564</v>
      </c>
      <c r="C285" s="6" t="s">
        <v>540</v>
      </c>
      <c r="D285" s="6" t="s">
        <v>318</v>
      </c>
      <c r="E285" s="6">
        <v>0.9995</v>
      </c>
      <c r="F285" s="6">
        <v>0.5931</v>
      </c>
      <c r="G285" s="6">
        <v>4.22</v>
      </c>
    </row>
    <row r="286" s="4" customFormat="1" ht="17.6" spans="1:7">
      <c r="A286" s="6" t="s">
        <v>335</v>
      </c>
      <c r="B286" s="6">
        <v>2565</v>
      </c>
      <c r="C286" s="6" t="s">
        <v>541</v>
      </c>
      <c r="D286" s="6" t="s">
        <v>199</v>
      </c>
      <c r="E286" s="6">
        <v>0.9995</v>
      </c>
      <c r="F286" s="6">
        <v>0.2352</v>
      </c>
      <c r="G286" s="6">
        <v>4.18</v>
      </c>
    </row>
    <row r="287" s="4" customFormat="1" ht="17.6" spans="1:7">
      <c r="A287" s="6" t="s">
        <v>335</v>
      </c>
      <c r="B287" s="6">
        <v>2589</v>
      </c>
      <c r="C287" s="6" t="s">
        <v>542</v>
      </c>
      <c r="D287" s="6" t="s">
        <v>543</v>
      </c>
      <c r="E287" s="6">
        <v>0.9995</v>
      </c>
      <c r="F287" s="6">
        <v>0.0005</v>
      </c>
      <c r="G287" s="6">
        <v>5.15</v>
      </c>
    </row>
    <row r="288" s="4" customFormat="1" ht="17.6" spans="1:7">
      <c r="A288" s="6" t="s">
        <v>335</v>
      </c>
      <c r="B288" s="6">
        <v>2592</v>
      </c>
      <c r="C288" s="6" t="s">
        <v>544</v>
      </c>
      <c r="D288" s="6" t="s">
        <v>283</v>
      </c>
      <c r="E288" s="6">
        <v>0.9995</v>
      </c>
      <c r="F288" s="6">
        <v>0.4812</v>
      </c>
      <c r="G288" s="6">
        <v>11.51</v>
      </c>
    </row>
    <row r="289" s="4" customFormat="1" ht="17.6" spans="1:7">
      <c r="A289" s="6" t="s">
        <v>335</v>
      </c>
      <c r="B289" s="6">
        <v>2623</v>
      </c>
      <c r="C289" s="6" t="s">
        <v>545</v>
      </c>
      <c r="D289" s="6" t="s">
        <v>546</v>
      </c>
      <c r="E289" s="6">
        <v>0.9995</v>
      </c>
      <c r="F289" s="6">
        <v>0.8864</v>
      </c>
      <c r="G289" s="6">
        <v>35.51</v>
      </c>
    </row>
    <row r="290" s="4" customFormat="1" ht="17.6" spans="1:7">
      <c r="A290" s="6" t="s">
        <v>335</v>
      </c>
      <c r="B290" s="6">
        <v>200152</v>
      </c>
      <c r="C290" s="6" t="s">
        <v>547</v>
      </c>
      <c r="D290" s="6"/>
      <c r="E290" s="6">
        <v>0.9995</v>
      </c>
      <c r="F290" s="6">
        <v>0.0206</v>
      </c>
      <c r="G290" s="6">
        <v>6.49</v>
      </c>
    </row>
    <row r="291" s="4" customFormat="1" ht="17.6" spans="1:7">
      <c r="A291" s="6" t="s">
        <v>335</v>
      </c>
      <c r="B291" s="6">
        <v>300140</v>
      </c>
      <c r="C291" s="6" t="s">
        <v>548</v>
      </c>
      <c r="D291" s="6" t="s">
        <v>220</v>
      </c>
      <c r="E291" s="6">
        <v>0.9995</v>
      </c>
      <c r="F291" s="6">
        <v>0.1847</v>
      </c>
      <c r="G291" s="6">
        <v>8.97</v>
      </c>
    </row>
    <row r="292" s="4" customFormat="1" ht="17.6" spans="1:7">
      <c r="A292" s="6" t="s">
        <v>335</v>
      </c>
      <c r="B292" s="6">
        <v>300159</v>
      </c>
      <c r="C292" s="6" t="s">
        <v>549</v>
      </c>
      <c r="D292" s="6" t="s">
        <v>521</v>
      </c>
      <c r="E292" s="6">
        <v>0.9995</v>
      </c>
      <c r="F292" s="6">
        <v>0.1572</v>
      </c>
      <c r="G292" s="6">
        <v>4.21</v>
      </c>
    </row>
    <row r="293" s="4" customFormat="1" ht="17.6" spans="1:7">
      <c r="A293" s="6" t="s">
        <v>335</v>
      </c>
      <c r="B293" s="6">
        <v>300168</v>
      </c>
      <c r="C293" s="6" t="s">
        <v>550</v>
      </c>
      <c r="D293" s="6" t="s">
        <v>242</v>
      </c>
      <c r="E293" s="6">
        <v>0.9995</v>
      </c>
      <c r="F293" s="6">
        <v>0.745</v>
      </c>
      <c r="G293" s="6">
        <v>21.68</v>
      </c>
    </row>
    <row r="294" s="4" customFormat="1" ht="17.6" spans="1:7">
      <c r="A294" s="6" t="s">
        <v>335</v>
      </c>
      <c r="B294" s="6">
        <v>300169</v>
      </c>
      <c r="C294" s="6" t="s">
        <v>551</v>
      </c>
      <c r="D294" s="6" t="s">
        <v>309</v>
      </c>
      <c r="E294" s="6">
        <v>0.9995</v>
      </c>
      <c r="F294" s="6">
        <v>0.6103</v>
      </c>
      <c r="G294" s="6">
        <v>6.08</v>
      </c>
    </row>
    <row r="295" s="4" customFormat="1" ht="17.6" spans="1:7">
      <c r="A295" s="6" t="s">
        <v>335</v>
      </c>
      <c r="B295" s="6">
        <v>300176</v>
      </c>
      <c r="C295" s="6" t="s">
        <v>552</v>
      </c>
      <c r="D295" s="6" t="s">
        <v>283</v>
      </c>
      <c r="E295" s="6">
        <v>0.9995</v>
      </c>
      <c r="F295" s="6">
        <v>0.3768</v>
      </c>
      <c r="G295" s="6">
        <v>6.4</v>
      </c>
    </row>
    <row r="296" s="4" customFormat="1" ht="17.6" spans="1:7">
      <c r="A296" s="6" t="s">
        <v>335</v>
      </c>
      <c r="B296" s="6">
        <v>300189</v>
      </c>
      <c r="C296" s="6" t="s">
        <v>553</v>
      </c>
      <c r="D296" s="6" t="s">
        <v>214</v>
      </c>
      <c r="E296" s="6">
        <v>0.9995</v>
      </c>
      <c r="F296" s="6">
        <v>0.877</v>
      </c>
      <c r="G296" s="6">
        <v>3.73</v>
      </c>
    </row>
    <row r="297" s="4" customFormat="1" ht="17.6" spans="1:7">
      <c r="A297" s="6" t="s">
        <v>335</v>
      </c>
      <c r="B297" s="6">
        <v>300197</v>
      </c>
      <c r="C297" s="6" t="s">
        <v>554</v>
      </c>
      <c r="D297" s="6" t="s">
        <v>285</v>
      </c>
      <c r="E297" s="6">
        <v>0.9995</v>
      </c>
      <c r="F297" s="6">
        <v>0.0879</v>
      </c>
      <c r="G297" s="6">
        <v>2.7</v>
      </c>
    </row>
    <row r="298" s="4" customFormat="1" ht="17.6" spans="1:7">
      <c r="A298" s="6" t="s">
        <v>335</v>
      </c>
      <c r="B298" s="6">
        <v>300199</v>
      </c>
      <c r="C298" s="6" t="s">
        <v>555</v>
      </c>
      <c r="D298" s="6" t="s">
        <v>342</v>
      </c>
      <c r="E298" s="6">
        <v>0.9995</v>
      </c>
      <c r="F298" s="6">
        <v>0.0766</v>
      </c>
      <c r="G298" s="6">
        <v>5.59</v>
      </c>
    </row>
    <row r="299" s="4" customFormat="1" ht="17.6" spans="1:7">
      <c r="A299" s="6" t="s">
        <v>335</v>
      </c>
      <c r="B299" s="6">
        <v>300217</v>
      </c>
      <c r="C299" s="6" t="s">
        <v>556</v>
      </c>
      <c r="D299" s="6" t="s">
        <v>265</v>
      </c>
      <c r="E299" s="6">
        <v>0.9995</v>
      </c>
      <c r="F299" s="6">
        <v>0.0936</v>
      </c>
      <c r="G299" s="6">
        <v>2.51</v>
      </c>
    </row>
    <row r="300" s="4" customFormat="1" ht="17.6" spans="1:7">
      <c r="A300" s="6" t="s">
        <v>335</v>
      </c>
      <c r="B300" s="6">
        <v>300222</v>
      </c>
      <c r="C300" s="6" t="s">
        <v>557</v>
      </c>
      <c r="D300" s="6" t="s">
        <v>220</v>
      </c>
      <c r="E300" s="6">
        <v>0.9995</v>
      </c>
      <c r="F300" s="6">
        <v>0.3815</v>
      </c>
      <c r="G300" s="6">
        <v>7.9</v>
      </c>
    </row>
    <row r="301" s="4" customFormat="1" ht="17.6" spans="1:7">
      <c r="A301" s="6" t="s">
        <v>335</v>
      </c>
      <c r="B301" s="6">
        <v>300249</v>
      </c>
      <c r="C301" s="6" t="s">
        <v>558</v>
      </c>
      <c r="D301" s="6" t="s">
        <v>237</v>
      </c>
      <c r="E301" s="6">
        <v>0.9995</v>
      </c>
      <c r="F301" s="6">
        <v>0.4923</v>
      </c>
      <c r="G301" s="6">
        <v>6.66</v>
      </c>
    </row>
    <row r="302" s="4" customFormat="1" ht="17.6" spans="1:7">
      <c r="A302" s="6" t="s">
        <v>335</v>
      </c>
      <c r="B302" s="6">
        <v>300289</v>
      </c>
      <c r="C302" s="6" t="s">
        <v>559</v>
      </c>
      <c r="D302" s="6" t="s">
        <v>438</v>
      </c>
      <c r="E302" s="6">
        <v>0.9995</v>
      </c>
      <c r="F302" s="6">
        <v>0.035</v>
      </c>
      <c r="G302" s="6">
        <v>5.3</v>
      </c>
    </row>
    <row r="303" s="4" customFormat="1" ht="17.6" spans="1:7">
      <c r="A303" s="6" t="s">
        <v>335</v>
      </c>
      <c r="B303" s="6">
        <v>300293</v>
      </c>
      <c r="C303" s="6" t="s">
        <v>560</v>
      </c>
      <c r="D303" s="6" t="s">
        <v>237</v>
      </c>
      <c r="E303" s="6">
        <v>0.9995</v>
      </c>
      <c r="F303" s="6">
        <v>0.4069</v>
      </c>
      <c r="G303" s="6">
        <v>8.44</v>
      </c>
    </row>
    <row r="304" s="4" customFormat="1" ht="17.6" spans="1:7">
      <c r="A304" s="6" t="s">
        <v>335</v>
      </c>
      <c r="B304" s="6">
        <v>2633</v>
      </c>
      <c r="C304" s="6" t="s">
        <v>561</v>
      </c>
      <c r="D304" s="6" t="s">
        <v>237</v>
      </c>
      <c r="E304" s="6">
        <v>0.9994</v>
      </c>
      <c r="F304" s="6">
        <v>0.2248</v>
      </c>
      <c r="G304" s="6">
        <v>7.44</v>
      </c>
    </row>
    <row r="305" s="4" customFormat="1" ht="17.6" spans="1:7">
      <c r="A305" s="6" t="s">
        <v>335</v>
      </c>
      <c r="B305" s="6">
        <v>2662</v>
      </c>
      <c r="C305" s="6" t="s">
        <v>562</v>
      </c>
      <c r="D305" s="6" t="s">
        <v>283</v>
      </c>
      <c r="E305" s="6">
        <v>0.9994</v>
      </c>
      <c r="F305" s="6">
        <v>0.4533</v>
      </c>
      <c r="G305" s="6">
        <v>4.15</v>
      </c>
    </row>
    <row r="306" s="4" customFormat="1" ht="17.6" spans="1:7">
      <c r="A306" s="6" t="s">
        <v>335</v>
      </c>
      <c r="B306" s="6">
        <v>2686</v>
      </c>
      <c r="C306" s="6" t="s">
        <v>563</v>
      </c>
      <c r="D306" s="6" t="s">
        <v>237</v>
      </c>
      <c r="E306" s="6">
        <v>0.9994</v>
      </c>
      <c r="F306" s="6">
        <v>0.3927</v>
      </c>
      <c r="G306" s="6">
        <v>5.27</v>
      </c>
    </row>
    <row r="307" s="4" customFormat="1" ht="17.6" spans="1:7">
      <c r="A307" s="6" t="s">
        <v>335</v>
      </c>
      <c r="B307" s="6">
        <v>2696</v>
      </c>
      <c r="C307" s="6" t="s">
        <v>564</v>
      </c>
      <c r="D307" s="6" t="s">
        <v>214</v>
      </c>
      <c r="E307" s="6">
        <v>0.9994</v>
      </c>
      <c r="F307" s="6">
        <v>0.0018</v>
      </c>
      <c r="G307" s="6">
        <v>6.02</v>
      </c>
    </row>
    <row r="308" s="4" customFormat="1" ht="17.6" spans="1:7">
      <c r="A308" s="6" t="s">
        <v>335</v>
      </c>
      <c r="B308" s="6">
        <v>300299</v>
      </c>
      <c r="C308" s="6" t="s">
        <v>565</v>
      </c>
      <c r="D308" s="6" t="s">
        <v>242</v>
      </c>
      <c r="E308" s="6">
        <v>0.9994</v>
      </c>
      <c r="F308" s="6">
        <v>0.4086</v>
      </c>
      <c r="G308" s="6">
        <v>4.78</v>
      </c>
    </row>
    <row r="309" s="4" customFormat="1" ht="17.6" spans="1:7">
      <c r="A309" s="6" t="s">
        <v>335</v>
      </c>
      <c r="B309" s="6">
        <v>300318</v>
      </c>
      <c r="C309" s="6" t="s">
        <v>566</v>
      </c>
      <c r="D309" s="6" t="s">
        <v>438</v>
      </c>
      <c r="E309" s="6">
        <v>0.9994</v>
      </c>
      <c r="F309" s="6">
        <v>0.8953</v>
      </c>
      <c r="G309" s="6">
        <v>5.19</v>
      </c>
    </row>
    <row r="310" s="4" customFormat="1" ht="17.6" spans="1:7">
      <c r="A310" s="6" t="s">
        <v>335</v>
      </c>
      <c r="B310" s="6">
        <v>300334</v>
      </c>
      <c r="C310" s="6" t="s">
        <v>567</v>
      </c>
      <c r="D310" s="6" t="s">
        <v>359</v>
      </c>
      <c r="E310" s="6">
        <v>0.9994</v>
      </c>
      <c r="F310" s="6">
        <v>0.4163</v>
      </c>
      <c r="G310" s="6">
        <v>8.55</v>
      </c>
    </row>
    <row r="311" s="4" customFormat="1" ht="17.6" spans="1:7">
      <c r="A311" s="6" t="s">
        <v>335</v>
      </c>
      <c r="B311" s="6">
        <v>300336</v>
      </c>
      <c r="C311" s="6" t="s">
        <v>568</v>
      </c>
      <c r="D311" s="6" t="s">
        <v>206</v>
      </c>
      <c r="E311" s="6">
        <v>0.9994</v>
      </c>
      <c r="F311" s="6">
        <v>0.3204</v>
      </c>
      <c r="G311" s="6">
        <v>4.55</v>
      </c>
    </row>
    <row r="312" s="4" customFormat="1" ht="17.6" spans="1:7">
      <c r="A312" s="6" t="s">
        <v>335</v>
      </c>
      <c r="B312" s="6">
        <v>300338</v>
      </c>
      <c r="C312" s="6" t="s">
        <v>569</v>
      </c>
      <c r="D312" s="6" t="s">
        <v>457</v>
      </c>
      <c r="E312" s="6">
        <v>0.9994</v>
      </c>
      <c r="F312" s="6">
        <v>0.6581</v>
      </c>
      <c r="G312" s="6">
        <v>7.67</v>
      </c>
    </row>
    <row r="313" s="4" customFormat="1" ht="17.6" spans="1:7">
      <c r="A313" s="6" t="s">
        <v>335</v>
      </c>
      <c r="B313" s="6">
        <v>2713</v>
      </c>
      <c r="C313" s="6" t="s">
        <v>570</v>
      </c>
      <c r="D313" s="6" t="s">
        <v>285</v>
      </c>
      <c r="E313" s="6">
        <v>0.9993</v>
      </c>
      <c r="F313" s="6">
        <v>1</v>
      </c>
      <c r="G313" s="6">
        <v>6.08</v>
      </c>
    </row>
    <row r="314" s="4" customFormat="1" ht="17.6" spans="1:7">
      <c r="A314" s="6" t="s">
        <v>335</v>
      </c>
      <c r="B314" s="6">
        <v>300353</v>
      </c>
      <c r="C314" s="6" t="s">
        <v>571</v>
      </c>
      <c r="D314" s="6" t="s">
        <v>245</v>
      </c>
      <c r="E314" s="6">
        <v>0.9993</v>
      </c>
      <c r="F314" s="6">
        <v>0.225</v>
      </c>
      <c r="G314" s="6">
        <v>10.05</v>
      </c>
    </row>
    <row r="315" s="4" customFormat="1" ht="17.6" spans="1:7">
      <c r="A315" s="6" t="s">
        <v>193</v>
      </c>
      <c r="B315" s="6">
        <v>600169</v>
      </c>
      <c r="C315" s="6" t="s">
        <v>572</v>
      </c>
      <c r="D315" s="6" t="s">
        <v>318</v>
      </c>
      <c r="E315" s="6">
        <v>0.9992</v>
      </c>
      <c r="F315" s="6">
        <v>0.328</v>
      </c>
      <c r="G315" s="6">
        <v>1.95</v>
      </c>
    </row>
    <row r="316" s="4" customFormat="1" ht="17.6" spans="1:7">
      <c r="A316" s="6" t="s">
        <v>193</v>
      </c>
      <c r="B316" s="6">
        <v>600310</v>
      </c>
      <c r="C316" s="6" t="s">
        <v>573</v>
      </c>
      <c r="D316" s="6" t="s">
        <v>230</v>
      </c>
      <c r="E316" s="6">
        <v>0.9992</v>
      </c>
      <c r="F316" s="6">
        <v>0.397</v>
      </c>
      <c r="G316" s="6">
        <v>3.71</v>
      </c>
    </row>
    <row r="317" s="4" customFormat="1" ht="17.6" spans="1:7">
      <c r="A317" s="6" t="s">
        <v>193</v>
      </c>
      <c r="B317" s="6">
        <v>600343</v>
      </c>
      <c r="C317" s="6" t="s">
        <v>574</v>
      </c>
      <c r="D317" s="6" t="s">
        <v>237</v>
      </c>
      <c r="E317" s="6">
        <v>0.9992</v>
      </c>
      <c r="F317" s="6">
        <v>0.1949</v>
      </c>
      <c r="G317" s="6">
        <v>8.03</v>
      </c>
    </row>
    <row r="318" s="4" customFormat="1" ht="17.6" spans="1:7">
      <c r="A318" s="6" t="s">
        <v>193</v>
      </c>
      <c r="B318" s="6">
        <v>600366</v>
      </c>
      <c r="C318" s="6" t="s">
        <v>575</v>
      </c>
      <c r="D318" s="6" t="s">
        <v>408</v>
      </c>
      <c r="E318" s="6">
        <v>0.9992</v>
      </c>
      <c r="F318" s="6">
        <v>0.0648</v>
      </c>
      <c r="G318" s="6">
        <v>5.55</v>
      </c>
    </row>
    <row r="319" s="4" customFormat="1" ht="17.6" spans="1:7">
      <c r="A319" s="6" t="s">
        <v>193</v>
      </c>
      <c r="B319" s="6">
        <v>600509</v>
      </c>
      <c r="C319" s="6" t="s">
        <v>576</v>
      </c>
      <c r="D319" s="6" t="s">
        <v>230</v>
      </c>
      <c r="E319" s="6">
        <v>0.9992</v>
      </c>
      <c r="F319" s="6">
        <v>0.0138</v>
      </c>
      <c r="G319" s="6">
        <v>3.02</v>
      </c>
    </row>
    <row r="320" s="4" customFormat="1" ht="17.6" spans="1:7">
      <c r="A320" s="6" t="s">
        <v>193</v>
      </c>
      <c r="B320" s="6">
        <v>603009</v>
      </c>
      <c r="C320" s="6" t="s">
        <v>577</v>
      </c>
      <c r="D320" s="6" t="s">
        <v>283</v>
      </c>
      <c r="E320" s="6">
        <v>0.9992</v>
      </c>
      <c r="F320" s="6">
        <v>0.0421</v>
      </c>
      <c r="G320" s="6">
        <v>6.11</v>
      </c>
    </row>
    <row r="321" s="4" customFormat="1" ht="17.6" spans="1:7">
      <c r="A321" s="6" t="s">
        <v>193</v>
      </c>
      <c r="B321" s="6">
        <v>603023</v>
      </c>
      <c r="C321" s="6" t="s">
        <v>578</v>
      </c>
      <c r="D321" s="6" t="s">
        <v>370</v>
      </c>
      <c r="E321" s="6">
        <v>0.9992</v>
      </c>
      <c r="F321" s="6">
        <v>0.3694</v>
      </c>
      <c r="G321" s="6">
        <v>5.74</v>
      </c>
    </row>
    <row r="322" s="4" customFormat="1" ht="17.6" spans="1:7">
      <c r="A322" s="6" t="s">
        <v>193</v>
      </c>
      <c r="B322" s="6">
        <v>603188</v>
      </c>
      <c r="C322" s="6" t="s">
        <v>579</v>
      </c>
      <c r="D322" s="6" t="s">
        <v>309</v>
      </c>
      <c r="E322" s="6">
        <v>0.9992</v>
      </c>
      <c r="F322" s="6">
        <v>0.1101</v>
      </c>
      <c r="G322" s="6">
        <v>6.3</v>
      </c>
    </row>
    <row r="323" s="4" customFormat="1" ht="17.6" spans="1:7">
      <c r="A323" s="6" t="s">
        <v>335</v>
      </c>
      <c r="B323" s="6">
        <v>521</v>
      </c>
      <c r="C323" s="6" t="s">
        <v>580</v>
      </c>
      <c r="D323" s="6" t="s">
        <v>265</v>
      </c>
      <c r="E323" s="6">
        <v>0.9992</v>
      </c>
      <c r="F323" s="6">
        <v>0.0092</v>
      </c>
      <c r="G323" s="6">
        <v>2.82</v>
      </c>
    </row>
    <row r="324" s="4" customFormat="1" ht="17.6" spans="1:7">
      <c r="A324" s="6" t="s">
        <v>335</v>
      </c>
      <c r="B324" s="6">
        <v>530</v>
      </c>
      <c r="C324" s="6" t="s">
        <v>581</v>
      </c>
      <c r="D324" s="6" t="s">
        <v>237</v>
      </c>
      <c r="E324" s="6">
        <v>0.9992</v>
      </c>
      <c r="F324" s="6">
        <v>0.0178</v>
      </c>
      <c r="G324" s="6">
        <v>3.37</v>
      </c>
    </row>
    <row r="325" s="4" customFormat="1" ht="17.6" spans="1:7">
      <c r="A325" s="6" t="s">
        <v>335</v>
      </c>
      <c r="B325" s="6">
        <v>2750</v>
      </c>
      <c r="C325" s="6" t="s">
        <v>582</v>
      </c>
      <c r="D325" s="6" t="s">
        <v>233</v>
      </c>
      <c r="E325" s="6">
        <v>0.9992</v>
      </c>
      <c r="F325" s="6">
        <v>0.2383</v>
      </c>
      <c r="G325" s="6">
        <v>9.1</v>
      </c>
    </row>
    <row r="326" s="4" customFormat="1" ht="17.6" spans="1:7">
      <c r="A326" s="6" t="s">
        <v>335</v>
      </c>
      <c r="B326" s="6">
        <v>300045</v>
      </c>
      <c r="C326" s="6" t="s">
        <v>583</v>
      </c>
      <c r="D326" s="6" t="s">
        <v>521</v>
      </c>
      <c r="E326" s="6">
        <v>0.9992</v>
      </c>
      <c r="F326" s="6">
        <v>0.464</v>
      </c>
      <c r="G326" s="6">
        <v>12.3</v>
      </c>
    </row>
    <row r="327" s="4" customFormat="1" ht="17.6" spans="1:7">
      <c r="A327" s="6" t="s">
        <v>335</v>
      </c>
      <c r="B327" s="6">
        <v>300079</v>
      </c>
      <c r="C327" s="6" t="s">
        <v>584</v>
      </c>
      <c r="D327" s="6" t="s">
        <v>245</v>
      </c>
      <c r="E327" s="6">
        <v>0.9992</v>
      </c>
      <c r="F327" s="6">
        <v>0.1082</v>
      </c>
      <c r="G327" s="6">
        <v>4.56</v>
      </c>
    </row>
    <row r="328" s="4" customFormat="1" ht="17.6" spans="1:7">
      <c r="A328" s="6" t="s">
        <v>335</v>
      </c>
      <c r="B328" s="6">
        <v>300391</v>
      </c>
      <c r="C328" s="6" t="s">
        <v>585</v>
      </c>
      <c r="D328" s="6" t="s">
        <v>237</v>
      </c>
      <c r="E328" s="6">
        <v>0.9992</v>
      </c>
      <c r="F328" s="6">
        <v>0.5019</v>
      </c>
      <c r="G328" s="6">
        <v>12.26</v>
      </c>
    </row>
    <row r="329" s="4" customFormat="1" ht="17.6" spans="1:7">
      <c r="A329" s="6" t="s">
        <v>335</v>
      </c>
      <c r="B329" s="6">
        <v>300439</v>
      </c>
      <c r="C329" s="6" t="s">
        <v>586</v>
      </c>
      <c r="D329" s="6" t="s">
        <v>438</v>
      </c>
      <c r="E329" s="6">
        <v>0.9992</v>
      </c>
      <c r="F329" s="6">
        <v>0.0016</v>
      </c>
      <c r="G329" s="6">
        <v>15.01</v>
      </c>
    </row>
    <row r="330" s="4" customFormat="1" ht="17.6" spans="1:7">
      <c r="A330" s="6" t="s">
        <v>193</v>
      </c>
      <c r="B330" s="6">
        <v>600237</v>
      </c>
      <c r="C330" s="6" t="s">
        <v>587</v>
      </c>
      <c r="D330" s="6" t="s">
        <v>370</v>
      </c>
      <c r="E330" s="6">
        <v>0.9991</v>
      </c>
      <c r="F330" s="6">
        <v>0.1637</v>
      </c>
      <c r="G330" s="6">
        <v>3.71</v>
      </c>
    </row>
    <row r="331" s="4" customFormat="1" ht="17.6" spans="1:7">
      <c r="A331" s="6" t="s">
        <v>193</v>
      </c>
      <c r="B331" s="6">
        <v>600241</v>
      </c>
      <c r="C331" s="6" t="s">
        <v>588</v>
      </c>
      <c r="D331" s="6" t="s">
        <v>239</v>
      </c>
      <c r="E331" s="6">
        <v>0.9991</v>
      </c>
      <c r="F331" s="6">
        <v>0.0153</v>
      </c>
      <c r="G331" s="6">
        <v>3.06</v>
      </c>
    </row>
    <row r="332" s="4" customFormat="1" ht="17.6" spans="1:7">
      <c r="A332" s="6" t="s">
        <v>193</v>
      </c>
      <c r="B332" s="6">
        <v>600243</v>
      </c>
      <c r="C332" s="6" t="s">
        <v>589</v>
      </c>
      <c r="D332" s="6" t="s">
        <v>237</v>
      </c>
      <c r="E332" s="6">
        <v>0.9991</v>
      </c>
      <c r="F332" s="6">
        <v>0.0126</v>
      </c>
      <c r="G332" s="6">
        <v>2.45</v>
      </c>
    </row>
    <row r="333" s="4" customFormat="1" ht="17.6" spans="1:7">
      <c r="A333" s="6" t="s">
        <v>193</v>
      </c>
      <c r="B333" s="6">
        <v>600478</v>
      </c>
      <c r="C333" s="6" t="s">
        <v>590</v>
      </c>
      <c r="D333" s="6" t="s">
        <v>370</v>
      </c>
      <c r="E333" s="6">
        <v>0.9991</v>
      </c>
      <c r="F333" s="6">
        <v>0.0371</v>
      </c>
      <c r="G333" s="6">
        <v>3.85</v>
      </c>
    </row>
    <row r="334" s="4" customFormat="1" ht="17.6" spans="1:7">
      <c r="A334" s="6" t="s">
        <v>193</v>
      </c>
      <c r="B334" s="6">
        <v>600480</v>
      </c>
      <c r="C334" s="6" t="s">
        <v>591</v>
      </c>
      <c r="D334" s="6" t="s">
        <v>283</v>
      </c>
      <c r="E334" s="6">
        <v>0.9991</v>
      </c>
      <c r="F334" s="6">
        <v>0.2086</v>
      </c>
      <c r="G334" s="6">
        <v>10.32</v>
      </c>
    </row>
    <row r="335" s="4" customFormat="1" ht="17.6" spans="1:7">
      <c r="A335" s="6" t="s">
        <v>193</v>
      </c>
      <c r="B335" s="6">
        <v>600520</v>
      </c>
      <c r="C335" s="6" t="s">
        <v>592</v>
      </c>
      <c r="D335" s="6" t="s">
        <v>318</v>
      </c>
      <c r="E335" s="6">
        <v>0.9991</v>
      </c>
      <c r="F335" s="6">
        <v>0.0218</v>
      </c>
      <c r="G335" s="6">
        <v>7.47</v>
      </c>
    </row>
    <row r="336" s="4" customFormat="1" ht="17.6" spans="1:7">
      <c r="A336" s="6" t="s">
        <v>193</v>
      </c>
      <c r="B336" s="6">
        <v>600561</v>
      </c>
      <c r="C336" s="6" t="s">
        <v>593</v>
      </c>
      <c r="D336" s="6" t="s">
        <v>490</v>
      </c>
      <c r="E336" s="6">
        <v>0.9991</v>
      </c>
      <c r="F336" s="6">
        <v>0.0805</v>
      </c>
      <c r="G336" s="6">
        <v>4.6</v>
      </c>
    </row>
    <row r="337" s="4" customFormat="1" ht="17.6" spans="1:7">
      <c r="A337" s="6" t="s">
        <v>193</v>
      </c>
      <c r="B337" s="6">
        <v>600572</v>
      </c>
      <c r="C337" s="6" t="s">
        <v>594</v>
      </c>
      <c r="D337" s="6" t="s">
        <v>233</v>
      </c>
      <c r="E337" s="6">
        <v>0.9991</v>
      </c>
      <c r="F337" s="6">
        <v>0.0018</v>
      </c>
      <c r="G337" s="6">
        <v>5.16</v>
      </c>
    </row>
    <row r="338" s="4" customFormat="1" ht="17.6" spans="1:7">
      <c r="A338" s="6" t="s">
        <v>193</v>
      </c>
      <c r="B338" s="6">
        <v>600730</v>
      </c>
      <c r="C338" s="6" t="s">
        <v>595</v>
      </c>
      <c r="D338" s="6" t="s">
        <v>596</v>
      </c>
      <c r="E338" s="6">
        <v>0.9991</v>
      </c>
      <c r="F338" s="6">
        <v>0.0458</v>
      </c>
      <c r="G338" s="6">
        <v>4.5</v>
      </c>
    </row>
    <row r="339" s="4" customFormat="1" ht="17.6" spans="1:7">
      <c r="A339" s="6" t="s">
        <v>193</v>
      </c>
      <c r="B339" s="6">
        <v>600767</v>
      </c>
      <c r="C339" s="6" t="s">
        <v>597</v>
      </c>
      <c r="D339" s="6" t="s">
        <v>325</v>
      </c>
      <c r="E339" s="6">
        <v>0.9991</v>
      </c>
      <c r="F339" s="6">
        <v>0.3974</v>
      </c>
      <c r="G339" s="6">
        <v>3.82</v>
      </c>
    </row>
    <row r="340" s="4" customFormat="1" ht="17.6" spans="1:7">
      <c r="A340" s="6" t="s">
        <v>193</v>
      </c>
      <c r="B340" s="6">
        <v>600775</v>
      </c>
      <c r="C340" s="6" t="s">
        <v>598</v>
      </c>
      <c r="D340" s="6" t="s">
        <v>245</v>
      </c>
      <c r="E340" s="6">
        <v>0.9991</v>
      </c>
      <c r="F340" s="6">
        <v>0.1066</v>
      </c>
      <c r="G340" s="6">
        <v>7.95</v>
      </c>
    </row>
    <row r="341" s="4" customFormat="1" ht="17.6" spans="1:7">
      <c r="A341" s="6" t="s">
        <v>193</v>
      </c>
      <c r="B341" s="6">
        <v>600816</v>
      </c>
      <c r="C341" s="6" t="s">
        <v>93</v>
      </c>
      <c r="D341" s="6" t="s">
        <v>599</v>
      </c>
      <c r="E341" s="6">
        <v>0.9991</v>
      </c>
      <c r="F341" s="6">
        <v>0.0009</v>
      </c>
      <c r="G341" s="6">
        <v>2.5</v>
      </c>
    </row>
    <row r="342" s="4" customFormat="1" ht="17.6" spans="1:7">
      <c r="A342" s="6" t="s">
        <v>193</v>
      </c>
      <c r="B342" s="6">
        <v>600860</v>
      </c>
      <c r="C342" s="6" t="s">
        <v>600</v>
      </c>
      <c r="D342" s="6" t="s">
        <v>318</v>
      </c>
      <c r="E342" s="6">
        <v>0.9991</v>
      </c>
      <c r="F342" s="6">
        <v>0.431</v>
      </c>
      <c r="G342" s="6">
        <v>3.22</v>
      </c>
    </row>
    <row r="343" s="4" customFormat="1" ht="17.6" spans="1:7">
      <c r="A343" s="6" t="s">
        <v>193</v>
      </c>
      <c r="B343" s="6">
        <v>600986</v>
      </c>
      <c r="C343" s="6" t="s">
        <v>601</v>
      </c>
      <c r="D343" s="6" t="s">
        <v>325</v>
      </c>
      <c r="E343" s="6">
        <v>0.9991</v>
      </c>
      <c r="F343" s="6">
        <v>0.0718</v>
      </c>
      <c r="G343" s="6">
        <v>3.9</v>
      </c>
    </row>
    <row r="344" s="4" customFormat="1" ht="17.6" spans="1:7">
      <c r="A344" s="6" t="s">
        <v>335</v>
      </c>
      <c r="B344" s="6">
        <v>687</v>
      </c>
      <c r="C344" s="6" t="s">
        <v>602</v>
      </c>
      <c r="D344" s="6" t="s">
        <v>521</v>
      </c>
      <c r="E344" s="6">
        <v>0.9991</v>
      </c>
      <c r="F344" s="6">
        <v>1</v>
      </c>
      <c r="G344" s="6">
        <v>3.33</v>
      </c>
    </row>
    <row r="345" s="4" customFormat="1" ht="17.6" spans="1:7">
      <c r="A345" s="6" t="s">
        <v>335</v>
      </c>
      <c r="B345" s="6">
        <v>698</v>
      </c>
      <c r="C345" s="6" t="s">
        <v>603</v>
      </c>
      <c r="D345" s="6" t="s">
        <v>257</v>
      </c>
      <c r="E345" s="6">
        <v>0.9991</v>
      </c>
      <c r="F345" s="6">
        <v>0.086</v>
      </c>
      <c r="G345" s="6">
        <v>3.17</v>
      </c>
    </row>
    <row r="346" s="4" customFormat="1" ht="17.6" spans="1:7">
      <c r="A346" s="6" t="s">
        <v>335</v>
      </c>
      <c r="B346" s="6">
        <v>835</v>
      </c>
      <c r="C346" s="6" t="s">
        <v>604</v>
      </c>
      <c r="D346" s="6" t="s">
        <v>242</v>
      </c>
      <c r="E346" s="6">
        <v>0.9991</v>
      </c>
      <c r="F346" s="6">
        <v>1</v>
      </c>
      <c r="G346" s="6">
        <v>2.72</v>
      </c>
    </row>
    <row r="347" s="4" customFormat="1" ht="17.6" spans="1:7">
      <c r="A347" s="6" t="s">
        <v>335</v>
      </c>
      <c r="B347" s="6">
        <v>980</v>
      </c>
      <c r="C347" s="6" t="s">
        <v>605</v>
      </c>
      <c r="D347" s="6" t="s">
        <v>283</v>
      </c>
      <c r="E347" s="6">
        <v>0.9991</v>
      </c>
      <c r="F347" s="6">
        <v>0.0326</v>
      </c>
      <c r="G347" s="6">
        <v>2.04</v>
      </c>
    </row>
    <row r="348" s="4" customFormat="1" ht="17.6" spans="1:7">
      <c r="A348" s="6" t="s">
        <v>335</v>
      </c>
      <c r="B348" s="6">
        <v>2026</v>
      </c>
      <c r="C348" s="6" t="s">
        <v>606</v>
      </c>
      <c r="D348" s="6" t="s">
        <v>237</v>
      </c>
      <c r="E348" s="6">
        <v>0.9991</v>
      </c>
      <c r="F348" s="6">
        <v>0.0259</v>
      </c>
      <c r="G348" s="6">
        <v>4.93</v>
      </c>
    </row>
    <row r="349" s="4" customFormat="1" ht="17.6" spans="1:7">
      <c r="A349" s="6" t="s">
        <v>335</v>
      </c>
      <c r="B349" s="6">
        <v>2086</v>
      </c>
      <c r="C349" s="6" t="s">
        <v>607</v>
      </c>
      <c r="D349" s="6" t="s">
        <v>214</v>
      </c>
      <c r="E349" s="6">
        <v>0.9991</v>
      </c>
      <c r="F349" s="6">
        <v>0.019</v>
      </c>
      <c r="G349" s="6">
        <v>2.17</v>
      </c>
    </row>
    <row r="350" s="4" customFormat="1" ht="17.6" spans="1:7">
      <c r="A350" s="6" t="s">
        <v>335</v>
      </c>
      <c r="B350" s="6">
        <v>2101</v>
      </c>
      <c r="C350" s="6" t="s">
        <v>608</v>
      </c>
      <c r="D350" s="6" t="s">
        <v>283</v>
      </c>
      <c r="E350" s="6">
        <v>0.9991</v>
      </c>
      <c r="F350" s="6">
        <v>0.0126</v>
      </c>
      <c r="G350" s="6">
        <v>7.07</v>
      </c>
    </row>
    <row r="351" s="4" customFormat="1" ht="17.6" spans="1:7">
      <c r="A351" s="6" t="s">
        <v>335</v>
      </c>
      <c r="B351" s="6">
        <v>2148</v>
      </c>
      <c r="C351" s="6" t="s">
        <v>609</v>
      </c>
      <c r="D351" s="6" t="s">
        <v>610</v>
      </c>
      <c r="E351" s="6">
        <v>0.9991</v>
      </c>
      <c r="F351" s="6">
        <v>0.0128</v>
      </c>
      <c r="G351" s="6">
        <v>4.63</v>
      </c>
    </row>
    <row r="352" s="4" customFormat="1" ht="17.6" spans="1:7">
      <c r="A352" s="6" t="s">
        <v>335</v>
      </c>
      <c r="B352" s="6">
        <v>2151</v>
      </c>
      <c r="C352" s="6" t="s">
        <v>611</v>
      </c>
      <c r="D352" s="6" t="s">
        <v>245</v>
      </c>
      <c r="E352" s="6">
        <v>0.9991</v>
      </c>
      <c r="F352" s="6">
        <v>0.5773</v>
      </c>
      <c r="G352" s="6">
        <v>30.51</v>
      </c>
    </row>
    <row r="353" s="4" customFormat="1" ht="17.6" spans="1:7">
      <c r="A353" s="6" t="s">
        <v>335</v>
      </c>
      <c r="B353" s="6">
        <v>2167</v>
      </c>
      <c r="C353" s="6" t="s">
        <v>612</v>
      </c>
      <c r="D353" s="6" t="s">
        <v>222</v>
      </c>
      <c r="E353" s="6">
        <v>0.9991</v>
      </c>
      <c r="F353" s="6">
        <v>0.3473</v>
      </c>
      <c r="G353" s="6">
        <v>5.6</v>
      </c>
    </row>
    <row r="354" s="4" customFormat="1" ht="17.6" spans="1:7">
      <c r="A354" s="6" t="s">
        <v>335</v>
      </c>
      <c r="B354" s="6">
        <v>2209</v>
      </c>
      <c r="C354" s="6" t="s">
        <v>613</v>
      </c>
      <c r="D354" s="6" t="s">
        <v>318</v>
      </c>
      <c r="E354" s="6">
        <v>0.9991</v>
      </c>
      <c r="F354" s="6">
        <v>0.0509</v>
      </c>
      <c r="G354" s="6">
        <v>5.74</v>
      </c>
    </row>
    <row r="355" s="4" customFormat="1" ht="17.6" spans="1:7">
      <c r="A355" s="6" t="s">
        <v>335</v>
      </c>
      <c r="B355" s="6">
        <v>2280</v>
      </c>
      <c r="C355" s="6" t="s">
        <v>614</v>
      </c>
      <c r="D355" s="6" t="s">
        <v>242</v>
      </c>
      <c r="E355" s="6">
        <v>0.9991</v>
      </c>
      <c r="F355" s="6">
        <v>0.4818</v>
      </c>
      <c r="G355" s="6">
        <v>2.07</v>
      </c>
    </row>
    <row r="356" s="4" customFormat="1" ht="17.6" spans="1:7">
      <c r="A356" s="6" t="s">
        <v>335</v>
      </c>
      <c r="B356" s="6">
        <v>2407</v>
      </c>
      <c r="C356" s="6" t="s">
        <v>615</v>
      </c>
      <c r="D356" s="6" t="s">
        <v>257</v>
      </c>
      <c r="E356" s="6">
        <v>0.9991</v>
      </c>
      <c r="F356" s="6">
        <v>0.2527</v>
      </c>
      <c r="G356" s="6">
        <v>10.49</v>
      </c>
    </row>
    <row r="357" s="4" customFormat="1" ht="17.6" spans="1:7">
      <c r="A357" s="6" t="s">
        <v>335</v>
      </c>
      <c r="B357" s="6">
        <v>2451</v>
      </c>
      <c r="C357" s="6" t="s">
        <v>616</v>
      </c>
      <c r="D357" s="6" t="s">
        <v>220</v>
      </c>
      <c r="E357" s="6">
        <v>0.9991</v>
      </c>
      <c r="F357" s="6">
        <v>0.4791</v>
      </c>
      <c r="G357" s="6">
        <v>8.09</v>
      </c>
    </row>
    <row r="358" s="4" customFormat="1" ht="17.6" spans="1:7">
      <c r="A358" s="6" t="s">
        <v>335</v>
      </c>
      <c r="B358" s="6">
        <v>2503</v>
      </c>
      <c r="C358" s="6" t="s">
        <v>617</v>
      </c>
      <c r="D358" s="6" t="s">
        <v>201</v>
      </c>
      <c r="E358" s="6">
        <v>0.9991</v>
      </c>
      <c r="F358" s="6">
        <v>0.1435</v>
      </c>
      <c r="G358" s="6">
        <v>3.1</v>
      </c>
    </row>
    <row r="359" s="4" customFormat="1" ht="17.6" spans="1:7">
      <c r="A359" s="6" t="s">
        <v>335</v>
      </c>
      <c r="B359" s="6">
        <v>300044</v>
      </c>
      <c r="C359" s="6" t="s">
        <v>618</v>
      </c>
      <c r="D359" s="6" t="s">
        <v>455</v>
      </c>
      <c r="E359" s="6">
        <v>0.9991</v>
      </c>
      <c r="F359" s="6">
        <v>0.3368</v>
      </c>
      <c r="G359" s="6">
        <v>6.36</v>
      </c>
    </row>
    <row r="360" s="4" customFormat="1" ht="17.6" spans="1:7">
      <c r="A360" s="6" t="s">
        <v>335</v>
      </c>
      <c r="B360" s="6">
        <v>300046</v>
      </c>
      <c r="C360" s="6" t="s">
        <v>619</v>
      </c>
      <c r="D360" s="6" t="s">
        <v>228</v>
      </c>
      <c r="E360" s="6">
        <v>0.9991</v>
      </c>
      <c r="F360" s="6">
        <v>0.8972</v>
      </c>
      <c r="G360" s="6">
        <v>19.66</v>
      </c>
    </row>
    <row r="361" s="4" customFormat="1" ht="17.6" spans="1:7">
      <c r="A361" s="6" t="s">
        <v>335</v>
      </c>
      <c r="B361" s="6">
        <v>300050</v>
      </c>
      <c r="C361" s="6" t="s">
        <v>620</v>
      </c>
      <c r="D361" s="6" t="s">
        <v>386</v>
      </c>
      <c r="E361" s="6">
        <v>0.9991</v>
      </c>
      <c r="F361" s="6">
        <v>0.2502</v>
      </c>
      <c r="G361" s="6">
        <v>5.24</v>
      </c>
    </row>
    <row r="362" s="4" customFormat="1" ht="17.6" spans="1:7">
      <c r="A362" s="6" t="s">
        <v>335</v>
      </c>
      <c r="B362" s="6">
        <v>300098</v>
      </c>
      <c r="C362" s="6" t="s">
        <v>621</v>
      </c>
      <c r="D362" s="6" t="s">
        <v>245</v>
      </c>
      <c r="E362" s="6">
        <v>0.9991</v>
      </c>
      <c r="F362" s="6">
        <v>0.2038</v>
      </c>
      <c r="G362" s="6">
        <v>5.54</v>
      </c>
    </row>
    <row r="363" s="4" customFormat="1" ht="17.6" spans="1:7">
      <c r="A363" s="6" t="s">
        <v>335</v>
      </c>
      <c r="B363" s="6">
        <v>300113</v>
      </c>
      <c r="C363" s="6" t="s">
        <v>622</v>
      </c>
      <c r="D363" s="6" t="s">
        <v>325</v>
      </c>
      <c r="E363" s="6">
        <v>0.9991</v>
      </c>
      <c r="F363" s="6">
        <v>0.5261</v>
      </c>
      <c r="G363" s="6">
        <v>19.5</v>
      </c>
    </row>
    <row r="364" s="4" customFormat="1" ht="17.6" spans="1:7">
      <c r="A364" s="6" t="s">
        <v>335</v>
      </c>
      <c r="B364" s="6">
        <v>300117</v>
      </c>
      <c r="C364" s="6" t="s">
        <v>623</v>
      </c>
      <c r="D364" s="6" t="s">
        <v>305</v>
      </c>
      <c r="E364" s="6">
        <v>0.9991</v>
      </c>
      <c r="F364" s="6">
        <v>0.2992</v>
      </c>
      <c r="G364" s="6">
        <v>2.88</v>
      </c>
    </row>
    <row r="365" s="4" customFormat="1" ht="17.6" spans="1:7">
      <c r="A365" s="6" t="s">
        <v>335</v>
      </c>
      <c r="B365" s="6">
        <v>300145</v>
      </c>
      <c r="C365" s="6" t="s">
        <v>624</v>
      </c>
      <c r="D365" s="6" t="s">
        <v>237</v>
      </c>
      <c r="E365" s="6">
        <v>0.9991</v>
      </c>
      <c r="F365" s="6">
        <v>0.1838</v>
      </c>
      <c r="G365" s="6">
        <v>3.15</v>
      </c>
    </row>
    <row r="366" s="4" customFormat="1" ht="17.6" spans="1:7">
      <c r="A366" s="6" t="s">
        <v>335</v>
      </c>
      <c r="B366" s="6">
        <v>300177</v>
      </c>
      <c r="C366" s="6" t="s">
        <v>625</v>
      </c>
      <c r="D366" s="6" t="s">
        <v>245</v>
      </c>
      <c r="E366" s="6">
        <v>0.9991</v>
      </c>
      <c r="F366" s="6">
        <v>0.3429</v>
      </c>
      <c r="G366" s="6">
        <v>8.16</v>
      </c>
    </row>
    <row r="367" s="4" customFormat="1" ht="17.6" spans="1:7">
      <c r="A367" s="6" t="s">
        <v>335</v>
      </c>
      <c r="B367" s="6">
        <v>300204</v>
      </c>
      <c r="C367" s="6" t="s">
        <v>626</v>
      </c>
      <c r="D367" s="6" t="s">
        <v>438</v>
      </c>
      <c r="E367" s="6">
        <v>0.9991</v>
      </c>
      <c r="F367" s="6">
        <v>0.2278</v>
      </c>
      <c r="G367" s="6">
        <v>10.48</v>
      </c>
    </row>
    <row r="368" s="4" customFormat="1" ht="17.6" spans="1:7">
      <c r="A368" s="6" t="s">
        <v>335</v>
      </c>
      <c r="B368" s="6">
        <v>300410</v>
      </c>
      <c r="C368" s="6" t="s">
        <v>627</v>
      </c>
      <c r="D368" s="6" t="s">
        <v>370</v>
      </c>
      <c r="E368" s="6">
        <v>0.9991</v>
      </c>
      <c r="F368" s="6">
        <v>0.1856</v>
      </c>
      <c r="G368" s="6">
        <v>6.39</v>
      </c>
    </row>
    <row r="369" s="4" customFormat="1" ht="17.6" spans="1:7">
      <c r="A369" s="6" t="s">
        <v>335</v>
      </c>
      <c r="B369" s="6">
        <v>300469</v>
      </c>
      <c r="C369" s="6" t="s">
        <v>628</v>
      </c>
      <c r="D369" s="6" t="s">
        <v>325</v>
      </c>
      <c r="E369" s="6">
        <v>0.9991</v>
      </c>
      <c r="F369" s="6">
        <v>0.6578</v>
      </c>
      <c r="G369" s="6">
        <v>14.1</v>
      </c>
    </row>
    <row r="370" s="4" customFormat="1" ht="17.6" spans="1:7">
      <c r="A370" s="6" t="s">
        <v>193</v>
      </c>
      <c r="B370" s="6">
        <v>600576</v>
      </c>
      <c r="C370" s="6" t="s">
        <v>629</v>
      </c>
      <c r="D370" s="6" t="s">
        <v>206</v>
      </c>
      <c r="E370" s="6">
        <v>0.999</v>
      </c>
      <c r="F370" s="6">
        <v>0.0177</v>
      </c>
      <c r="G370" s="6">
        <v>3.65</v>
      </c>
    </row>
    <row r="371" s="4" customFormat="1" ht="17.6" spans="1:7">
      <c r="A371" s="6" t="s">
        <v>193</v>
      </c>
      <c r="B371" s="6">
        <v>600649</v>
      </c>
      <c r="C371" s="6" t="s">
        <v>630</v>
      </c>
      <c r="D371" s="6" t="s">
        <v>212</v>
      </c>
      <c r="E371" s="6">
        <v>0.999</v>
      </c>
      <c r="F371" s="6">
        <v>0.0097</v>
      </c>
      <c r="G371" s="6">
        <v>5.16</v>
      </c>
    </row>
    <row r="372" s="4" customFormat="1" ht="17.6" spans="1:7">
      <c r="A372" s="6" t="s">
        <v>193</v>
      </c>
      <c r="B372" s="6">
        <v>601700</v>
      </c>
      <c r="C372" s="6" t="s">
        <v>631</v>
      </c>
      <c r="D372" s="6" t="s">
        <v>220</v>
      </c>
      <c r="E372" s="6">
        <v>0.999</v>
      </c>
      <c r="F372" s="6">
        <v>0.5721</v>
      </c>
      <c r="G372" s="6">
        <v>5.33</v>
      </c>
    </row>
    <row r="373" s="4" customFormat="1" ht="17.6" spans="1:7">
      <c r="A373" s="6" t="s">
        <v>193</v>
      </c>
      <c r="B373" s="6">
        <v>603001</v>
      </c>
      <c r="C373" s="6" t="s">
        <v>632</v>
      </c>
      <c r="D373" s="6" t="s">
        <v>201</v>
      </c>
      <c r="E373" s="6">
        <v>0.999</v>
      </c>
      <c r="F373" s="6">
        <v>0.0269</v>
      </c>
      <c r="G373" s="6">
        <v>7.59</v>
      </c>
    </row>
    <row r="374" s="4" customFormat="1" ht="17.6" spans="1:7">
      <c r="A374" s="6" t="s">
        <v>335</v>
      </c>
      <c r="B374" s="6">
        <v>889</v>
      </c>
      <c r="C374" s="6" t="s">
        <v>633</v>
      </c>
      <c r="D374" s="6" t="s">
        <v>386</v>
      </c>
      <c r="E374" s="6">
        <v>0.999</v>
      </c>
      <c r="F374" s="6">
        <v>0.9002</v>
      </c>
      <c r="G374" s="6">
        <v>10.24</v>
      </c>
    </row>
    <row r="375" s="4" customFormat="1" ht="17.6" spans="1:7">
      <c r="A375" s="6" t="s">
        <v>335</v>
      </c>
      <c r="B375" s="6">
        <v>2530</v>
      </c>
      <c r="C375" s="6" t="s">
        <v>634</v>
      </c>
      <c r="D375" s="6" t="s">
        <v>325</v>
      </c>
      <c r="E375" s="6">
        <v>0.999</v>
      </c>
      <c r="F375" s="6">
        <v>0.4674</v>
      </c>
      <c r="G375" s="6">
        <v>10.41</v>
      </c>
    </row>
    <row r="376" s="4" customFormat="1" ht="17.6" spans="1:7">
      <c r="A376" s="6" t="s">
        <v>335</v>
      </c>
      <c r="B376" s="6">
        <v>2577</v>
      </c>
      <c r="C376" s="6" t="s">
        <v>635</v>
      </c>
      <c r="D376" s="6" t="s">
        <v>411</v>
      </c>
      <c r="E376" s="6">
        <v>0.999</v>
      </c>
      <c r="F376" s="6">
        <v>0.4487</v>
      </c>
      <c r="G376" s="6">
        <v>10.19</v>
      </c>
    </row>
    <row r="377" s="4" customFormat="1" ht="17.6" spans="1:7">
      <c r="A377" s="6" t="s">
        <v>335</v>
      </c>
      <c r="B377" s="6">
        <v>2657</v>
      </c>
      <c r="C377" s="6" t="s">
        <v>636</v>
      </c>
      <c r="D377" s="6" t="s">
        <v>455</v>
      </c>
      <c r="E377" s="6">
        <v>0.999</v>
      </c>
      <c r="F377" s="6">
        <v>0.1037</v>
      </c>
      <c r="G377" s="6">
        <v>14.07</v>
      </c>
    </row>
    <row r="378" s="4" customFormat="1" ht="17.6" spans="1:7">
      <c r="A378" s="6" t="s">
        <v>335</v>
      </c>
      <c r="B378" s="6">
        <v>200054</v>
      </c>
      <c r="C378" s="6" t="s">
        <v>637</v>
      </c>
      <c r="D378" s="6"/>
      <c r="E378" s="6">
        <v>0.999</v>
      </c>
      <c r="F378" s="6">
        <v>0.338</v>
      </c>
      <c r="G378" s="6">
        <v>3.63</v>
      </c>
    </row>
    <row r="379" s="4" customFormat="1" ht="17.6" spans="1:7">
      <c r="A379" s="6" t="s">
        <v>335</v>
      </c>
      <c r="B379" s="6">
        <v>300100</v>
      </c>
      <c r="C379" s="6" t="s">
        <v>638</v>
      </c>
      <c r="D379" s="6" t="s">
        <v>283</v>
      </c>
      <c r="E379" s="6">
        <v>0.999</v>
      </c>
      <c r="F379" s="6">
        <v>0.0549</v>
      </c>
      <c r="G379" s="6">
        <v>5.03</v>
      </c>
    </row>
    <row r="380" s="4" customFormat="1" ht="17.6" spans="1:7">
      <c r="A380" s="6" t="s">
        <v>335</v>
      </c>
      <c r="B380" s="6">
        <v>300182</v>
      </c>
      <c r="C380" s="6" t="s">
        <v>639</v>
      </c>
      <c r="D380" s="6" t="s">
        <v>206</v>
      </c>
      <c r="E380" s="6">
        <v>0.999</v>
      </c>
      <c r="F380" s="6">
        <v>0.1281</v>
      </c>
      <c r="G380" s="6">
        <v>4.23</v>
      </c>
    </row>
    <row r="381" s="4" customFormat="1" ht="17.6" spans="1:7">
      <c r="A381" s="6" t="s">
        <v>335</v>
      </c>
      <c r="B381" s="6">
        <v>300237</v>
      </c>
      <c r="C381" s="6" t="s">
        <v>640</v>
      </c>
      <c r="D381" s="6" t="s">
        <v>285</v>
      </c>
      <c r="E381" s="6">
        <v>0.999</v>
      </c>
      <c r="F381" s="6">
        <v>0.003</v>
      </c>
      <c r="G381" s="6">
        <v>2.19</v>
      </c>
    </row>
    <row r="382" s="4" customFormat="1" ht="17.6" spans="1:7">
      <c r="A382" s="6" t="s">
        <v>335</v>
      </c>
      <c r="B382" s="6">
        <v>300238</v>
      </c>
      <c r="C382" s="6" t="s">
        <v>641</v>
      </c>
      <c r="D382" s="6" t="s">
        <v>642</v>
      </c>
      <c r="E382" s="6">
        <v>0.999</v>
      </c>
      <c r="F382" s="6">
        <v>0.5385</v>
      </c>
      <c r="G382" s="6">
        <v>16.58</v>
      </c>
    </row>
    <row r="383" s="4" customFormat="1" ht="17.6" spans="1:7">
      <c r="A383" s="6" t="s">
        <v>335</v>
      </c>
      <c r="B383" s="6">
        <v>300254</v>
      </c>
      <c r="C383" s="6" t="s">
        <v>643</v>
      </c>
      <c r="D383" s="6" t="s">
        <v>342</v>
      </c>
      <c r="E383" s="6">
        <v>0.999</v>
      </c>
      <c r="F383" s="6">
        <v>0.5362</v>
      </c>
      <c r="G383" s="6">
        <v>6.72</v>
      </c>
    </row>
    <row r="384" s="4" customFormat="1" ht="17.6" spans="1:7">
      <c r="A384" s="6" t="s">
        <v>335</v>
      </c>
      <c r="B384" s="6">
        <v>300264</v>
      </c>
      <c r="C384" s="6" t="s">
        <v>644</v>
      </c>
      <c r="D384" s="6" t="s">
        <v>242</v>
      </c>
      <c r="E384" s="6">
        <v>0.999</v>
      </c>
      <c r="F384" s="6">
        <v>0.8872</v>
      </c>
      <c r="G384" s="6">
        <v>4.83</v>
      </c>
    </row>
    <row r="385" s="4" customFormat="1" ht="17.6" spans="1:7">
      <c r="A385" s="6" t="s">
        <v>335</v>
      </c>
      <c r="B385" s="6">
        <v>300270</v>
      </c>
      <c r="C385" s="6" t="s">
        <v>645</v>
      </c>
      <c r="D385" s="6" t="s">
        <v>370</v>
      </c>
      <c r="E385" s="6">
        <v>0.999</v>
      </c>
      <c r="F385" s="6">
        <v>0.0942</v>
      </c>
      <c r="G385" s="6">
        <v>6.41</v>
      </c>
    </row>
    <row r="386" s="4" customFormat="1" ht="17.6" spans="1:7">
      <c r="A386" s="6" t="s">
        <v>335</v>
      </c>
      <c r="B386" s="6">
        <v>300307</v>
      </c>
      <c r="C386" s="6" t="s">
        <v>646</v>
      </c>
      <c r="D386" s="6" t="s">
        <v>318</v>
      </c>
      <c r="E386" s="6">
        <v>0.999</v>
      </c>
      <c r="F386" s="6">
        <v>0.0414</v>
      </c>
      <c r="G386" s="6">
        <v>4.15</v>
      </c>
    </row>
    <row r="387" s="4" customFormat="1" ht="17.6" spans="1:7">
      <c r="A387" s="6" t="s">
        <v>335</v>
      </c>
      <c r="B387" s="6">
        <v>300431</v>
      </c>
      <c r="C387" s="6" t="s">
        <v>647</v>
      </c>
      <c r="D387" s="6" t="s">
        <v>325</v>
      </c>
      <c r="E387" s="6">
        <v>0.999</v>
      </c>
      <c r="F387" s="6">
        <v>0.999</v>
      </c>
      <c r="G387" s="6">
        <v>2.01</v>
      </c>
    </row>
    <row r="388" s="4" customFormat="1" ht="17.6" spans="1:7">
      <c r="A388" s="6" t="s">
        <v>335</v>
      </c>
      <c r="B388" s="6">
        <v>300441</v>
      </c>
      <c r="C388" s="6" t="s">
        <v>648</v>
      </c>
      <c r="D388" s="6" t="s">
        <v>237</v>
      </c>
      <c r="E388" s="6">
        <v>0.999</v>
      </c>
      <c r="F388" s="6">
        <v>0.2554</v>
      </c>
      <c r="G388" s="6">
        <v>9.37</v>
      </c>
    </row>
    <row r="389" s="4" customFormat="1" ht="17.6" spans="1:7">
      <c r="A389" s="6" t="s">
        <v>193</v>
      </c>
      <c r="B389" s="6">
        <v>603069</v>
      </c>
      <c r="C389" s="6" t="s">
        <v>649</v>
      </c>
      <c r="D389" s="6" t="s">
        <v>490</v>
      </c>
      <c r="E389" s="6">
        <v>0.9989</v>
      </c>
      <c r="F389" s="6">
        <v>0.4417</v>
      </c>
      <c r="G389" s="6">
        <v>9.74</v>
      </c>
    </row>
    <row r="390" s="4" customFormat="1" ht="17.6" spans="1:7">
      <c r="A390" s="6" t="s">
        <v>335</v>
      </c>
      <c r="B390" s="6">
        <v>2596</v>
      </c>
      <c r="C390" s="6" t="s">
        <v>650</v>
      </c>
      <c r="D390" s="6" t="s">
        <v>289</v>
      </c>
      <c r="E390" s="6">
        <v>0.9989</v>
      </c>
      <c r="F390" s="6">
        <v>0.562</v>
      </c>
      <c r="G390" s="6">
        <v>6.92</v>
      </c>
    </row>
    <row r="391" s="4" customFormat="1" ht="17.6" spans="1:7">
      <c r="A391" s="6" t="s">
        <v>335</v>
      </c>
      <c r="B391" s="6">
        <v>2689</v>
      </c>
      <c r="C391" s="6" t="s">
        <v>651</v>
      </c>
      <c r="D391" s="6" t="s">
        <v>357</v>
      </c>
      <c r="E391" s="6">
        <v>0.9989</v>
      </c>
      <c r="F391" s="6">
        <v>0.3051</v>
      </c>
      <c r="G391" s="6">
        <v>3.21</v>
      </c>
    </row>
    <row r="392" s="4" customFormat="1" ht="17.6" spans="1:7">
      <c r="A392" s="6" t="s">
        <v>335</v>
      </c>
      <c r="B392" s="6">
        <v>300301</v>
      </c>
      <c r="C392" s="6" t="s">
        <v>652</v>
      </c>
      <c r="D392" s="6" t="s">
        <v>546</v>
      </c>
      <c r="E392" s="6">
        <v>0.9989</v>
      </c>
      <c r="F392" s="6">
        <v>0.1226</v>
      </c>
      <c r="G392" s="6">
        <v>2.57</v>
      </c>
    </row>
    <row r="393" s="4" customFormat="1" ht="17.6" spans="1:7">
      <c r="A393" s="6" t="s">
        <v>335</v>
      </c>
      <c r="B393" s="6">
        <v>300309</v>
      </c>
      <c r="C393" s="6" t="s">
        <v>653</v>
      </c>
      <c r="D393" s="6" t="s">
        <v>654</v>
      </c>
      <c r="E393" s="6">
        <v>0.9989</v>
      </c>
      <c r="F393" s="6">
        <v>0.5943</v>
      </c>
      <c r="G393" s="6">
        <v>2.83</v>
      </c>
    </row>
    <row r="394" s="4" customFormat="1" ht="17.6" spans="1:7">
      <c r="A394" s="6" t="s">
        <v>335</v>
      </c>
      <c r="B394" s="6">
        <v>300339</v>
      </c>
      <c r="C394" s="6" t="s">
        <v>655</v>
      </c>
      <c r="D394" s="6" t="s">
        <v>455</v>
      </c>
      <c r="E394" s="6">
        <v>0.9989</v>
      </c>
      <c r="F394" s="6">
        <v>0.2077</v>
      </c>
      <c r="G394" s="6">
        <v>9.65</v>
      </c>
    </row>
    <row r="395" s="4" customFormat="1" ht="17.6" spans="1:7">
      <c r="A395" s="6" t="s">
        <v>335</v>
      </c>
      <c r="B395" s="6">
        <v>300530</v>
      </c>
      <c r="C395" s="6" t="s">
        <v>656</v>
      </c>
      <c r="D395" s="6" t="s">
        <v>309</v>
      </c>
      <c r="E395" s="6">
        <v>0.9989</v>
      </c>
      <c r="F395" s="6">
        <v>0.9967</v>
      </c>
      <c r="G395" s="6">
        <v>51.4</v>
      </c>
    </row>
    <row r="396" s="4" customFormat="1" ht="17.6" spans="1:7">
      <c r="A396" s="6" t="s">
        <v>335</v>
      </c>
      <c r="B396" s="6">
        <v>300539</v>
      </c>
      <c r="C396" s="6" t="s">
        <v>657</v>
      </c>
      <c r="D396" s="6" t="s">
        <v>309</v>
      </c>
      <c r="E396" s="6">
        <v>0.9989</v>
      </c>
      <c r="F396" s="6">
        <v>0.0146</v>
      </c>
      <c r="G396" s="6">
        <v>6.52</v>
      </c>
    </row>
    <row r="397" s="4" customFormat="1" ht="17.6" spans="1:7">
      <c r="A397" s="6" t="s">
        <v>335</v>
      </c>
      <c r="B397" s="6">
        <v>300549</v>
      </c>
      <c r="C397" s="6" t="s">
        <v>658</v>
      </c>
      <c r="D397" s="6" t="s">
        <v>283</v>
      </c>
      <c r="E397" s="6">
        <v>0.9989</v>
      </c>
      <c r="F397" s="6">
        <v>0.0115</v>
      </c>
      <c r="G397" s="6">
        <v>10.97</v>
      </c>
    </row>
    <row r="398" s="4" customFormat="1" ht="17.6" spans="1:7">
      <c r="A398" s="6" t="s">
        <v>335</v>
      </c>
      <c r="B398" s="6">
        <v>2187</v>
      </c>
      <c r="C398" s="6" t="s">
        <v>659</v>
      </c>
      <c r="D398" s="6" t="s">
        <v>218</v>
      </c>
      <c r="E398" s="6">
        <v>0.9988</v>
      </c>
      <c r="F398" s="6">
        <v>0</v>
      </c>
      <c r="G398" s="6">
        <v>6.95</v>
      </c>
    </row>
    <row r="399" s="4" customFormat="1" ht="17.6" spans="1:7">
      <c r="A399" s="6" t="s">
        <v>335</v>
      </c>
      <c r="B399" s="6">
        <v>2334</v>
      </c>
      <c r="C399" s="6" t="s">
        <v>660</v>
      </c>
      <c r="D399" s="6" t="s">
        <v>220</v>
      </c>
      <c r="E399" s="6">
        <v>0.9988</v>
      </c>
      <c r="F399" s="6">
        <v>0.0675</v>
      </c>
      <c r="G399" s="6">
        <v>4.3</v>
      </c>
    </row>
    <row r="400" s="4" customFormat="1" ht="17.6" spans="1:7">
      <c r="A400" s="6" t="s">
        <v>335</v>
      </c>
      <c r="B400" s="6">
        <v>2694</v>
      </c>
      <c r="C400" s="6" t="s">
        <v>661</v>
      </c>
      <c r="D400" s="6" t="s">
        <v>305</v>
      </c>
      <c r="E400" s="6">
        <v>0.9988</v>
      </c>
      <c r="F400" s="6">
        <v>0.0019</v>
      </c>
      <c r="G400" s="6">
        <v>2.77</v>
      </c>
    </row>
    <row r="401" s="4" customFormat="1" ht="17.6" spans="1:7">
      <c r="A401" s="6" t="s">
        <v>335</v>
      </c>
      <c r="B401" s="6">
        <v>300466</v>
      </c>
      <c r="C401" s="6" t="s">
        <v>662</v>
      </c>
      <c r="D401" s="6" t="s">
        <v>370</v>
      </c>
      <c r="E401" s="6">
        <v>0.9988</v>
      </c>
      <c r="F401" s="6">
        <v>0.045</v>
      </c>
      <c r="G401" s="6">
        <v>4.72</v>
      </c>
    </row>
    <row r="402" s="4" customFormat="1" ht="17.6" spans="1:7">
      <c r="A402" s="6" t="s">
        <v>335</v>
      </c>
      <c r="B402" s="6">
        <v>300492</v>
      </c>
      <c r="C402" s="6" t="s">
        <v>663</v>
      </c>
      <c r="D402" s="6" t="s">
        <v>359</v>
      </c>
      <c r="E402" s="6">
        <v>0.9988</v>
      </c>
      <c r="F402" s="6">
        <v>0.7471</v>
      </c>
      <c r="G402" s="6">
        <v>45.32</v>
      </c>
    </row>
    <row r="403" s="4" customFormat="1" ht="17.6" spans="1:7">
      <c r="A403" s="6" t="s">
        <v>335</v>
      </c>
      <c r="B403" s="6">
        <v>300555</v>
      </c>
      <c r="C403" s="6" t="s">
        <v>664</v>
      </c>
      <c r="D403" s="6" t="s">
        <v>245</v>
      </c>
      <c r="E403" s="6">
        <v>0.9988</v>
      </c>
      <c r="F403" s="6">
        <v>0.0579</v>
      </c>
      <c r="G403" s="6">
        <v>8.15</v>
      </c>
    </row>
    <row r="404" s="4" customFormat="1" ht="17.6" spans="1:7">
      <c r="A404" s="6" t="s">
        <v>335</v>
      </c>
      <c r="B404" s="6">
        <v>300583</v>
      </c>
      <c r="C404" s="6" t="s">
        <v>665</v>
      </c>
      <c r="D404" s="6" t="s">
        <v>532</v>
      </c>
      <c r="E404" s="6">
        <v>0.9988</v>
      </c>
      <c r="F404" s="6">
        <v>0.005</v>
      </c>
      <c r="G404" s="6">
        <v>25.6</v>
      </c>
    </row>
    <row r="405" s="4" customFormat="1" ht="17.6" spans="1:7">
      <c r="A405" s="6" t="s">
        <v>193</v>
      </c>
      <c r="B405" s="6">
        <v>600351</v>
      </c>
      <c r="C405" s="6" t="s">
        <v>666</v>
      </c>
      <c r="D405" s="6" t="s">
        <v>342</v>
      </c>
      <c r="E405" s="6">
        <v>0.9987</v>
      </c>
      <c r="F405" s="6">
        <v>0.0008</v>
      </c>
      <c r="G405" s="6">
        <v>4.97</v>
      </c>
    </row>
    <row r="406" s="4" customFormat="1" ht="17.6" spans="1:7">
      <c r="A406" s="6" t="s">
        <v>193</v>
      </c>
      <c r="B406" s="6">
        <v>603133</v>
      </c>
      <c r="C406" s="6" t="s">
        <v>667</v>
      </c>
      <c r="D406" s="6" t="s">
        <v>408</v>
      </c>
      <c r="E406" s="6">
        <v>0.9987</v>
      </c>
      <c r="F406" s="6">
        <v>0.2776</v>
      </c>
      <c r="G406" s="6">
        <v>16.73</v>
      </c>
    </row>
    <row r="407" s="4" customFormat="1" ht="17.6" spans="1:7">
      <c r="A407" s="6" t="s">
        <v>193</v>
      </c>
      <c r="B407" s="6">
        <v>603177</v>
      </c>
      <c r="C407" s="6" t="s">
        <v>668</v>
      </c>
      <c r="D407" s="6" t="s">
        <v>359</v>
      </c>
      <c r="E407" s="6">
        <v>0.9987</v>
      </c>
      <c r="F407" s="6">
        <v>0.0077</v>
      </c>
      <c r="G407" s="6">
        <v>7.84</v>
      </c>
    </row>
    <row r="408" s="4" customFormat="1" ht="17.6" spans="1:7">
      <c r="A408" s="6" t="s">
        <v>193</v>
      </c>
      <c r="B408" s="6">
        <v>603628</v>
      </c>
      <c r="C408" s="6" t="s">
        <v>669</v>
      </c>
      <c r="D408" s="6" t="s">
        <v>220</v>
      </c>
      <c r="E408" s="6">
        <v>0.9987</v>
      </c>
      <c r="F408" s="6">
        <v>0.2343</v>
      </c>
      <c r="G408" s="6">
        <v>7.41</v>
      </c>
    </row>
    <row r="409" s="4" customFormat="1" ht="17.6" spans="1:7">
      <c r="A409" s="6" t="s">
        <v>193</v>
      </c>
      <c r="B409" s="6">
        <v>603768</v>
      </c>
      <c r="C409" s="6" t="s">
        <v>670</v>
      </c>
      <c r="D409" s="6" t="s">
        <v>283</v>
      </c>
      <c r="E409" s="6">
        <v>0.9987</v>
      </c>
      <c r="F409" s="6">
        <v>0.0635</v>
      </c>
      <c r="G409" s="6">
        <v>9.99</v>
      </c>
    </row>
    <row r="410" s="4" customFormat="1" ht="17.6" spans="1:7">
      <c r="A410" s="6" t="s">
        <v>193</v>
      </c>
      <c r="B410" s="6">
        <v>603991</v>
      </c>
      <c r="C410" s="6" t="s">
        <v>671</v>
      </c>
      <c r="D410" s="6" t="s">
        <v>309</v>
      </c>
      <c r="E410" s="6">
        <v>0.9987</v>
      </c>
      <c r="F410" s="6">
        <v>0.6914</v>
      </c>
      <c r="G410" s="6">
        <v>23.63</v>
      </c>
    </row>
    <row r="411" s="4" customFormat="1" ht="17.6" spans="1:7">
      <c r="A411" s="6" t="s">
        <v>193</v>
      </c>
      <c r="B411" s="6">
        <v>900945</v>
      </c>
      <c r="C411" s="6" t="s">
        <v>672</v>
      </c>
      <c r="D411" s="6"/>
      <c r="E411" s="6">
        <v>0.9987</v>
      </c>
      <c r="F411" s="6">
        <v>0.076</v>
      </c>
      <c r="G411" s="6">
        <v>0.246</v>
      </c>
    </row>
    <row r="412" s="4" customFormat="1" ht="17.6" spans="1:7">
      <c r="A412" s="6" t="s">
        <v>335</v>
      </c>
      <c r="B412" s="6">
        <v>758</v>
      </c>
      <c r="C412" s="6" t="s">
        <v>673</v>
      </c>
      <c r="D412" s="6" t="s">
        <v>222</v>
      </c>
      <c r="E412" s="6">
        <v>0.9987</v>
      </c>
      <c r="F412" s="6">
        <v>0.0783</v>
      </c>
      <c r="G412" s="6">
        <v>4.01</v>
      </c>
    </row>
    <row r="413" s="4" customFormat="1" ht="17.6" spans="1:7">
      <c r="A413" s="6" t="s">
        <v>335</v>
      </c>
      <c r="B413" s="6">
        <v>2285</v>
      </c>
      <c r="C413" s="6" t="s">
        <v>674</v>
      </c>
      <c r="D413" s="6" t="s">
        <v>675</v>
      </c>
      <c r="E413" s="6">
        <v>0.9987</v>
      </c>
      <c r="F413" s="6">
        <v>0.0134</v>
      </c>
      <c r="G413" s="6">
        <v>2.83</v>
      </c>
    </row>
    <row r="414" s="4" customFormat="1" ht="17.6" spans="1:7">
      <c r="A414" s="6" t="s">
        <v>335</v>
      </c>
      <c r="B414" s="6">
        <v>2421</v>
      </c>
      <c r="C414" s="6" t="s">
        <v>676</v>
      </c>
      <c r="D414" s="6" t="s">
        <v>455</v>
      </c>
      <c r="E414" s="6">
        <v>0.9987</v>
      </c>
      <c r="F414" s="6">
        <v>0.1305</v>
      </c>
      <c r="G414" s="6">
        <v>3.91</v>
      </c>
    </row>
    <row r="415" s="4" customFormat="1" ht="17.6" spans="1:7">
      <c r="A415" s="6" t="s">
        <v>335</v>
      </c>
      <c r="B415" s="6">
        <v>2709</v>
      </c>
      <c r="C415" s="6" t="s">
        <v>677</v>
      </c>
      <c r="D415" s="6" t="s">
        <v>257</v>
      </c>
      <c r="E415" s="6">
        <v>0.9987</v>
      </c>
      <c r="F415" s="6">
        <v>0.508</v>
      </c>
      <c r="G415" s="6">
        <v>27.46</v>
      </c>
    </row>
    <row r="416" s="4" customFormat="1" ht="17.6" spans="1:7">
      <c r="A416" s="6" t="s">
        <v>335</v>
      </c>
      <c r="B416" s="6">
        <v>300006</v>
      </c>
      <c r="C416" s="6" t="s">
        <v>678</v>
      </c>
      <c r="D416" s="6" t="s">
        <v>342</v>
      </c>
      <c r="E416" s="6">
        <v>0.9987</v>
      </c>
      <c r="F416" s="6">
        <v>0.1497</v>
      </c>
      <c r="G416" s="6">
        <v>4.73</v>
      </c>
    </row>
    <row r="417" s="4" customFormat="1" ht="17.6" spans="1:7">
      <c r="A417" s="6" t="s">
        <v>335</v>
      </c>
      <c r="B417" s="6">
        <v>300526</v>
      </c>
      <c r="C417" s="6" t="s">
        <v>679</v>
      </c>
      <c r="D417" s="6" t="s">
        <v>318</v>
      </c>
      <c r="E417" s="6">
        <v>0.9987</v>
      </c>
      <c r="F417" s="6">
        <v>0.969</v>
      </c>
      <c r="G417" s="6">
        <v>113.86</v>
      </c>
    </row>
    <row r="418" s="4" customFormat="1" ht="17.6" spans="1:7">
      <c r="A418" s="6" t="s">
        <v>193</v>
      </c>
      <c r="B418" s="6">
        <v>600568</v>
      </c>
      <c r="C418" s="6" t="s">
        <v>680</v>
      </c>
      <c r="D418" s="6" t="s">
        <v>212</v>
      </c>
      <c r="E418" s="6">
        <v>0.9986</v>
      </c>
      <c r="F418" s="6">
        <v>0.0052</v>
      </c>
      <c r="G418" s="6">
        <v>1.35</v>
      </c>
    </row>
    <row r="419" s="4" customFormat="1" ht="17.6" spans="1:7">
      <c r="A419" s="6" t="s">
        <v>193</v>
      </c>
      <c r="B419" s="6">
        <v>603787</v>
      </c>
      <c r="C419" s="6" t="s">
        <v>681</v>
      </c>
      <c r="D419" s="6" t="s">
        <v>432</v>
      </c>
      <c r="E419" s="6">
        <v>0.9986</v>
      </c>
      <c r="F419" s="6">
        <v>0.2548</v>
      </c>
      <c r="G419" s="6">
        <v>10.79</v>
      </c>
    </row>
    <row r="420" s="4" customFormat="1" ht="17.6" spans="1:7">
      <c r="A420" s="6" t="s">
        <v>335</v>
      </c>
      <c r="B420" s="6">
        <v>2071</v>
      </c>
      <c r="C420" s="6" t="s">
        <v>682</v>
      </c>
      <c r="D420" s="6" t="s">
        <v>206</v>
      </c>
      <c r="E420" s="6">
        <v>0.9986</v>
      </c>
      <c r="F420" s="6">
        <v>0.9995</v>
      </c>
      <c r="G420" s="6">
        <v>1.79</v>
      </c>
    </row>
    <row r="421" s="4" customFormat="1" ht="17.6" spans="1:7">
      <c r="A421" s="6" t="s">
        <v>335</v>
      </c>
      <c r="B421" s="6">
        <v>2875</v>
      </c>
      <c r="C421" s="6" t="s">
        <v>683</v>
      </c>
      <c r="D421" s="6" t="s">
        <v>201</v>
      </c>
      <c r="E421" s="6">
        <v>0.9986</v>
      </c>
      <c r="F421" s="6">
        <v>0.0014</v>
      </c>
      <c r="G421" s="6">
        <v>12.58</v>
      </c>
    </row>
    <row r="422" s="4" customFormat="1" ht="17.6" spans="1:7">
      <c r="A422" s="6" t="s">
        <v>335</v>
      </c>
      <c r="B422" s="6">
        <v>300133</v>
      </c>
      <c r="C422" s="6" t="s">
        <v>684</v>
      </c>
      <c r="D422" s="6" t="s">
        <v>206</v>
      </c>
      <c r="E422" s="6">
        <v>0.9986</v>
      </c>
      <c r="F422" s="6">
        <v>0.1686</v>
      </c>
      <c r="G422" s="6">
        <v>8.15</v>
      </c>
    </row>
    <row r="423" s="4" customFormat="1" ht="17.6" spans="1:7">
      <c r="A423" s="6" t="s">
        <v>335</v>
      </c>
      <c r="B423" s="6">
        <v>300210</v>
      </c>
      <c r="C423" s="6" t="s">
        <v>685</v>
      </c>
      <c r="D423" s="6" t="s">
        <v>318</v>
      </c>
      <c r="E423" s="6">
        <v>0.9986</v>
      </c>
      <c r="F423" s="6">
        <v>0.1705</v>
      </c>
      <c r="G423" s="6">
        <v>3.22</v>
      </c>
    </row>
    <row r="424" s="4" customFormat="1" ht="17.6" spans="1:7">
      <c r="A424" s="6" t="s">
        <v>335</v>
      </c>
      <c r="B424" s="6">
        <v>300370</v>
      </c>
      <c r="C424" s="6" t="s">
        <v>686</v>
      </c>
      <c r="D424" s="6" t="s">
        <v>370</v>
      </c>
      <c r="E424" s="6">
        <v>0.9986</v>
      </c>
      <c r="F424" s="6">
        <v>0.0572</v>
      </c>
      <c r="G424" s="6">
        <v>2.77</v>
      </c>
    </row>
    <row r="425" s="4" customFormat="1" ht="17.6" spans="1:7">
      <c r="A425" s="6" t="s">
        <v>193</v>
      </c>
      <c r="B425" s="6">
        <v>603032</v>
      </c>
      <c r="C425" s="6" t="s">
        <v>687</v>
      </c>
      <c r="D425" s="6" t="s">
        <v>490</v>
      </c>
      <c r="E425" s="6">
        <v>0.9985</v>
      </c>
      <c r="F425" s="6">
        <v>0.0321</v>
      </c>
      <c r="G425" s="6">
        <v>17.49</v>
      </c>
    </row>
    <row r="426" s="4" customFormat="1" ht="17.6" spans="1:7">
      <c r="A426" s="6" t="s">
        <v>335</v>
      </c>
      <c r="B426" s="6">
        <v>300208</v>
      </c>
      <c r="C426" s="6" t="s">
        <v>688</v>
      </c>
      <c r="D426" s="6" t="s">
        <v>220</v>
      </c>
      <c r="E426" s="6">
        <v>0.9985</v>
      </c>
      <c r="F426" s="6">
        <v>0.2196</v>
      </c>
      <c r="G426" s="6">
        <v>5.56</v>
      </c>
    </row>
    <row r="427" s="4" customFormat="1" ht="17.6" spans="1:7">
      <c r="A427" s="6" t="s">
        <v>335</v>
      </c>
      <c r="B427" s="6">
        <v>300241</v>
      </c>
      <c r="C427" s="6" t="s">
        <v>689</v>
      </c>
      <c r="D427" s="6" t="s">
        <v>546</v>
      </c>
      <c r="E427" s="6">
        <v>0.9985</v>
      </c>
      <c r="F427" s="6">
        <v>0.056</v>
      </c>
      <c r="G427" s="6">
        <v>5.38</v>
      </c>
    </row>
    <row r="428" s="4" customFormat="1" ht="17.6" spans="1:7">
      <c r="A428" s="6" t="s">
        <v>335</v>
      </c>
      <c r="B428" s="6">
        <v>300367</v>
      </c>
      <c r="C428" s="6" t="s">
        <v>690</v>
      </c>
      <c r="D428" s="6" t="s">
        <v>370</v>
      </c>
      <c r="E428" s="6">
        <v>0.9985</v>
      </c>
      <c r="F428" s="6">
        <v>0.469</v>
      </c>
      <c r="G428" s="6">
        <v>3</v>
      </c>
    </row>
    <row r="429" s="4" customFormat="1" ht="17.6" spans="1:7">
      <c r="A429" s="6" t="s">
        <v>335</v>
      </c>
      <c r="B429" s="6">
        <v>300688</v>
      </c>
      <c r="C429" s="6" t="s">
        <v>691</v>
      </c>
      <c r="D429" s="6" t="s">
        <v>359</v>
      </c>
      <c r="E429" s="6">
        <v>0.9985</v>
      </c>
      <c r="F429" s="6">
        <v>0.5023</v>
      </c>
      <c r="G429" s="6">
        <v>28.03</v>
      </c>
    </row>
    <row r="430" s="4" customFormat="1" ht="17.6" spans="1:7">
      <c r="A430" s="6" t="s">
        <v>193</v>
      </c>
      <c r="B430" s="6">
        <v>600734</v>
      </c>
      <c r="C430" s="6" t="s">
        <v>692</v>
      </c>
      <c r="D430" s="6" t="s">
        <v>411</v>
      </c>
      <c r="E430" s="6">
        <v>0.9984</v>
      </c>
      <c r="F430" s="6">
        <v>0.9995</v>
      </c>
      <c r="G430" s="6">
        <v>3.11</v>
      </c>
    </row>
    <row r="431" s="4" customFormat="1" ht="17.6" spans="1:7">
      <c r="A431" s="6" t="s">
        <v>335</v>
      </c>
      <c r="B431" s="6">
        <v>2856</v>
      </c>
      <c r="C431" s="6" t="s">
        <v>693</v>
      </c>
      <c r="D431" s="6" t="s">
        <v>285</v>
      </c>
      <c r="E431" s="6">
        <v>0.9984</v>
      </c>
      <c r="F431" s="6">
        <v>0.2841</v>
      </c>
      <c r="G431" s="6">
        <v>18.6</v>
      </c>
    </row>
    <row r="432" s="4" customFormat="1" ht="17.6" spans="1:7">
      <c r="A432" s="6" t="s">
        <v>193</v>
      </c>
      <c r="B432" s="6">
        <v>600302</v>
      </c>
      <c r="C432" s="6" t="s">
        <v>694</v>
      </c>
      <c r="D432" s="6" t="s">
        <v>318</v>
      </c>
      <c r="E432" s="6">
        <v>0.9983</v>
      </c>
      <c r="F432" s="6">
        <v>0.2563</v>
      </c>
      <c r="G432" s="6">
        <v>3.94</v>
      </c>
    </row>
    <row r="433" s="4" customFormat="1" ht="17.6" spans="1:7">
      <c r="A433" s="6" t="s">
        <v>193</v>
      </c>
      <c r="B433" s="6">
        <v>603021</v>
      </c>
      <c r="C433" s="6" t="s">
        <v>695</v>
      </c>
      <c r="D433" s="6" t="s">
        <v>298</v>
      </c>
      <c r="E433" s="6">
        <v>0.9983</v>
      </c>
      <c r="F433" s="6">
        <v>0.2561</v>
      </c>
      <c r="G433" s="6">
        <v>5.67</v>
      </c>
    </row>
    <row r="434" s="4" customFormat="1" ht="17.6" spans="1:7">
      <c r="A434" s="6" t="s">
        <v>193</v>
      </c>
      <c r="B434" s="6">
        <v>603083</v>
      </c>
      <c r="C434" s="6" t="s">
        <v>696</v>
      </c>
      <c r="D434" s="6" t="s">
        <v>245</v>
      </c>
      <c r="E434" s="6">
        <v>0.9983</v>
      </c>
      <c r="F434" s="6">
        <v>0.6889</v>
      </c>
      <c r="G434" s="6">
        <v>37.59</v>
      </c>
    </row>
    <row r="435" s="4" customFormat="1" ht="17.6" spans="1:7">
      <c r="A435" s="6" t="s">
        <v>193</v>
      </c>
      <c r="B435" s="6">
        <v>603602</v>
      </c>
      <c r="C435" s="6" t="s">
        <v>697</v>
      </c>
      <c r="D435" s="6" t="s">
        <v>386</v>
      </c>
      <c r="E435" s="6">
        <v>0.9983</v>
      </c>
      <c r="F435" s="6">
        <v>0.5333</v>
      </c>
      <c r="G435" s="6">
        <v>23.22</v>
      </c>
    </row>
    <row r="436" s="4" customFormat="1" ht="17.6" spans="1:7">
      <c r="A436" s="6" t="s">
        <v>335</v>
      </c>
      <c r="B436" s="6">
        <v>619</v>
      </c>
      <c r="C436" s="6" t="s">
        <v>698</v>
      </c>
      <c r="D436" s="6" t="s">
        <v>305</v>
      </c>
      <c r="E436" s="6">
        <v>0.9983</v>
      </c>
      <c r="F436" s="6">
        <v>0.0021</v>
      </c>
      <c r="G436" s="6">
        <v>4.73</v>
      </c>
    </row>
    <row r="437" s="4" customFormat="1" ht="17.6" spans="1:7">
      <c r="A437" s="6" t="s">
        <v>335</v>
      </c>
      <c r="B437" s="6">
        <v>721</v>
      </c>
      <c r="C437" s="6" t="s">
        <v>699</v>
      </c>
      <c r="D437" s="6" t="s">
        <v>235</v>
      </c>
      <c r="E437" s="6">
        <v>0.9983</v>
      </c>
      <c r="F437" s="6">
        <v>0.5414</v>
      </c>
      <c r="G437" s="6">
        <v>4.49</v>
      </c>
    </row>
    <row r="438" s="4" customFormat="1" ht="17.6" spans="1:7">
      <c r="A438" s="6" t="s">
        <v>335</v>
      </c>
      <c r="B438" s="6">
        <v>2023</v>
      </c>
      <c r="C438" s="6" t="s">
        <v>700</v>
      </c>
      <c r="D438" s="6" t="s">
        <v>521</v>
      </c>
      <c r="E438" s="6">
        <v>0.9983</v>
      </c>
      <c r="F438" s="6">
        <v>0.5012</v>
      </c>
      <c r="G438" s="6">
        <v>14.56</v>
      </c>
    </row>
    <row r="439" s="4" customFormat="1" ht="17.6" spans="1:7">
      <c r="A439" s="6" t="s">
        <v>335</v>
      </c>
      <c r="B439" s="6">
        <v>2186</v>
      </c>
      <c r="C439" s="6" t="s">
        <v>701</v>
      </c>
      <c r="D439" s="6" t="s">
        <v>235</v>
      </c>
      <c r="E439" s="6">
        <v>0.9983</v>
      </c>
      <c r="F439" s="6">
        <v>0.0265</v>
      </c>
      <c r="G439" s="6">
        <v>9.27</v>
      </c>
    </row>
    <row r="440" s="4" customFormat="1" ht="17.6" spans="1:7">
      <c r="A440" s="6" t="s">
        <v>335</v>
      </c>
      <c r="B440" s="6">
        <v>2305</v>
      </c>
      <c r="C440" s="6" t="s">
        <v>702</v>
      </c>
      <c r="D440" s="6" t="s">
        <v>525</v>
      </c>
      <c r="E440" s="6">
        <v>0.9983</v>
      </c>
      <c r="F440" s="6">
        <v>0.089</v>
      </c>
      <c r="G440" s="6">
        <v>2.17</v>
      </c>
    </row>
    <row r="441" s="4" customFormat="1" ht="17.6" spans="1:7">
      <c r="A441" s="6" t="s">
        <v>193</v>
      </c>
      <c r="B441" s="6">
        <v>600238</v>
      </c>
      <c r="C441" s="6" t="s">
        <v>703</v>
      </c>
      <c r="D441" s="6" t="s">
        <v>311</v>
      </c>
      <c r="E441" s="6">
        <v>0.9982</v>
      </c>
      <c r="F441" s="6">
        <v>0.1839</v>
      </c>
      <c r="G441" s="6">
        <v>4.38</v>
      </c>
    </row>
    <row r="442" s="4" customFormat="1" ht="17.6" spans="1:7">
      <c r="A442" s="6" t="s">
        <v>193</v>
      </c>
      <c r="B442" s="6">
        <v>600599</v>
      </c>
      <c r="C442" s="6" t="s">
        <v>704</v>
      </c>
      <c r="D442" s="6" t="s">
        <v>705</v>
      </c>
      <c r="E442" s="6">
        <v>0.9982</v>
      </c>
      <c r="F442" s="6">
        <v>0.0155</v>
      </c>
      <c r="G442" s="6">
        <v>6.08</v>
      </c>
    </row>
    <row r="443" s="4" customFormat="1" ht="17.6" spans="1:7">
      <c r="A443" s="6" t="s">
        <v>335</v>
      </c>
      <c r="B443" s="6">
        <v>40</v>
      </c>
      <c r="C443" s="6" t="s">
        <v>706</v>
      </c>
      <c r="D443" s="6" t="s">
        <v>230</v>
      </c>
      <c r="E443" s="6">
        <v>0.9982</v>
      </c>
      <c r="F443" s="6">
        <v>0.0027</v>
      </c>
      <c r="G443" s="6">
        <v>3.05</v>
      </c>
    </row>
    <row r="444" s="4" customFormat="1" ht="17.6" spans="1:7">
      <c r="A444" s="6" t="s">
        <v>335</v>
      </c>
      <c r="B444" s="6">
        <v>2619</v>
      </c>
      <c r="C444" s="6" t="s">
        <v>707</v>
      </c>
      <c r="D444" s="6" t="s">
        <v>325</v>
      </c>
      <c r="E444" s="6">
        <v>0.9982</v>
      </c>
      <c r="F444" s="6">
        <v>0.0162</v>
      </c>
      <c r="G444" s="6">
        <v>2.27</v>
      </c>
    </row>
    <row r="445" s="4" customFormat="1" ht="17.6" spans="1:7">
      <c r="A445" s="6" t="s">
        <v>335</v>
      </c>
      <c r="B445" s="6">
        <v>2638</v>
      </c>
      <c r="C445" s="6" t="s">
        <v>708</v>
      </c>
      <c r="D445" s="6" t="s">
        <v>546</v>
      </c>
      <c r="E445" s="6">
        <v>0.9982</v>
      </c>
      <c r="F445" s="6">
        <v>0.0367</v>
      </c>
      <c r="G445" s="6">
        <v>2.71</v>
      </c>
    </row>
    <row r="446" s="4" customFormat="1" ht="17.6" spans="1:7">
      <c r="A446" s="6" t="s">
        <v>335</v>
      </c>
      <c r="B446" s="6">
        <v>2759</v>
      </c>
      <c r="C446" s="6" t="s">
        <v>709</v>
      </c>
      <c r="D446" s="6" t="s">
        <v>265</v>
      </c>
      <c r="E446" s="6">
        <v>0.9982</v>
      </c>
      <c r="F446" s="6">
        <v>0.0303</v>
      </c>
      <c r="G446" s="6">
        <v>6.64</v>
      </c>
    </row>
    <row r="447" s="4" customFormat="1" ht="17.6" spans="1:7">
      <c r="A447" s="6" t="s">
        <v>335</v>
      </c>
      <c r="B447" s="6">
        <v>2765</v>
      </c>
      <c r="C447" s="6" t="s">
        <v>710</v>
      </c>
      <c r="D447" s="6" t="s">
        <v>283</v>
      </c>
      <c r="E447" s="6">
        <v>0.9982</v>
      </c>
      <c r="F447" s="6">
        <v>0.0729</v>
      </c>
      <c r="G447" s="6">
        <v>4.15</v>
      </c>
    </row>
    <row r="448" s="4" customFormat="1" ht="17.6" spans="1:7">
      <c r="A448" s="6" t="s">
        <v>335</v>
      </c>
      <c r="B448" s="6">
        <v>300444</v>
      </c>
      <c r="C448" s="6" t="s">
        <v>711</v>
      </c>
      <c r="D448" s="6" t="s">
        <v>220</v>
      </c>
      <c r="E448" s="6">
        <v>0.9982</v>
      </c>
      <c r="F448" s="6">
        <v>0.1127</v>
      </c>
      <c r="G448" s="6">
        <v>4.02</v>
      </c>
    </row>
    <row r="449" s="4" customFormat="1" ht="17.6" spans="1:7">
      <c r="A449" s="6" t="s">
        <v>335</v>
      </c>
      <c r="B449" s="6">
        <v>300449</v>
      </c>
      <c r="C449" s="6" t="s">
        <v>712</v>
      </c>
      <c r="D449" s="6" t="s">
        <v>370</v>
      </c>
      <c r="E449" s="6">
        <v>0.9982</v>
      </c>
      <c r="F449" s="6">
        <v>0.5937</v>
      </c>
      <c r="G449" s="6">
        <v>8.08</v>
      </c>
    </row>
    <row r="450" s="4" customFormat="1" ht="17.6" spans="1:7">
      <c r="A450" s="6" t="s">
        <v>335</v>
      </c>
      <c r="B450" s="6">
        <v>2785</v>
      </c>
      <c r="C450" s="6" t="s">
        <v>713</v>
      </c>
      <c r="D450" s="6" t="s">
        <v>448</v>
      </c>
      <c r="E450" s="6">
        <v>0.9981</v>
      </c>
      <c r="F450" s="6">
        <v>0.593</v>
      </c>
      <c r="G450" s="6">
        <v>16.64</v>
      </c>
    </row>
    <row r="451" s="4" customFormat="1" ht="17.6" spans="1:7">
      <c r="A451" s="6" t="s">
        <v>335</v>
      </c>
      <c r="B451" s="6">
        <v>300195</v>
      </c>
      <c r="C451" s="6" t="s">
        <v>714</v>
      </c>
      <c r="D451" s="6" t="s">
        <v>318</v>
      </c>
      <c r="E451" s="6">
        <v>0.9981</v>
      </c>
      <c r="F451" s="6">
        <v>0.0101</v>
      </c>
      <c r="G451" s="6">
        <v>6.17</v>
      </c>
    </row>
    <row r="452" s="4" customFormat="1" ht="17.6" spans="1:7">
      <c r="A452" s="6" t="s">
        <v>335</v>
      </c>
      <c r="B452" s="6">
        <v>300467</v>
      </c>
      <c r="C452" s="6" t="s">
        <v>715</v>
      </c>
      <c r="D452" s="6" t="s">
        <v>325</v>
      </c>
      <c r="E452" s="6">
        <v>0.998</v>
      </c>
      <c r="F452" s="6">
        <v>0.052</v>
      </c>
      <c r="G452" s="6">
        <v>14.91</v>
      </c>
    </row>
    <row r="453" s="4" customFormat="1" ht="17.6" spans="1:7">
      <c r="A453" s="6" t="s">
        <v>335</v>
      </c>
      <c r="B453" s="6">
        <v>300484</v>
      </c>
      <c r="C453" s="6" t="s">
        <v>716</v>
      </c>
      <c r="D453" s="6" t="s">
        <v>220</v>
      </c>
      <c r="E453" s="6">
        <v>0.998</v>
      </c>
      <c r="F453" s="6">
        <v>0.2754</v>
      </c>
      <c r="G453" s="6">
        <v>8.95</v>
      </c>
    </row>
    <row r="454" s="4" customFormat="1" ht="17.6" spans="1:7">
      <c r="A454" s="6" t="s">
        <v>335</v>
      </c>
      <c r="B454" s="6">
        <v>300508</v>
      </c>
      <c r="C454" s="6" t="s">
        <v>717</v>
      </c>
      <c r="D454" s="6" t="s">
        <v>242</v>
      </c>
      <c r="E454" s="6">
        <v>0.998</v>
      </c>
      <c r="F454" s="6">
        <v>0.0194</v>
      </c>
      <c r="G454" s="6">
        <v>22.54</v>
      </c>
    </row>
    <row r="455" s="4" customFormat="1" ht="17.6" spans="1:7">
      <c r="A455" s="6" t="s">
        <v>193</v>
      </c>
      <c r="B455" s="6">
        <v>600201</v>
      </c>
      <c r="C455" s="6" t="s">
        <v>718</v>
      </c>
      <c r="D455" s="6" t="s">
        <v>438</v>
      </c>
      <c r="E455" s="6">
        <v>0.9979</v>
      </c>
      <c r="F455" s="6">
        <v>0.6474</v>
      </c>
      <c r="G455" s="6">
        <v>23.91</v>
      </c>
    </row>
    <row r="456" s="4" customFormat="1" ht="17.6" spans="1:7">
      <c r="A456" s="6" t="s">
        <v>335</v>
      </c>
      <c r="B456" s="6">
        <v>2192</v>
      </c>
      <c r="C456" s="6" t="s">
        <v>719</v>
      </c>
      <c r="D456" s="6" t="s">
        <v>370</v>
      </c>
      <c r="E456" s="6">
        <v>0.9978</v>
      </c>
      <c r="F456" s="6">
        <v>0.1405</v>
      </c>
      <c r="G456" s="6">
        <v>13.58</v>
      </c>
    </row>
    <row r="457" s="4" customFormat="1" ht="17.6" spans="1:7">
      <c r="A457" s="6" t="s">
        <v>335</v>
      </c>
      <c r="B457" s="6">
        <v>2348</v>
      </c>
      <c r="C457" s="6" t="s">
        <v>720</v>
      </c>
      <c r="D457" s="6" t="s">
        <v>432</v>
      </c>
      <c r="E457" s="6">
        <v>0.9978</v>
      </c>
      <c r="F457" s="6">
        <v>0.2786</v>
      </c>
      <c r="G457" s="6">
        <v>2.84</v>
      </c>
    </row>
    <row r="458" s="4" customFormat="1" ht="17.6" spans="1:7">
      <c r="A458" s="6" t="s">
        <v>335</v>
      </c>
      <c r="B458" s="6">
        <v>300007</v>
      </c>
      <c r="C458" s="6" t="s">
        <v>721</v>
      </c>
      <c r="D458" s="6" t="s">
        <v>370</v>
      </c>
      <c r="E458" s="6">
        <v>0.9978</v>
      </c>
      <c r="F458" s="6">
        <v>0.1954</v>
      </c>
      <c r="G458" s="6">
        <v>12.93</v>
      </c>
    </row>
    <row r="459" s="4" customFormat="1" ht="17.6" spans="1:7">
      <c r="A459" s="6" t="s">
        <v>335</v>
      </c>
      <c r="B459" s="6">
        <v>300532</v>
      </c>
      <c r="C459" s="6" t="s">
        <v>722</v>
      </c>
      <c r="D459" s="6" t="s">
        <v>455</v>
      </c>
      <c r="E459" s="6">
        <v>0.9978</v>
      </c>
      <c r="F459" s="6">
        <v>0.01</v>
      </c>
      <c r="G459" s="6">
        <v>8.85</v>
      </c>
    </row>
    <row r="460" s="4" customFormat="1" ht="17.6" spans="1:7">
      <c r="A460" s="6" t="s">
        <v>193</v>
      </c>
      <c r="B460" s="6">
        <v>603990</v>
      </c>
      <c r="C460" s="6" t="s">
        <v>723</v>
      </c>
      <c r="D460" s="6" t="s">
        <v>242</v>
      </c>
      <c r="E460" s="6">
        <v>0.9976</v>
      </c>
      <c r="F460" s="6">
        <v>0.9649</v>
      </c>
      <c r="G460" s="6">
        <v>48.63</v>
      </c>
    </row>
    <row r="461" s="4" customFormat="1" ht="17.6" spans="1:7">
      <c r="A461" s="6" t="s">
        <v>335</v>
      </c>
      <c r="B461" s="6">
        <v>638</v>
      </c>
      <c r="C461" s="6" t="s">
        <v>724</v>
      </c>
      <c r="D461" s="6" t="s">
        <v>239</v>
      </c>
      <c r="E461" s="6">
        <v>0.9976</v>
      </c>
      <c r="F461" s="6">
        <v>0.7288</v>
      </c>
      <c r="G461" s="6">
        <v>4.14</v>
      </c>
    </row>
    <row r="462" s="4" customFormat="1" ht="17.6" spans="1:7">
      <c r="A462" s="6" t="s">
        <v>335</v>
      </c>
      <c r="B462" s="6">
        <v>2656</v>
      </c>
      <c r="C462" s="6" t="s">
        <v>725</v>
      </c>
      <c r="D462" s="6" t="s">
        <v>201</v>
      </c>
      <c r="E462" s="6">
        <v>0.9976</v>
      </c>
      <c r="F462" s="6">
        <v>0.1335</v>
      </c>
      <c r="G462" s="6">
        <v>1.81</v>
      </c>
    </row>
    <row r="463" s="4" customFormat="1" ht="17.6" spans="1:7">
      <c r="A463" s="6" t="s">
        <v>335</v>
      </c>
      <c r="B463" s="6">
        <v>2703</v>
      </c>
      <c r="C463" s="6" t="s">
        <v>726</v>
      </c>
      <c r="D463" s="6" t="s">
        <v>283</v>
      </c>
      <c r="E463" s="6">
        <v>0.9976</v>
      </c>
      <c r="F463" s="6">
        <v>0.1088</v>
      </c>
      <c r="G463" s="6">
        <v>4.15</v>
      </c>
    </row>
    <row r="464" s="4" customFormat="1" ht="17.6" spans="1:7">
      <c r="A464" s="6" t="s">
        <v>335</v>
      </c>
      <c r="B464" s="6">
        <v>300565</v>
      </c>
      <c r="C464" s="6" t="s">
        <v>727</v>
      </c>
      <c r="D464" s="6" t="s">
        <v>245</v>
      </c>
      <c r="E464" s="6">
        <v>0.9976</v>
      </c>
      <c r="F464" s="6">
        <v>0.105</v>
      </c>
      <c r="G464" s="6">
        <v>10.48</v>
      </c>
    </row>
    <row r="465" s="4" customFormat="1" ht="17.6" spans="1:7">
      <c r="A465" s="6" t="s">
        <v>193</v>
      </c>
      <c r="B465" s="6">
        <v>603626</v>
      </c>
      <c r="C465" s="6" t="s">
        <v>728</v>
      </c>
      <c r="D465" s="6" t="s">
        <v>222</v>
      </c>
      <c r="E465" s="6">
        <v>0.9975</v>
      </c>
      <c r="F465" s="6">
        <v>0.3685</v>
      </c>
      <c r="G465" s="6">
        <v>11.13</v>
      </c>
    </row>
    <row r="466" s="4" customFormat="1" ht="17.6" spans="1:7">
      <c r="A466" s="6" t="s">
        <v>335</v>
      </c>
      <c r="B466" s="6">
        <v>300015</v>
      </c>
      <c r="C466" s="6" t="s">
        <v>729</v>
      </c>
      <c r="D466" s="6" t="s">
        <v>338</v>
      </c>
      <c r="E466" s="6">
        <v>0.9975</v>
      </c>
      <c r="F466" s="6">
        <v>0.9983</v>
      </c>
      <c r="G466" s="6">
        <v>44.39</v>
      </c>
    </row>
    <row r="467" s="4" customFormat="1" ht="17.6" spans="1:7">
      <c r="A467" s="6" t="s">
        <v>335</v>
      </c>
      <c r="B467" s="6">
        <v>300460</v>
      </c>
      <c r="C467" s="6" t="s">
        <v>730</v>
      </c>
      <c r="D467" s="6" t="s">
        <v>408</v>
      </c>
      <c r="E467" s="6">
        <v>0.9975</v>
      </c>
      <c r="F467" s="6">
        <v>0.5467</v>
      </c>
      <c r="G467" s="6">
        <v>14.76</v>
      </c>
    </row>
    <row r="468" s="4" customFormat="1" ht="17.6" spans="1:7">
      <c r="A468" s="6" t="s">
        <v>335</v>
      </c>
      <c r="B468" s="6">
        <v>300518</v>
      </c>
      <c r="C468" s="6" t="s">
        <v>731</v>
      </c>
      <c r="D468" s="6" t="s">
        <v>242</v>
      </c>
      <c r="E468" s="6">
        <v>0.9975</v>
      </c>
      <c r="F468" s="6">
        <v>0.4438</v>
      </c>
      <c r="G468" s="6">
        <v>22.58</v>
      </c>
    </row>
    <row r="469" s="4" customFormat="1" ht="17.6" spans="1:7">
      <c r="A469" s="6" t="s">
        <v>335</v>
      </c>
      <c r="B469" s="6">
        <v>2308</v>
      </c>
      <c r="C469" s="6" t="s">
        <v>732</v>
      </c>
      <c r="D469" s="6" t="s">
        <v>370</v>
      </c>
      <c r="E469" s="6">
        <v>0.9974</v>
      </c>
      <c r="F469" s="6">
        <v>0.1435</v>
      </c>
      <c r="G469" s="6">
        <v>5.9</v>
      </c>
    </row>
    <row r="470" s="4" customFormat="1" ht="17.6" spans="1:7">
      <c r="A470" s="6" t="s">
        <v>335</v>
      </c>
      <c r="B470" s="6">
        <v>300436</v>
      </c>
      <c r="C470" s="6" t="s">
        <v>733</v>
      </c>
      <c r="D470" s="6" t="s">
        <v>342</v>
      </c>
      <c r="E470" s="6">
        <v>0.9974</v>
      </c>
      <c r="F470" s="6">
        <v>0.2757</v>
      </c>
      <c r="G470" s="6">
        <v>29.19</v>
      </c>
    </row>
    <row r="471" s="4" customFormat="1" ht="17.6" spans="1:7">
      <c r="A471" s="6" t="s">
        <v>335</v>
      </c>
      <c r="B471" s="6">
        <v>300489</v>
      </c>
      <c r="C471" s="6" t="s">
        <v>734</v>
      </c>
      <c r="D471" s="6" t="s">
        <v>222</v>
      </c>
      <c r="E471" s="6">
        <v>0.9974</v>
      </c>
      <c r="F471" s="6">
        <v>0.9224</v>
      </c>
      <c r="G471" s="6">
        <v>34.25</v>
      </c>
    </row>
    <row r="472" s="4" customFormat="1" ht="17.6" spans="1:7">
      <c r="A472" s="6" t="s">
        <v>335</v>
      </c>
      <c r="B472" s="6">
        <v>300611</v>
      </c>
      <c r="C472" s="6" t="s">
        <v>735</v>
      </c>
      <c r="D472" s="6" t="s">
        <v>283</v>
      </c>
      <c r="E472" s="6">
        <v>0.9974</v>
      </c>
      <c r="F472" s="6">
        <v>0.0487</v>
      </c>
      <c r="G472" s="6">
        <v>7.72</v>
      </c>
    </row>
    <row r="473" s="4" customFormat="1" ht="17.6" spans="1:7">
      <c r="A473" s="6" t="s">
        <v>193</v>
      </c>
      <c r="B473" s="6">
        <v>600151</v>
      </c>
      <c r="C473" s="6" t="s">
        <v>736</v>
      </c>
      <c r="D473" s="6" t="s">
        <v>370</v>
      </c>
      <c r="E473" s="6">
        <v>0.9973</v>
      </c>
      <c r="F473" s="6">
        <v>0.1042</v>
      </c>
      <c r="G473" s="6">
        <v>4.4</v>
      </c>
    </row>
    <row r="474" s="4" customFormat="1" ht="17.6" spans="1:7">
      <c r="A474" s="6" t="s">
        <v>193</v>
      </c>
      <c r="B474" s="6">
        <v>603178</v>
      </c>
      <c r="C474" s="6" t="s">
        <v>737</v>
      </c>
      <c r="D474" s="6" t="s">
        <v>283</v>
      </c>
      <c r="E474" s="6">
        <v>0.9973</v>
      </c>
      <c r="F474" s="6">
        <v>0.1034</v>
      </c>
      <c r="G474" s="6">
        <v>7.43</v>
      </c>
    </row>
    <row r="475" s="4" customFormat="1" ht="17.6" spans="1:7">
      <c r="A475" s="6" t="s">
        <v>335</v>
      </c>
      <c r="B475" s="6">
        <v>300648</v>
      </c>
      <c r="C475" s="6" t="s">
        <v>738</v>
      </c>
      <c r="D475" s="6" t="s">
        <v>370</v>
      </c>
      <c r="E475" s="6">
        <v>0.9973</v>
      </c>
      <c r="F475" s="6">
        <v>0.0503</v>
      </c>
      <c r="G475" s="6">
        <v>14.71</v>
      </c>
    </row>
    <row r="476" s="4" customFormat="1" ht="17.6" spans="1:7">
      <c r="A476" s="6" t="s">
        <v>193</v>
      </c>
      <c r="B476" s="6">
        <v>603196</v>
      </c>
      <c r="C476" s="6" t="s">
        <v>739</v>
      </c>
      <c r="D476" s="6" t="s">
        <v>201</v>
      </c>
      <c r="E476" s="6">
        <v>0.9972</v>
      </c>
      <c r="F476" s="6">
        <v>0.1992</v>
      </c>
      <c r="G476" s="6">
        <v>7.95</v>
      </c>
    </row>
    <row r="477" s="4" customFormat="1" ht="17.6" spans="1:7">
      <c r="A477" s="6" t="s">
        <v>193</v>
      </c>
      <c r="B477" s="6">
        <v>603200</v>
      </c>
      <c r="C477" s="6" t="s">
        <v>740</v>
      </c>
      <c r="D477" s="6" t="s">
        <v>359</v>
      </c>
      <c r="E477" s="6">
        <v>0.9972</v>
      </c>
      <c r="F477" s="6">
        <v>0.9888</v>
      </c>
      <c r="G477" s="6">
        <v>68.35</v>
      </c>
    </row>
    <row r="478" s="4" customFormat="1" ht="17.6" spans="1:7">
      <c r="A478" s="6" t="s">
        <v>335</v>
      </c>
      <c r="B478" s="6">
        <v>2052</v>
      </c>
      <c r="C478" s="6" t="s">
        <v>741</v>
      </c>
      <c r="D478" s="6" t="s">
        <v>245</v>
      </c>
      <c r="E478" s="6">
        <v>0.9972</v>
      </c>
      <c r="F478" s="6">
        <v>0.3967</v>
      </c>
      <c r="G478" s="6">
        <v>1.88</v>
      </c>
    </row>
    <row r="479" s="4" customFormat="1" ht="17.6" spans="1:7">
      <c r="A479" s="6" t="s">
        <v>193</v>
      </c>
      <c r="B479" s="6">
        <v>603603</v>
      </c>
      <c r="C479" s="6" t="s">
        <v>742</v>
      </c>
      <c r="D479" s="6" t="s">
        <v>359</v>
      </c>
      <c r="E479" s="6">
        <v>0.9971</v>
      </c>
      <c r="F479" s="6">
        <v>0.1028</v>
      </c>
      <c r="G479" s="6">
        <v>6.02</v>
      </c>
    </row>
    <row r="480" s="4" customFormat="1" ht="17.6" spans="1:7">
      <c r="A480" s="6" t="s">
        <v>335</v>
      </c>
      <c r="B480" s="6">
        <v>300228</v>
      </c>
      <c r="C480" s="6" t="s">
        <v>743</v>
      </c>
      <c r="D480" s="6" t="s">
        <v>318</v>
      </c>
      <c r="E480" s="6">
        <v>0.9971</v>
      </c>
      <c r="F480" s="6">
        <v>0.0616</v>
      </c>
      <c r="G480" s="6">
        <v>4.07</v>
      </c>
    </row>
    <row r="481" s="4" customFormat="1" ht="17.6" spans="1:7">
      <c r="A481" s="6" t="s">
        <v>335</v>
      </c>
      <c r="B481" s="6">
        <v>300510</v>
      </c>
      <c r="C481" s="6" t="s">
        <v>744</v>
      </c>
      <c r="D481" s="6" t="s">
        <v>220</v>
      </c>
      <c r="E481" s="6">
        <v>0.9971</v>
      </c>
      <c r="F481" s="6">
        <v>0.0029</v>
      </c>
      <c r="G481" s="6">
        <v>4.52</v>
      </c>
    </row>
    <row r="482" s="4" customFormat="1" ht="17.6" spans="1:7">
      <c r="A482" s="6" t="s">
        <v>335</v>
      </c>
      <c r="B482" s="6">
        <v>300752</v>
      </c>
      <c r="C482" s="6" t="s">
        <v>745</v>
      </c>
      <c r="D482" s="6" t="s">
        <v>546</v>
      </c>
      <c r="E482" s="6">
        <v>0.9971</v>
      </c>
      <c r="F482" s="6">
        <v>0.0204</v>
      </c>
      <c r="G482" s="6">
        <v>22.53</v>
      </c>
    </row>
    <row r="483" s="4" customFormat="1" ht="17.6" spans="1:7">
      <c r="A483" s="6" t="s">
        <v>335</v>
      </c>
      <c r="B483" s="6">
        <v>610</v>
      </c>
      <c r="C483" s="6" t="s">
        <v>746</v>
      </c>
      <c r="D483" s="6" t="s">
        <v>235</v>
      </c>
      <c r="E483" s="6">
        <v>0.997</v>
      </c>
      <c r="F483" s="6">
        <v>0.1159</v>
      </c>
      <c r="G483" s="6">
        <v>8.72</v>
      </c>
    </row>
    <row r="484" s="4" customFormat="1" ht="17.6" spans="1:7">
      <c r="A484" s="6" t="s">
        <v>335</v>
      </c>
      <c r="B484" s="6">
        <v>2778</v>
      </c>
      <c r="C484" s="6" t="s">
        <v>747</v>
      </c>
      <c r="D484" s="6" t="s">
        <v>259</v>
      </c>
      <c r="E484" s="6">
        <v>0.997</v>
      </c>
      <c r="F484" s="6">
        <v>0.4343</v>
      </c>
      <c r="G484" s="6">
        <v>22.53</v>
      </c>
    </row>
    <row r="485" s="4" customFormat="1" ht="17.6" spans="1:7">
      <c r="A485" s="6" t="s">
        <v>335</v>
      </c>
      <c r="B485" s="6">
        <v>2872</v>
      </c>
      <c r="C485" s="6" t="s">
        <v>748</v>
      </c>
      <c r="D485" s="6" t="s">
        <v>543</v>
      </c>
      <c r="E485" s="6">
        <v>0.997</v>
      </c>
      <c r="F485" s="6">
        <v>0.3419</v>
      </c>
      <c r="G485" s="6">
        <v>5.44</v>
      </c>
    </row>
    <row r="486" s="4" customFormat="1" ht="17.6" spans="1:7">
      <c r="A486" s="6" t="s">
        <v>335</v>
      </c>
      <c r="B486" s="6">
        <v>300073</v>
      </c>
      <c r="C486" s="6" t="s">
        <v>749</v>
      </c>
      <c r="D486" s="6" t="s">
        <v>257</v>
      </c>
      <c r="E486" s="6">
        <v>0.997</v>
      </c>
      <c r="F486" s="6">
        <v>0.45</v>
      </c>
      <c r="G486" s="6">
        <v>24.18</v>
      </c>
    </row>
    <row r="487" s="4" customFormat="1" ht="17.6" spans="1:7">
      <c r="A487" s="6" t="s">
        <v>335</v>
      </c>
      <c r="B487" s="6">
        <v>300503</v>
      </c>
      <c r="C487" s="6" t="s">
        <v>750</v>
      </c>
      <c r="D487" s="6" t="s">
        <v>237</v>
      </c>
      <c r="E487" s="6">
        <v>0.997</v>
      </c>
      <c r="F487" s="6">
        <v>0.6103</v>
      </c>
      <c r="G487" s="6">
        <v>13.48</v>
      </c>
    </row>
    <row r="488" s="4" customFormat="1" ht="17.6" spans="1:7">
      <c r="A488" s="6" t="s">
        <v>193</v>
      </c>
      <c r="B488" s="6">
        <v>603629</v>
      </c>
      <c r="C488" s="6" t="s">
        <v>751</v>
      </c>
      <c r="D488" s="6" t="s">
        <v>408</v>
      </c>
      <c r="E488" s="6">
        <v>0.9969</v>
      </c>
      <c r="F488" s="6">
        <v>0.0489</v>
      </c>
      <c r="G488" s="6">
        <v>22.75</v>
      </c>
    </row>
    <row r="489" s="4" customFormat="1" ht="17.6" spans="1:7">
      <c r="A489" s="6" t="s">
        <v>193</v>
      </c>
      <c r="B489" s="6">
        <v>603106</v>
      </c>
      <c r="C489" s="6" t="s">
        <v>752</v>
      </c>
      <c r="D489" s="6" t="s">
        <v>411</v>
      </c>
      <c r="E489" s="6">
        <v>0.9968</v>
      </c>
      <c r="F489" s="6">
        <v>0.0807</v>
      </c>
      <c r="G489" s="6">
        <v>7.87</v>
      </c>
    </row>
    <row r="490" s="4" customFormat="1" ht="17.6" spans="1:7">
      <c r="A490" s="6" t="s">
        <v>193</v>
      </c>
      <c r="B490" s="6">
        <v>603157</v>
      </c>
      <c r="C490" s="6" t="s">
        <v>753</v>
      </c>
      <c r="D490" s="6" t="s">
        <v>201</v>
      </c>
      <c r="E490" s="6">
        <v>0.9968</v>
      </c>
      <c r="F490" s="6">
        <v>0.6413</v>
      </c>
      <c r="G490" s="6">
        <v>3.08</v>
      </c>
    </row>
    <row r="491" s="4" customFormat="1" ht="17.6" spans="1:7">
      <c r="A491" s="6" t="s">
        <v>193</v>
      </c>
      <c r="B491" s="6">
        <v>603725</v>
      </c>
      <c r="C491" s="6" t="s">
        <v>754</v>
      </c>
      <c r="D491" s="6" t="s">
        <v>289</v>
      </c>
      <c r="E491" s="6">
        <v>0.9968</v>
      </c>
      <c r="F491" s="6">
        <v>0.0987</v>
      </c>
      <c r="G491" s="6">
        <v>6.76</v>
      </c>
    </row>
    <row r="492" s="4" customFormat="1" ht="17.6" spans="1:7">
      <c r="A492" s="6" t="s">
        <v>193</v>
      </c>
      <c r="B492" s="6">
        <v>603076</v>
      </c>
      <c r="C492" s="6" t="s">
        <v>755</v>
      </c>
      <c r="D492" s="6" t="s">
        <v>318</v>
      </c>
      <c r="E492" s="6">
        <v>0.9967</v>
      </c>
      <c r="F492" s="6">
        <v>0.125</v>
      </c>
      <c r="G492" s="6">
        <v>22.39</v>
      </c>
    </row>
    <row r="493" s="4" customFormat="1" ht="17.6" spans="1:7">
      <c r="A493" s="6" t="s">
        <v>335</v>
      </c>
      <c r="B493" s="6">
        <v>2910</v>
      </c>
      <c r="C493" s="6" t="s">
        <v>756</v>
      </c>
      <c r="D493" s="6" t="s">
        <v>348</v>
      </c>
      <c r="E493" s="6">
        <v>0.9967</v>
      </c>
      <c r="F493" s="6">
        <v>0.0049</v>
      </c>
      <c r="G493" s="6">
        <v>9.88</v>
      </c>
    </row>
    <row r="494" s="4" customFormat="1" ht="17.6" spans="1:7">
      <c r="A494" s="6" t="s">
        <v>335</v>
      </c>
      <c r="B494" s="6">
        <v>300716</v>
      </c>
      <c r="C494" s="6" t="s">
        <v>757</v>
      </c>
      <c r="D494" s="6" t="s">
        <v>309</v>
      </c>
      <c r="E494" s="6">
        <v>0.9967</v>
      </c>
      <c r="F494" s="6">
        <v>0.005</v>
      </c>
      <c r="G494" s="6">
        <v>8.19</v>
      </c>
    </row>
    <row r="495" s="4" customFormat="1" ht="17.6" spans="1:7">
      <c r="A495" s="6" t="s">
        <v>193</v>
      </c>
      <c r="B495" s="6">
        <v>900915</v>
      </c>
      <c r="C495" s="6" t="s">
        <v>758</v>
      </c>
      <c r="D495" s="6"/>
      <c r="E495" s="6">
        <v>0.9966</v>
      </c>
      <c r="F495" s="6">
        <v>0.0094</v>
      </c>
      <c r="G495" s="6">
        <v>0.455</v>
      </c>
    </row>
    <row r="496" s="4" customFormat="1" ht="17.6" spans="1:7">
      <c r="A496" s="6" t="s">
        <v>335</v>
      </c>
      <c r="B496" s="6">
        <v>2496</v>
      </c>
      <c r="C496" s="6" t="s">
        <v>759</v>
      </c>
      <c r="D496" s="6" t="s">
        <v>226</v>
      </c>
      <c r="E496" s="6">
        <v>0.9965</v>
      </c>
      <c r="F496" s="6">
        <v>0.08</v>
      </c>
      <c r="G496" s="6">
        <v>2.23</v>
      </c>
    </row>
    <row r="497" s="4" customFormat="1" ht="17.6" spans="1:7">
      <c r="A497" s="6" t="s">
        <v>335</v>
      </c>
      <c r="B497" s="6">
        <v>300731</v>
      </c>
      <c r="C497" s="6" t="s">
        <v>760</v>
      </c>
      <c r="D497" s="6" t="s">
        <v>448</v>
      </c>
      <c r="E497" s="6">
        <v>0.9965</v>
      </c>
      <c r="F497" s="6">
        <v>0.7827</v>
      </c>
      <c r="G497" s="6">
        <v>34.42</v>
      </c>
    </row>
    <row r="498" s="4" customFormat="1" ht="17.6" spans="1:7">
      <c r="A498" s="6" t="s">
        <v>193</v>
      </c>
      <c r="B498" s="6">
        <v>603660</v>
      </c>
      <c r="C498" s="6" t="s">
        <v>761</v>
      </c>
      <c r="D498" s="6" t="s">
        <v>370</v>
      </c>
      <c r="E498" s="6">
        <v>0.9964</v>
      </c>
      <c r="F498" s="6">
        <v>0.0109</v>
      </c>
      <c r="G498" s="6">
        <v>9.65</v>
      </c>
    </row>
    <row r="499" s="4" customFormat="1" ht="17.6" spans="1:7">
      <c r="A499" s="6" t="s">
        <v>335</v>
      </c>
      <c r="B499" s="6">
        <v>300733</v>
      </c>
      <c r="C499" s="6" t="s">
        <v>762</v>
      </c>
      <c r="D499" s="6" t="s">
        <v>283</v>
      </c>
      <c r="E499" s="6">
        <v>0.9964</v>
      </c>
      <c r="F499" s="6">
        <v>0.0036</v>
      </c>
      <c r="G499" s="6">
        <v>9.16</v>
      </c>
    </row>
    <row r="500" s="4" customFormat="1" ht="17.6" spans="1:7">
      <c r="A500" s="6" t="s">
        <v>335</v>
      </c>
      <c r="B500" s="6">
        <v>300736</v>
      </c>
      <c r="C500" s="6" t="s">
        <v>763</v>
      </c>
      <c r="D500" s="6" t="s">
        <v>245</v>
      </c>
      <c r="E500" s="6">
        <v>0.9964</v>
      </c>
      <c r="F500" s="6">
        <v>0.5571</v>
      </c>
      <c r="G500" s="6">
        <v>8.71</v>
      </c>
    </row>
    <row r="501" s="4" customFormat="1" ht="17.6" spans="1:7">
      <c r="A501" s="6" t="s">
        <v>193</v>
      </c>
      <c r="B501" s="6">
        <v>603389</v>
      </c>
      <c r="C501" s="6" t="s">
        <v>764</v>
      </c>
      <c r="D501" s="6" t="s">
        <v>263</v>
      </c>
      <c r="E501" s="6">
        <v>0.9963</v>
      </c>
      <c r="F501" s="6">
        <v>0.0049</v>
      </c>
      <c r="G501" s="6">
        <v>3.58</v>
      </c>
    </row>
    <row r="502" s="4" customFormat="1" ht="17.6" spans="1:7">
      <c r="A502" s="6" t="s">
        <v>193</v>
      </c>
      <c r="B502" s="6">
        <v>603709</v>
      </c>
      <c r="C502" s="6" t="s">
        <v>765</v>
      </c>
      <c r="D502" s="6" t="s">
        <v>263</v>
      </c>
      <c r="E502" s="6">
        <v>0.9963</v>
      </c>
      <c r="F502" s="6">
        <v>0.8476</v>
      </c>
      <c r="G502" s="6">
        <v>35.55</v>
      </c>
    </row>
    <row r="503" s="4" customFormat="1" ht="17.6" spans="1:7">
      <c r="A503" s="6" t="s">
        <v>335</v>
      </c>
      <c r="B503" s="6">
        <v>300766</v>
      </c>
      <c r="C503" s="6" t="s">
        <v>766</v>
      </c>
      <c r="D503" s="6" t="s">
        <v>325</v>
      </c>
      <c r="E503" s="6">
        <v>0.9963</v>
      </c>
      <c r="F503" s="6">
        <v>0.052</v>
      </c>
      <c r="G503" s="6">
        <v>27.59</v>
      </c>
    </row>
    <row r="504" s="4" customFormat="1" ht="17.6" spans="1:7">
      <c r="A504" s="6" t="s">
        <v>335</v>
      </c>
      <c r="B504" s="6">
        <v>300595</v>
      </c>
      <c r="C504" s="6" t="s">
        <v>767</v>
      </c>
      <c r="D504" s="6" t="s">
        <v>642</v>
      </c>
      <c r="E504" s="6">
        <v>0.9962</v>
      </c>
      <c r="F504" s="6">
        <v>0.9962</v>
      </c>
      <c r="G504" s="6">
        <v>65.86</v>
      </c>
    </row>
    <row r="505" s="4" customFormat="1" ht="17.6" spans="1:7">
      <c r="A505" s="6" t="s">
        <v>335</v>
      </c>
      <c r="B505" s="6">
        <v>2355</v>
      </c>
      <c r="C505" s="6" t="s">
        <v>768</v>
      </c>
      <c r="D505" s="6" t="s">
        <v>283</v>
      </c>
      <c r="E505" s="6">
        <v>0.9961</v>
      </c>
      <c r="F505" s="6">
        <v>0.0048</v>
      </c>
      <c r="G505" s="6">
        <v>5.55</v>
      </c>
    </row>
    <row r="506" s="4" customFormat="1" ht="17.6" spans="1:7">
      <c r="A506" s="6" t="s">
        <v>193</v>
      </c>
      <c r="B506" s="6">
        <v>603826</v>
      </c>
      <c r="C506" s="6" t="s">
        <v>769</v>
      </c>
      <c r="D506" s="6" t="s">
        <v>448</v>
      </c>
      <c r="E506" s="6">
        <v>0.996</v>
      </c>
      <c r="F506" s="6">
        <v>0.9785</v>
      </c>
      <c r="G506" s="6">
        <v>25.88</v>
      </c>
    </row>
    <row r="507" s="4" customFormat="1" ht="17.6" spans="1:7">
      <c r="A507" s="6" t="s">
        <v>335</v>
      </c>
      <c r="B507" s="6">
        <v>2774</v>
      </c>
      <c r="C507" s="6" t="s">
        <v>770</v>
      </c>
      <c r="D507" s="6" t="s">
        <v>357</v>
      </c>
      <c r="E507" s="6">
        <v>0.996</v>
      </c>
      <c r="F507" s="6">
        <v>0.0266</v>
      </c>
      <c r="G507" s="6">
        <v>6.37</v>
      </c>
    </row>
    <row r="508" s="4" customFormat="1" ht="17.6" spans="1:7">
      <c r="A508" s="6" t="s">
        <v>335</v>
      </c>
      <c r="B508" s="6">
        <v>300742</v>
      </c>
      <c r="C508" s="6" t="s">
        <v>771</v>
      </c>
      <c r="D508" s="6" t="s">
        <v>283</v>
      </c>
      <c r="E508" s="6">
        <v>0.9959</v>
      </c>
      <c r="F508" s="6">
        <v>0.8409</v>
      </c>
      <c r="G508" s="6">
        <v>23.8</v>
      </c>
    </row>
    <row r="509" s="4" customFormat="1" ht="17.6" spans="1:7">
      <c r="A509" s="6" t="s">
        <v>335</v>
      </c>
      <c r="B509" s="6">
        <v>300745</v>
      </c>
      <c r="C509" s="6" t="s">
        <v>772</v>
      </c>
      <c r="D509" s="6" t="s">
        <v>283</v>
      </c>
      <c r="E509" s="6">
        <v>0.9958</v>
      </c>
      <c r="F509" s="6">
        <v>0.0042</v>
      </c>
      <c r="G509" s="6">
        <v>16.88</v>
      </c>
    </row>
    <row r="510" s="4" customFormat="1" ht="17.6" spans="1:7">
      <c r="A510" s="6" t="s">
        <v>335</v>
      </c>
      <c r="B510" s="6">
        <v>2509</v>
      </c>
      <c r="C510" s="6" t="s">
        <v>773</v>
      </c>
      <c r="D510" s="6" t="s">
        <v>285</v>
      </c>
      <c r="E510" s="6">
        <v>0.9957</v>
      </c>
      <c r="F510" s="6">
        <v>0.2573</v>
      </c>
      <c r="G510" s="6">
        <v>0.92</v>
      </c>
    </row>
    <row r="511" s="4" customFormat="1" ht="17.6" spans="1:7">
      <c r="A511" s="6" t="s">
        <v>335</v>
      </c>
      <c r="B511" s="6">
        <v>2805</v>
      </c>
      <c r="C511" s="6" t="s">
        <v>774</v>
      </c>
      <c r="D511" s="6" t="s">
        <v>257</v>
      </c>
      <c r="E511" s="6">
        <v>0.9957</v>
      </c>
      <c r="F511" s="6">
        <v>0.1765</v>
      </c>
      <c r="G511" s="6">
        <v>11.57</v>
      </c>
    </row>
    <row r="512" s="4" customFormat="1" ht="17.6" spans="1:7">
      <c r="A512" s="6" t="s">
        <v>335</v>
      </c>
      <c r="B512" s="6">
        <v>860</v>
      </c>
      <c r="C512" s="6" t="s">
        <v>775</v>
      </c>
      <c r="D512" s="6" t="s">
        <v>311</v>
      </c>
      <c r="E512" s="6">
        <v>0.9954</v>
      </c>
      <c r="F512" s="6">
        <v>0.9585</v>
      </c>
      <c r="G512" s="6">
        <v>54.38</v>
      </c>
    </row>
    <row r="513" s="4" customFormat="1" ht="17.6" spans="1:7">
      <c r="A513" s="6" t="s">
        <v>335</v>
      </c>
      <c r="B513" s="6">
        <v>300357</v>
      </c>
      <c r="C513" s="6" t="s">
        <v>776</v>
      </c>
      <c r="D513" s="6" t="s">
        <v>342</v>
      </c>
      <c r="E513" s="6">
        <v>0.9954</v>
      </c>
      <c r="F513" s="6">
        <v>0.9712</v>
      </c>
      <c r="G513" s="6">
        <v>52.11</v>
      </c>
    </row>
    <row r="514" s="4" customFormat="1" ht="17.6" spans="1:7">
      <c r="A514" s="6" t="s">
        <v>193</v>
      </c>
      <c r="B514" s="6">
        <v>603217</v>
      </c>
      <c r="C514" s="6" t="s">
        <v>777</v>
      </c>
      <c r="D514" s="6" t="s">
        <v>309</v>
      </c>
      <c r="E514" s="6">
        <v>0.9953</v>
      </c>
      <c r="F514" s="6">
        <v>0.0095</v>
      </c>
      <c r="G514" s="6">
        <v>38.87</v>
      </c>
    </row>
    <row r="515" s="4" customFormat="1" ht="17.6" spans="1:7">
      <c r="A515" s="6" t="s">
        <v>335</v>
      </c>
      <c r="B515" s="6">
        <v>2631</v>
      </c>
      <c r="C515" s="6" t="s">
        <v>778</v>
      </c>
      <c r="D515" s="6" t="s">
        <v>199</v>
      </c>
      <c r="E515" s="6">
        <v>0.9953</v>
      </c>
      <c r="F515" s="6">
        <v>0.4784</v>
      </c>
      <c r="G515" s="6">
        <v>7.34</v>
      </c>
    </row>
    <row r="516" s="4" customFormat="1" ht="17.6" spans="1:7">
      <c r="A516" s="6" t="s">
        <v>193</v>
      </c>
      <c r="B516" s="6">
        <v>603963</v>
      </c>
      <c r="C516" s="6" t="s">
        <v>779</v>
      </c>
      <c r="D516" s="6" t="s">
        <v>342</v>
      </c>
      <c r="E516" s="6">
        <v>0.9952</v>
      </c>
      <c r="F516" s="6">
        <v>0.1918</v>
      </c>
      <c r="G516" s="6">
        <v>10.6</v>
      </c>
    </row>
    <row r="517" s="4" customFormat="1" ht="17.6" spans="1:7">
      <c r="A517" s="6" t="s">
        <v>193</v>
      </c>
      <c r="B517" s="6">
        <v>603867</v>
      </c>
      <c r="C517" s="6" t="s">
        <v>780</v>
      </c>
      <c r="D517" s="6" t="s">
        <v>309</v>
      </c>
      <c r="E517" s="6">
        <v>0.9951</v>
      </c>
      <c r="F517" s="6">
        <v>0.4563</v>
      </c>
      <c r="G517" s="6">
        <v>25.38</v>
      </c>
    </row>
    <row r="518" s="4" customFormat="1" ht="17.6" spans="1:7">
      <c r="A518" s="6" t="s">
        <v>193</v>
      </c>
      <c r="B518" s="6">
        <v>601068</v>
      </c>
      <c r="C518" s="6" t="s">
        <v>781</v>
      </c>
      <c r="D518" s="6" t="s">
        <v>285</v>
      </c>
      <c r="E518" s="6">
        <v>0.995</v>
      </c>
      <c r="F518" s="6">
        <v>0.0448</v>
      </c>
      <c r="G518" s="6">
        <v>3.96</v>
      </c>
    </row>
    <row r="519" s="4" customFormat="1" ht="17.6" spans="1:7">
      <c r="A519" s="6" t="s">
        <v>335</v>
      </c>
      <c r="B519" s="6">
        <v>2058</v>
      </c>
      <c r="C519" s="6" t="s">
        <v>782</v>
      </c>
      <c r="D519" s="6" t="s">
        <v>220</v>
      </c>
      <c r="E519" s="6">
        <v>0.995</v>
      </c>
      <c r="F519" s="6">
        <v>0.7381</v>
      </c>
      <c r="G519" s="6">
        <v>18.28</v>
      </c>
    </row>
    <row r="520" s="4" customFormat="1" ht="17.6" spans="1:7">
      <c r="A520" s="6" t="s">
        <v>335</v>
      </c>
      <c r="B520" s="6">
        <v>300721</v>
      </c>
      <c r="C520" s="6" t="s">
        <v>783</v>
      </c>
      <c r="D520" s="6" t="s">
        <v>257</v>
      </c>
      <c r="E520" s="6">
        <v>0.995</v>
      </c>
      <c r="F520" s="6">
        <v>0.087</v>
      </c>
      <c r="G520" s="6">
        <v>17.72</v>
      </c>
    </row>
    <row r="521" s="4" customFormat="1" ht="17.6" spans="1:7">
      <c r="A521" s="6" t="s">
        <v>335</v>
      </c>
      <c r="B521" s="6">
        <v>300783</v>
      </c>
      <c r="C521" s="6" t="s">
        <v>784</v>
      </c>
      <c r="D521" s="6" t="s">
        <v>348</v>
      </c>
      <c r="E521" s="6">
        <v>0.9949</v>
      </c>
      <c r="F521" s="6">
        <v>0.9179</v>
      </c>
      <c r="G521" s="6">
        <v>78.62</v>
      </c>
    </row>
    <row r="522" s="4" customFormat="1" ht="17.6" spans="1:7">
      <c r="A522" s="6" t="s">
        <v>193</v>
      </c>
      <c r="B522" s="6">
        <v>600701</v>
      </c>
      <c r="C522" s="6" t="s">
        <v>785</v>
      </c>
      <c r="D522" s="6" t="s">
        <v>455</v>
      </c>
      <c r="E522" s="6">
        <v>0.9948</v>
      </c>
      <c r="F522" s="6">
        <v>1</v>
      </c>
      <c r="G522" s="6">
        <v>1.17</v>
      </c>
    </row>
    <row r="523" s="4" customFormat="1" ht="17.6" spans="1:7">
      <c r="A523" s="6" t="s">
        <v>335</v>
      </c>
      <c r="B523" s="6">
        <v>300633</v>
      </c>
      <c r="C523" s="6" t="s">
        <v>786</v>
      </c>
      <c r="D523" s="6" t="s">
        <v>642</v>
      </c>
      <c r="E523" s="6">
        <v>0.9947</v>
      </c>
      <c r="F523" s="6">
        <v>0.53</v>
      </c>
      <c r="G523" s="6">
        <v>29.23</v>
      </c>
    </row>
    <row r="524" s="4" customFormat="1" ht="17.6" spans="1:7">
      <c r="A524" s="6" t="s">
        <v>335</v>
      </c>
      <c r="B524" s="6">
        <v>300025</v>
      </c>
      <c r="C524" s="6" t="s">
        <v>787</v>
      </c>
      <c r="D524" s="6" t="s">
        <v>386</v>
      </c>
      <c r="E524" s="6">
        <v>0.9945</v>
      </c>
      <c r="F524" s="6">
        <v>0.3178</v>
      </c>
      <c r="G524" s="6">
        <v>4.54</v>
      </c>
    </row>
    <row r="525" s="4" customFormat="1" ht="17.6" spans="1:7">
      <c r="A525" s="6" t="s">
        <v>335</v>
      </c>
      <c r="B525" s="6">
        <v>796</v>
      </c>
      <c r="C525" s="6" t="s">
        <v>788</v>
      </c>
      <c r="D525" s="6" t="s">
        <v>235</v>
      </c>
      <c r="E525" s="6">
        <v>0.9944</v>
      </c>
      <c r="F525" s="6">
        <v>0.4346</v>
      </c>
      <c r="G525" s="6">
        <v>8.97</v>
      </c>
    </row>
    <row r="526" s="4" customFormat="1" ht="17.6" spans="1:7">
      <c r="A526" s="6" t="s">
        <v>335</v>
      </c>
      <c r="B526" s="6">
        <v>2370</v>
      </c>
      <c r="C526" s="6" t="s">
        <v>789</v>
      </c>
      <c r="D526" s="6" t="s">
        <v>342</v>
      </c>
      <c r="E526" s="6">
        <v>0.9943</v>
      </c>
      <c r="F526" s="6">
        <v>0.9152</v>
      </c>
      <c r="G526" s="6">
        <v>5.55</v>
      </c>
    </row>
    <row r="527" s="4" customFormat="1" ht="17.6" spans="1:7">
      <c r="A527" s="6" t="s">
        <v>335</v>
      </c>
      <c r="B527" s="6">
        <v>2943</v>
      </c>
      <c r="C527" s="6" t="s">
        <v>790</v>
      </c>
      <c r="D527" s="6" t="s">
        <v>237</v>
      </c>
      <c r="E527" s="6">
        <v>0.9942</v>
      </c>
      <c r="F527" s="6">
        <v>0.0262</v>
      </c>
      <c r="G527" s="6">
        <v>20.6</v>
      </c>
    </row>
    <row r="528" s="4" customFormat="1" ht="17.6" spans="1:7">
      <c r="A528" s="6" t="s">
        <v>335</v>
      </c>
      <c r="B528" s="6">
        <v>300359</v>
      </c>
      <c r="C528" s="6" t="s">
        <v>791</v>
      </c>
      <c r="D528" s="6" t="s">
        <v>242</v>
      </c>
      <c r="E528" s="6">
        <v>0.9941</v>
      </c>
      <c r="F528" s="6">
        <v>0.2605</v>
      </c>
      <c r="G528" s="6">
        <v>5.4</v>
      </c>
    </row>
    <row r="529" s="4" customFormat="1" ht="17.6" spans="1:7">
      <c r="A529" s="6" t="s">
        <v>335</v>
      </c>
      <c r="B529" s="6">
        <v>300700</v>
      </c>
      <c r="C529" s="6" t="s">
        <v>792</v>
      </c>
      <c r="D529" s="6" t="s">
        <v>448</v>
      </c>
      <c r="E529" s="6">
        <v>0.9936</v>
      </c>
      <c r="F529" s="6">
        <v>0.0652</v>
      </c>
      <c r="G529" s="6">
        <v>15.48</v>
      </c>
    </row>
    <row r="530" s="4" customFormat="1" ht="17.6" spans="1:7">
      <c r="A530" s="6" t="s">
        <v>193</v>
      </c>
      <c r="B530" s="6">
        <v>603912</v>
      </c>
      <c r="C530" s="6" t="s">
        <v>793</v>
      </c>
      <c r="D530" s="6" t="s">
        <v>237</v>
      </c>
      <c r="E530" s="6">
        <v>0.9934</v>
      </c>
      <c r="F530" s="6">
        <v>0.6431</v>
      </c>
      <c r="G530" s="6">
        <v>18.19</v>
      </c>
    </row>
    <row r="531" s="4" customFormat="1" ht="17.6" spans="1:7">
      <c r="A531" s="6" t="s">
        <v>193</v>
      </c>
      <c r="B531" s="6">
        <v>600891</v>
      </c>
      <c r="C531" s="6" t="s">
        <v>794</v>
      </c>
      <c r="D531" s="6" t="s">
        <v>218</v>
      </c>
      <c r="E531" s="6">
        <v>0.9933</v>
      </c>
      <c r="F531" s="6">
        <v>0.9933</v>
      </c>
      <c r="G531" s="6">
        <v>1.19</v>
      </c>
    </row>
    <row r="532" s="4" customFormat="1" ht="17.6" spans="1:7">
      <c r="A532" s="6" t="s">
        <v>193</v>
      </c>
      <c r="B532" s="6">
        <v>603803</v>
      </c>
      <c r="C532" s="6" t="s">
        <v>795</v>
      </c>
      <c r="D532" s="6" t="s">
        <v>245</v>
      </c>
      <c r="E532" s="6">
        <v>0.9932</v>
      </c>
      <c r="F532" s="6">
        <v>0.1712</v>
      </c>
      <c r="G532" s="6">
        <v>11.4</v>
      </c>
    </row>
    <row r="533" s="4" customFormat="1" ht="17.6" spans="1:7">
      <c r="A533" s="6" t="s">
        <v>335</v>
      </c>
      <c r="B533" s="6">
        <v>2915</v>
      </c>
      <c r="C533" s="6" t="s">
        <v>796</v>
      </c>
      <c r="D533" s="6" t="s">
        <v>257</v>
      </c>
      <c r="E533" s="6">
        <v>0.9931</v>
      </c>
      <c r="F533" s="6">
        <v>0.1468</v>
      </c>
      <c r="G533" s="6">
        <v>23.14</v>
      </c>
    </row>
    <row r="534" s="4" customFormat="1" ht="17.6" spans="1:7">
      <c r="A534" s="6" t="s">
        <v>193</v>
      </c>
      <c r="B534" s="6">
        <v>600271</v>
      </c>
      <c r="C534" s="6" t="s">
        <v>120</v>
      </c>
      <c r="D534" s="6" t="s">
        <v>370</v>
      </c>
      <c r="E534" s="6">
        <v>0.993</v>
      </c>
      <c r="F534" s="6">
        <v>0.1843</v>
      </c>
      <c r="G534" s="6">
        <v>17.17</v>
      </c>
    </row>
    <row r="535" s="4" customFormat="1" ht="17.6" spans="1:7">
      <c r="A535" s="6" t="s">
        <v>335</v>
      </c>
      <c r="B535" s="6">
        <v>300665</v>
      </c>
      <c r="C535" s="6" t="s">
        <v>797</v>
      </c>
      <c r="D535" s="6" t="s">
        <v>309</v>
      </c>
      <c r="E535" s="6">
        <v>0.9929</v>
      </c>
      <c r="F535" s="6">
        <v>0.0369</v>
      </c>
      <c r="G535" s="6">
        <v>9.54</v>
      </c>
    </row>
    <row r="536" s="4" customFormat="1" ht="17.6" spans="1:7">
      <c r="A536" s="6" t="s">
        <v>335</v>
      </c>
      <c r="B536" s="6">
        <v>936</v>
      </c>
      <c r="C536" s="6" t="s">
        <v>798</v>
      </c>
      <c r="D536" s="6" t="s">
        <v>270</v>
      </c>
      <c r="E536" s="6">
        <v>0.9928</v>
      </c>
      <c r="F536" s="6">
        <v>0.5726</v>
      </c>
      <c r="G536" s="6">
        <v>10.68</v>
      </c>
    </row>
    <row r="537" s="4" customFormat="1" ht="17.6" spans="1:7">
      <c r="A537" s="6" t="s">
        <v>335</v>
      </c>
      <c r="B537" s="6">
        <v>553</v>
      </c>
      <c r="C537" s="6" t="s">
        <v>799</v>
      </c>
      <c r="D537" s="6" t="s">
        <v>226</v>
      </c>
      <c r="E537" s="6">
        <v>0.9926</v>
      </c>
      <c r="F537" s="6">
        <v>0.0756</v>
      </c>
      <c r="G537" s="6">
        <v>9.63</v>
      </c>
    </row>
    <row r="538" s="4" customFormat="1" ht="17.6" spans="1:7">
      <c r="A538" s="6" t="s">
        <v>335</v>
      </c>
      <c r="B538" s="6">
        <v>200553</v>
      </c>
      <c r="C538" s="6" t="s">
        <v>800</v>
      </c>
      <c r="D538" s="6"/>
      <c r="E538" s="6">
        <v>0.9926</v>
      </c>
      <c r="F538" s="6">
        <v>0.0123</v>
      </c>
      <c r="G538" s="6">
        <v>4.35</v>
      </c>
    </row>
    <row r="539" s="4" customFormat="1" ht="17.6" spans="1:7">
      <c r="A539" s="6" t="s">
        <v>193</v>
      </c>
      <c r="B539" s="6">
        <v>603379</v>
      </c>
      <c r="C539" s="6" t="s">
        <v>801</v>
      </c>
      <c r="D539" s="6" t="s">
        <v>257</v>
      </c>
      <c r="E539" s="6">
        <v>0.9924</v>
      </c>
      <c r="F539" s="6">
        <v>0.0532</v>
      </c>
      <c r="G539" s="6">
        <v>29.29</v>
      </c>
    </row>
    <row r="540" s="4" customFormat="1" ht="17.6" spans="1:7">
      <c r="A540" s="6" t="s">
        <v>193</v>
      </c>
      <c r="B540" s="6">
        <v>900907</v>
      </c>
      <c r="C540" s="6" t="s">
        <v>802</v>
      </c>
      <c r="D540" s="6"/>
      <c r="E540" s="6">
        <v>0.9918</v>
      </c>
      <c r="F540" s="6">
        <v>1</v>
      </c>
      <c r="G540" s="6">
        <v>0.081</v>
      </c>
    </row>
    <row r="541" s="4" customFormat="1" ht="17.6" spans="1:7">
      <c r="A541" s="6" t="s">
        <v>335</v>
      </c>
      <c r="B541" s="6">
        <v>300278</v>
      </c>
      <c r="C541" s="6" t="s">
        <v>803</v>
      </c>
      <c r="D541" s="6" t="s">
        <v>318</v>
      </c>
      <c r="E541" s="6">
        <v>0.9918</v>
      </c>
      <c r="F541" s="6">
        <v>1</v>
      </c>
      <c r="G541" s="6">
        <v>3.78</v>
      </c>
    </row>
    <row r="542" s="4" customFormat="1" ht="17.6" spans="1:7">
      <c r="A542" s="6" t="s">
        <v>193</v>
      </c>
      <c r="B542" s="6">
        <v>600083</v>
      </c>
      <c r="C542" s="6" t="s">
        <v>804</v>
      </c>
      <c r="D542" s="6" t="s">
        <v>285</v>
      </c>
      <c r="E542" s="6">
        <v>0.9917</v>
      </c>
      <c r="F542" s="6">
        <v>1</v>
      </c>
      <c r="G542" s="6">
        <v>7.9</v>
      </c>
    </row>
    <row r="543" s="4" customFormat="1" ht="17.6" spans="1:7">
      <c r="A543" s="6" t="s">
        <v>335</v>
      </c>
      <c r="B543" s="6">
        <v>300268</v>
      </c>
      <c r="C543" s="6" t="s">
        <v>805</v>
      </c>
      <c r="D543" s="6" t="s">
        <v>214</v>
      </c>
      <c r="E543" s="6">
        <v>0.9914</v>
      </c>
      <c r="F543" s="6">
        <v>0.9828</v>
      </c>
      <c r="G543" s="6">
        <v>13.4</v>
      </c>
    </row>
    <row r="544" s="4" customFormat="1" ht="17.6" spans="1:7">
      <c r="A544" s="6" t="s">
        <v>193</v>
      </c>
      <c r="B544" s="6">
        <v>600476</v>
      </c>
      <c r="C544" s="6" t="s">
        <v>806</v>
      </c>
      <c r="D544" s="6" t="s">
        <v>455</v>
      </c>
      <c r="E544" s="6">
        <v>0.9912</v>
      </c>
      <c r="F544" s="6">
        <v>0.6095</v>
      </c>
      <c r="G544" s="6">
        <v>12.23</v>
      </c>
    </row>
    <row r="545" s="4" customFormat="1" ht="17.6" spans="1:7">
      <c r="A545" s="6" t="s">
        <v>193</v>
      </c>
      <c r="B545" s="6">
        <v>600804</v>
      </c>
      <c r="C545" s="6" t="s">
        <v>807</v>
      </c>
      <c r="D545" s="6" t="s">
        <v>610</v>
      </c>
      <c r="E545" s="6">
        <v>0.9911</v>
      </c>
      <c r="F545" s="6">
        <v>0.9618</v>
      </c>
      <c r="G545" s="6">
        <v>7.11</v>
      </c>
    </row>
    <row r="546" s="4" customFormat="1" ht="17.6" spans="1:7">
      <c r="A546" s="6" t="s">
        <v>193</v>
      </c>
      <c r="B546" s="6">
        <v>603322</v>
      </c>
      <c r="C546" s="6" t="s">
        <v>808</v>
      </c>
      <c r="D546" s="6" t="s">
        <v>386</v>
      </c>
      <c r="E546" s="6">
        <v>0.9911</v>
      </c>
      <c r="F546" s="6">
        <v>0.806</v>
      </c>
      <c r="G546" s="6">
        <v>17.48</v>
      </c>
    </row>
    <row r="547" s="4" customFormat="1" ht="17.6" spans="1:7">
      <c r="A547" s="6" t="s">
        <v>335</v>
      </c>
      <c r="B547" s="6">
        <v>2584</v>
      </c>
      <c r="C547" s="6" t="s">
        <v>809</v>
      </c>
      <c r="D547" s="6" t="s">
        <v>257</v>
      </c>
      <c r="E547" s="6">
        <v>0.9902</v>
      </c>
      <c r="F547" s="6">
        <v>0.5302</v>
      </c>
      <c r="G547" s="6">
        <v>7.55</v>
      </c>
    </row>
    <row r="548" s="4" customFormat="1" ht="17.6" spans="1:7">
      <c r="A548" s="6" t="s">
        <v>335</v>
      </c>
      <c r="B548" s="6">
        <v>300585</v>
      </c>
      <c r="C548" s="6" t="s">
        <v>810</v>
      </c>
      <c r="D548" s="6" t="s">
        <v>283</v>
      </c>
      <c r="E548" s="6">
        <v>0.9901</v>
      </c>
      <c r="F548" s="6">
        <v>0.3416</v>
      </c>
      <c r="G548" s="6">
        <v>13.72</v>
      </c>
    </row>
    <row r="549" s="4" customFormat="1" ht="17.6" spans="1:7">
      <c r="A549" s="6" t="s">
        <v>193</v>
      </c>
      <c r="B549" s="6">
        <v>601633</v>
      </c>
      <c r="C549" s="6" t="s">
        <v>811</v>
      </c>
      <c r="D549" s="6" t="s">
        <v>250</v>
      </c>
      <c r="E549" s="6">
        <v>0.9898</v>
      </c>
      <c r="F549" s="6">
        <v>0.1067</v>
      </c>
      <c r="G549" s="6">
        <v>8.06</v>
      </c>
    </row>
    <row r="550" s="4" customFormat="1" ht="17.6" spans="1:7">
      <c r="A550" s="6" t="s">
        <v>335</v>
      </c>
      <c r="B550" s="6">
        <v>409</v>
      </c>
      <c r="C550" s="6" t="s">
        <v>812</v>
      </c>
      <c r="D550" s="6" t="s">
        <v>239</v>
      </c>
      <c r="E550" s="6">
        <v>0.9898</v>
      </c>
      <c r="F550" s="6">
        <v>0.4261</v>
      </c>
      <c r="G550" s="6">
        <v>4.49</v>
      </c>
    </row>
    <row r="551" s="4" customFormat="1" ht="17.6" spans="1:7">
      <c r="A551" s="6" t="s">
        <v>335</v>
      </c>
      <c r="B551" s="6">
        <v>981</v>
      </c>
      <c r="C551" s="6" t="s">
        <v>813</v>
      </c>
      <c r="D551" s="6" t="s">
        <v>283</v>
      </c>
      <c r="E551" s="6">
        <v>0.9898</v>
      </c>
      <c r="F551" s="6">
        <v>0.1282</v>
      </c>
      <c r="G551" s="6">
        <v>1.31</v>
      </c>
    </row>
    <row r="552" s="4" customFormat="1" ht="17.6" spans="1:7">
      <c r="A552" s="6" t="s">
        <v>335</v>
      </c>
      <c r="B552" s="6">
        <v>300673</v>
      </c>
      <c r="C552" s="6" t="s">
        <v>814</v>
      </c>
      <c r="D552" s="6" t="s">
        <v>348</v>
      </c>
      <c r="E552" s="6">
        <v>0.9898</v>
      </c>
      <c r="F552" s="6">
        <v>0.3231</v>
      </c>
      <c r="G552" s="6">
        <v>28.39</v>
      </c>
    </row>
    <row r="553" s="4" customFormat="1" ht="17.6" spans="1:7">
      <c r="A553" s="6" t="s">
        <v>193</v>
      </c>
      <c r="B553" s="6">
        <v>603236</v>
      </c>
      <c r="C553" s="6" t="s">
        <v>815</v>
      </c>
      <c r="D553" s="6" t="s">
        <v>245</v>
      </c>
      <c r="E553" s="6">
        <v>0.9896</v>
      </c>
      <c r="F553" s="6">
        <v>0.5181</v>
      </c>
      <c r="G553" s="6">
        <v>210.99</v>
      </c>
    </row>
    <row r="554" s="4" customFormat="1" ht="17.6" spans="1:7">
      <c r="A554" s="6" t="s">
        <v>193</v>
      </c>
      <c r="B554" s="6">
        <v>600498</v>
      </c>
      <c r="C554" s="6" t="s">
        <v>816</v>
      </c>
      <c r="D554" s="6" t="s">
        <v>245</v>
      </c>
      <c r="E554" s="6">
        <v>0.9895</v>
      </c>
      <c r="F554" s="6">
        <v>0.6616</v>
      </c>
      <c r="G554" s="6">
        <v>31.8</v>
      </c>
    </row>
    <row r="555" s="4" customFormat="1" ht="17.6" spans="1:7">
      <c r="A555" s="6" t="s">
        <v>193</v>
      </c>
      <c r="B555" s="6">
        <v>603517</v>
      </c>
      <c r="C555" s="6" t="s">
        <v>817</v>
      </c>
      <c r="D555" s="6" t="s">
        <v>348</v>
      </c>
      <c r="E555" s="6">
        <v>0.9895</v>
      </c>
      <c r="F555" s="6">
        <v>0.8765</v>
      </c>
      <c r="G555" s="6">
        <v>52.96</v>
      </c>
    </row>
    <row r="556" s="4" customFormat="1" ht="17.6" spans="1:7">
      <c r="A556" s="6" t="s">
        <v>335</v>
      </c>
      <c r="B556" s="6">
        <v>300531</v>
      </c>
      <c r="C556" s="6" t="s">
        <v>818</v>
      </c>
      <c r="D556" s="6" t="s">
        <v>370</v>
      </c>
      <c r="E556" s="6">
        <v>0.9889</v>
      </c>
      <c r="F556" s="6">
        <v>0.1243</v>
      </c>
      <c r="G556" s="6">
        <v>16.72</v>
      </c>
    </row>
    <row r="557" s="4" customFormat="1" ht="17.6" spans="1:7">
      <c r="A557" s="6" t="s">
        <v>193</v>
      </c>
      <c r="B557" s="6">
        <v>600066</v>
      </c>
      <c r="C557" s="6" t="s">
        <v>819</v>
      </c>
      <c r="D557" s="6" t="s">
        <v>250</v>
      </c>
      <c r="E557" s="6">
        <v>0.9874</v>
      </c>
      <c r="F557" s="6">
        <v>0.0147</v>
      </c>
      <c r="G557" s="6">
        <v>13.04</v>
      </c>
    </row>
    <row r="558" s="4" customFormat="1" ht="17.6" spans="1:7">
      <c r="A558" s="6" t="s">
        <v>193</v>
      </c>
      <c r="B558" s="6">
        <v>600614</v>
      </c>
      <c r="C558" s="6" t="s">
        <v>820</v>
      </c>
      <c r="D558" s="6" t="s">
        <v>222</v>
      </c>
      <c r="E558" s="6">
        <v>0.9869</v>
      </c>
      <c r="F558" s="6">
        <v>1</v>
      </c>
      <c r="G558" s="6">
        <v>1.06</v>
      </c>
    </row>
    <row r="559" s="4" customFormat="1" ht="17.6" spans="1:7">
      <c r="A559" s="6" t="s">
        <v>335</v>
      </c>
      <c r="B559" s="6">
        <v>957</v>
      </c>
      <c r="C559" s="6" t="s">
        <v>821</v>
      </c>
      <c r="D559" s="6" t="s">
        <v>250</v>
      </c>
      <c r="E559" s="6">
        <v>0.9867</v>
      </c>
      <c r="F559" s="6">
        <v>0.0988</v>
      </c>
      <c r="G559" s="6">
        <v>6.68</v>
      </c>
    </row>
    <row r="560" s="4" customFormat="1" ht="17.6" spans="1:7">
      <c r="A560" s="6" t="s">
        <v>335</v>
      </c>
      <c r="B560" s="6">
        <v>300706</v>
      </c>
      <c r="C560" s="6" t="s">
        <v>822</v>
      </c>
      <c r="D560" s="6" t="s">
        <v>448</v>
      </c>
      <c r="E560" s="6">
        <v>0.9857</v>
      </c>
      <c r="F560" s="6">
        <v>0.4038</v>
      </c>
      <c r="G560" s="6">
        <v>28.29</v>
      </c>
    </row>
    <row r="561" s="4" customFormat="1" ht="17.6" spans="1:7">
      <c r="A561" s="6" t="s">
        <v>193</v>
      </c>
      <c r="B561" s="6">
        <v>600763</v>
      </c>
      <c r="C561" s="6" t="s">
        <v>823</v>
      </c>
      <c r="D561" s="6" t="s">
        <v>338</v>
      </c>
      <c r="E561" s="6">
        <v>0.9855</v>
      </c>
      <c r="F561" s="6">
        <v>0.9877</v>
      </c>
      <c r="G561" s="6">
        <v>122.75</v>
      </c>
    </row>
    <row r="562" s="4" customFormat="1" ht="17.6" spans="1:7">
      <c r="A562" s="6" t="s">
        <v>335</v>
      </c>
      <c r="B562" s="6">
        <v>927</v>
      </c>
      <c r="C562" s="6" t="s">
        <v>824</v>
      </c>
      <c r="D562" s="6" t="s">
        <v>250</v>
      </c>
      <c r="E562" s="6">
        <v>0.9855</v>
      </c>
      <c r="F562" s="6">
        <v>1</v>
      </c>
      <c r="G562" s="6">
        <v>2.89</v>
      </c>
    </row>
    <row r="563" s="4" customFormat="1" ht="17.6" spans="1:7">
      <c r="A563" s="6" t="s">
        <v>193</v>
      </c>
      <c r="B563" s="6">
        <v>600818</v>
      </c>
      <c r="C563" s="6" t="s">
        <v>825</v>
      </c>
      <c r="D563" s="6" t="s">
        <v>432</v>
      </c>
      <c r="E563" s="6">
        <v>0.9854</v>
      </c>
      <c r="F563" s="6">
        <v>0.0865</v>
      </c>
      <c r="G563" s="6">
        <v>10.8</v>
      </c>
    </row>
    <row r="564" s="4" customFormat="1" ht="17.6" spans="1:7">
      <c r="A564" s="6" t="s">
        <v>335</v>
      </c>
      <c r="B564" s="6">
        <v>2455</v>
      </c>
      <c r="C564" s="6" t="s">
        <v>826</v>
      </c>
      <c r="D564" s="6" t="s">
        <v>257</v>
      </c>
      <c r="E564" s="6">
        <v>0.9853</v>
      </c>
      <c r="F564" s="6">
        <v>0.2852</v>
      </c>
      <c r="G564" s="6">
        <v>4.94</v>
      </c>
    </row>
    <row r="565" s="4" customFormat="1" ht="17.6" spans="1:7">
      <c r="A565" s="6" t="s">
        <v>335</v>
      </c>
      <c r="B565" s="6">
        <v>300146</v>
      </c>
      <c r="C565" s="6" t="s">
        <v>827</v>
      </c>
      <c r="D565" s="6" t="s">
        <v>348</v>
      </c>
      <c r="E565" s="6">
        <v>0.9853</v>
      </c>
      <c r="F565" s="6">
        <v>0.5377</v>
      </c>
      <c r="G565" s="6">
        <v>18.64</v>
      </c>
    </row>
    <row r="566" s="4" customFormat="1" ht="17.6" spans="1:7">
      <c r="A566" s="6" t="s">
        <v>335</v>
      </c>
      <c r="B566" s="6">
        <v>300252</v>
      </c>
      <c r="C566" s="6" t="s">
        <v>828</v>
      </c>
      <c r="D566" s="6" t="s">
        <v>245</v>
      </c>
      <c r="E566" s="6">
        <v>0.9853</v>
      </c>
      <c r="F566" s="6">
        <v>0.1467</v>
      </c>
      <c r="G566" s="6">
        <v>9.2</v>
      </c>
    </row>
    <row r="567" s="4" customFormat="1" ht="17.6" spans="1:7">
      <c r="A567" s="6" t="s">
        <v>335</v>
      </c>
      <c r="B567" s="6">
        <v>300713</v>
      </c>
      <c r="C567" s="6" t="s">
        <v>829</v>
      </c>
      <c r="D567" s="6" t="s">
        <v>220</v>
      </c>
      <c r="E567" s="6">
        <v>0.9852</v>
      </c>
      <c r="F567" s="6">
        <v>0.0214</v>
      </c>
      <c r="G567" s="6">
        <v>11.73</v>
      </c>
    </row>
    <row r="568" s="4" customFormat="1" ht="17.6" spans="1:7">
      <c r="A568" s="6" t="s">
        <v>193</v>
      </c>
      <c r="B568" s="6">
        <v>603232</v>
      </c>
      <c r="C568" s="6" t="s">
        <v>830</v>
      </c>
      <c r="D568" s="6" t="s">
        <v>242</v>
      </c>
      <c r="E568" s="6">
        <v>0.9851</v>
      </c>
      <c r="F568" s="6">
        <v>0.9214</v>
      </c>
      <c r="G568" s="6">
        <v>40.44</v>
      </c>
    </row>
    <row r="569" s="4" customFormat="1" ht="17.6" spans="1:7">
      <c r="A569" s="6" t="s">
        <v>335</v>
      </c>
      <c r="B569" s="6">
        <v>2210</v>
      </c>
      <c r="C569" s="6" t="s">
        <v>831</v>
      </c>
      <c r="D569" s="6" t="s">
        <v>287</v>
      </c>
      <c r="E569" s="6">
        <v>0.9849</v>
      </c>
      <c r="F569" s="6">
        <v>1</v>
      </c>
      <c r="G569" s="6">
        <v>1.09</v>
      </c>
    </row>
    <row r="570" s="4" customFormat="1" ht="17.6" spans="1:7">
      <c r="A570" s="6" t="s">
        <v>335</v>
      </c>
      <c r="B570" s="6">
        <v>300723</v>
      </c>
      <c r="C570" s="6" t="s">
        <v>832</v>
      </c>
      <c r="D570" s="6" t="s">
        <v>342</v>
      </c>
      <c r="E570" s="6">
        <v>0.9849</v>
      </c>
      <c r="F570" s="6">
        <v>0.6734</v>
      </c>
      <c r="G570" s="6">
        <v>41.2</v>
      </c>
    </row>
    <row r="571" s="4" customFormat="1" ht="17.6" spans="1:7">
      <c r="A571" s="6" t="s">
        <v>193</v>
      </c>
      <c r="B571" s="6">
        <v>688158</v>
      </c>
      <c r="C571" s="6" t="s">
        <v>833</v>
      </c>
      <c r="D571" s="6"/>
      <c r="E571" s="6">
        <v>0.9848</v>
      </c>
      <c r="F571" s="6">
        <v>0.1364</v>
      </c>
      <c r="G571" s="6">
        <v>60.1</v>
      </c>
    </row>
    <row r="572" s="4" customFormat="1" ht="17.6" spans="1:7">
      <c r="A572" s="6" t="s">
        <v>335</v>
      </c>
      <c r="B572" s="6">
        <v>2050</v>
      </c>
      <c r="C572" s="6" t="s">
        <v>834</v>
      </c>
      <c r="D572" s="6" t="s">
        <v>237</v>
      </c>
      <c r="E572" s="6">
        <v>0.9848</v>
      </c>
      <c r="F572" s="6">
        <v>0.9913</v>
      </c>
      <c r="G572" s="6">
        <v>22.03</v>
      </c>
    </row>
    <row r="573" s="4" customFormat="1" ht="17.6" spans="1:7">
      <c r="A573" s="6" t="s">
        <v>335</v>
      </c>
      <c r="B573" s="6">
        <v>2575</v>
      </c>
      <c r="C573" s="6" t="s">
        <v>835</v>
      </c>
      <c r="D573" s="6" t="s">
        <v>432</v>
      </c>
      <c r="E573" s="6">
        <v>0.9845</v>
      </c>
      <c r="F573" s="6">
        <v>0.4422</v>
      </c>
      <c r="G573" s="6">
        <v>3.79</v>
      </c>
    </row>
    <row r="574" s="4" customFormat="1" ht="17.6" spans="1:7">
      <c r="A574" s="6" t="s">
        <v>335</v>
      </c>
      <c r="B574" s="6">
        <v>2152</v>
      </c>
      <c r="C574" s="6" t="s">
        <v>147</v>
      </c>
      <c r="D574" s="6" t="s">
        <v>411</v>
      </c>
      <c r="E574" s="6">
        <v>0.9844</v>
      </c>
      <c r="F574" s="6">
        <v>0.5769</v>
      </c>
      <c r="G574" s="6">
        <v>13.08</v>
      </c>
    </row>
    <row r="575" s="4" customFormat="1" ht="17.6" spans="1:7">
      <c r="A575" s="6" t="s">
        <v>335</v>
      </c>
      <c r="B575" s="6">
        <v>2881</v>
      </c>
      <c r="C575" s="6" t="s">
        <v>836</v>
      </c>
      <c r="D575" s="6" t="s">
        <v>408</v>
      </c>
      <c r="E575" s="6">
        <v>0.9842</v>
      </c>
      <c r="F575" s="6">
        <v>0.3056</v>
      </c>
      <c r="G575" s="6">
        <v>20.35</v>
      </c>
    </row>
    <row r="576" s="4" customFormat="1" ht="17.6" spans="1:7">
      <c r="A576" s="6" t="s">
        <v>193</v>
      </c>
      <c r="B576" s="6">
        <v>603655</v>
      </c>
      <c r="C576" s="6" t="s">
        <v>837</v>
      </c>
      <c r="D576" s="6" t="s">
        <v>283</v>
      </c>
      <c r="E576" s="6">
        <v>0.9841</v>
      </c>
      <c r="F576" s="6">
        <v>0.8657</v>
      </c>
      <c r="G576" s="6">
        <v>29.12</v>
      </c>
    </row>
    <row r="577" s="4" customFormat="1" ht="17.6" spans="1:7">
      <c r="A577" s="6" t="s">
        <v>335</v>
      </c>
      <c r="B577" s="6">
        <v>651</v>
      </c>
      <c r="C577" s="6" t="s">
        <v>54</v>
      </c>
      <c r="D577" s="6" t="s">
        <v>265</v>
      </c>
      <c r="E577" s="6">
        <v>0.9841</v>
      </c>
      <c r="F577" s="6">
        <v>0.4037</v>
      </c>
      <c r="G577" s="6">
        <v>54.77</v>
      </c>
    </row>
    <row r="578" s="4" customFormat="1" ht="17.6" spans="1:7">
      <c r="A578" s="6" t="s">
        <v>335</v>
      </c>
      <c r="B578" s="6">
        <v>2963</v>
      </c>
      <c r="C578" s="6" t="s">
        <v>838</v>
      </c>
      <c r="D578" s="6" t="s">
        <v>285</v>
      </c>
      <c r="E578" s="6">
        <v>0.984</v>
      </c>
      <c r="F578" s="6">
        <v>0.008</v>
      </c>
      <c r="G578" s="6">
        <v>23.77</v>
      </c>
    </row>
    <row r="579" s="4" customFormat="1" ht="17.6" spans="1:7">
      <c r="A579" s="6" t="s">
        <v>335</v>
      </c>
      <c r="B579" s="6">
        <v>2096</v>
      </c>
      <c r="C579" s="6" t="s">
        <v>839</v>
      </c>
      <c r="D579" s="6" t="s">
        <v>309</v>
      </c>
      <c r="E579" s="6">
        <v>0.9835</v>
      </c>
      <c r="F579" s="6">
        <v>0.0496</v>
      </c>
      <c r="G579" s="6">
        <v>5.68</v>
      </c>
    </row>
    <row r="580" s="4" customFormat="1" ht="17.6" spans="1:7">
      <c r="A580" s="6" t="s">
        <v>335</v>
      </c>
      <c r="B580" s="6">
        <v>300273</v>
      </c>
      <c r="C580" s="6" t="s">
        <v>840</v>
      </c>
      <c r="D580" s="6" t="s">
        <v>642</v>
      </c>
      <c r="E580" s="6">
        <v>0.9834</v>
      </c>
      <c r="F580" s="6">
        <v>0.1697</v>
      </c>
      <c r="G580" s="6">
        <v>5.97</v>
      </c>
    </row>
    <row r="581" s="4" customFormat="1" ht="17.6" spans="1:7">
      <c r="A581" s="6" t="s">
        <v>193</v>
      </c>
      <c r="B581" s="6">
        <v>603605</v>
      </c>
      <c r="C581" s="6" t="s">
        <v>841</v>
      </c>
      <c r="D581" s="6" t="s">
        <v>307</v>
      </c>
      <c r="E581" s="6">
        <v>0.9833</v>
      </c>
      <c r="F581" s="6">
        <v>0.9849</v>
      </c>
      <c r="G581" s="6">
        <v>128.56</v>
      </c>
    </row>
    <row r="582" s="4" customFormat="1" ht="17.6" spans="1:7">
      <c r="A582" s="6" t="s">
        <v>335</v>
      </c>
      <c r="B582" s="6">
        <v>2588</v>
      </c>
      <c r="C582" s="6" t="s">
        <v>842</v>
      </c>
      <c r="D582" s="6" t="s">
        <v>226</v>
      </c>
      <c r="E582" s="6">
        <v>0.9833</v>
      </c>
      <c r="F582" s="6">
        <v>0.1568</v>
      </c>
      <c r="G582" s="6">
        <v>4.94</v>
      </c>
    </row>
    <row r="583" s="4" customFormat="1" ht="17.6" spans="1:7">
      <c r="A583" s="6" t="s">
        <v>335</v>
      </c>
      <c r="B583" s="6">
        <v>300153</v>
      </c>
      <c r="C583" s="6" t="s">
        <v>843</v>
      </c>
      <c r="D583" s="6" t="s">
        <v>220</v>
      </c>
      <c r="E583" s="6">
        <v>0.9832</v>
      </c>
      <c r="F583" s="6">
        <v>0.2339</v>
      </c>
      <c r="G583" s="6">
        <v>5.13</v>
      </c>
    </row>
    <row r="584" s="4" customFormat="1" ht="17.6" spans="1:7">
      <c r="A584" s="6" t="s">
        <v>193</v>
      </c>
      <c r="B584" s="6">
        <v>601689</v>
      </c>
      <c r="C584" s="6" t="s">
        <v>844</v>
      </c>
      <c r="D584" s="6" t="s">
        <v>283</v>
      </c>
      <c r="E584" s="6">
        <v>0.9831</v>
      </c>
      <c r="F584" s="6">
        <v>0.5351</v>
      </c>
      <c r="G584" s="6">
        <v>24.26</v>
      </c>
    </row>
    <row r="585" s="4" customFormat="1" ht="17.6" spans="1:7">
      <c r="A585" s="6" t="s">
        <v>335</v>
      </c>
      <c r="B585" s="6">
        <v>300009</v>
      </c>
      <c r="C585" s="6" t="s">
        <v>845</v>
      </c>
      <c r="D585" s="6" t="s">
        <v>438</v>
      </c>
      <c r="E585" s="6">
        <v>0.983</v>
      </c>
      <c r="F585" s="6">
        <v>0.3822</v>
      </c>
      <c r="G585" s="6">
        <v>14.57</v>
      </c>
    </row>
    <row r="586" s="4" customFormat="1" ht="17.6" spans="1:7">
      <c r="A586" s="6" t="s">
        <v>335</v>
      </c>
      <c r="B586" s="6">
        <v>669</v>
      </c>
      <c r="C586" s="6" t="s">
        <v>846</v>
      </c>
      <c r="D586" s="6" t="s">
        <v>383</v>
      </c>
      <c r="E586" s="6">
        <v>0.9827</v>
      </c>
      <c r="F586" s="6">
        <v>0.0823</v>
      </c>
      <c r="G586" s="6">
        <v>1.8</v>
      </c>
    </row>
    <row r="587" s="4" customFormat="1" ht="17.6" spans="1:7">
      <c r="A587" s="6" t="s">
        <v>335</v>
      </c>
      <c r="B587" s="6">
        <v>2859</v>
      </c>
      <c r="C587" s="6" t="s">
        <v>847</v>
      </c>
      <c r="D587" s="6" t="s">
        <v>408</v>
      </c>
      <c r="E587" s="6">
        <v>0.9826</v>
      </c>
      <c r="F587" s="6">
        <v>0.7567</v>
      </c>
      <c r="G587" s="6">
        <v>42.7</v>
      </c>
    </row>
    <row r="588" s="4" customFormat="1" ht="17.6" spans="1:7">
      <c r="A588" s="6" t="s">
        <v>193</v>
      </c>
      <c r="B588" s="6">
        <v>600212</v>
      </c>
      <c r="C588" s="6" t="s">
        <v>848</v>
      </c>
      <c r="D588" s="6" t="s">
        <v>230</v>
      </c>
      <c r="E588" s="6">
        <v>0.9822</v>
      </c>
      <c r="F588" s="6">
        <v>0.8338</v>
      </c>
      <c r="G588" s="6">
        <v>2.77</v>
      </c>
    </row>
    <row r="589" s="4" customFormat="1" ht="17.6" spans="1:7">
      <c r="A589" s="6" t="s">
        <v>193</v>
      </c>
      <c r="B589" s="6">
        <v>600249</v>
      </c>
      <c r="C589" s="6" t="s">
        <v>849</v>
      </c>
      <c r="D589" s="6" t="s">
        <v>850</v>
      </c>
      <c r="E589" s="6">
        <v>0.9822</v>
      </c>
      <c r="F589" s="6">
        <v>0.0841</v>
      </c>
      <c r="G589" s="6">
        <v>4.2</v>
      </c>
    </row>
    <row r="590" s="4" customFormat="1" ht="17.6" spans="1:7">
      <c r="A590" s="6" t="s">
        <v>335</v>
      </c>
      <c r="B590" s="6">
        <v>300504</v>
      </c>
      <c r="C590" s="6" t="s">
        <v>851</v>
      </c>
      <c r="D590" s="6" t="s">
        <v>245</v>
      </c>
      <c r="E590" s="6">
        <v>0.9822</v>
      </c>
      <c r="F590" s="6">
        <v>0.3412</v>
      </c>
      <c r="G590" s="6">
        <v>24.68</v>
      </c>
    </row>
    <row r="591" s="4" customFormat="1" ht="17.6" spans="1:7">
      <c r="A591" s="6" t="s">
        <v>193</v>
      </c>
      <c r="B591" s="6">
        <v>603348</v>
      </c>
      <c r="C591" s="6" t="s">
        <v>852</v>
      </c>
      <c r="D591" s="6" t="s">
        <v>283</v>
      </c>
      <c r="E591" s="6">
        <v>0.9816</v>
      </c>
      <c r="F591" s="6">
        <v>0.002</v>
      </c>
      <c r="G591" s="6">
        <v>17.03</v>
      </c>
    </row>
    <row r="592" s="4" customFormat="1" ht="17.6" spans="1:7">
      <c r="A592" s="6" t="s">
        <v>193</v>
      </c>
      <c r="B592" s="6">
        <v>603421</v>
      </c>
      <c r="C592" s="6" t="s">
        <v>853</v>
      </c>
      <c r="D592" s="6" t="s">
        <v>245</v>
      </c>
      <c r="E592" s="6">
        <v>0.9816</v>
      </c>
      <c r="F592" s="6">
        <v>0.0023</v>
      </c>
      <c r="G592" s="6">
        <v>14.22</v>
      </c>
    </row>
    <row r="593" s="4" customFormat="1" ht="17.6" spans="1:7">
      <c r="A593" s="6" t="s">
        <v>193</v>
      </c>
      <c r="B593" s="6">
        <v>600529</v>
      </c>
      <c r="C593" s="6" t="s">
        <v>854</v>
      </c>
      <c r="D593" s="6" t="s">
        <v>298</v>
      </c>
      <c r="E593" s="6">
        <v>0.9811</v>
      </c>
      <c r="F593" s="6">
        <v>0.9992</v>
      </c>
      <c r="G593" s="6">
        <v>37.66</v>
      </c>
    </row>
    <row r="594" s="4" customFormat="1" ht="17.6" spans="1:7">
      <c r="A594" s="6" t="s">
        <v>335</v>
      </c>
      <c r="B594" s="6">
        <v>882</v>
      </c>
      <c r="C594" s="6" t="s">
        <v>855</v>
      </c>
      <c r="D594" s="6" t="s">
        <v>856</v>
      </c>
      <c r="E594" s="6">
        <v>0.981</v>
      </c>
      <c r="F594" s="6">
        <v>0.0013</v>
      </c>
      <c r="G594" s="6">
        <v>1.88</v>
      </c>
    </row>
    <row r="595" s="4" customFormat="1" ht="17.6" spans="1:7">
      <c r="A595" s="6" t="s">
        <v>335</v>
      </c>
      <c r="B595" s="6">
        <v>2251</v>
      </c>
      <c r="C595" s="6" t="s">
        <v>857</v>
      </c>
      <c r="D595" s="6" t="s">
        <v>497</v>
      </c>
      <c r="E595" s="6">
        <v>0.9809</v>
      </c>
      <c r="F595" s="6">
        <v>0.1574</v>
      </c>
      <c r="G595" s="6">
        <v>10</v>
      </c>
    </row>
    <row r="596" s="4" customFormat="1" ht="17.6" spans="1:7">
      <c r="A596" s="6" t="s">
        <v>193</v>
      </c>
      <c r="B596" s="6">
        <v>600291</v>
      </c>
      <c r="C596" s="6" t="s">
        <v>858</v>
      </c>
      <c r="D596" s="6" t="s">
        <v>859</v>
      </c>
      <c r="E596" s="6">
        <v>0.9803</v>
      </c>
      <c r="F596" s="6">
        <v>0.0271</v>
      </c>
      <c r="G596" s="6">
        <v>7.57</v>
      </c>
    </row>
    <row r="597" s="4" customFormat="1" ht="17.6" spans="1:7">
      <c r="A597" s="6" t="s">
        <v>193</v>
      </c>
      <c r="B597" s="6">
        <v>600485</v>
      </c>
      <c r="C597" s="6" t="s">
        <v>860</v>
      </c>
      <c r="D597" s="6" t="s">
        <v>386</v>
      </c>
      <c r="E597" s="6">
        <v>0.9802</v>
      </c>
      <c r="F597" s="6">
        <v>0.9844</v>
      </c>
      <c r="G597" s="6">
        <v>1.39</v>
      </c>
    </row>
    <row r="598" s="4" customFormat="1" ht="17.6" spans="1:7">
      <c r="A598" s="6" t="s">
        <v>193</v>
      </c>
      <c r="B598" s="6">
        <v>603318</v>
      </c>
      <c r="C598" s="6" t="s">
        <v>861</v>
      </c>
      <c r="D598" s="6" t="s">
        <v>318</v>
      </c>
      <c r="E598" s="6">
        <v>0.9801</v>
      </c>
      <c r="F598" s="6">
        <v>0.0076</v>
      </c>
      <c r="G598" s="6">
        <v>6.74</v>
      </c>
    </row>
    <row r="599" s="4" customFormat="1" ht="17.6" spans="1:7">
      <c r="A599" s="6" t="s">
        <v>193</v>
      </c>
      <c r="B599" s="6">
        <v>603719</v>
      </c>
      <c r="C599" s="6" t="s">
        <v>862</v>
      </c>
      <c r="D599" s="6"/>
      <c r="E599" s="6">
        <v>0.9787</v>
      </c>
      <c r="F599" s="6">
        <v>0.9787</v>
      </c>
      <c r="G599" s="6">
        <v>67.38</v>
      </c>
    </row>
    <row r="600" s="4" customFormat="1" ht="17.6" spans="1:7">
      <c r="A600" s="6" t="s">
        <v>193</v>
      </c>
      <c r="B600" s="6">
        <v>603078</v>
      </c>
      <c r="C600" s="6" t="s">
        <v>863</v>
      </c>
      <c r="D600" s="6" t="s">
        <v>309</v>
      </c>
      <c r="E600" s="6">
        <v>0.9786</v>
      </c>
      <c r="F600" s="6">
        <v>0.8715</v>
      </c>
      <c r="G600" s="6">
        <v>41.55</v>
      </c>
    </row>
    <row r="601" s="4" customFormat="1" ht="17.6" spans="1:7">
      <c r="A601" s="6" t="s">
        <v>335</v>
      </c>
      <c r="B601" s="6">
        <v>2830</v>
      </c>
      <c r="C601" s="6" t="s">
        <v>864</v>
      </c>
      <c r="D601" s="6" t="s">
        <v>285</v>
      </c>
      <c r="E601" s="6">
        <v>0.9781</v>
      </c>
      <c r="F601" s="6">
        <v>0.0365</v>
      </c>
      <c r="G601" s="6">
        <v>11.55</v>
      </c>
    </row>
    <row r="602" s="4" customFormat="1" ht="17.6" spans="1:7">
      <c r="A602" s="6" t="s">
        <v>193</v>
      </c>
      <c r="B602" s="6">
        <v>600691</v>
      </c>
      <c r="C602" s="6" t="s">
        <v>865</v>
      </c>
      <c r="D602" s="6" t="s">
        <v>257</v>
      </c>
      <c r="E602" s="6">
        <v>0.9776</v>
      </c>
      <c r="F602" s="6">
        <v>0.0518</v>
      </c>
      <c r="G602" s="6">
        <v>1.96</v>
      </c>
    </row>
    <row r="603" s="4" customFormat="1" ht="17.6" spans="1:7">
      <c r="A603" s="6" t="s">
        <v>335</v>
      </c>
      <c r="B603" s="6">
        <v>679</v>
      </c>
      <c r="C603" s="6" t="s">
        <v>866</v>
      </c>
      <c r="D603" s="6" t="s">
        <v>218</v>
      </c>
      <c r="E603" s="6">
        <v>0.9776</v>
      </c>
      <c r="F603" s="6">
        <v>0.4719</v>
      </c>
      <c r="G603" s="6">
        <v>2.62</v>
      </c>
    </row>
    <row r="604" s="4" customFormat="1" ht="17.6" spans="1:7">
      <c r="A604" s="6" t="s">
        <v>335</v>
      </c>
      <c r="B604" s="6">
        <v>2454</v>
      </c>
      <c r="C604" s="6" t="s">
        <v>867</v>
      </c>
      <c r="D604" s="6" t="s">
        <v>283</v>
      </c>
      <c r="E604" s="6">
        <v>0.9772</v>
      </c>
      <c r="F604" s="6">
        <v>0.0086</v>
      </c>
      <c r="G604" s="6">
        <v>4.49</v>
      </c>
    </row>
    <row r="605" s="4" customFormat="1" ht="17.6" spans="1:7">
      <c r="A605" s="6" t="s">
        <v>335</v>
      </c>
      <c r="B605" s="6">
        <v>300454</v>
      </c>
      <c r="C605" s="6" t="s">
        <v>868</v>
      </c>
      <c r="D605" s="6" t="s">
        <v>242</v>
      </c>
      <c r="E605" s="6">
        <v>0.977</v>
      </c>
      <c r="F605" s="6">
        <v>0.8138</v>
      </c>
      <c r="G605" s="6">
        <v>191.52</v>
      </c>
    </row>
    <row r="606" s="4" customFormat="1" ht="17.6" spans="1:7">
      <c r="A606" s="6" t="s">
        <v>193</v>
      </c>
      <c r="B606" s="6">
        <v>603815</v>
      </c>
      <c r="C606" s="6" t="s">
        <v>869</v>
      </c>
      <c r="D606" s="6" t="s">
        <v>285</v>
      </c>
      <c r="E606" s="6">
        <v>0.9769</v>
      </c>
      <c r="F606" s="6">
        <v>0.7846</v>
      </c>
      <c r="G606" s="6">
        <v>21</v>
      </c>
    </row>
    <row r="607" s="4" customFormat="1" ht="17.6" spans="1:7">
      <c r="A607" s="6" t="s">
        <v>193</v>
      </c>
      <c r="B607" s="6">
        <v>603665</v>
      </c>
      <c r="C607" s="6" t="s">
        <v>870</v>
      </c>
      <c r="D607" s="6" t="s">
        <v>276</v>
      </c>
      <c r="E607" s="6">
        <v>0.9765</v>
      </c>
      <c r="F607" s="6">
        <v>0.5634</v>
      </c>
      <c r="G607" s="6">
        <v>24.15</v>
      </c>
    </row>
    <row r="608" s="4" customFormat="1" ht="17.6" spans="1:7">
      <c r="A608" s="6" t="s">
        <v>335</v>
      </c>
      <c r="B608" s="6">
        <v>300769</v>
      </c>
      <c r="C608" s="6" t="s">
        <v>871</v>
      </c>
      <c r="D608" s="6" t="s">
        <v>220</v>
      </c>
      <c r="E608" s="6">
        <v>0.9765</v>
      </c>
      <c r="F608" s="6">
        <v>0.7059</v>
      </c>
      <c r="G608" s="6">
        <v>150.46</v>
      </c>
    </row>
    <row r="609" s="4" customFormat="1" ht="17.6" spans="1:7">
      <c r="A609" s="6" t="s">
        <v>335</v>
      </c>
      <c r="B609" s="6">
        <v>2242</v>
      </c>
      <c r="C609" s="6" t="s">
        <v>73</v>
      </c>
      <c r="D609" s="6" t="s">
        <v>265</v>
      </c>
      <c r="E609" s="6">
        <v>0.9762</v>
      </c>
      <c r="F609" s="6">
        <v>0.9837</v>
      </c>
      <c r="G609" s="6">
        <v>31.4</v>
      </c>
    </row>
    <row r="610" s="4" customFormat="1" ht="17.6" spans="1:7">
      <c r="A610" s="6" t="s">
        <v>335</v>
      </c>
      <c r="B610" s="6">
        <v>300350</v>
      </c>
      <c r="C610" s="6" t="s">
        <v>872</v>
      </c>
      <c r="D610" s="6" t="s">
        <v>287</v>
      </c>
      <c r="E610" s="6">
        <v>0.9762</v>
      </c>
      <c r="F610" s="6">
        <v>0.2437</v>
      </c>
      <c r="G610" s="6">
        <v>3.54</v>
      </c>
    </row>
    <row r="611" s="4" customFormat="1" ht="17.6" spans="1:7">
      <c r="A611" s="6" t="s">
        <v>335</v>
      </c>
      <c r="B611" s="6">
        <v>300362</v>
      </c>
      <c r="C611" s="6" t="s">
        <v>873</v>
      </c>
      <c r="D611" s="6" t="s">
        <v>237</v>
      </c>
      <c r="E611" s="6">
        <v>0.9756</v>
      </c>
      <c r="F611" s="6">
        <v>1</v>
      </c>
      <c r="G611" s="6">
        <v>1.49</v>
      </c>
    </row>
    <row r="612" s="4" customFormat="1" ht="17.6" spans="1:7">
      <c r="A612" s="6" t="s">
        <v>335</v>
      </c>
      <c r="B612" s="6">
        <v>300626</v>
      </c>
      <c r="C612" s="6" t="s">
        <v>874</v>
      </c>
      <c r="D612" s="6" t="s">
        <v>237</v>
      </c>
      <c r="E612" s="6">
        <v>0.975</v>
      </c>
      <c r="F612" s="6">
        <v>0.4605</v>
      </c>
      <c r="G612" s="6">
        <v>9.77</v>
      </c>
    </row>
    <row r="613" s="4" customFormat="1" ht="17.6" spans="1:7">
      <c r="A613" s="6" t="s">
        <v>193</v>
      </c>
      <c r="B613" s="6">
        <v>600255</v>
      </c>
      <c r="C613" s="6" t="s">
        <v>875</v>
      </c>
      <c r="D613" s="6" t="s">
        <v>222</v>
      </c>
      <c r="E613" s="6">
        <v>0.9743</v>
      </c>
      <c r="F613" s="6">
        <v>0.2031</v>
      </c>
      <c r="G613" s="6">
        <v>1.13</v>
      </c>
    </row>
    <row r="614" s="4" customFormat="1" ht="17.6" spans="1:7">
      <c r="A614" s="6" t="s">
        <v>335</v>
      </c>
      <c r="B614" s="6">
        <v>2185</v>
      </c>
      <c r="C614" s="6" t="s">
        <v>876</v>
      </c>
      <c r="D614" s="6" t="s">
        <v>228</v>
      </c>
      <c r="E614" s="6">
        <v>0.9743</v>
      </c>
      <c r="F614" s="6">
        <v>0.9398</v>
      </c>
      <c r="G614" s="6">
        <v>12.97</v>
      </c>
    </row>
    <row r="615" s="4" customFormat="1" ht="17.6" spans="1:7">
      <c r="A615" s="6" t="s">
        <v>193</v>
      </c>
      <c r="B615" s="6">
        <v>603259</v>
      </c>
      <c r="C615" s="6" t="s">
        <v>877</v>
      </c>
      <c r="D615" s="6" t="s">
        <v>438</v>
      </c>
      <c r="E615" s="6">
        <v>0.9731</v>
      </c>
      <c r="F615" s="6">
        <v>0.7107</v>
      </c>
      <c r="G615" s="6">
        <v>101.77</v>
      </c>
    </row>
    <row r="616" s="4" customFormat="1" ht="17.6" spans="1:7">
      <c r="A616" s="6" t="s">
        <v>335</v>
      </c>
      <c r="B616" s="6">
        <v>300143</v>
      </c>
      <c r="C616" s="6" t="s">
        <v>878</v>
      </c>
      <c r="D616" s="6" t="s">
        <v>642</v>
      </c>
      <c r="E616" s="6">
        <v>0.9722</v>
      </c>
      <c r="F616" s="6">
        <v>0.9375</v>
      </c>
      <c r="G616" s="6">
        <v>12.18</v>
      </c>
    </row>
    <row r="617" s="4" customFormat="1" ht="17.6" spans="1:7">
      <c r="A617" s="6" t="s">
        <v>193</v>
      </c>
      <c r="B617" s="6">
        <v>600195</v>
      </c>
      <c r="C617" s="6" t="s">
        <v>879</v>
      </c>
      <c r="D617" s="6" t="s">
        <v>438</v>
      </c>
      <c r="E617" s="6">
        <v>0.972</v>
      </c>
      <c r="F617" s="6">
        <v>0.6418</v>
      </c>
      <c r="G617" s="6">
        <v>14.46</v>
      </c>
    </row>
    <row r="618" s="4" customFormat="1" ht="17.6" spans="1:7">
      <c r="A618" s="6" t="s">
        <v>335</v>
      </c>
      <c r="B618" s="6">
        <v>2470</v>
      </c>
      <c r="C618" s="6" t="s">
        <v>87</v>
      </c>
      <c r="D618" s="6" t="s">
        <v>226</v>
      </c>
      <c r="E618" s="6">
        <v>0.9713</v>
      </c>
      <c r="F618" s="6">
        <v>0.0345</v>
      </c>
      <c r="G618" s="6">
        <v>2.68</v>
      </c>
    </row>
    <row r="619" s="4" customFormat="1" ht="17.6" spans="1:7">
      <c r="A619" s="6" t="s">
        <v>335</v>
      </c>
      <c r="B619" s="6">
        <v>2281</v>
      </c>
      <c r="C619" s="6" t="s">
        <v>880</v>
      </c>
      <c r="D619" s="6" t="s">
        <v>245</v>
      </c>
      <c r="E619" s="6">
        <v>0.9708</v>
      </c>
      <c r="F619" s="6">
        <v>0.4428</v>
      </c>
      <c r="G619" s="6">
        <v>29.7</v>
      </c>
    </row>
    <row r="620" s="4" customFormat="1" ht="17.6" spans="1:7">
      <c r="A620" s="6" t="s">
        <v>193</v>
      </c>
      <c r="B620" s="6">
        <v>900909</v>
      </c>
      <c r="C620" s="6" t="s">
        <v>881</v>
      </c>
      <c r="D620" s="6"/>
      <c r="E620" s="6">
        <v>0.9705</v>
      </c>
      <c r="F620" s="6">
        <v>0</v>
      </c>
      <c r="G620" s="6">
        <v>0.439</v>
      </c>
    </row>
    <row r="621" s="4" customFormat="1" ht="17.6" spans="1:7">
      <c r="A621" s="6" t="s">
        <v>335</v>
      </c>
      <c r="B621" s="6">
        <v>2897</v>
      </c>
      <c r="C621" s="6" t="s">
        <v>882</v>
      </c>
      <c r="D621" s="6" t="s">
        <v>408</v>
      </c>
      <c r="E621" s="6">
        <v>0.9704</v>
      </c>
      <c r="F621" s="6">
        <v>0.9907</v>
      </c>
      <c r="G621" s="6">
        <v>31.2</v>
      </c>
    </row>
    <row r="622" s="4" customFormat="1" ht="17.6" spans="1:7">
      <c r="A622" s="6" t="s">
        <v>335</v>
      </c>
      <c r="B622" s="6">
        <v>2007</v>
      </c>
      <c r="C622" s="6" t="s">
        <v>883</v>
      </c>
      <c r="D622" s="6" t="s">
        <v>438</v>
      </c>
      <c r="E622" s="6">
        <v>0.9702</v>
      </c>
      <c r="F622" s="6">
        <v>0.9072</v>
      </c>
      <c r="G622" s="6">
        <v>38.87</v>
      </c>
    </row>
    <row r="623" s="4" customFormat="1" ht="17.6" spans="1:7">
      <c r="A623" s="6" t="s">
        <v>335</v>
      </c>
      <c r="B623" s="6">
        <v>2159</v>
      </c>
      <c r="C623" s="6" t="s">
        <v>884</v>
      </c>
      <c r="D623" s="6" t="s">
        <v>235</v>
      </c>
      <c r="E623" s="6">
        <v>0.9701</v>
      </c>
      <c r="F623" s="6">
        <v>0.0304</v>
      </c>
      <c r="G623" s="6">
        <v>10.4</v>
      </c>
    </row>
    <row r="624" s="4" customFormat="1" ht="17.6" spans="1:7">
      <c r="A624" s="6" t="s">
        <v>193</v>
      </c>
      <c r="B624" s="6">
        <v>600004</v>
      </c>
      <c r="C624" s="6" t="s">
        <v>885</v>
      </c>
      <c r="D624" s="6" t="s">
        <v>195</v>
      </c>
      <c r="E624" s="6">
        <v>0.9699</v>
      </c>
      <c r="F624" s="6">
        <v>0.7961</v>
      </c>
      <c r="G624" s="6">
        <v>15.8</v>
      </c>
    </row>
    <row r="625" s="4" customFormat="1" ht="17.6" spans="1:7">
      <c r="A625" s="6" t="s">
        <v>335</v>
      </c>
      <c r="B625" s="6">
        <v>2968</v>
      </c>
      <c r="C625" s="6" t="s">
        <v>886</v>
      </c>
      <c r="D625" s="6" t="s">
        <v>675</v>
      </c>
      <c r="E625" s="6">
        <v>0.9697</v>
      </c>
      <c r="F625" s="6">
        <v>1</v>
      </c>
      <c r="G625" s="6">
        <v>56.29</v>
      </c>
    </row>
    <row r="626" s="4" customFormat="1" ht="17.6" spans="1:7">
      <c r="A626" s="6" t="s">
        <v>193</v>
      </c>
      <c r="B626" s="6">
        <v>600365</v>
      </c>
      <c r="C626" s="6" t="s">
        <v>887</v>
      </c>
      <c r="D626" s="6" t="s">
        <v>311</v>
      </c>
      <c r="E626" s="6">
        <v>0.9696</v>
      </c>
      <c r="F626" s="6">
        <v>0.017</v>
      </c>
      <c r="G626" s="6">
        <v>3.41</v>
      </c>
    </row>
    <row r="627" s="4" customFormat="1" ht="17.6" spans="1:7">
      <c r="A627" s="6" t="s">
        <v>193</v>
      </c>
      <c r="B627" s="6">
        <v>600183</v>
      </c>
      <c r="C627" s="6" t="s">
        <v>888</v>
      </c>
      <c r="D627" s="6" t="s">
        <v>408</v>
      </c>
      <c r="E627" s="6">
        <v>0.9694</v>
      </c>
      <c r="F627" s="6">
        <v>0.9719</v>
      </c>
      <c r="G627" s="6">
        <v>32.46</v>
      </c>
    </row>
    <row r="628" s="4" customFormat="1" ht="17.6" spans="1:7">
      <c r="A628" s="6" t="s">
        <v>335</v>
      </c>
      <c r="B628" s="6">
        <v>300534</v>
      </c>
      <c r="C628" s="6" t="s">
        <v>889</v>
      </c>
      <c r="D628" s="6" t="s">
        <v>233</v>
      </c>
      <c r="E628" s="6">
        <v>0.9694</v>
      </c>
      <c r="F628" s="6">
        <v>0.0499</v>
      </c>
      <c r="G628" s="6">
        <v>5.71</v>
      </c>
    </row>
    <row r="629" s="4" customFormat="1" ht="17.6" spans="1:7">
      <c r="A629" s="6" t="s">
        <v>335</v>
      </c>
      <c r="B629" s="6">
        <v>300809</v>
      </c>
      <c r="C629" s="6" t="s">
        <v>890</v>
      </c>
      <c r="D629" s="6" t="s">
        <v>237</v>
      </c>
      <c r="E629" s="6">
        <v>0.9694</v>
      </c>
      <c r="F629" s="6">
        <v>0.0204</v>
      </c>
      <c r="G629" s="6">
        <v>19</v>
      </c>
    </row>
    <row r="630" s="4" customFormat="1" ht="17.6" spans="1:7">
      <c r="A630" s="6" t="s">
        <v>335</v>
      </c>
      <c r="B630" s="6">
        <v>300681</v>
      </c>
      <c r="C630" s="6" t="s">
        <v>891</v>
      </c>
      <c r="D630" s="6" t="s">
        <v>220</v>
      </c>
      <c r="E630" s="6">
        <v>0.9688</v>
      </c>
      <c r="F630" s="6">
        <v>0.543</v>
      </c>
      <c r="G630" s="6">
        <v>34.6</v>
      </c>
    </row>
    <row r="631" s="4" customFormat="1" ht="17.6" spans="1:7">
      <c r="A631" s="6" t="s">
        <v>193</v>
      </c>
      <c r="B631" s="6">
        <v>688388</v>
      </c>
      <c r="C631" s="6" t="s">
        <v>892</v>
      </c>
      <c r="D631" s="6" t="s">
        <v>448</v>
      </c>
      <c r="E631" s="6">
        <v>0.9683</v>
      </c>
      <c r="F631" s="6">
        <v>0.619</v>
      </c>
      <c r="G631" s="6">
        <v>60.6</v>
      </c>
    </row>
    <row r="632" s="4" customFormat="1" ht="17.6" spans="1:7">
      <c r="A632" s="6" t="s">
        <v>193</v>
      </c>
      <c r="B632" s="6">
        <v>688366</v>
      </c>
      <c r="C632" s="6" t="s">
        <v>893</v>
      </c>
      <c r="D632" s="6" t="s">
        <v>438</v>
      </c>
      <c r="E632" s="6">
        <v>0.9675</v>
      </c>
      <c r="F632" s="6">
        <v>0.122</v>
      </c>
      <c r="G632" s="6">
        <v>75.71</v>
      </c>
    </row>
    <row r="633" s="4" customFormat="1" ht="17.6" spans="1:7">
      <c r="A633" s="6" t="s">
        <v>193</v>
      </c>
      <c r="B633" s="6">
        <v>600110</v>
      </c>
      <c r="C633" s="6" t="s">
        <v>894</v>
      </c>
      <c r="D633" s="6" t="s">
        <v>220</v>
      </c>
      <c r="E633" s="6">
        <v>0.9674</v>
      </c>
      <c r="F633" s="6">
        <v>0.2409</v>
      </c>
      <c r="G633" s="6">
        <v>4.68</v>
      </c>
    </row>
    <row r="634" s="4" customFormat="1" ht="17.6" spans="1:7">
      <c r="A634" s="6" t="s">
        <v>335</v>
      </c>
      <c r="B634" s="6">
        <v>300750</v>
      </c>
      <c r="C634" s="6" t="s">
        <v>895</v>
      </c>
      <c r="D634" s="6" t="s">
        <v>220</v>
      </c>
      <c r="E634" s="6">
        <v>0.9674</v>
      </c>
      <c r="F634" s="6">
        <v>0.9457</v>
      </c>
      <c r="G634" s="6">
        <v>144.38</v>
      </c>
    </row>
    <row r="635" s="4" customFormat="1" ht="17.6" spans="1:7">
      <c r="A635" s="6" t="s">
        <v>335</v>
      </c>
      <c r="B635" s="6">
        <v>300343</v>
      </c>
      <c r="C635" s="6" t="s">
        <v>896</v>
      </c>
      <c r="D635" s="6" t="s">
        <v>206</v>
      </c>
      <c r="E635" s="6">
        <v>0.9669</v>
      </c>
      <c r="F635" s="6">
        <v>0.1935</v>
      </c>
      <c r="G635" s="6">
        <v>2.19</v>
      </c>
    </row>
    <row r="636" s="4" customFormat="1" ht="17.6" spans="1:7">
      <c r="A636" s="6" t="s">
        <v>335</v>
      </c>
      <c r="B636" s="6">
        <v>89</v>
      </c>
      <c r="C636" s="6" t="s">
        <v>897</v>
      </c>
      <c r="D636" s="6" t="s">
        <v>195</v>
      </c>
      <c r="E636" s="6">
        <v>0.9666</v>
      </c>
      <c r="F636" s="6">
        <v>0.4214</v>
      </c>
      <c r="G636" s="6">
        <v>8.25</v>
      </c>
    </row>
    <row r="637" s="4" customFormat="1" ht="17.6" spans="1:7">
      <c r="A637" s="6" t="s">
        <v>193</v>
      </c>
      <c r="B637" s="6">
        <v>600537</v>
      </c>
      <c r="C637" s="6" t="s">
        <v>898</v>
      </c>
      <c r="D637" s="6" t="s">
        <v>408</v>
      </c>
      <c r="E637" s="6">
        <v>0.9663</v>
      </c>
      <c r="F637" s="6">
        <v>0.0589</v>
      </c>
      <c r="G637" s="6">
        <v>2.82</v>
      </c>
    </row>
    <row r="638" s="4" customFormat="1" ht="17.6" spans="1:7">
      <c r="A638" s="6" t="s">
        <v>193</v>
      </c>
      <c r="B638" s="6">
        <v>603708</v>
      </c>
      <c r="C638" s="6" t="s">
        <v>899</v>
      </c>
      <c r="D638" s="6" t="s">
        <v>497</v>
      </c>
      <c r="E638" s="6">
        <v>0.966</v>
      </c>
      <c r="F638" s="6">
        <v>0.9976</v>
      </c>
      <c r="G638" s="6">
        <v>34.74</v>
      </c>
    </row>
    <row r="639" s="4" customFormat="1" ht="17.6" spans="1:7">
      <c r="A639" s="6" t="s">
        <v>335</v>
      </c>
      <c r="B639" s="6">
        <v>2123</v>
      </c>
      <c r="C639" s="6" t="s">
        <v>900</v>
      </c>
      <c r="D639" s="6" t="s">
        <v>386</v>
      </c>
      <c r="E639" s="6">
        <v>0.966</v>
      </c>
      <c r="F639" s="6">
        <v>0.7999</v>
      </c>
      <c r="G639" s="6">
        <v>15.47</v>
      </c>
    </row>
    <row r="640" s="4" customFormat="1" ht="17.6" spans="1:7">
      <c r="A640" s="6" t="s">
        <v>335</v>
      </c>
      <c r="B640" s="6">
        <v>300323</v>
      </c>
      <c r="C640" s="6" t="s">
        <v>901</v>
      </c>
      <c r="D640" s="6" t="s">
        <v>546</v>
      </c>
      <c r="E640" s="6">
        <v>0.9658</v>
      </c>
      <c r="F640" s="6">
        <v>0.1501</v>
      </c>
      <c r="G640" s="6">
        <v>6.29</v>
      </c>
    </row>
    <row r="641" s="4" customFormat="1" ht="17.6" spans="1:7">
      <c r="A641" s="6" t="s">
        <v>193</v>
      </c>
      <c r="B641" s="6">
        <v>603528</v>
      </c>
      <c r="C641" s="6" t="s">
        <v>902</v>
      </c>
      <c r="D641" s="6" t="s">
        <v>242</v>
      </c>
      <c r="E641" s="6">
        <v>0.965</v>
      </c>
      <c r="F641" s="6">
        <v>0.3848</v>
      </c>
      <c r="G641" s="6">
        <v>7.72</v>
      </c>
    </row>
    <row r="642" s="4" customFormat="1" ht="17.6" spans="1:7">
      <c r="A642" s="6" t="s">
        <v>335</v>
      </c>
      <c r="B642" s="6">
        <v>2821</v>
      </c>
      <c r="C642" s="6" t="s">
        <v>903</v>
      </c>
      <c r="D642" s="6" t="s">
        <v>342</v>
      </c>
      <c r="E642" s="6">
        <v>0.9643</v>
      </c>
      <c r="F642" s="6">
        <v>0.9679</v>
      </c>
      <c r="G642" s="6">
        <v>188.73</v>
      </c>
    </row>
    <row r="643" s="4" customFormat="1" ht="17.6" spans="1:7">
      <c r="A643" s="6" t="s">
        <v>335</v>
      </c>
      <c r="B643" s="6">
        <v>716</v>
      </c>
      <c r="C643" s="6" t="s">
        <v>904</v>
      </c>
      <c r="D643" s="6" t="s">
        <v>348</v>
      </c>
      <c r="E643" s="6">
        <v>0.9635</v>
      </c>
      <c r="F643" s="6">
        <v>0.1575</v>
      </c>
      <c r="G643" s="6">
        <v>3.67</v>
      </c>
    </row>
    <row r="644" s="4" customFormat="1" ht="17.6" spans="1:7">
      <c r="A644" s="6" t="s">
        <v>193</v>
      </c>
      <c r="B644" s="6">
        <v>603658</v>
      </c>
      <c r="C644" s="6" t="s">
        <v>905</v>
      </c>
      <c r="D644" s="6" t="s">
        <v>438</v>
      </c>
      <c r="E644" s="6">
        <v>0.9629</v>
      </c>
      <c r="F644" s="6">
        <v>0.8234</v>
      </c>
      <c r="G644" s="6">
        <v>134.6</v>
      </c>
    </row>
    <row r="645" s="4" customFormat="1" ht="17.6" spans="1:7">
      <c r="A645" s="6" t="s">
        <v>335</v>
      </c>
      <c r="B645" s="6">
        <v>300669</v>
      </c>
      <c r="C645" s="6" t="s">
        <v>906</v>
      </c>
      <c r="D645" s="6" t="s">
        <v>357</v>
      </c>
      <c r="E645" s="6">
        <v>0.9624</v>
      </c>
      <c r="F645" s="6">
        <v>0.9754</v>
      </c>
      <c r="G645" s="6">
        <v>39.2</v>
      </c>
    </row>
    <row r="646" s="4" customFormat="1" ht="17.6" spans="1:7">
      <c r="A646" s="6" t="s">
        <v>335</v>
      </c>
      <c r="B646" s="6">
        <v>2320</v>
      </c>
      <c r="C646" s="6" t="s">
        <v>907</v>
      </c>
      <c r="D646" s="6" t="s">
        <v>209</v>
      </c>
      <c r="E646" s="6">
        <v>0.9622</v>
      </c>
      <c r="F646" s="6">
        <v>0.9134</v>
      </c>
      <c r="G646" s="6">
        <v>11.09</v>
      </c>
    </row>
    <row r="647" s="4" customFormat="1" ht="17.6" spans="1:7">
      <c r="A647" s="6" t="s">
        <v>335</v>
      </c>
      <c r="B647" s="6">
        <v>2089</v>
      </c>
      <c r="C647" s="6" t="s">
        <v>908</v>
      </c>
      <c r="D647" s="6" t="s">
        <v>245</v>
      </c>
      <c r="E647" s="6">
        <v>0.9618</v>
      </c>
      <c r="F647" s="6">
        <v>0.0438</v>
      </c>
      <c r="G647" s="6">
        <v>2.53</v>
      </c>
    </row>
    <row r="648" s="4" customFormat="1" ht="17.6" spans="1:7">
      <c r="A648" s="6" t="s">
        <v>335</v>
      </c>
      <c r="B648" s="6">
        <v>300779</v>
      </c>
      <c r="C648" s="6" t="s">
        <v>909</v>
      </c>
      <c r="D648" s="6" t="s">
        <v>318</v>
      </c>
      <c r="E648" s="6">
        <v>0.961</v>
      </c>
      <c r="F648" s="6">
        <v>0.0087</v>
      </c>
      <c r="G648" s="6">
        <v>20.16</v>
      </c>
    </row>
    <row r="649" s="4" customFormat="1" ht="17.6" spans="1:7">
      <c r="A649" s="6" t="s">
        <v>335</v>
      </c>
      <c r="B649" s="6">
        <v>417</v>
      </c>
      <c r="C649" s="6" t="s">
        <v>910</v>
      </c>
      <c r="D649" s="6" t="s">
        <v>218</v>
      </c>
      <c r="E649" s="6">
        <v>0.9603</v>
      </c>
      <c r="F649" s="6">
        <v>0.019</v>
      </c>
      <c r="G649" s="6">
        <v>4.49</v>
      </c>
    </row>
    <row r="650" s="4" customFormat="1" ht="17.6" spans="1:7">
      <c r="A650" s="6" t="s">
        <v>335</v>
      </c>
      <c r="B650" s="6">
        <v>300479</v>
      </c>
      <c r="C650" s="6" t="s">
        <v>911</v>
      </c>
      <c r="D650" s="6" t="s">
        <v>370</v>
      </c>
      <c r="E650" s="6">
        <v>0.9599</v>
      </c>
      <c r="F650" s="6">
        <v>0.0985</v>
      </c>
      <c r="G650" s="6">
        <v>14.63</v>
      </c>
    </row>
    <row r="651" s="4" customFormat="1" ht="17.6" spans="1:7">
      <c r="A651" s="6" t="s">
        <v>193</v>
      </c>
      <c r="B651" s="6">
        <v>600741</v>
      </c>
      <c r="C651" s="6" t="s">
        <v>912</v>
      </c>
      <c r="D651" s="6" t="s">
        <v>283</v>
      </c>
      <c r="E651" s="6">
        <v>0.9598</v>
      </c>
      <c r="F651" s="6">
        <v>0.3036</v>
      </c>
      <c r="G651" s="6">
        <v>20.4</v>
      </c>
    </row>
    <row r="652" s="4" customFormat="1" ht="17.6" spans="1:7">
      <c r="A652" s="6" t="s">
        <v>193</v>
      </c>
      <c r="B652" s="6">
        <v>601366</v>
      </c>
      <c r="C652" s="6" t="s">
        <v>913</v>
      </c>
      <c r="D652" s="6" t="s">
        <v>218</v>
      </c>
      <c r="E652" s="6">
        <v>0.9595</v>
      </c>
      <c r="F652" s="6">
        <v>0.3108</v>
      </c>
      <c r="G652" s="6">
        <v>6.21</v>
      </c>
    </row>
    <row r="653" s="4" customFormat="1" ht="17.6" spans="1:7">
      <c r="A653" s="6" t="s">
        <v>193</v>
      </c>
      <c r="B653" s="6">
        <v>600703</v>
      </c>
      <c r="C653" s="6" t="s">
        <v>914</v>
      </c>
      <c r="D653" s="6" t="s">
        <v>546</v>
      </c>
      <c r="E653" s="6">
        <v>0.9593</v>
      </c>
      <c r="F653" s="6">
        <v>0.6015</v>
      </c>
      <c r="G653" s="6">
        <v>21.96</v>
      </c>
    </row>
    <row r="654" s="4" customFormat="1" ht="17.6" spans="1:7">
      <c r="A654" s="6" t="s">
        <v>335</v>
      </c>
      <c r="B654" s="6">
        <v>570</v>
      </c>
      <c r="C654" s="6" t="s">
        <v>915</v>
      </c>
      <c r="D654" s="6" t="s">
        <v>237</v>
      </c>
      <c r="E654" s="6">
        <v>0.9592</v>
      </c>
      <c r="F654" s="6">
        <v>0.1446</v>
      </c>
      <c r="G654" s="6">
        <v>4.52</v>
      </c>
    </row>
    <row r="655" s="4" customFormat="1" ht="17.6" spans="1:7">
      <c r="A655" s="6" t="s">
        <v>335</v>
      </c>
      <c r="B655" s="6">
        <v>300724</v>
      </c>
      <c r="C655" s="6" t="s">
        <v>916</v>
      </c>
      <c r="D655" s="6" t="s">
        <v>318</v>
      </c>
      <c r="E655" s="6">
        <v>0.9592</v>
      </c>
      <c r="F655" s="6">
        <v>0.8753</v>
      </c>
      <c r="G655" s="6">
        <v>65.01</v>
      </c>
    </row>
    <row r="656" s="4" customFormat="1" ht="17.6" spans="1:7">
      <c r="A656" s="6" t="s">
        <v>193</v>
      </c>
      <c r="B656" s="6">
        <v>603268</v>
      </c>
      <c r="C656" s="6" t="s">
        <v>917</v>
      </c>
      <c r="D656" s="6" t="s">
        <v>263</v>
      </c>
      <c r="E656" s="6">
        <v>0.958</v>
      </c>
      <c r="F656" s="6">
        <v>0.1714</v>
      </c>
      <c r="G656" s="6">
        <v>13.96</v>
      </c>
    </row>
    <row r="657" s="4" customFormat="1" ht="17.6" spans="1:7">
      <c r="A657" s="6" t="s">
        <v>335</v>
      </c>
      <c r="B657" s="6">
        <v>300747</v>
      </c>
      <c r="C657" s="6" t="s">
        <v>918</v>
      </c>
      <c r="D657" s="6" t="s">
        <v>370</v>
      </c>
      <c r="E657" s="6">
        <v>0.9579</v>
      </c>
      <c r="F657" s="6">
        <v>0.1596</v>
      </c>
      <c r="G657" s="6">
        <v>92.29</v>
      </c>
    </row>
    <row r="658" s="4" customFormat="1" ht="17.6" spans="1:7">
      <c r="A658" s="6" t="s">
        <v>335</v>
      </c>
      <c r="B658" s="6">
        <v>2397</v>
      </c>
      <c r="C658" s="6" t="s">
        <v>919</v>
      </c>
      <c r="D658" s="6" t="s">
        <v>276</v>
      </c>
      <c r="E658" s="6">
        <v>0.9574</v>
      </c>
      <c r="F658" s="6">
        <v>0.1816</v>
      </c>
      <c r="G658" s="6">
        <v>4.3</v>
      </c>
    </row>
    <row r="659" s="4" customFormat="1" ht="17.6" spans="1:7">
      <c r="A659" s="6" t="s">
        <v>193</v>
      </c>
      <c r="B659" s="6">
        <v>603676</v>
      </c>
      <c r="C659" s="6" t="s">
        <v>920</v>
      </c>
      <c r="D659" s="6" t="s">
        <v>342</v>
      </c>
      <c r="E659" s="6">
        <v>0.9571</v>
      </c>
      <c r="F659" s="6">
        <v>0.0296</v>
      </c>
      <c r="G659" s="6">
        <v>10.14</v>
      </c>
    </row>
    <row r="660" s="4" customFormat="1" ht="17.6" spans="1:7">
      <c r="A660" s="6" t="s">
        <v>335</v>
      </c>
      <c r="B660" s="6">
        <v>300698</v>
      </c>
      <c r="C660" s="6" t="s">
        <v>921</v>
      </c>
      <c r="D660" s="6" t="s">
        <v>245</v>
      </c>
      <c r="E660" s="6">
        <v>0.9567</v>
      </c>
      <c r="F660" s="6">
        <v>0.643</v>
      </c>
      <c r="G660" s="6">
        <v>20.59</v>
      </c>
    </row>
    <row r="661" s="4" customFormat="1" ht="17.6" spans="1:7">
      <c r="A661" s="6" t="s">
        <v>193</v>
      </c>
      <c r="B661" s="6">
        <v>603288</v>
      </c>
      <c r="C661" s="6" t="s">
        <v>170</v>
      </c>
      <c r="D661" s="6" t="s">
        <v>348</v>
      </c>
      <c r="E661" s="6">
        <v>0.9566</v>
      </c>
      <c r="F661" s="6">
        <v>0.8209</v>
      </c>
      <c r="G661" s="6">
        <v>122.93</v>
      </c>
    </row>
    <row r="662" s="4" customFormat="1" ht="17.6" spans="1:7">
      <c r="A662" s="6" t="s">
        <v>335</v>
      </c>
      <c r="B662" s="6">
        <v>300131</v>
      </c>
      <c r="C662" s="6" t="s">
        <v>922</v>
      </c>
      <c r="D662" s="6" t="s">
        <v>408</v>
      </c>
      <c r="E662" s="6">
        <v>0.9561</v>
      </c>
      <c r="F662" s="6">
        <v>0.9872</v>
      </c>
      <c r="G662" s="6">
        <v>4.82</v>
      </c>
    </row>
    <row r="663" s="4" customFormat="1" ht="17.6" spans="1:7">
      <c r="A663" s="6" t="s">
        <v>335</v>
      </c>
      <c r="B663" s="6">
        <v>300579</v>
      </c>
      <c r="C663" s="6" t="s">
        <v>923</v>
      </c>
      <c r="D663" s="6" t="s">
        <v>325</v>
      </c>
      <c r="E663" s="6">
        <v>0.9558</v>
      </c>
      <c r="F663" s="6">
        <v>0.9055</v>
      </c>
      <c r="G663" s="6">
        <v>43.62</v>
      </c>
    </row>
    <row r="664" s="4" customFormat="1" ht="17.6" spans="1:7">
      <c r="A664" s="6" t="s">
        <v>335</v>
      </c>
      <c r="B664" s="6">
        <v>2065</v>
      </c>
      <c r="C664" s="6" t="s">
        <v>924</v>
      </c>
      <c r="D664" s="6" t="s">
        <v>242</v>
      </c>
      <c r="E664" s="6">
        <v>0.9556</v>
      </c>
      <c r="F664" s="6">
        <v>0.3576</v>
      </c>
      <c r="G664" s="6">
        <v>13.61</v>
      </c>
    </row>
    <row r="665" s="4" customFormat="1" ht="17.6" spans="1:7">
      <c r="A665" s="6" t="s">
        <v>335</v>
      </c>
      <c r="B665" s="6">
        <v>2901</v>
      </c>
      <c r="C665" s="6" t="s">
        <v>925</v>
      </c>
      <c r="D665" s="6" t="s">
        <v>642</v>
      </c>
      <c r="E665" s="6">
        <v>0.9556</v>
      </c>
      <c r="F665" s="6">
        <v>0.9952</v>
      </c>
      <c r="G665" s="6">
        <v>83.1</v>
      </c>
    </row>
    <row r="666" s="4" customFormat="1" ht="17.6" spans="1:7">
      <c r="A666" s="6" t="s">
        <v>335</v>
      </c>
      <c r="B666" s="6">
        <v>2153</v>
      </c>
      <c r="C666" s="6" t="s">
        <v>926</v>
      </c>
      <c r="D666" s="6" t="s">
        <v>242</v>
      </c>
      <c r="E666" s="6">
        <v>0.9554</v>
      </c>
      <c r="F666" s="6">
        <v>0.0645</v>
      </c>
      <c r="G666" s="6">
        <v>30.66</v>
      </c>
    </row>
    <row r="667" s="4" customFormat="1" ht="17.6" spans="1:7">
      <c r="A667" s="6" t="s">
        <v>335</v>
      </c>
      <c r="B667" s="6">
        <v>903</v>
      </c>
      <c r="C667" s="6" t="s">
        <v>927</v>
      </c>
      <c r="D667" s="6" t="s">
        <v>237</v>
      </c>
      <c r="E667" s="6">
        <v>0.9553</v>
      </c>
      <c r="F667" s="6">
        <v>0.8638</v>
      </c>
      <c r="G667" s="6">
        <v>4.78</v>
      </c>
    </row>
    <row r="668" s="4" customFormat="1" ht="17.6" spans="1:7">
      <c r="A668" s="6" t="s">
        <v>335</v>
      </c>
      <c r="B668" s="6">
        <v>430</v>
      </c>
      <c r="C668" s="6" t="s">
        <v>928</v>
      </c>
      <c r="D668" s="6" t="s">
        <v>235</v>
      </c>
      <c r="E668" s="6">
        <v>0.9549</v>
      </c>
      <c r="F668" s="6">
        <v>0.0337</v>
      </c>
      <c r="G668" s="6">
        <v>4.85</v>
      </c>
    </row>
    <row r="669" s="4" customFormat="1" ht="17.6" spans="1:7">
      <c r="A669" s="6" t="s">
        <v>335</v>
      </c>
      <c r="B669" s="6">
        <v>410</v>
      </c>
      <c r="C669" s="6" t="s">
        <v>929</v>
      </c>
      <c r="D669" s="6" t="s">
        <v>237</v>
      </c>
      <c r="E669" s="6">
        <v>0.9535</v>
      </c>
      <c r="F669" s="6">
        <v>0.7636</v>
      </c>
      <c r="G669" s="6">
        <v>4.72</v>
      </c>
    </row>
    <row r="670" s="4" customFormat="1" ht="17.6" spans="1:7">
      <c r="A670" s="6" t="s">
        <v>193</v>
      </c>
      <c r="B670" s="6">
        <v>600227</v>
      </c>
      <c r="C670" s="6" t="s">
        <v>930</v>
      </c>
      <c r="D670" s="6" t="s">
        <v>226</v>
      </c>
      <c r="E670" s="6">
        <v>0.9533</v>
      </c>
      <c r="F670" s="6">
        <v>0.5697</v>
      </c>
      <c r="G670" s="6">
        <v>3.08</v>
      </c>
    </row>
    <row r="671" s="4" customFormat="1" ht="17.6" spans="1:7">
      <c r="A671" s="6" t="s">
        <v>335</v>
      </c>
      <c r="B671" s="6">
        <v>2031</v>
      </c>
      <c r="C671" s="6" t="s">
        <v>931</v>
      </c>
      <c r="D671" s="6" t="s">
        <v>318</v>
      </c>
      <c r="E671" s="6">
        <v>0.9527</v>
      </c>
      <c r="F671" s="6">
        <v>0.0317</v>
      </c>
      <c r="G671" s="6">
        <v>1.9</v>
      </c>
    </row>
    <row r="672" s="4" customFormat="1" ht="17.6" spans="1:7">
      <c r="A672" s="6" t="s">
        <v>193</v>
      </c>
      <c r="B672" s="6">
        <v>600105</v>
      </c>
      <c r="C672" s="6" t="s">
        <v>932</v>
      </c>
      <c r="D672" s="6" t="s">
        <v>245</v>
      </c>
      <c r="E672" s="6">
        <v>0.952</v>
      </c>
      <c r="F672" s="6">
        <v>0.4827</v>
      </c>
      <c r="G672" s="6">
        <v>4.1</v>
      </c>
    </row>
    <row r="673" s="4" customFormat="1" ht="17.6" spans="1:7">
      <c r="A673" s="6" t="s">
        <v>335</v>
      </c>
      <c r="B673" s="6">
        <v>2428</v>
      </c>
      <c r="C673" s="6" t="s">
        <v>933</v>
      </c>
      <c r="D673" s="6" t="s">
        <v>222</v>
      </c>
      <c r="E673" s="6">
        <v>0.9519</v>
      </c>
      <c r="F673" s="6">
        <v>0.2294</v>
      </c>
      <c r="G673" s="6">
        <v>10.23</v>
      </c>
    </row>
    <row r="674" s="4" customFormat="1" ht="17.6" spans="1:7">
      <c r="A674" s="6" t="s">
        <v>193</v>
      </c>
      <c r="B674" s="6">
        <v>603668</v>
      </c>
      <c r="C674" s="6" t="s">
        <v>934</v>
      </c>
      <c r="D674" s="6" t="s">
        <v>214</v>
      </c>
      <c r="E674" s="6">
        <v>0.9512</v>
      </c>
      <c r="F674" s="6">
        <v>0.5532</v>
      </c>
      <c r="G674" s="6">
        <v>11.59</v>
      </c>
    </row>
    <row r="675" s="4" customFormat="1" ht="17.6" spans="1:7">
      <c r="A675" s="6" t="s">
        <v>335</v>
      </c>
      <c r="B675" s="6">
        <v>2323</v>
      </c>
      <c r="C675" s="6" t="s">
        <v>935</v>
      </c>
      <c r="D675" s="6" t="s">
        <v>285</v>
      </c>
      <c r="E675" s="6">
        <v>0.9509</v>
      </c>
      <c r="F675" s="6">
        <v>0.997</v>
      </c>
      <c r="G675" s="6">
        <v>2.86</v>
      </c>
    </row>
    <row r="676" s="4" customFormat="1" ht="17.6" spans="1:7">
      <c r="A676" s="6" t="s">
        <v>335</v>
      </c>
      <c r="B676" s="6">
        <v>300655</v>
      </c>
      <c r="C676" s="6" t="s">
        <v>936</v>
      </c>
      <c r="D676" s="6" t="s">
        <v>309</v>
      </c>
      <c r="E676" s="6">
        <v>0.9507</v>
      </c>
      <c r="F676" s="6">
        <v>0.7789</v>
      </c>
      <c r="G676" s="6">
        <v>32.87</v>
      </c>
    </row>
    <row r="677" s="4" customFormat="1" ht="17.6" spans="1:7">
      <c r="A677" s="6" t="s">
        <v>193</v>
      </c>
      <c r="B677" s="6">
        <v>600321</v>
      </c>
      <c r="C677" s="6" t="s">
        <v>937</v>
      </c>
      <c r="D677" s="6" t="s">
        <v>305</v>
      </c>
      <c r="E677" s="6">
        <v>0.9505</v>
      </c>
      <c r="F677" s="6">
        <v>0.2593</v>
      </c>
      <c r="G677" s="6">
        <v>2.12</v>
      </c>
    </row>
    <row r="678" s="4" customFormat="1" ht="17.6" spans="1:7">
      <c r="A678" s="6" t="s">
        <v>193</v>
      </c>
      <c r="B678" s="6">
        <v>600884</v>
      </c>
      <c r="C678" s="6" t="s">
        <v>938</v>
      </c>
      <c r="D678" s="6" t="s">
        <v>370</v>
      </c>
      <c r="E678" s="6">
        <v>0.9501</v>
      </c>
      <c r="F678" s="6">
        <v>0.0624</v>
      </c>
      <c r="G678" s="6">
        <v>10.96</v>
      </c>
    </row>
    <row r="679" s="4" customFormat="1" ht="17.6" spans="1:7">
      <c r="A679" s="6" t="s">
        <v>193</v>
      </c>
      <c r="B679" s="6">
        <v>600120</v>
      </c>
      <c r="C679" s="6" t="s">
        <v>939</v>
      </c>
      <c r="D679" s="6" t="s">
        <v>239</v>
      </c>
      <c r="E679" s="6">
        <v>0.95</v>
      </c>
      <c r="F679" s="6">
        <v>0.2029</v>
      </c>
      <c r="G679" s="6">
        <v>9.55</v>
      </c>
    </row>
    <row r="680" s="4" customFormat="1" ht="17.6" spans="1:7">
      <c r="A680" s="6" t="s">
        <v>193</v>
      </c>
      <c r="B680" s="6">
        <v>600825</v>
      </c>
      <c r="C680" s="6" t="s">
        <v>940</v>
      </c>
      <c r="D680" s="6" t="s">
        <v>206</v>
      </c>
      <c r="E680" s="6">
        <v>0.9499</v>
      </c>
      <c r="F680" s="6">
        <v>0.1133</v>
      </c>
      <c r="G680" s="6">
        <v>5.37</v>
      </c>
    </row>
    <row r="681" s="4" customFormat="1" ht="17.6" spans="1:7">
      <c r="A681" s="6" t="s">
        <v>193</v>
      </c>
      <c r="B681" s="6">
        <v>688310</v>
      </c>
      <c r="C681" s="6" t="s">
        <v>941</v>
      </c>
      <c r="D681" s="6" t="s">
        <v>642</v>
      </c>
      <c r="E681" s="6">
        <v>0.9495</v>
      </c>
      <c r="F681" s="6">
        <v>0.6162</v>
      </c>
      <c r="G681" s="6">
        <v>29.45</v>
      </c>
    </row>
    <row r="682" s="4" customFormat="1" ht="17.6" spans="1:7">
      <c r="A682" s="6" t="s">
        <v>193</v>
      </c>
      <c r="B682" s="6">
        <v>603737</v>
      </c>
      <c r="C682" s="6" t="s">
        <v>942</v>
      </c>
      <c r="D682" s="6" t="s">
        <v>309</v>
      </c>
      <c r="E682" s="6">
        <v>0.9485</v>
      </c>
      <c r="F682" s="6">
        <v>0.9937</v>
      </c>
      <c r="G682" s="6">
        <v>107.51</v>
      </c>
    </row>
    <row r="683" s="4" customFormat="1" ht="17.6" spans="1:7">
      <c r="A683" s="6" t="s">
        <v>193</v>
      </c>
      <c r="B683" s="6">
        <v>600011</v>
      </c>
      <c r="C683" s="6" t="s">
        <v>943</v>
      </c>
      <c r="D683" s="6" t="s">
        <v>230</v>
      </c>
      <c r="E683" s="6">
        <v>0.9484</v>
      </c>
      <c r="F683" s="6">
        <v>0.0054</v>
      </c>
      <c r="G683" s="6">
        <v>4.22</v>
      </c>
    </row>
    <row r="684" s="4" customFormat="1" ht="17.6" spans="1:7">
      <c r="A684" s="6" t="s">
        <v>335</v>
      </c>
      <c r="B684" s="6">
        <v>2725</v>
      </c>
      <c r="C684" s="6" t="s">
        <v>944</v>
      </c>
      <c r="D684" s="6" t="s">
        <v>283</v>
      </c>
      <c r="E684" s="6">
        <v>0.9483</v>
      </c>
      <c r="F684" s="6">
        <v>0.2062</v>
      </c>
      <c r="G684" s="6">
        <v>9.57</v>
      </c>
    </row>
    <row r="685" s="4" customFormat="1" ht="17.6" spans="1:7">
      <c r="A685" s="6" t="s">
        <v>193</v>
      </c>
      <c r="B685" s="6">
        <v>600869</v>
      </c>
      <c r="C685" s="6" t="s">
        <v>945</v>
      </c>
      <c r="D685" s="6" t="s">
        <v>220</v>
      </c>
      <c r="E685" s="6">
        <v>0.948</v>
      </c>
      <c r="F685" s="6">
        <v>0.1701</v>
      </c>
      <c r="G685" s="6">
        <v>4.28</v>
      </c>
    </row>
    <row r="686" s="4" customFormat="1" ht="17.6" spans="1:7">
      <c r="A686" s="6" t="s">
        <v>335</v>
      </c>
      <c r="B686" s="6">
        <v>300592</v>
      </c>
      <c r="C686" s="6" t="s">
        <v>946</v>
      </c>
      <c r="D686" s="6" t="s">
        <v>359</v>
      </c>
      <c r="E686" s="6">
        <v>0.9471</v>
      </c>
      <c r="F686" s="6">
        <v>0.3213</v>
      </c>
      <c r="G686" s="6">
        <v>10.73</v>
      </c>
    </row>
    <row r="687" s="4" customFormat="1" ht="17.6" spans="1:7">
      <c r="A687" s="6" t="s">
        <v>335</v>
      </c>
      <c r="B687" s="6">
        <v>300670</v>
      </c>
      <c r="C687" s="6" t="s">
        <v>947</v>
      </c>
      <c r="D687" s="6" t="s">
        <v>220</v>
      </c>
      <c r="E687" s="6">
        <v>0.947</v>
      </c>
      <c r="F687" s="6">
        <v>0.0745</v>
      </c>
      <c r="G687" s="6">
        <v>6.76</v>
      </c>
    </row>
    <row r="688" s="4" customFormat="1" ht="17.6" spans="1:7">
      <c r="A688" s="6" t="s">
        <v>193</v>
      </c>
      <c r="B688" s="6">
        <v>600712</v>
      </c>
      <c r="C688" s="6" t="s">
        <v>948</v>
      </c>
      <c r="D688" s="6" t="s">
        <v>218</v>
      </c>
      <c r="E688" s="6">
        <v>0.9466</v>
      </c>
      <c r="F688" s="6">
        <v>0.453</v>
      </c>
      <c r="G688" s="6">
        <v>5.04</v>
      </c>
    </row>
    <row r="689" s="4" customFormat="1" ht="17.6" spans="1:7">
      <c r="A689" s="6" t="s">
        <v>193</v>
      </c>
      <c r="B689" s="6">
        <v>603055</v>
      </c>
      <c r="C689" s="6" t="s">
        <v>949</v>
      </c>
      <c r="D689" s="6" t="s">
        <v>270</v>
      </c>
      <c r="E689" s="6">
        <v>0.9462</v>
      </c>
      <c r="F689" s="6">
        <v>0.0491</v>
      </c>
      <c r="G689" s="6">
        <v>5.96</v>
      </c>
    </row>
    <row r="690" s="4" customFormat="1" ht="17.6" spans="1:7">
      <c r="A690" s="6" t="s">
        <v>335</v>
      </c>
      <c r="B690" s="6">
        <v>300219</v>
      </c>
      <c r="C690" s="6" t="s">
        <v>950</v>
      </c>
      <c r="D690" s="6" t="s">
        <v>546</v>
      </c>
      <c r="E690" s="6">
        <v>0.9462</v>
      </c>
      <c r="F690" s="6">
        <v>0.4418</v>
      </c>
      <c r="G690" s="6">
        <v>8.24</v>
      </c>
    </row>
    <row r="691" s="4" customFormat="1" ht="17.6" spans="1:7">
      <c r="A691" s="6" t="s">
        <v>335</v>
      </c>
      <c r="B691" s="6">
        <v>2480</v>
      </c>
      <c r="C691" s="6" t="s">
        <v>951</v>
      </c>
      <c r="D691" s="6" t="s">
        <v>237</v>
      </c>
      <c r="E691" s="6">
        <v>0.946</v>
      </c>
      <c r="F691" s="6">
        <v>0.1682</v>
      </c>
      <c r="G691" s="6">
        <v>6.17</v>
      </c>
    </row>
    <row r="692" s="4" customFormat="1" ht="17.6" spans="1:7">
      <c r="A692" s="6" t="s">
        <v>193</v>
      </c>
      <c r="B692" s="6">
        <v>600081</v>
      </c>
      <c r="C692" s="6" t="s">
        <v>952</v>
      </c>
      <c r="D692" s="6" t="s">
        <v>283</v>
      </c>
      <c r="E692" s="6">
        <v>0.9457</v>
      </c>
      <c r="F692" s="6">
        <v>0.0903</v>
      </c>
      <c r="G692" s="6">
        <v>10.1</v>
      </c>
    </row>
    <row r="693" s="4" customFormat="1" ht="17.6" spans="1:7">
      <c r="A693" s="6" t="s">
        <v>193</v>
      </c>
      <c r="B693" s="6">
        <v>603369</v>
      </c>
      <c r="C693" s="6" t="s">
        <v>953</v>
      </c>
      <c r="D693" s="6" t="s">
        <v>311</v>
      </c>
      <c r="E693" s="6">
        <v>0.9457</v>
      </c>
      <c r="F693" s="6">
        <v>0.9203</v>
      </c>
      <c r="G693" s="6">
        <v>32.6</v>
      </c>
    </row>
    <row r="694" s="4" customFormat="1" ht="17.6" spans="1:7">
      <c r="A694" s="6" t="s">
        <v>193</v>
      </c>
      <c r="B694" s="6">
        <v>603223</v>
      </c>
      <c r="C694" s="6" t="s">
        <v>954</v>
      </c>
      <c r="D694" s="6" t="s">
        <v>287</v>
      </c>
      <c r="E694" s="6">
        <v>0.9453</v>
      </c>
      <c r="F694" s="6">
        <v>0.4098</v>
      </c>
      <c r="G694" s="6">
        <v>9.83</v>
      </c>
    </row>
    <row r="695" s="4" customFormat="1" ht="17.6" spans="1:7">
      <c r="A695" s="6" t="s">
        <v>193</v>
      </c>
      <c r="B695" s="6">
        <v>600864</v>
      </c>
      <c r="C695" s="6" t="s">
        <v>955</v>
      </c>
      <c r="D695" s="6" t="s">
        <v>956</v>
      </c>
      <c r="E695" s="6">
        <v>0.9449</v>
      </c>
      <c r="F695" s="6">
        <v>0.126</v>
      </c>
      <c r="G695" s="6">
        <v>6.29</v>
      </c>
    </row>
    <row r="696" s="4" customFormat="1" ht="17.6" spans="1:7">
      <c r="A696" s="6" t="s">
        <v>335</v>
      </c>
      <c r="B696" s="6">
        <v>2310</v>
      </c>
      <c r="C696" s="6" t="s">
        <v>957</v>
      </c>
      <c r="D696" s="6" t="s">
        <v>285</v>
      </c>
      <c r="E696" s="6">
        <v>0.9446</v>
      </c>
      <c r="F696" s="6">
        <v>0.0191</v>
      </c>
      <c r="G696" s="6">
        <v>4.96</v>
      </c>
    </row>
    <row r="697" s="4" customFormat="1" ht="17.6" spans="1:7">
      <c r="A697" s="6" t="s">
        <v>335</v>
      </c>
      <c r="B697" s="6">
        <v>2890</v>
      </c>
      <c r="C697" s="6" t="s">
        <v>958</v>
      </c>
      <c r="D697" s="6" t="s">
        <v>318</v>
      </c>
      <c r="E697" s="6">
        <v>0.9446</v>
      </c>
      <c r="F697" s="6">
        <v>0.8398</v>
      </c>
      <c r="G697" s="6">
        <v>35.81</v>
      </c>
    </row>
    <row r="698" s="4" customFormat="1" ht="17.6" spans="1:7">
      <c r="A698" s="6" t="s">
        <v>335</v>
      </c>
      <c r="B698" s="6">
        <v>300475</v>
      </c>
      <c r="C698" s="6" t="s">
        <v>959</v>
      </c>
      <c r="D698" s="6" t="s">
        <v>220</v>
      </c>
      <c r="E698" s="6">
        <v>0.9445</v>
      </c>
      <c r="F698" s="6">
        <v>0.4193</v>
      </c>
      <c r="G698" s="6">
        <v>10.95</v>
      </c>
    </row>
    <row r="699" s="4" customFormat="1" ht="17.6" spans="1:7">
      <c r="A699" s="6" t="s">
        <v>335</v>
      </c>
      <c r="B699" s="6">
        <v>300791</v>
      </c>
      <c r="C699" s="6" t="s">
        <v>960</v>
      </c>
      <c r="D699" s="6" t="s">
        <v>338</v>
      </c>
      <c r="E699" s="6">
        <v>0.9441</v>
      </c>
      <c r="F699" s="6">
        <v>0.1538</v>
      </c>
      <c r="G699" s="6">
        <v>52.3</v>
      </c>
    </row>
    <row r="700" s="4" customFormat="1" ht="17.6" spans="1:7">
      <c r="A700" s="6" t="s">
        <v>193</v>
      </c>
      <c r="B700" s="6">
        <v>600525</v>
      </c>
      <c r="C700" s="6" t="s">
        <v>961</v>
      </c>
      <c r="D700" s="6" t="s">
        <v>220</v>
      </c>
      <c r="E700" s="6">
        <v>0.944</v>
      </c>
      <c r="F700" s="6">
        <v>0.0623</v>
      </c>
      <c r="G700" s="6">
        <v>5</v>
      </c>
    </row>
    <row r="701" s="4" customFormat="1" ht="17.6" spans="1:7">
      <c r="A701" s="6" t="s">
        <v>193</v>
      </c>
      <c r="B701" s="6">
        <v>600519</v>
      </c>
      <c r="C701" s="6" t="s">
        <v>52</v>
      </c>
      <c r="D701" s="6" t="s">
        <v>311</v>
      </c>
      <c r="E701" s="6">
        <v>0.9435</v>
      </c>
      <c r="F701" s="6">
        <v>0.9893</v>
      </c>
      <c r="G701" s="6">
        <v>1265.7</v>
      </c>
    </row>
    <row r="702" s="4" customFormat="1" ht="17.6" spans="1:7">
      <c r="A702" s="6" t="s">
        <v>335</v>
      </c>
      <c r="B702" s="6">
        <v>300645</v>
      </c>
      <c r="C702" s="6" t="s">
        <v>962</v>
      </c>
      <c r="D702" s="6" t="s">
        <v>455</v>
      </c>
      <c r="E702" s="6">
        <v>0.9431</v>
      </c>
      <c r="F702" s="6">
        <v>0.0271</v>
      </c>
      <c r="G702" s="6">
        <v>14.18</v>
      </c>
    </row>
    <row r="703" s="4" customFormat="1" ht="17.6" spans="1:7">
      <c r="A703" s="6" t="s">
        <v>193</v>
      </c>
      <c r="B703" s="6">
        <v>600830</v>
      </c>
      <c r="C703" s="6" t="s">
        <v>963</v>
      </c>
      <c r="D703" s="6" t="s">
        <v>705</v>
      </c>
      <c r="E703" s="6">
        <v>0.9427</v>
      </c>
      <c r="F703" s="6">
        <v>0.1248</v>
      </c>
      <c r="G703" s="6">
        <v>5.92</v>
      </c>
    </row>
    <row r="704" s="4" customFormat="1" ht="17.6" spans="1:7">
      <c r="A704" s="6" t="s">
        <v>193</v>
      </c>
      <c r="B704" s="6">
        <v>603888</v>
      </c>
      <c r="C704" s="6" t="s">
        <v>964</v>
      </c>
      <c r="D704" s="6" t="s">
        <v>325</v>
      </c>
      <c r="E704" s="6">
        <v>0.9426</v>
      </c>
      <c r="F704" s="6">
        <v>0.6178</v>
      </c>
      <c r="G704" s="6">
        <v>25.4</v>
      </c>
    </row>
    <row r="705" s="4" customFormat="1" ht="17.6" spans="1:7">
      <c r="A705" s="6" t="s">
        <v>193</v>
      </c>
      <c r="B705" s="6">
        <v>601566</v>
      </c>
      <c r="C705" s="6" t="s">
        <v>965</v>
      </c>
      <c r="D705" s="6" t="s">
        <v>201</v>
      </c>
      <c r="E705" s="6">
        <v>0.9424</v>
      </c>
      <c r="F705" s="6">
        <v>0.0241</v>
      </c>
      <c r="G705" s="6">
        <v>9.74</v>
      </c>
    </row>
    <row r="706" s="4" customFormat="1" ht="17.6" spans="1:7">
      <c r="A706" s="6" t="s">
        <v>335</v>
      </c>
      <c r="B706" s="6">
        <v>688</v>
      </c>
      <c r="C706" s="6" t="s">
        <v>966</v>
      </c>
      <c r="D706" s="6" t="s">
        <v>222</v>
      </c>
      <c r="E706" s="6">
        <v>0.9417</v>
      </c>
      <c r="F706" s="6">
        <v>0.9222</v>
      </c>
      <c r="G706" s="6">
        <v>17.23</v>
      </c>
    </row>
    <row r="707" s="4" customFormat="1" ht="17.6" spans="1:7">
      <c r="A707" s="6" t="s">
        <v>193</v>
      </c>
      <c r="B707" s="6">
        <v>600758</v>
      </c>
      <c r="C707" s="6" t="s">
        <v>967</v>
      </c>
      <c r="D707" s="6" t="s">
        <v>956</v>
      </c>
      <c r="E707" s="6">
        <v>0.9413</v>
      </c>
      <c r="F707" s="6">
        <v>0.0199</v>
      </c>
      <c r="G707" s="6">
        <v>3.43</v>
      </c>
    </row>
    <row r="708" s="4" customFormat="1" ht="17.6" spans="1:7">
      <c r="A708" s="6" t="s">
        <v>193</v>
      </c>
      <c r="B708" s="6">
        <v>600600</v>
      </c>
      <c r="C708" s="6" t="s">
        <v>968</v>
      </c>
      <c r="D708" s="6" t="s">
        <v>311</v>
      </c>
      <c r="E708" s="6">
        <v>0.941</v>
      </c>
      <c r="F708" s="6">
        <v>0.5159</v>
      </c>
      <c r="G708" s="6">
        <v>52.75</v>
      </c>
    </row>
    <row r="709" s="4" customFormat="1" ht="17.6" spans="1:7">
      <c r="A709" s="6" t="s">
        <v>193</v>
      </c>
      <c r="B709" s="6">
        <v>600791</v>
      </c>
      <c r="C709" s="6" t="s">
        <v>969</v>
      </c>
      <c r="D709" s="6" t="s">
        <v>212</v>
      </c>
      <c r="E709" s="6">
        <v>0.9409</v>
      </c>
      <c r="F709" s="6">
        <v>0.0161</v>
      </c>
      <c r="G709" s="6">
        <v>3.39</v>
      </c>
    </row>
    <row r="710" s="4" customFormat="1" ht="17.6" spans="1:7">
      <c r="A710" s="6" t="s">
        <v>335</v>
      </c>
      <c r="B710" s="6">
        <v>300461</v>
      </c>
      <c r="C710" s="6" t="s">
        <v>970</v>
      </c>
      <c r="D710" s="6" t="s">
        <v>318</v>
      </c>
      <c r="E710" s="6">
        <v>0.9409</v>
      </c>
      <c r="F710" s="6">
        <v>0.7695</v>
      </c>
      <c r="G710" s="6">
        <v>14.78</v>
      </c>
    </row>
    <row r="711" s="4" customFormat="1" ht="17.6" spans="1:7">
      <c r="A711" s="6" t="s">
        <v>193</v>
      </c>
      <c r="B711" s="6">
        <v>603345</v>
      </c>
      <c r="C711" s="6" t="s">
        <v>971</v>
      </c>
      <c r="D711" s="6" t="s">
        <v>348</v>
      </c>
      <c r="E711" s="6">
        <v>0.9405</v>
      </c>
      <c r="F711" s="6">
        <v>0.9716</v>
      </c>
      <c r="G711" s="6">
        <v>93.8</v>
      </c>
    </row>
    <row r="712" s="4" customFormat="1" ht="17.6" spans="1:7">
      <c r="A712" s="6" t="s">
        <v>193</v>
      </c>
      <c r="B712" s="6">
        <v>603687</v>
      </c>
      <c r="C712" s="6" t="s">
        <v>972</v>
      </c>
      <c r="D712" s="6" t="s">
        <v>298</v>
      </c>
      <c r="E712" s="6">
        <v>0.9405</v>
      </c>
      <c r="F712" s="6">
        <v>0.0595</v>
      </c>
      <c r="G712" s="6">
        <v>12.75</v>
      </c>
    </row>
    <row r="713" s="4" customFormat="1" ht="17.6" spans="1:7">
      <c r="A713" s="6" t="s">
        <v>335</v>
      </c>
      <c r="B713" s="6">
        <v>300180</v>
      </c>
      <c r="C713" s="6" t="s">
        <v>973</v>
      </c>
      <c r="D713" s="6" t="s">
        <v>309</v>
      </c>
      <c r="E713" s="6">
        <v>0.9401</v>
      </c>
      <c r="F713" s="6">
        <v>0.6293</v>
      </c>
      <c r="G713" s="6">
        <v>8.65</v>
      </c>
    </row>
    <row r="714" s="4" customFormat="1" ht="17.6" spans="1:7">
      <c r="A714" s="6" t="s">
        <v>193</v>
      </c>
      <c r="B714" s="6">
        <v>603123</v>
      </c>
      <c r="C714" s="6" t="s">
        <v>974</v>
      </c>
      <c r="D714" s="6" t="s">
        <v>218</v>
      </c>
      <c r="E714" s="6">
        <v>0.94</v>
      </c>
      <c r="F714" s="6">
        <v>0.3728</v>
      </c>
      <c r="G714" s="6">
        <v>8.49</v>
      </c>
    </row>
    <row r="715" s="4" customFormat="1" ht="17.6" spans="1:7">
      <c r="A715" s="6" t="s">
        <v>335</v>
      </c>
      <c r="B715" s="6">
        <v>2358</v>
      </c>
      <c r="C715" s="6" t="s">
        <v>975</v>
      </c>
      <c r="D715" s="6" t="s">
        <v>220</v>
      </c>
      <c r="E715" s="6">
        <v>0.9395</v>
      </c>
      <c r="F715" s="6">
        <v>0.0149</v>
      </c>
      <c r="G715" s="6">
        <v>5.54</v>
      </c>
    </row>
    <row r="716" s="4" customFormat="1" ht="17.6" spans="1:7">
      <c r="A716" s="6" t="s">
        <v>193</v>
      </c>
      <c r="B716" s="6">
        <v>688268</v>
      </c>
      <c r="C716" s="6" t="s">
        <v>976</v>
      </c>
      <c r="D716" s="6" t="s">
        <v>309</v>
      </c>
      <c r="E716" s="6">
        <v>0.939</v>
      </c>
      <c r="F716" s="6">
        <v>0.7317</v>
      </c>
      <c r="G716" s="6">
        <v>62.6</v>
      </c>
    </row>
    <row r="717" s="4" customFormat="1" ht="17.6" spans="1:7">
      <c r="A717" s="6" t="s">
        <v>193</v>
      </c>
      <c r="B717" s="6">
        <v>600175</v>
      </c>
      <c r="C717" s="6" t="s">
        <v>977</v>
      </c>
      <c r="D717" s="6" t="s">
        <v>239</v>
      </c>
      <c r="E717" s="6">
        <v>0.9389</v>
      </c>
      <c r="F717" s="6">
        <v>0.0004</v>
      </c>
      <c r="G717" s="6">
        <v>0.87</v>
      </c>
    </row>
    <row r="718" s="4" customFormat="1" ht="17.6" spans="1:7">
      <c r="A718" s="6" t="s">
        <v>193</v>
      </c>
      <c r="B718" s="6">
        <v>600209</v>
      </c>
      <c r="C718" s="6" t="s">
        <v>978</v>
      </c>
      <c r="D718" s="6" t="s">
        <v>285</v>
      </c>
      <c r="E718" s="6">
        <v>0.9388</v>
      </c>
      <c r="F718" s="6">
        <v>0.2591</v>
      </c>
      <c r="G718" s="6">
        <v>3.59</v>
      </c>
    </row>
    <row r="719" s="4" customFormat="1" ht="17.6" spans="1:7">
      <c r="A719" s="6" t="s">
        <v>193</v>
      </c>
      <c r="B719" s="6">
        <v>600706</v>
      </c>
      <c r="C719" s="6" t="s">
        <v>979</v>
      </c>
      <c r="D719" s="6" t="s">
        <v>235</v>
      </c>
      <c r="E719" s="6">
        <v>0.9387</v>
      </c>
      <c r="F719" s="6">
        <v>0.0241</v>
      </c>
      <c r="G719" s="6">
        <v>7.28</v>
      </c>
    </row>
    <row r="720" s="4" customFormat="1" ht="17.6" spans="1:7">
      <c r="A720" s="6" t="s">
        <v>335</v>
      </c>
      <c r="B720" s="6">
        <v>667</v>
      </c>
      <c r="C720" s="6" t="s">
        <v>980</v>
      </c>
      <c r="D720" s="6" t="s">
        <v>212</v>
      </c>
      <c r="E720" s="6">
        <v>0.9386</v>
      </c>
      <c r="F720" s="6">
        <v>0.3633</v>
      </c>
      <c r="G720" s="6">
        <v>2.82</v>
      </c>
    </row>
    <row r="721" s="4" customFormat="1" ht="17.6" spans="1:7">
      <c r="A721" s="6" t="s">
        <v>193</v>
      </c>
      <c r="B721" s="6">
        <v>601011</v>
      </c>
      <c r="C721" s="6" t="s">
        <v>981</v>
      </c>
      <c r="D721" s="6" t="s">
        <v>483</v>
      </c>
      <c r="E721" s="6">
        <v>0.9376</v>
      </c>
      <c r="F721" s="6">
        <v>0.0009</v>
      </c>
      <c r="G721" s="6">
        <v>3.17</v>
      </c>
    </row>
    <row r="722" s="4" customFormat="1" ht="17.6" spans="1:7">
      <c r="A722" s="6" t="s">
        <v>335</v>
      </c>
      <c r="B722" s="6">
        <v>2490</v>
      </c>
      <c r="C722" s="6" t="s">
        <v>982</v>
      </c>
      <c r="D722" s="6" t="s">
        <v>654</v>
      </c>
      <c r="E722" s="6">
        <v>0.9369</v>
      </c>
      <c r="F722" s="6">
        <v>0.032</v>
      </c>
      <c r="G722" s="6">
        <v>3.16</v>
      </c>
    </row>
    <row r="723" s="4" customFormat="1" ht="17.6" spans="1:7">
      <c r="A723" s="6" t="s">
        <v>335</v>
      </c>
      <c r="B723" s="6">
        <v>2172</v>
      </c>
      <c r="C723" s="6" t="s">
        <v>983</v>
      </c>
      <c r="D723" s="6" t="s">
        <v>270</v>
      </c>
      <c r="E723" s="6">
        <v>0.9366</v>
      </c>
      <c r="F723" s="6">
        <v>0.0802</v>
      </c>
      <c r="G723" s="6">
        <v>2.85</v>
      </c>
    </row>
    <row r="724" s="4" customFormat="1" ht="17.6" spans="1:7">
      <c r="A724" s="6" t="s">
        <v>193</v>
      </c>
      <c r="B724" s="6">
        <v>600028</v>
      </c>
      <c r="C724" s="6" t="s">
        <v>984</v>
      </c>
      <c r="D724" s="6" t="s">
        <v>259</v>
      </c>
      <c r="E724" s="6">
        <v>0.9361</v>
      </c>
      <c r="F724" s="6">
        <v>0.0099</v>
      </c>
      <c r="G724" s="6">
        <v>4.46</v>
      </c>
    </row>
    <row r="725" s="4" customFormat="1" ht="17.6" spans="1:7">
      <c r="A725" s="6" t="s">
        <v>193</v>
      </c>
      <c r="B725" s="6">
        <v>603983</v>
      </c>
      <c r="C725" s="6" t="s">
        <v>985</v>
      </c>
      <c r="D725" s="6" t="s">
        <v>307</v>
      </c>
      <c r="E725" s="6">
        <v>0.9355</v>
      </c>
      <c r="F725" s="6">
        <v>0.457</v>
      </c>
      <c r="G725" s="6">
        <v>72.7</v>
      </c>
    </row>
    <row r="726" s="4" customFormat="1" ht="17.6" spans="1:7">
      <c r="A726" s="6" t="s">
        <v>193</v>
      </c>
      <c r="B726" s="6">
        <v>600463</v>
      </c>
      <c r="C726" s="6" t="s">
        <v>986</v>
      </c>
      <c r="D726" s="6" t="s">
        <v>285</v>
      </c>
      <c r="E726" s="6">
        <v>0.9353</v>
      </c>
      <c r="F726" s="6">
        <v>0.0348</v>
      </c>
      <c r="G726" s="6">
        <v>5.9</v>
      </c>
    </row>
    <row r="727" s="4" customFormat="1" ht="17.6" spans="1:7">
      <c r="A727" s="6" t="s">
        <v>335</v>
      </c>
      <c r="B727" s="6">
        <v>300096</v>
      </c>
      <c r="C727" s="6" t="s">
        <v>987</v>
      </c>
      <c r="D727" s="6" t="s">
        <v>455</v>
      </c>
      <c r="E727" s="6">
        <v>0.9353</v>
      </c>
      <c r="F727" s="6">
        <v>0.4438</v>
      </c>
      <c r="G727" s="6">
        <v>8.69</v>
      </c>
    </row>
    <row r="728" s="4" customFormat="1" ht="17.6" spans="1:7">
      <c r="A728" s="6" t="s">
        <v>335</v>
      </c>
      <c r="B728" s="6">
        <v>300408</v>
      </c>
      <c r="C728" s="6" t="s">
        <v>988</v>
      </c>
      <c r="D728" s="6" t="s">
        <v>408</v>
      </c>
      <c r="E728" s="6">
        <v>0.935</v>
      </c>
      <c r="F728" s="6">
        <v>0.0933</v>
      </c>
      <c r="G728" s="6">
        <v>20.82</v>
      </c>
    </row>
    <row r="729" s="4" customFormat="1" ht="17.6" spans="1:7">
      <c r="A729" s="6" t="s">
        <v>193</v>
      </c>
      <c r="B729" s="6">
        <v>600881</v>
      </c>
      <c r="C729" s="6" t="s">
        <v>989</v>
      </c>
      <c r="D729" s="6" t="s">
        <v>289</v>
      </c>
      <c r="E729" s="6">
        <v>0.9349</v>
      </c>
      <c r="F729" s="6">
        <v>0.0441</v>
      </c>
      <c r="G729" s="6">
        <v>2.97</v>
      </c>
    </row>
    <row r="730" s="4" customFormat="1" ht="17.6" spans="1:7">
      <c r="A730" s="6" t="s">
        <v>335</v>
      </c>
      <c r="B730" s="6">
        <v>2046</v>
      </c>
      <c r="C730" s="6" t="s">
        <v>990</v>
      </c>
      <c r="D730" s="6" t="s">
        <v>237</v>
      </c>
      <c r="E730" s="6">
        <v>0.9349</v>
      </c>
      <c r="F730" s="6">
        <v>0.0017</v>
      </c>
      <c r="G730" s="6">
        <v>5.57</v>
      </c>
    </row>
    <row r="731" s="4" customFormat="1" ht="17.6" spans="1:7">
      <c r="A731" s="6" t="s">
        <v>193</v>
      </c>
      <c r="B731" s="6">
        <v>688085</v>
      </c>
      <c r="C731" s="6" t="s">
        <v>991</v>
      </c>
      <c r="D731" s="6"/>
      <c r="E731" s="6">
        <v>0.9333</v>
      </c>
      <c r="F731" s="6">
        <v>0.9333</v>
      </c>
      <c r="G731" s="6">
        <v>48.28</v>
      </c>
    </row>
    <row r="732" s="4" customFormat="1" ht="17.6" spans="1:7">
      <c r="A732" s="6" t="s">
        <v>335</v>
      </c>
      <c r="B732" s="6">
        <v>2663</v>
      </c>
      <c r="C732" s="6" t="s">
        <v>992</v>
      </c>
      <c r="D732" s="6" t="s">
        <v>285</v>
      </c>
      <c r="E732" s="6">
        <v>0.933</v>
      </c>
      <c r="F732" s="6">
        <v>0.0115</v>
      </c>
      <c r="G732" s="6">
        <v>2.3</v>
      </c>
    </row>
    <row r="733" s="4" customFormat="1" ht="17.6" spans="1:7">
      <c r="A733" s="6" t="s">
        <v>193</v>
      </c>
      <c r="B733" s="6">
        <v>600664</v>
      </c>
      <c r="C733" s="6" t="s">
        <v>993</v>
      </c>
      <c r="D733" s="6" t="s">
        <v>342</v>
      </c>
      <c r="E733" s="6">
        <v>0.9327</v>
      </c>
      <c r="F733" s="6">
        <v>0.3791</v>
      </c>
      <c r="G733" s="6">
        <v>3.66</v>
      </c>
    </row>
    <row r="734" s="4" customFormat="1" ht="17.6" spans="1:7">
      <c r="A734" s="6" t="s">
        <v>193</v>
      </c>
      <c r="B734" s="6">
        <v>603330</v>
      </c>
      <c r="C734" s="6" t="s">
        <v>994</v>
      </c>
      <c r="D734" s="6" t="s">
        <v>257</v>
      </c>
      <c r="E734" s="6">
        <v>0.9326</v>
      </c>
      <c r="F734" s="6">
        <v>0.5894</v>
      </c>
      <c r="G734" s="6">
        <v>16.5</v>
      </c>
    </row>
    <row r="735" s="4" customFormat="1" ht="17.6" spans="1:7">
      <c r="A735" s="6" t="s">
        <v>193</v>
      </c>
      <c r="B735" s="6">
        <v>603399</v>
      </c>
      <c r="C735" s="6" t="s">
        <v>995</v>
      </c>
      <c r="D735" s="6" t="s">
        <v>222</v>
      </c>
      <c r="E735" s="6">
        <v>0.9321</v>
      </c>
      <c r="F735" s="6">
        <v>0.009</v>
      </c>
      <c r="G735" s="6">
        <v>7.24</v>
      </c>
    </row>
    <row r="736" s="4" customFormat="1" ht="17.6" spans="1:7">
      <c r="A736" s="6" t="s">
        <v>335</v>
      </c>
      <c r="B736" s="6">
        <v>2156</v>
      </c>
      <c r="C736" s="6" t="s">
        <v>996</v>
      </c>
      <c r="D736" s="6" t="s">
        <v>228</v>
      </c>
      <c r="E736" s="6">
        <v>0.9321</v>
      </c>
      <c r="F736" s="6">
        <v>0.9729</v>
      </c>
      <c r="G736" s="6">
        <v>22.88</v>
      </c>
    </row>
    <row r="737" s="4" customFormat="1" ht="17.6" spans="1:7">
      <c r="A737" s="6" t="s">
        <v>193</v>
      </c>
      <c r="B737" s="6">
        <v>600517</v>
      </c>
      <c r="C737" s="6" t="s">
        <v>997</v>
      </c>
      <c r="D737" s="6" t="s">
        <v>357</v>
      </c>
      <c r="E737" s="6">
        <v>0.9319</v>
      </c>
      <c r="F737" s="6">
        <v>0.1475</v>
      </c>
      <c r="G737" s="6">
        <v>7.11</v>
      </c>
    </row>
    <row r="738" s="4" customFormat="1" ht="17.6" spans="1:7">
      <c r="A738" s="6" t="s">
        <v>335</v>
      </c>
      <c r="B738" s="6">
        <v>1914</v>
      </c>
      <c r="C738" s="6" t="s">
        <v>998</v>
      </c>
      <c r="D738" s="6" t="s">
        <v>212</v>
      </c>
      <c r="E738" s="6">
        <v>0.9319</v>
      </c>
      <c r="F738" s="6">
        <v>0.9842</v>
      </c>
      <c r="G738" s="6">
        <v>26.2</v>
      </c>
    </row>
    <row r="739" s="4" customFormat="1" ht="17.6" spans="1:7">
      <c r="A739" s="6" t="s">
        <v>335</v>
      </c>
      <c r="B739" s="6">
        <v>2919</v>
      </c>
      <c r="C739" s="6" t="s">
        <v>999</v>
      </c>
      <c r="D739" s="6" t="s">
        <v>307</v>
      </c>
      <c r="E739" s="6">
        <v>0.9319</v>
      </c>
      <c r="F739" s="6">
        <v>0.0593</v>
      </c>
      <c r="G739" s="6">
        <v>13.98</v>
      </c>
    </row>
    <row r="740" s="4" customFormat="1" ht="17.6" spans="1:7">
      <c r="A740" s="6" t="s">
        <v>193</v>
      </c>
      <c r="B740" s="6">
        <v>601698</v>
      </c>
      <c r="C740" s="6" t="s">
        <v>1000</v>
      </c>
      <c r="D740" s="6" t="s">
        <v>386</v>
      </c>
      <c r="E740" s="6">
        <v>0.9317</v>
      </c>
      <c r="F740" s="6">
        <v>0.8341</v>
      </c>
      <c r="G740" s="6">
        <v>17.02</v>
      </c>
    </row>
    <row r="741" s="4" customFormat="1" ht="17.6" spans="1:7">
      <c r="A741" s="6" t="s">
        <v>335</v>
      </c>
      <c r="B741" s="6">
        <v>21</v>
      </c>
      <c r="C741" s="6" t="s">
        <v>1001</v>
      </c>
      <c r="D741" s="6" t="s">
        <v>411</v>
      </c>
      <c r="E741" s="6">
        <v>0.9317</v>
      </c>
      <c r="F741" s="6">
        <v>0.9442</v>
      </c>
      <c r="G741" s="6">
        <v>20.3</v>
      </c>
    </row>
    <row r="742" s="4" customFormat="1" ht="17.6" spans="1:7">
      <c r="A742" s="6" t="s">
        <v>335</v>
      </c>
      <c r="B742" s="6">
        <v>615</v>
      </c>
      <c r="C742" s="6" t="s">
        <v>1002</v>
      </c>
      <c r="D742" s="6" t="s">
        <v>212</v>
      </c>
      <c r="E742" s="6">
        <v>0.9317</v>
      </c>
      <c r="F742" s="6">
        <v>0.1917</v>
      </c>
      <c r="G742" s="6">
        <v>4.03</v>
      </c>
    </row>
    <row r="743" s="4" customFormat="1" ht="17.6" spans="1:7">
      <c r="A743" s="6" t="s">
        <v>335</v>
      </c>
      <c r="B743" s="6">
        <v>2501</v>
      </c>
      <c r="C743" s="6" t="s">
        <v>1003</v>
      </c>
      <c r="D743" s="6" t="s">
        <v>222</v>
      </c>
      <c r="E743" s="6">
        <v>0.931</v>
      </c>
      <c r="F743" s="6">
        <v>1</v>
      </c>
      <c r="G743" s="6">
        <v>1.54</v>
      </c>
    </row>
    <row r="744" s="4" customFormat="1" ht="17.6" spans="1:7">
      <c r="A744" s="6" t="s">
        <v>335</v>
      </c>
      <c r="B744" s="6">
        <v>2652</v>
      </c>
      <c r="C744" s="6" t="s">
        <v>1004</v>
      </c>
      <c r="D744" s="6" t="s">
        <v>305</v>
      </c>
      <c r="E744" s="6">
        <v>0.931</v>
      </c>
      <c r="F744" s="6">
        <v>0.4553</v>
      </c>
      <c r="G744" s="6">
        <v>3.25</v>
      </c>
    </row>
    <row r="745" s="4" customFormat="1" ht="17.6" spans="1:7">
      <c r="A745" s="6" t="s">
        <v>193</v>
      </c>
      <c r="B745" s="6">
        <v>603358</v>
      </c>
      <c r="C745" s="6" t="s">
        <v>1005</v>
      </c>
      <c r="D745" s="6" t="s">
        <v>283</v>
      </c>
      <c r="E745" s="6">
        <v>0.9306</v>
      </c>
      <c r="F745" s="6">
        <v>0.5624</v>
      </c>
      <c r="G745" s="6">
        <v>16.02</v>
      </c>
    </row>
    <row r="746" s="4" customFormat="1" ht="17.6" spans="1:7">
      <c r="A746" s="6" t="s">
        <v>193</v>
      </c>
      <c r="B746" s="6">
        <v>900913</v>
      </c>
      <c r="C746" s="6" t="s">
        <v>1006</v>
      </c>
      <c r="D746" s="6"/>
      <c r="E746" s="6">
        <v>0.9306</v>
      </c>
      <c r="F746" s="6">
        <v>0</v>
      </c>
      <c r="G746" s="6">
        <v>0.301</v>
      </c>
    </row>
    <row r="747" s="4" customFormat="1" ht="17.6" spans="1:7">
      <c r="A747" s="6" t="s">
        <v>193</v>
      </c>
      <c r="B747" s="6">
        <v>600977</v>
      </c>
      <c r="C747" s="6" t="s">
        <v>1007</v>
      </c>
      <c r="D747" s="6" t="s">
        <v>206</v>
      </c>
      <c r="E747" s="6">
        <v>0.9305</v>
      </c>
      <c r="F747" s="6">
        <v>0.117</v>
      </c>
      <c r="G747" s="6">
        <v>13.26</v>
      </c>
    </row>
    <row r="748" s="4" customFormat="1" ht="17.6" spans="1:7">
      <c r="A748" s="6" t="s">
        <v>193</v>
      </c>
      <c r="B748" s="6">
        <v>600623</v>
      </c>
      <c r="C748" s="6" t="s">
        <v>1008</v>
      </c>
      <c r="D748" s="6" t="s">
        <v>309</v>
      </c>
      <c r="E748" s="6">
        <v>0.9303</v>
      </c>
      <c r="F748" s="6">
        <v>0.0009</v>
      </c>
      <c r="G748" s="6">
        <v>5.22</v>
      </c>
    </row>
    <row r="749" s="4" customFormat="1" ht="17.6" spans="1:7">
      <c r="A749" s="6" t="s">
        <v>193</v>
      </c>
      <c r="B749" s="6">
        <v>600118</v>
      </c>
      <c r="C749" s="6" t="s">
        <v>1009</v>
      </c>
      <c r="D749" s="6" t="s">
        <v>521</v>
      </c>
      <c r="E749" s="6">
        <v>0.9302</v>
      </c>
      <c r="F749" s="6">
        <v>0.5698</v>
      </c>
      <c r="G749" s="6">
        <v>32.88</v>
      </c>
    </row>
    <row r="750" s="4" customFormat="1" ht="17.6" spans="1:7">
      <c r="A750" s="6" t="s">
        <v>335</v>
      </c>
      <c r="B750" s="6">
        <v>300358</v>
      </c>
      <c r="C750" s="6" t="s">
        <v>1010</v>
      </c>
      <c r="D750" s="6" t="s">
        <v>318</v>
      </c>
      <c r="E750" s="6">
        <v>0.9302</v>
      </c>
      <c r="F750" s="6">
        <v>0.0356</v>
      </c>
      <c r="G750" s="6">
        <v>6.88</v>
      </c>
    </row>
    <row r="751" s="4" customFormat="1" ht="17.6" spans="1:7">
      <c r="A751" s="6" t="s">
        <v>193</v>
      </c>
      <c r="B751" s="6">
        <v>600156</v>
      </c>
      <c r="C751" s="6" t="s">
        <v>1011</v>
      </c>
      <c r="D751" s="6" t="s">
        <v>276</v>
      </c>
      <c r="E751" s="6">
        <v>0.9291</v>
      </c>
      <c r="F751" s="6">
        <v>0.0442</v>
      </c>
      <c r="G751" s="6">
        <v>4.08</v>
      </c>
    </row>
    <row r="752" s="4" customFormat="1" ht="17.6" spans="1:7">
      <c r="A752" s="6" t="s">
        <v>335</v>
      </c>
      <c r="B752" s="6">
        <v>2350</v>
      </c>
      <c r="C752" s="6" t="s">
        <v>1012</v>
      </c>
      <c r="D752" s="6" t="s">
        <v>220</v>
      </c>
      <c r="E752" s="6">
        <v>0.9291</v>
      </c>
      <c r="F752" s="6">
        <v>0.0214</v>
      </c>
      <c r="G752" s="6">
        <v>5.5</v>
      </c>
    </row>
    <row r="753" s="4" customFormat="1" ht="17.6" spans="1:7">
      <c r="A753" s="6" t="s">
        <v>193</v>
      </c>
      <c r="B753" s="6">
        <v>603729</v>
      </c>
      <c r="C753" s="6" t="s">
        <v>1013</v>
      </c>
      <c r="D753" s="6" t="s">
        <v>206</v>
      </c>
      <c r="E753" s="6">
        <v>0.9289</v>
      </c>
      <c r="F753" s="6">
        <v>0.0462</v>
      </c>
      <c r="G753" s="6">
        <v>13.93</v>
      </c>
    </row>
    <row r="754" s="4" customFormat="1" ht="17.6" spans="1:7">
      <c r="A754" s="6" t="s">
        <v>335</v>
      </c>
      <c r="B754" s="6">
        <v>2758</v>
      </c>
      <c r="C754" s="6" t="s">
        <v>1014</v>
      </c>
      <c r="D754" s="6" t="s">
        <v>543</v>
      </c>
      <c r="E754" s="6">
        <v>0.9289</v>
      </c>
      <c r="F754" s="6">
        <v>0.3723</v>
      </c>
      <c r="G754" s="6">
        <v>10.6</v>
      </c>
    </row>
    <row r="755" s="4" customFormat="1" ht="17.6" spans="1:7">
      <c r="A755" s="6" t="s">
        <v>193</v>
      </c>
      <c r="B755" s="6">
        <v>600191</v>
      </c>
      <c r="C755" s="6" t="s">
        <v>1015</v>
      </c>
      <c r="D755" s="6" t="s">
        <v>348</v>
      </c>
      <c r="E755" s="6">
        <v>0.9282</v>
      </c>
      <c r="F755" s="6">
        <v>0.4883</v>
      </c>
      <c r="G755" s="6">
        <v>6.54</v>
      </c>
    </row>
    <row r="756" s="4" customFormat="1" ht="17.6" spans="1:7">
      <c r="A756" s="6" t="s">
        <v>335</v>
      </c>
      <c r="B756" s="6">
        <v>300355</v>
      </c>
      <c r="C756" s="6" t="s">
        <v>1016</v>
      </c>
      <c r="D756" s="6" t="s">
        <v>285</v>
      </c>
      <c r="E756" s="6">
        <v>0.9274</v>
      </c>
      <c r="F756" s="6">
        <v>0</v>
      </c>
      <c r="G756" s="6">
        <v>2.88</v>
      </c>
    </row>
    <row r="757" s="4" customFormat="1" ht="17.6" spans="1:7">
      <c r="A757" s="6" t="s">
        <v>193</v>
      </c>
      <c r="B757" s="6">
        <v>603929</v>
      </c>
      <c r="C757" s="6" t="s">
        <v>1017</v>
      </c>
      <c r="D757" s="6" t="s">
        <v>285</v>
      </c>
      <c r="E757" s="6">
        <v>0.9272</v>
      </c>
      <c r="F757" s="6">
        <v>0.0123</v>
      </c>
      <c r="G757" s="6">
        <v>13.28</v>
      </c>
    </row>
    <row r="758" s="4" customFormat="1" ht="17.6" spans="1:7">
      <c r="A758" s="6" t="s">
        <v>335</v>
      </c>
      <c r="B758" s="6">
        <v>300247</v>
      </c>
      <c r="C758" s="6" t="s">
        <v>1018</v>
      </c>
      <c r="D758" s="6" t="s">
        <v>432</v>
      </c>
      <c r="E758" s="6">
        <v>0.9269</v>
      </c>
      <c r="F758" s="6">
        <v>0.4253</v>
      </c>
      <c r="G758" s="6">
        <v>2.49</v>
      </c>
    </row>
    <row r="759" s="4" customFormat="1" ht="17.6" spans="1:7">
      <c r="A759" s="6" t="s">
        <v>193</v>
      </c>
      <c r="B759" s="6">
        <v>600588</v>
      </c>
      <c r="C759" s="6" t="s">
        <v>1019</v>
      </c>
      <c r="D759" s="6" t="s">
        <v>242</v>
      </c>
      <c r="E759" s="6">
        <v>0.926</v>
      </c>
      <c r="F759" s="6">
        <v>0.9464</v>
      </c>
      <c r="G759" s="6">
        <v>46.4</v>
      </c>
    </row>
    <row r="760" s="4" customFormat="1" ht="17.6" spans="1:7">
      <c r="A760" s="6" t="s">
        <v>335</v>
      </c>
      <c r="B760" s="6">
        <v>300658</v>
      </c>
      <c r="C760" s="6" t="s">
        <v>1020</v>
      </c>
      <c r="D760" s="6" t="s">
        <v>276</v>
      </c>
      <c r="E760" s="6">
        <v>0.9255</v>
      </c>
      <c r="F760" s="6">
        <v>0.9789</v>
      </c>
      <c r="G760" s="6">
        <v>34.8</v>
      </c>
    </row>
    <row r="761" s="4" customFormat="1" ht="17.6" spans="1:7">
      <c r="A761" s="6" t="s">
        <v>193</v>
      </c>
      <c r="B761" s="6">
        <v>603317</v>
      </c>
      <c r="C761" s="6" t="s">
        <v>1021</v>
      </c>
      <c r="D761" s="6" t="s">
        <v>348</v>
      </c>
      <c r="E761" s="6">
        <v>0.9252</v>
      </c>
      <c r="F761" s="6">
        <v>0.4961</v>
      </c>
      <c r="G761" s="6">
        <v>51.2</v>
      </c>
    </row>
    <row r="762" s="4" customFormat="1" ht="17.6" spans="1:7">
      <c r="A762" s="6" t="s">
        <v>193</v>
      </c>
      <c r="B762" s="6">
        <v>600536</v>
      </c>
      <c r="C762" s="6" t="s">
        <v>1022</v>
      </c>
      <c r="D762" s="6" t="s">
        <v>455</v>
      </c>
      <c r="E762" s="6">
        <v>0.9246</v>
      </c>
      <c r="F762" s="6">
        <v>0.9797</v>
      </c>
      <c r="G762" s="6">
        <v>82.7</v>
      </c>
    </row>
    <row r="763" s="4" customFormat="1" ht="17.6" spans="1:7">
      <c r="A763" s="6" t="s">
        <v>193</v>
      </c>
      <c r="B763" s="6">
        <v>601788</v>
      </c>
      <c r="C763" s="6" t="s">
        <v>1023</v>
      </c>
      <c r="D763" s="6" t="s">
        <v>273</v>
      </c>
      <c r="E763" s="6">
        <v>0.9246</v>
      </c>
      <c r="F763" s="6">
        <v>0.0982</v>
      </c>
      <c r="G763" s="6">
        <v>11.18</v>
      </c>
    </row>
    <row r="764" s="4" customFormat="1" ht="17.6" spans="1:7">
      <c r="A764" s="6" t="s">
        <v>193</v>
      </c>
      <c r="B764" s="6">
        <v>603229</v>
      </c>
      <c r="C764" s="6" t="s">
        <v>1024</v>
      </c>
      <c r="D764" s="6" t="s">
        <v>532</v>
      </c>
      <c r="E764" s="6">
        <v>0.9243</v>
      </c>
      <c r="F764" s="6">
        <v>0.9725</v>
      </c>
      <c r="G764" s="6">
        <v>29.26</v>
      </c>
    </row>
    <row r="765" s="4" customFormat="1" ht="17.6" spans="1:7">
      <c r="A765" s="6" t="s">
        <v>193</v>
      </c>
      <c r="B765" s="6">
        <v>603116</v>
      </c>
      <c r="C765" s="6" t="s">
        <v>1025</v>
      </c>
      <c r="D765" s="6" t="s">
        <v>201</v>
      </c>
      <c r="E765" s="6">
        <v>0.9227</v>
      </c>
      <c r="F765" s="6">
        <v>0.0365</v>
      </c>
      <c r="G765" s="6">
        <v>6.61</v>
      </c>
    </row>
    <row r="766" s="4" customFormat="1" ht="17.6" spans="1:7">
      <c r="A766" s="6" t="s">
        <v>335</v>
      </c>
      <c r="B766" s="6">
        <v>300147</v>
      </c>
      <c r="C766" s="6" t="s">
        <v>1026</v>
      </c>
      <c r="D766" s="6" t="s">
        <v>233</v>
      </c>
      <c r="E766" s="6">
        <v>0.9225</v>
      </c>
      <c r="F766" s="6">
        <v>0.2588</v>
      </c>
      <c r="G766" s="6">
        <v>9.33</v>
      </c>
    </row>
    <row r="767" s="4" customFormat="1" ht="17.6" spans="1:7">
      <c r="A767" s="6" t="s">
        <v>335</v>
      </c>
      <c r="B767" s="6">
        <v>929</v>
      </c>
      <c r="C767" s="6" t="s">
        <v>1027</v>
      </c>
      <c r="D767" s="6" t="s">
        <v>311</v>
      </c>
      <c r="E767" s="6">
        <v>0.9224</v>
      </c>
      <c r="F767" s="6">
        <v>0.0227</v>
      </c>
      <c r="G767" s="6">
        <v>6.07</v>
      </c>
    </row>
    <row r="768" s="4" customFormat="1" ht="17.6" spans="1:7">
      <c r="A768" s="6" t="s">
        <v>193</v>
      </c>
      <c r="B768" s="6">
        <v>600981</v>
      </c>
      <c r="C768" s="6" t="s">
        <v>1028</v>
      </c>
      <c r="D768" s="6" t="s">
        <v>423</v>
      </c>
      <c r="E768" s="6">
        <v>0.9221</v>
      </c>
      <c r="F768" s="6">
        <v>0.0717</v>
      </c>
      <c r="G768" s="6">
        <v>3.29</v>
      </c>
    </row>
    <row r="769" s="4" customFormat="1" ht="17.6" spans="1:7">
      <c r="A769" s="6" t="s">
        <v>335</v>
      </c>
      <c r="B769" s="6">
        <v>2916</v>
      </c>
      <c r="C769" s="6" t="s">
        <v>1029</v>
      </c>
      <c r="D769" s="6" t="s">
        <v>408</v>
      </c>
      <c r="E769" s="6">
        <v>0.9219</v>
      </c>
      <c r="F769" s="6">
        <v>0.9531</v>
      </c>
      <c r="G769" s="6">
        <v>233.4</v>
      </c>
    </row>
    <row r="770" s="4" customFormat="1" ht="17.6" spans="1:7">
      <c r="A770" s="6" t="s">
        <v>193</v>
      </c>
      <c r="B770" s="6">
        <v>603028</v>
      </c>
      <c r="C770" s="6" t="s">
        <v>1030</v>
      </c>
      <c r="D770" s="6" t="s">
        <v>365</v>
      </c>
      <c r="E770" s="6">
        <v>0.921</v>
      </c>
      <c r="F770" s="6">
        <v>0.5313</v>
      </c>
      <c r="G770" s="6">
        <v>11.53</v>
      </c>
    </row>
    <row r="771" s="4" customFormat="1" ht="17.6" spans="1:7">
      <c r="A771" s="6" t="s">
        <v>335</v>
      </c>
      <c r="B771" s="6">
        <v>540</v>
      </c>
      <c r="C771" s="6" t="s">
        <v>43</v>
      </c>
      <c r="D771" s="6" t="s">
        <v>212</v>
      </c>
      <c r="E771" s="6">
        <v>0.9205</v>
      </c>
      <c r="F771" s="6">
        <v>0.0358</v>
      </c>
      <c r="G771" s="6">
        <v>3.13</v>
      </c>
    </row>
    <row r="772" s="4" customFormat="1" ht="17.6" spans="1:7">
      <c r="A772" s="6" t="s">
        <v>193</v>
      </c>
      <c r="B772" s="6">
        <v>600185</v>
      </c>
      <c r="C772" s="6" t="s">
        <v>1031</v>
      </c>
      <c r="D772" s="6" t="s">
        <v>212</v>
      </c>
      <c r="E772" s="6">
        <v>0.9204</v>
      </c>
      <c r="F772" s="6">
        <v>0.1642</v>
      </c>
      <c r="G772" s="6">
        <v>5</v>
      </c>
    </row>
    <row r="773" s="4" customFormat="1" ht="17.6" spans="1:7">
      <c r="A773" s="6" t="s">
        <v>193</v>
      </c>
      <c r="B773" s="6">
        <v>600104</v>
      </c>
      <c r="C773" s="6" t="s">
        <v>133</v>
      </c>
      <c r="D773" s="6" t="s">
        <v>250</v>
      </c>
      <c r="E773" s="6">
        <v>0.9201</v>
      </c>
      <c r="F773" s="6">
        <v>0.0085</v>
      </c>
      <c r="G773" s="6">
        <v>18.9</v>
      </c>
    </row>
    <row r="774" s="4" customFormat="1" ht="17.6" spans="1:7">
      <c r="A774" s="6" t="s">
        <v>335</v>
      </c>
      <c r="B774" s="6">
        <v>300661</v>
      </c>
      <c r="C774" s="6" t="s">
        <v>1032</v>
      </c>
      <c r="D774" s="6" t="s">
        <v>228</v>
      </c>
      <c r="E774" s="6">
        <v>0.9199</v>
      </c>
      <c r="F774" s="6">
        <v>0.9585</v>
      </c>
      <c r="G774" s="6">
        <v>315.42</v>
      </c>
    </row>
    <row r="775" s="4" customFormat="1" ht="17.6" spans="1:7">
      <c r="A775" s="6" t="s">
        <v>335</v>
      </c>
      <c r="B775" s="6">
        <v>300074</v>
      </c>
      <c r="C775" s="6" t="s">
        <v>1033</v>
      </c>
      <c r="D775" s="6" t="s">
        <v>455</v>
      </c>
      <c r="E775" s="6">
        <v>0.9189</v>
      </c>
      <c r="F775" s="6">
        <v>0.1231</v>
      </c>
      <c r="G775" s="6">
        <v>4.45</v>
      </c>
    </row>
    <row r="776" s="4" customFormat="1" ht="17.6" spans="1:7">
      <c r="A776" s="6" t="s">
        <v>335</v>
      </c>
      <c r="B776" s="6">
        <v>801</v>
      </c>
      <c r="C776" s="6" t="s">
        <v>1034</v>
      </c>
      <c r="D776" s="6" t="s">
        <v>265</v>
      </c>
      <c r="E776" s="6">
        <v>0.9182</v>
      </c>
      <c r="F776" s="6">
        <v>0.0974</v>
      </c>
      <c r="G776" s="6">
        <v>5.36</v>
      </c>
    </row>
    <row r="777" s="4" customFormat="1" ht="17.6" spans="1:7">
      <c r="A777" s="6" t="s">
        <v>335</v>
      </c>
      <c r="B777" s="6">
        <v>300351</v>
      </c>
      <c r="C777" s="6" t="s">
        <v>1035</v>
      </c>
      <c r="D777" s="6" t="s">
        <v>408</v>
      </c>
      <c r="E777" s="6">
        <v>0.9182</v>
      </c>
      <c r="F777" s="6">
        <v>0.1087</v>
      </c>
      <c r="G777" s="6">
        <v>7.87</v>
      </c>
    </row>
    <row r="778" s="4" customFormat="1" ht="17.6" spans="1:7">
      <c r="A778" s="6" t="s">
        <v>335</v>
      </c>
      <c r="B778" s="6">
        <v>2615</v>
      </c>
      <c r="C778" s="6" t="s">
        <v>1036</v>
      </c>
      <c r="D778" s="6" t="s">
        <v>263</v>
      </c>
      <c r="E778" s="6">
        <v>0.918</v>
      </c>
      <c r="F778" s="6">
        <v>0.1237</v>
      </c>
      <c r="G778" s="6">
        <v>4.38</v>
      </c>
    </row>
    <row r="779" s="4" customFormat="1" ht="17.6" spans="1:7">
      <c r="A779" s="6" t="s">
        <v>193</v>
      </c>
      <c r="B779" s="6">
        <v>601799</v>
      </c>
      <c r="C779" s="6" t="s">
        <v>1037</v>
      </c>
      <c r="D779" s="6" t="s">
        <v>283</v>
      </c>
      <c r="E779" s="6">
        <v>0.9179</v>
      </c>
      <c r="F779" s="6">
        <v>0.9726</v>
      </c>
      <c r="G779" s="6">
        <v>99.21</v>
      </c>
    </row>
    <row r="780" s="4" customFormat="1" ht="17.6" spans="1:7">
      <c r="A780" s="6" t="s">
        <v>335</v>
      </c>
      <c r="B780" s="6">
        <v>300810</v>
      </c>
      <c r="C780" s="6" t="s">
        <v>1038</v>
      </c>
      <c r="D780" s="6" t="s">
        <v>455</v>
      </c>
      <c r="E780" s="6">
        <v>0.9167</v>
      </c>
      <c r="F780" s="6">
        <v>0.0521</v>
      </c>
      <c r="G780" s="6">
        <v>45.3</v>
      </c>
    </row>
    <row r="781" s="4" customFormat="1" ht="17.6" spans="1:7">
      <c r="A781" s="6" t="s">
        <v>193</v>
      </c>
      <c r="B781" s="6">
        <v>600821</v>
      </c>
      <c r="C781" s="6" t="s">
        <v>1039</v>
      </c>
      <c r="D781" s="6" t="s">
        <v>218</v>
      </c>
      <c r="E781" s="6">
        <v>0.9164</v>
      </c>
      <c r="F781" s="6">
        <v>1</v>
      </c>
      <c r="G781" s="6">
        <v>3.47</v>
      </c>
    </row>
    <row r="782" s="4" customFormat="1" ht="17.6" spans="1:7">
      <c r="A782" s="6" t="s">
        <v>335</v>
      </c>
      <c r="B782" s="6">
        <v>300139</v>
      </c>
      <c r="C782" s="6" t="s">
        <v>1040</v>
      </c>
      <c r="D782" s="6" t="s">
        <v>228</v>
      </c>
      <c r="E782" s="6">
        <v>0.9156</v>
      </c>
      <c r="F782" s="6">
        <v>0.0704</v>
      </c>
      <c r="G782" s="6">
        <v>6.9</v>
      </c>
    </row>
    <row r="783" s="4" customFormat="1" ht="17.6" spans="1:7">
      <c r="A783" s="6" t="s">
        <v>335</v>
      </c>
      <c r="B783" s="6">
        <v>2557</v>
      </c>
      <c r="C783" s="6" t="s">
        <v>1041</v>
      </c>
      <c r="D783" s="6" t="s">
        <v>348</v>
      </c>
      <c r="E783" s="6">
        <v>0.9154</v>
      </c>
      <c r="F783" s="6">
        <v>0.9963</v>
      </c>
      <c r="G783" s="6">
        <v>48.08</v>
      </c>
    </row>
    <row r="784" s="4" customFormat="1" ht="17.6" spans="1:7">
      <c r="A784" s="6" t="s">
        <v>335</v>
      </c>
      <c r="B784" s="6">
        <v>2042</v>
      </c>
      <c r="C784" s="6" t="s">
        <v>1042</v>
      </c>
      <c r="D784" s="6" t="s">
        <v>276</v>
      </c>
      <c r="E784" s="6">
        <v>0.9149</v>
      </c>
      <c r="F784" s="6">
        <v>0.2295</v>
      </c>
      <c r="G784" s="6">
        <v>5.04</v>
      </c>
    </row>
    <row r="785" s="4" customFormat="1" ht="17.6" spans="1:7">
      <c r="A785" s="6" t="s">
        <v>335</v>
      </c>
      <c r="B785" s="6">
        <v>2513</v>
      </c>
      <c r="C785" s="6" t="s">
        <v>1043</v>
      </c>
      <c r="D785" s="6" t="s">
        <v>226</v>
      </c>
      <c r="E785" s="6">
        <v>0.9149</v>
      </c>
      <c r="F785" s="6">
        <v>0.0947</v>
      </c>
      <c r="G785" s="6">
        <v>4.17</v>
      </c>
    </row>
    <row r="786" s="4" customFormat="1" ht="17.6" spans="1:7">
      <c r="A786" s="6" t="s">
        <v>335</v>
      </c>
      <c r="B786" s="6">
        <v>989</v>
      </c>
      <c r="C786" s="6" t="s">
        <v>1044</v>
      </c>
      <c r="D786" s="6" t="s">
        <v>233</v>
      </c>
      <c r="E786" s="6">
        <v>0.9134</v>
      </c>
      <c r="F786" s="6">
        <v>0.1559</v>
      </c>
      <c r="G786" s="6">
        <v>9.18</v>
      </c>
    </row>
    <row r="787" s="4" customFormat="1" ht="17.6" spans="1:7">
      <c r="A787" s="6" t="s">
        <v>193</v>
      </c>
      <c r="B787" s="6">
        <v>600759</v>
      </c>
      <c r="C787" s="6" t="s">
        <v>1045</v>
      </c>
      <c r="D787" s="6" t="s">
        <v>259</v>
      </c>
      <c r="E787" s="6">
        <v>0.9133</v>
      </c>
      <c r="F787" s="6">
        <v>0.001</v>
      </c>
      <c r="G787" s="6">
        <v>2.16</v>
      </c>
    </row>
    <row r="788" s="4" customFormat="1" ht="17.6" spans="1:7">
      <c r="A788" s="6" t="s">
        <v>335</v>
      </c>
      <c r="B788" s="6">
        <v>300825</v>
      </c>
      <c r="C788" s="6" t="s">
        <v>1046</v>
      </c>
      <c r="D788" s="6"/>
      <c r="E788" s="6">
        <v>0.913</v>
      </c>
      <c r="F788" s="6">
        <v>0.5217</v>
      </c>
      <c r="G788" s="6">
        <v>16.64</v>
      </c>
    </row>
    <row r="789" s="4" customFormat="1" ht="17.6" spans="1:7">
      <c r="A789" s="6" t="s">
        <v>335</v>
      </c>
      <c r="B789" s="6">
        <v>2341</v>
      </c>
      <c r="C789" s="6" t="s">
        <v>1047</v>
      </c>
      <c r="D789" s="6" t="s">
        <v>309</v>
      </c>
      <c r="E789" s="6">
        <v>0.9126</v>
      </c>
      <c r="F789" s="6">
        <v>0.0259</v>
      </c>
      <c r="G789" s="6">
        <v>5.04</v>
      </c>
    </row>
    <row r="790" s="4" customFormat="1" ht="17.6" spans="1:7">
      <c r="A790" s="6" t="s">
        <v>193</v>
      </c>
      <c r="B790" s="6">
        <v>603186</v>
      </c>
      <c r="C790" s="6" t="s">
        <v>1048</v>
      </c>
      <c r="D790" s="6" t="s">
        <v>408</v>
      </c>
      <c r="E790" s="6">
        <v>0.9122</v>
      </c>
      <c r="F790" s="6">
        <v>0.9567</v>
      </c>
      <c r="G790" s="6">
        <v>56.07</v>
      </c>
    </row>
    <row r="791" s="4" customFormat="1" ht="17.6" spans="1:7">
      <c r="A791" s="6" t="s">
        <v>335</v>
      </c>
      <c r="B791" s="6">
        <v>2198</v>
      </c>
      <c r="C791" s="6" t="s">
        <v>1049</v>
      </c>
      <c r="D791" s="6" t="s">
        <v>233</v>
      </c>
      <c r="E791" s="6">
        <v>0.9114</v>
      </c>
      <c r="F791" s="6">
        <v>0.0044</v>
      </c>
      <c r="G791" s="6">
        <v>4.46</v>
      </c>
    </row>
    <row r="792" s="4" customFormat="1" ht="17.6" spans="1:7">
      <c r="A792" s="6" t="s">
        <v>193</v>
      </c>
      <c r="B792" s="6">
        <v>600377</v>
      </c>
      <c r="C792" s="6" t="s">
        <v>1050</v>
      </c>
      <c r="D792" s="6" t="s">
        <v>195</v>
      </c>
      <c r="E792" s="6">
        <v>0.9109</v>
      </c>
      <c r="F792" s="6">
        <v>0.739</v>
      </c>
      <c r="G792" s="6">
        <v>10.52</v>
      </c>
    </row>
    <row r="793" s="4" customFormat="1" ht="17.6" spans="1:7">
      <c r="A793" s="6" t="s">
        <v>335</v>
      </c>
      <c r="B793" s="6">
        <v>300586</v>
      </c>
      <c r="C793" s="6" t="s">
        <v>1051</v>
      </c>
      <c r="D793" s="6" t="s">
        <v>309</v>
      </c>
      <c r="E793" s="6">
        <v>0.9106</v>
      </c>
      <c r="F793" s="6">
        <v>0.9274</v>
      </c>
      <c r="G793" s="6">
        <v>19.97</v>
      </c>
    </row>
    <row r="794" s="4" customFormat="1" ht="17.6" spans="1:7">
      <c r="A794" s="6" t="s">
        <v>335</v>
      </c>
      <c r="B794" s="6">
        <v>2956</v>
      </c>
      <c r="C794" s="6" t="s">
        <v>1052</v>
      </c>
      <c r="D794" s="6" t="s">
        <v>348</v>
      </c>
      <c r="E794" s="6">
        <v>0.9104</v>
      </c>
      <c r="F794" s="6">
        <v>0.8915</v>
      </c>
      <c r="G794" s="6">
        <v>57.9</v>
      </c>
    </row>
    <row r="795" s="4" customFormat="1" ht="17.6" spans="1:7">
      <c r="A795" s="6" t="s">
        <v>193</v>
      </c>
      <c r="B795" s="6">
        <v>600845</v>
      </c>
      <c r="C795" s="6" t="s">
        <v>1053</v>
      </c>
      <c r="D795" s="6" t="s">
        <v>242</v>
      </c>
      <c r="E795" s="6">
        <v>0.9103</v>
      </c>
      <c r="F795" s="6">
        <v>0.9843</v>
      </c>
      <c r="G795" s="6">
        <v>50.7</v>
      </c>
    </row>
    <row r="796" s="4" customFormat="1" ht="17.6" spans="1:7">
      <c r="A796" s="6" t="s">
        <v>193</v>
      </c>
      <c r="B796" s="6">
        <v>601258</v>
      </c>
      <c r="C796" s="6" t="s">
        <v>1054</v>
      </c>
      <c r="D796" s="6" t="s">
        <v>204</v>
      </c>
      <c r="E796" s="6">
        <v>0.9102</v>
      </c>
      <c r="F796" s="6">
        <v>0.143</v>
      </c>
      <c r="G796" s="6">
        <v>1.27</v>
      </c>
    </row>
    <row r="797" s="4" customFormat="1" ht="17.6" spans="1:7">
      <c r="A797" s="6" t="s">
        <v>193</v>
      </c>
      <c r="B797" s="6">
        <v>600653</v>
      </c>
      <c r="C797" s="6" t="s">
        <v>1055</v>
      </c>
      <c r="D797" s="6" t="s">
        <v>204</v>
      </c>
      <c r="E797" s="6">
        <v>0.9096</v>
      </c>
      <c r="F797" s="6">
        <v>0.0964</v>
      </c>
      <c r="G797" s="6">
        <v>1.89</v>
      </c>
    </row>
    <row r="798" s="4" customFormat="1" ht="17.6" spans="1:7">
      <c r="A798" s="6" t="s">
        <v>335</v>
      </c>
      <c r="B798" s="6">
        <v>692</v>
      </c>
      <c r="C798" s="6" t="s">
        <v>1056</v>
      </c>
      <c r="D798" s="6" t="s">
        <v>956</v>
      </c>
      <c r="E798" s="6">
        <v>0.9095</v>
      </c>
      <c r="F798" s="6">
        <v>0.1276</v>
      </c>
      <c r="G798" s="6">
        <v>2.59</v>
      </c>
    </row>
    <row r="799" s="4" customFormat="1" ht="17.6" spans="1:7">
      <c r="A799" s="6" t="s">
        <v>335</v>
      </c>
      <c r="B799" s="6">
        <v>300265</v>
      </c>
      <c r="C799" s="6" t="s">
        <v>1057</v>
      </c>
      <c r="D799" s="6" t="s">
        <v>220</v>
      </c>
      <c r="E799" s="6">
        <v>0.9093</v>
      </c>
      <c r="F799" s="6">
        <v>0.6836</v>
      </c>
      <c r="G799" s="6">
        <v>11.6</v>
      </c>
    </row>
    <row r="800" s="4" customFormat="1" ht="17.6" spans="1:7">
      <c r="A800" s="6" t="s">
        <v>335</v>
      </c>
      <c r="B800" s="6">
        <v>2247</v>
      </c>
      <c r="C800" s="6" t="s">
        <v>1058</v>
      </c>
      <c r="D800" s="6" t="s">
        <v>325</v>
      </c>
      <c r="E800" s="6">
        <v>0.9091</v>
      </c>
      <c r="F800" s="6">
        <v>0.7359</v>
      </c>
      <c r="G800" s="6">
        <v>1.76</v>
      </c>
    </row>
    <row r="801" s="4" customFormat="1" ht="17.6" spans="1:7">
      <c r="A801" s="6" t="s">
        <v>335</v>
      </c>
      <c r="B801" s="6">
        <v>300386</v>
      </c>
      <c r="C801" s="6" t="s">
        <v>1059</v>
      </c>
      <c r="D801" s="6" t="s">
        <v>242</v>
      </c>
      <c r="E801" s="6">
        <v>0.9088</v>
      </c>
      <c r="F801" s="6">
        <v>0.3001</v>
      </c>
      <c r="G801" s="6">
        <v>16.43</v>
      </c>
    </row>
    <row r="802" s="4" customFormat="1" ht="17.6" spans="1:7">
      <c r="A802" s="6" t="s">
        <v>193</v>
      </c>
      <c r="B802" s="6">
        <v>600418</v>
      </c>
      <c r="C802" s="6" t="s">
        <v>1060</v>
      </c>
      <c r="D802" s="6" t="s">
        <v>250</v>
      </c>
      <c r="E802" s="6">
        <v>0.9081</v>
      </c>
      <c r="F802" s="6">
        <v>0.1256</v>
      </c>
      <c r="G802" s="6">
        <v>5.02</v>
      </c>
    </row>
    <row r="803" s="4" customFormat="1" ht="17.6" spans="1:7">
      <c r="A803" s="6" t="s">
        <v>335</v>
      </c>
      <c r="B803" s="6">
        <v>2448</v>
      </c>
      <c r="C803" s="6" t="s">
        <v>1061</v>
      </c>
      <c r="D803" s="6" t="s">
        <v>283</v>
      </c>
      <c r="E803" s="6">
        <v>0.9079</v>
      </c>
      <c r="F803" s="6">
        <v>0.0253</v>
      </c>
      <c r="G803" s="6">
        <v>5.06</v>
      </c>
    </row>
    <row r="804" s="4" customFormat="1" ht="17.6" spans="1:7">
      <c r="A804" s="6" t="s">
        <v>335</v>
      </c>
      <c r="B804" s="6">
        <v>300026</v>
      </c>
      <c r="C804" s="6" t="s">
        <v>1062</v>
      </c>
      <c r="D804" s="6" t="s">
        <v>233</v>
      </c>
      <c r="E804" s="6">
        <v>0.9073</v>
      </c>
      <c r="F804" s="6">
        <v>0.301</v>
      </c>
      <c r="G804" s="6">
        <v>5.69</v>
      </c>
    </row>
    <row r="805" s="4" customFormat="1" ht="17.6" spans="1:7">
      <c r="A805" s="6" t="s">
        <v>193</v>
      </c>
      <c r="B805" s="6">
        <v>600684</v>
      </c>
      <c r="C805" s="6" t="s">
        <v>1063</v>
      </c>
      <c r="D805" s="6" t="s">
        <v>212</v>
      </c>
      <c r="E805" s="6">
        <v>0.9056</v>
      </c>
      <c r="F805" s="6">
        <v>0.026</v>
      </c>
      <c r="G805" s="6">
        <v>3.09</v>
      </c>
    </row>
    <row r="806" s="4" customFormat="1" ht="17.6" spans="1:7">
      <c r="A806" s="6" t="s">
        <v>193</v>
      </c>
      <c r="B806" s="6">
        <v>603707</v>
      </c>
      <c r="C806" s="6" t="s">
        <v>1064</v>
      </c>
      <c r="D806" s="6" t="s">
        <v>532</v>
      </c>
      <c r="E806" s="6">
        <v>0.9056</v>
      </c>
      <c r="F806" s="6">
        <v>1</v>
      </c>
      <c r="G806" s="6">
        <v>57.84</v>
      </c>
    </row>
    <row r="807" s="4" customFormat="1" ht="17.6" spans="1:7">
      <c r="A807" s="6" t="s">
        <v>335</v>
      </c>
      <c r="B807" s="6">
        <v>300573</v>
      </c>
      <c r="C807" s="6" t="s">
        <v>1065</v>
      </c>
      <c r="D807" s="6" t="s">
        <v>342</v>
      </c>
      <c r="E807" s="6">
        <v>0.9056</v>
      </c>
      <c r="F807" s="6">
        <v>0.9492</v>
      </c>
      <c r="G807" s="6">
        <v>90.95</v>
      </c>
    </row>
    <row r="808" s="4" customFormat="1" ht="17.6" spans="1:7">
      <c r="A808" s="6" t="s">
        <v>193</v>
      </c>
      <c r="B808" s="6">
        <v>600617</v>
      </c>
      <c r="C808" s="6" t="s">
        <v>1066</v>
      </c>
      <c r="D808" s="6" t="s">
        <v>259</v>
      </c>
      <c r="E808" s="6">
        <v>0.905</v>
      </c>
      <c r="F808" s="6">
        <v>0.0009</v>
      </c>
      <c r="G808" s="6">
        <v>3.55</v>
      </c>
    </row>
    <row r="809" s="4" customFormat="1" ht="17.6" spans="1:7">
      <c r="A809" s="6" t="s">
        <v>193</v>
      </c>
      <c r="B809" s="6">
        <v>688008</v>
      </c>
      <c r="C809" s="6" t="s">
        <v>1067</v>
      </c>
      <c r="D809" s="6" t="s">
        <v>228</v>
      </c>
      <c r="E809" s="6">
        <v>0.9048</v>
      </c>
      <c r="F809" s="6">
        <v>0.9206</v>
      </c>
      <c r="G809" s="6">
        <v>98.23</v>
      </c>
    </row>
    <row r="810" s="4" customFormat="1" ht="17.6" spans="1:7">
      <c r="A810" s="6" t="s">
        <v>335</v>
      </c>
      <c r="B810" s="6">
        <v>536</v>
      </c>
      <c r="C810" s="6" t="s">
        <v>1068</v>
      </c>
      <c r="D810" s="6" t="s">
        <v>408</v>
      </c>
      <c r="E810" s="6">
        <v>0.9041</v>
      </c>
      <c r="F810" s="6">
        <v>0.1401</v>
      </c>
      <c r="G810" s="6">
        <v>1.54</v>
      </c>
    </row>
    <row r="811" s="4" customFormat="1" ht="17.6" spans="1:7">
      <c r="A811" s="6" t="s">
        <v>193</v>
      </c>
      <c r="B811" s="6">
        <v>600276</v>
      </c>
      <c r="C811" s="6" t="s">
        <v>112</v>
      </c>
      <c r="D811" s="6" t="s">
        <v>342</v>
      </c>
      <c r="E811" s="6">
        <v>0.904</v>
      </c>
      <c r="F811" s="6">
        <v>0.9036</v>
      </c>
      <c r="G811" s="6">
        <v>93</v>
      </c>
    </row>
    <row r="812" s="4" customFormat="1" ht="17.6" spans="1:7">
      <c r="A812" s="6" t="s">
        <v>193</v>
      </c>
      <c r="B812" s="6">
        <v>600647</v>
      </c>
      <c r="C812" s="6" t="s">
        <v>1069</v>
      </c>
      <c r="D812" s="6" t="s">
        <v>212</v>
      </c>
      <c r="E812" s="6">
        <v>0.904</v>
      </c>
      <c r="F812" s="6">
        <v>0.1025</v>
      </c>
      <c r="G812" s="6">
        <v>12.02</v>
      </c>
    </row>
    <row r="813" s="4" customFormat="1" ht="17.6" spans="1:7">
      <c r="A813" s="6" t="s">
        <v>335</v>
      </c>
      <c r="B813" s="6">
        <v>2707</v>
      </c>
      <c r="C813" s="6" t="s">
        <v>1070</v>
      </c>
      <c r="D813" s="6" t="s">
        <v>235</v>
      </c>
      <c r="E813" s="6">
        <v>0.9036</v>
      </c>
      <c r="F813" s="6">
        <v>0.1254</v>
      </c>
      <c r="G813" s="6">
        <v>5.16</v>
      </c>
    </row>
    <row r="814" s="4" customFormat="1" ht="17.6" spans="1:7">
      <c r="A814" s="6" t="s">
        <v>193</v>
      </c>
      <c r="B814" s="6">
        <v>600108</v>
      </c>
      <c r="C814" s="6" t="s">
        <v>1071</v>
      </c>
      <c r="D814" s="6" t="s">
        <v>214</v>
      </c>
      <c r="E814" s="6">
        <v>0.9029</v>
      </c>
      <c r="F814" s="6">
        <v>0.1506</v>
      </c>
      <c r="G814" s="6">
        <v>3.38</v>
      </c>
    </row>
    <row r="815" s="4" customFormat="1" ht="17.6" spans="1:7">
      <c r="A815" s="6" t="s">
        <v>335</v>
      </c>
      <c r="B815" s="6">
        <v>2076</v>
      </c>
      <c r="C815" s="6" t="s">
        <v>1072</v>
      </c>
      <c r="D815" s="6" t="s">
        <v>265</v>
      </c>
      <c r="E815" s="6">
        <v>0.9023</v>
      </c>
      <c r="F815" s="6">
        <v>1</v>
      </c>
      <c r="G815" s="6">
        <v>2.11</v>
      </c>
    </row>
    <row r="816" s="4" customFormat="1" ht="17.6" spans="1:7">
      <c r="A816" s="6" t="s">
        <v>335</v>
      </c>
      <c r="B816" s="6">
        <v>300767</v>
      </c>
      <c r="C816" s="6" t="s">
        <v>1073</v>
      </c>
      <c r="D816" s="6" t="s">
        <v>305</v>
      </c>
      <c r="E816" s="6">
        <v>0.9019</v>
      </c>
      <c r="F816" s="6">
        <v>0.8642</v>
      </c>
      <c r="G816" s="6">
        <v>78.13</v>
      </c>
    </row>
    <row r="817" s="4" customFormat="1" ht="17.6" spans="1:7">
      <c r="A817" s="6" t="s">
        <v>335</v>
      </c>
      <c r="B817" s="6">
        <v>752</v>
      </c>
      <c r="C817" s="6" t="s">
        <v>1074</v>
      </c>
      <c r="D817" s="6" t="s">
        <v>311</v>
      </c>
      <c r="E817" s="6">
        <v>0.9012</v>
      </c>
      <c r="F817" s="6">
        <v>1</v>
      </c>
      <c r="G817" s="6">
        <v>3.85</v>
      </c>
    </row>
    <row r="818" s="4" customFormat="1" ht="17.6" spans="1:7">
      <c r="A818" s="6" t="s">
        <v>335</v>
      </c>
      <c r="B818" s="6">
        <v>300011</v>
      </c>
      <c r="C818" s="6" t="s">
        <v>1075</v>
      </c>
      <c r="D818" s="6" t="s">
        <v>220</v>
      </c>
      <c r="E818" s="6">
        <v>0.901</v>
      </c>
      <c r="F818" s="6">
        <v>0.0826</v>
      </c>
      <c r="G818" s="6">
        <v>6.1</v>
      </c>
    </row>
    <row r="819" s="4" customFormat="1" ht="17.6" spans="1:7">
      <c r="A819" s="6" t="s">
        <v>193</v>
      </c>
      <c r="B819" s="6">
        <v>600593</v>
      </c>
      <c r="C819" s="6" t="s">
        <v>1076</v>
      </c>
      <c r="D819" s="6" t="s">
        <v>235</v>
      </c>
      <c r="E819" s="6">
        <v>0.9008</v>
      </c>
      <c r="F819" s="6">
        <v>0.9602</v>
      </c>
      <c r="G819" s="6">
        <v>41.72</v>
      </c>
    </row>
    <row r="820" s="4" customFormat="1" ht="17.6" spans="1:7">
      <c r="A820" s="6" t="s">
        <v>193</v>
      </c>
      <c r="B820" s="6">
        <v>600805</v>
      </c>
      <c r="C820" s="6" t="s">
        <v>1077</v>
      </c>
      <c r="D820" s="6" t="s">
        <v>596</v>
      </c>
      <c r="E820" s="6">
        <v>0.9006</v>
      </c>
      <c r="F820" s="6">
        <v>0.0008</v>
      </c>
      <c r="G820" s="6">
        <v>3.95</v>
      </c>
    </row>
    <row r="821" s="4" customFormat="1" ht="17.6" spans="1:7">
      <c r="A821" s="6" t="s">
        <v>193</v>
      </c>
      <c r="B821" s="6">
        <v>603005</v>
      </c>
      <c r="C821" s="6" t="s">
        <v>1078</v>
      </c>
      <c r="D821" s="6" t="s">
        <v>228</v>
      </c>
      <c r="E821" s="6">
        <v>0.9005</v>
      </c>
      <c r="F821" s="6">
        <v>0.9862</v>
      </c>
      <c r="G821" s="6">
        <v>101.49</v>
      </c>
    </row>
    <row r="822" s="4" customFormat="1" ht="17.6" spans="1:7">
      <c r="A822" s="6" t="s">
        <v>193</v>
      </c>
      <c r="B822" s="6">
        <v>600793</v>
      </c>
      <c r="C822" s="6" t="s">
        <v>1079</v>
      </c>
      <c r="D822" s="6" t="s">
        <v>199</v>
      </c>
      <c r="E822" s="6">
        <v>0.9004</v>
      </c>
      <c r="F822" s="6">
        <v>0.0276</v>
      </c>
      <c r="G822" s="6">
        <v>14.23</v>
      </c>
    </row>
    <row r="823" s="4" customFormat="1" ht="17.6" spans="1:7">
      <c r="A823" s="6" t="s">
        <v>335</v>
      </c>
      <c r="B823" s="6">
        <v>782</v>
      </c>
      <c r="C823" s="6" t="s">
        <v>1080</v>
      </c>
      <c r="D823" s="6" t="s">
        <v>270</v>
      </c>
      <c r="E823" s="6">
        <v>0.9001</v>
      </c>
      <c r="F823" s="6">
        <v>0.0069</v>
      </c>
      <c r="G823" s="6">
        <v>3.28</v>
      </c>
    </row>
    <row r="824" s="4" customFormat="1" ht="17.6" spans="1:7">
      <c r="A824" s="6" t="s">
        <v>335</v>
      </c>
      <c r="B824" s="6">
        <v>760</v>
      </c>
      <c r="C824" s="6" t="s">
        <v>1081</v>
      </c>
      <c r="D824" s="6" t="s">
        <v>283</v>
      </c>
      <c r="E824" s="6">
        <v>0.8999</v>
      </c>
      <c r="F824" s="6">
        <v>0.2297</v>
      </c>
      <c r="G824" s="6">
        <v>1.59</v>
      </c>
    </row>
    <row r="825" s="4" customFormat="1" ht="17.6" spans="1:7">
      <c r="A825" s="6" t="s">
        <v>335</v>
      </c>
      <c r="B825" s="6">
        <v>39</v>
      </c>
      <c r="C825" s="6" t="s">
        <v>1082</v>
      </c>
      <c r="D825" s="6" t="s">
        <v>237</v>
      </c>
      <c r="E825" s="6">
        <v>0.8996</v>
      </c>
      <c r="F825" s="6">
        <v>0.0008</v>
      </c>
      <c r="G825" s="6">
        <v>7.43</v>
      </c>
    </row>
    <row r="826" s="4" customFormat="1" ht="17.6" spans="1:7">
      <c r="A826" s="6" t="s">
        <v>335</v>
      </c>
      <c r="B826" s="6">
        <v>300623</v>
      </c>
      <c r="C826" s="6" t="s">
        <v>1083</v>
      </c>
      <c r="D826" s="6" t="s">
        <v>228</v>
      </c>
      <c r="E826" s="6">
        <v>0.8992</v>
      </c>
      <c r="F826" s="6">
        <v>0.6139</v>
      </c>
      <c r="G826" s="6">
        <v>37.67</v>
      </c>
    </row>
    <row r="827" s="4" customFormat="1" ht="17.6" spans="1:7">
      <c r="A827" s="6" t="s">
        <v>335</v>
      </c>
      <c r="B827" s="6">
        <v>2918</v>
      </c>
      <c r="C827" s="6" t="s">
        <v>1084</v>
      </c>
      <c r="D827" s="6" t="s">
        <v>448</v>
      </c>
      <c r="E827" s="6">
        <v>0.899</v>
      </c>
      <c r="F827" s="6">
        <v>0.8415</v>
      </c>
      <c r="G827" s="6">
        <v>24.09</v>
      </c>
    </row>
    <row r="828" s="4" customFormat="1" ht="17.6" spans="1:7">
      <c r="A828" s="6" t="s">
        <v>335</v>
      </c>
      <c r="B828" s="6">
        <v>2288</v>
      </c>
      <c r="C828" s="6" t="s">
        <v>1085</v>
      </c>
      <c r="D828" s="6" t="s">
        <v>408</v>
      </c>
      <c r="E828" s="6">
        <v>0.8988</v>
      </c>
      <c r="F828" s="6">
        <v>0.1189</v>
      </c>
      <c r="G828" s="6">
        <v>4.45</v>
      </c>
    </row>
    <row r="829" s="4" customFormat="1" ht="17.6" spans="1:7">
      <c r="A829" s="6" t="s">
        <v>335</v>
      </c>
      <c r="B829" s="6">
        <v>2118</v>
      </c>
      <c r="C829" s="6" t="s">
        <v>1086</v>
      </c>
      <c r="D829" s="6" t="s">
        <v>233</v>
      </c>
      <c r="E829" s="6">
        <v>0.8985</v>
      </c>
      <c r="F829" s="6">
        <v>0.019</v>
      </c>
      <c r="G829" s="6">
        <v>4.53</v>
      </c>
    </row>
    <row r="830" s="4" customFormat="1" ht="17.6" spans="1:7">
      <c r="A830" s="6" t="s">
        <v>193</v>
      </c>
      <c r="B830" s="6">
        <v>600172</v>
      </c>
      <c r="C830" s="6" t="s">
        <v>1087</v>
      </c>
      <c r="D830" s="6" t="s">
        <v>448</v>
      </c>
      <c r="E830" s="6">
        <v>0.8984</v>
      </c>
      <c r="F830" s="6">
        <v>0.1282</v>
      </c>
      <c r="G830" s="6">
        <v>3.25</v>
      </c>
    </row>
    <row r="831" s="4" customFormat="1" ht="17.6" spans="1:7">
      <c r="A831" s="6" t="s">
        <v>335</v>
      </c>
      <c r="B831" s="6">
        <v>2374</v>
      </c>
      <c r="C831" s="6" t="s">
        <v>1088</v>
      </c>
      <c r="D831" s="6" t="s">
        <v>298</v>
      </c>
      <c r="E831" s="6">
        <v>0.898</v>
      </c>
      <c r="F831" s="6">
        <v>0.0129</v>
      </c>
      <c r="G831" s="6">
        <v>2.53</v>
      </c>
    </row>
    <row r="832" s="4" customFormat="1" ht="17.6" spans="1:7">
      <c r="A832" s="6" t="s">
        <v>193</v>
      </c>
      <c r="B832" s="6">
        <v>600686</v>
      </c>
      <c r="C832" s="6" t="s">
        <v>1089</v>
      </c>
      <c r="D832" s="6" t="s">
        <v>250</v>
      </c>
      <c r="E832" s="6">
        <v>0.8979</v>
      </c>
      <c r="F832" s="6">
        <v>0.0022</v>
      </c>
      <c r="G832" s="6">
        <v>5.79</v>
      </c>
    </row>
    <row r="833" s="4" customFormat="1" ht="17.6" spans="1:7">
      <c r="A833" s="6" t="s">
        <v>193</v>
      </c>
      <c r="B833" s="6">
        <v>600381</v>
      </c>
      <c r="C833" s="6" t="s">
        <v>1090</v>
      </c>
      <c r="D833" s="6" t="s">
        <v>348</v>
      </c>
      <c r="E833" s="6">
        <v>0.8977</v>
      </c>
      <c r="F833" s="6">
        <v>0.0005</v>
      </c>
      <c r="G833" s="6">
        <v>4.38</v>
      </c>
    </row>
    <row r="834" s="4" customFormat="1" ht="17.6" spans="1:7">
      <c r="A834" s="6" t="s">
        <v>335</v>
      </c>
      <c r="B834" s="6">
        <v>300485</v>
      </c>
      <c r="C834" s="6" t="s">
        <v>1091</v>
      </c>
      <c r="D834" s="6" t="s">
        <v>342</v>
      </c>
      <c r="E834" s="6">
        <v>0.8975</v>
      </c>
      <c r="F834" s="6">
        <v>0.3844</v>
      </c>
      <c r="G834" s="6">
        <v>15.55</v>
      </c>
    </row>
    <row r="835" s="4" customFormat="1" ht="17.6" spans="1:7">
      <c r="A835" s="6" t="s">
        <v>193</v>
      </c>
      <c r="B835" s="6">
        <v>600892</v>
      </c>
      <c r="C835" s="6" t="s">
        <v>1092</v>
      </c>
      <c r="D835" s="6" t="s">
        <v>242</v>
      </c>
      <c r="E835" s="6">
        <v>0.8974</v>
      </c>
      <c r="F835" s="6">
        <v>0.4346</v>
      </c>
      <c r="G835" s="6">
        <v>2.76</v>
      </c>
    </row>
    <row r="836" s="4" customFormat="1" ht="17.6" spans="1:7">
      <c r="A836" s="6" t="s">
        <v>335</v>
      </c>
      <c r="B836" s="6">
        <v>2177</v>
      </c>
      <c r="C836" s="6" t="s">
        <v>1093</v>
      </c>
      <c r="D836" s="6" t="s">
        <v>318</v>
      </c>
      <c r="E836" s="6">
        <v>0.8971</v>
      </c>
      <c r="F836" s="6">
        <v>0.1527</v>
      </c>
      <c r="G836" s="6">
        <v>4.42</v>
      </c>
    </row>
    <row r="837" s="4" customFormat="1" ht="17.6" spans="1:7">
      <c r="A837" s="6" t="s">
        <v>335</v>
      </c>
      <c r="B837" s="6">
        <v>863</v>
      </c>
      <c r="C837" s="6" t="s">
        <v>1094</v>
      </c>
      <c r="D837" s="6" t="s">
        <v>212</v>
      </c>
      <c r="E837" s="6">
        <v>0.897</v>
      </c>
      <c r="F837" s="6">
        <v>0.0148</v>
      </c>
      <c r="G837" s="6">
        <v>4.03</v>
      </c>
    </row>
    <row r="838" s="4" customFormat="1" ht="17.6" spans="1:7">
      <c r="A838" s="6" t="s">
        <v>335</v>
      </c>
      <c r="B838" s="6">
        <v>300062</v>
      </c>
      <c r="C838" s="6" t="s">
        <v>1095</v>
      </c>
      <c r="D838" s="6" t="s">
        <v>357</v>
      </c>
      <c r="E838" s="6">
        <v>0.8969</v>
      </c>
      <c r="F838" s="6">
        <v>0.4432</v>
      </c>
      <c r="G838" s="6">
        <v>5.76</v>
      </c>
    </row>
    <row r="839" s="4" customFormat="1" ht="17.6" spans="1:7">
      <c r="A839" s="6" t="s">
        <v>193</v>
      </c>
      <c r="B839" s="6">
        <v>603321</v>
      </c>
      <c r="C839" s="6" t="s">
        <v>1096</v>
      </c>
      <c r="D839" s="6" t="s">
        <v>318</v>
      </c>
      <c r="E839" s="6">
        <v>0.8962</v>
      </c>
      <c r="F839" s="6">
        <v>0.1635</v>
      </c>
      <c r="G839" s="6">
        <v>7.5</v>
      </c>
    </row>
    <row r="840" s="4" customFormat="1" ht="17.6" spans="1:7">
      <c r="A840" s="6" t="s">
        <v>193</v>
      </c>
      <c r="B840" s="6">
        <v>600651</v>
      </c>
      <c r="C840" s="6" t="s">
        <v>1097</v>
      </c>
      <c r="D840" s="6" t="s">
        <v>265</v>
      </c>
      <c r="E840" s="6">
        <v>0.8961</v>
      </c>
      <c r="F840" s="6">
        <v>1</v>
      </c>
      <c r="G840" s="6">
        <v>3.25</v>
      </c>
    </row>
    <row r="841" s="4" customFormat="1" ht="17.6" spans="1:7">
      <c r="A841" s="6" t="s">
        <v>335</v>
      </c>
      <c r="B841" s="6">
        <v>300048</v>
      </c>
      <c r="C841" s="6" t="s">
        <v>1098</v>
      </c>
      <c r="D841" s="6" t="s">
        <v>220</v>
      </c>
      <c r="E841" s="6">
        <v>0.8961</v>
      </c>
      <c r="F841" s="6">
        <v>0.4574</v>
      </c>
      <c r="G841" s="6">
        <v>4.12</v>
      </c>
    </row>
    <row r="842" s="4" customFormat="1" ht="17.6" spans="1:7">
      <c r="A842" s="6" t="s">
        <v>335</v>
      </c>
      <c r="B842" s="6">
        <v>300601</v>
      </c>
      <c r="C842" s="6" t="s">
        <v>1099</v>
      </c>
      <c r="D842" s="6" t="s">
        <v>438</v>
      </c>
      <c r="E842" s="6">
        <v>0.8961</v>
      </c>
      <c r="F842" s="6">
        <v>0.9468</v>
      </c>
      <c r="G842" s="6">
        <v>134</v>
      </c>
    </row>
    <row r="843" s="4" customFormat="1" ht="17.6" spans="1:7">
      <c r="A843" s="6" t="s">
        <v>193</v>
      </c>
      <c r="B843" s="6">
        <v>600756</v>
      </c>
      <c r="C843" s="6" t="s">
        <v>1100</v>
      </c>
      <c r="D843" s="6" t="s">
        <v>242</v>
      </c>
      <c r="E843" s="6">
        <v>0.8959</v>
      </c>
      <c r="F843" s="6">
        <v>0.035</v>
      </c>
      <c r="G843" s="6">
        <v>18.02</v>
      </c>
    </row>
    <row r="844" s="4" customFormat="1" ht="17.6" spans="1:7">
      <c r="A844" s="6" t="s">
        <v>193</v>
      </c>
      <c r="B844" s="6">
        <v>600416</v>
      </c>
      <c r="C844" s="6" t="s">
        <v>1101</v>
      </c>
      <c r="D844" s="6" t="s">
        <v>357</v>
      </c>
      <c r="E844" s="6">
        <v>0.8958</v>
      </c>
      <c r="F844" s="6">
        <v>0.8822</v>
      </c>
      <c r="G844" s="6">
        <v>9.89</v>
      </c>
    </row>
    <row r="845" s="4" customFormat="1" ht="17.6" spans="1:7">
      <c r="A845" s="6" t="s">
        <v>193</v>
      </c>
      <c r="B845" s="6">
        <v>601718</v>
      </c>
      <c r="C845" s="6" t="s">
        <v>1102</v>
      </c>
      <c r="D845" s="6" t="s">
        <v>201</v>
      </c>
      <c r="E845" s="6">
        <v>0.8956</v>
      </c>
      <c r="F845" s="6">
        <v>0.0725</v>
      </c>
      <c r="G845" s="6">
        <v>3.53</v>
      </c>
    </row>
    <row r="846" s="4" customFormat="1" ht="17.6" spans="1:7">
      <c r="A846" s="6" t="s">
        <v>335</v>
      </c>
      <c r="B846" s="6">
        <v>300165</v>
      </c>
      <c r="C846" s="6" t="s">
        <v>1103</v>
      </c>
      <c r="D846" s="6" t="s">
        <v>370</v>
      </c>
      <c r="E846" s="6">
        <v>0.8956</v>
      </c>
      <c r="F846" s="6">
        <v>0.1654</v>
      </c>
      <c r="G846" s="6">
        <v>4.45</v>
      </c>
    </row>
    <row r="847" s="4" customFormat="1" ht="17.6" spans="1:7">
      <c r="A847" s="6" t="s">
        <v>335</v>
      </c>
      <c r="B847" s="6">
        <v>200625</v>
      </c>
      <c r="C847" s="6" t="s">
        <v>1104</v>
      </c>
      <c r="D847" s="6"/>
      <c r="E847" s="6">
        <v>0.8955</v>
      </c>
      <c r="F847" s="6">
        <v>0.0985</v>
      </c>
      <c r="G847" s="6">
        <v>3.79</v>
      </c>
    </row>
    <row r="848" s="4" customFormat="1" ht="17.6" spans="1:7">
      <c r="A848" s="6" t="s">
        <v>335</v>
      </c>
      <c r="B848" s="6">
        <v>200613</v>
      </c>
      <c r="C848" s="6" t="s">
        <v>1105</v>
      </c>
      <c r="D848" s="6"/>
      <c r="E848" s="6">
        <v>0.8954</v>
      </c>
      <c r="F848" s="6">
        <v>0.2573</v>
      </c>
      <c r="G848" s="6">
        <v>2.63</v>
      </c>
    </row>
    <row r="849" s="4" customFormat="1" ht="17.6" spans="1:7">
      <c r="A849" s="6" t="s">
        <v>335</v>
      </c>
      <c r="B849" s="6">
        <v>625</v>
      </c>
      <c r="C849" s="6" t="s">
        <v>1106</v>
      </c>
      <c r="D849" s="6" t="s">
        <v>250</v>
      </c>
      <c r="E849" s="6">
        <v>0.8953</v>
      </c>
      <c r="F849" s="6">
        <v>0.1776</v>
      </c>
      <c r="G849" s="6">
        <v>9.7</v>
      </c>
    </row>
    <row r="850" s="4" customFormat="1" ht="17.6" spans="1:7">
      <c r="A850" s="6" t="s">
        <v>193</v>
      </c>
      <c r="B850" s="6">
        <v>600470</v>
      </c>
      <c r="C850" s="6" t="s">
        <v>1107</v>
      </c>
      <c r="D850" s="6" t="s">
        <v>226</v>
      </c>
      <c r="E850" s="6">
        <v>0.895</v>
      </c>
      <c r="F850" s="6">
        <v>0.1066</v>
      </c>
      <c r="G850" s="6">
        <v>2.78</v>
      </c>
    </row>
    <row r="851" s="4" customFormat="1" ht="17.6" spans="1:7">
      <c r="A851" s="6" t="s">
        <v>193</v>
      </c>
      <c r="B851" s="6">
        <v>600889</v>
      </c>
      <c r="C851" s="6" t="s">
        <v>1108</v>
      </c>
      <c r="D851" s="6" t="s">
        <v>270</v>
      </c>
      <c r="E851" s="6">
        <v>0.895</v>
      </c>
      <c r="F851" s="6">
        <v>0.2187</v>
      </c>
      <c r="G851" s="6">
        <v>5.65</v>
      </c>
    </row>
    <row r="852" s="4" customFormat="1" ht="17.6" spans="1:7">
      <c r="A852" s="6" t="s">
        <v>335</v>
      </c>
      <c r="B852" s="6">
        <v>613</v>
      </c>
      <c r="C852" s="6" t="s">
        <v>1109</v>
      </c>
      <c r="D852" s="6" t="s">
        <v>235</v>
      </c>
      <c r="E852" s="6">
        <v>0.895</v>
      </c>
      <c r="F852" s="6">
        <v>0.5503</v>
      </c>
      <c r="G852" s="6">
        <v>6.23</v>
      </c>
    </row>
    <row r="853" s="4" customFormat="1" ht="17.6" spans="1:7">
      <c r="A853" s="6" t="s">
        <v>335</v>
      </c>
      <c r="B853" s="6">
        <v>300072</v>
      </c>
      <c r="C853" s="6" t="s">
        <v>1110</v>
      </c>
      <c r="D853" s="6" t="s">
        <v>257</v>
      </c>
      <c r="E853" s="6">
        <v>0.8946</v>
      </c>
      <c r="F853" s="6">
        <v>0.0008</v>
      </c>
      <c r="G853" s="6">
        <v>4.17</v>
      </c>
    </row>
    <row r="854" s="4" customFormat="1" ht="17.6" spans="1:7">
      <c r="A854" s="6" t="s">
        <v>193</v>
      </c>
      <c r="B854" s="6">
        <v>600333</v>
      </c>
      <c r="C854" s="6" t="s">
        <v>1111</v>
      </c>
      <c r="D854" s="6" t="s">
        <v>259</v>
      </c>
      <c r="E854" s="6">
        <v>0.8944</v>
      </c>
      <c r="F854" s="6">
        <v>0.0004</v>
      </c>
      <c r="G854" s="6">
        <v>3.65</v>
      </c>
    </row>
    <row r="855" s="4" customFormat="1" ht="17.6" spans="1:7">
      <c r="A855" s="6" t="s">
        <v>193</v>
      </c>
      <c r="B855" s="6">
        <v>603881</v>
      </c>
      <c r="C855" s="6" t="s">
        <v>1112</v>
      </c>
      <c r="D855" s="6" t="s">
        <v>455</v>
      </c>
      <c r="E855" s="6">
        <v>0.8944</v>
      </c>
      <c r="F855" s="6">
        <v>0.7735</v>
      </c>
      <c r="G855" s="6">
        <v>59.73</v>
      </c>
    </row>
    <row r="856" s="4" customFormat="1" ht="17.6" spans="1:7">
      <c r="A856" s="6" t="s">
        <v>335</v>
      </c>
      <c r="B856" s="6">
        <v>2077</v>
      </c>
      <c r="C856" s="6" t="s">
        <v>1113</v>
      </c>
      <c r="D856" s="6" t="s">
        <v>212</v>
      </c>
      <c r="E856" s="6">
        <v>0.894</v>
      </c>
      <c r="F856" s="6">
        <v>0.0689</v>
      </c>
      <c r="G856" s="6">
        <v>4.76</v>
      </c>
    </row>
    <row r="857" s="4" customFormat="1" ht="17.6" spans="1:7">
      <c r="A857" s="6" t="s">
        <v>335</v>
      </c>
      <c r="B857" s="6">
        <v>2324</v>
      </c>
      <c r="C857" s="6" t="s">
        <v>1114</v>
      </c>
      <c r="D857" s="6" t="s">
        <v>309</v>
      </c>
      <c r="E857" s="6">
        <v>0.894</v>
      </c>
      <c r="F857" s="6">
        <v>0.9316</v>
      </c>
      <c r="G857" s="6">
        <v>13.13</v>
      </c>
    </row>
    <row r="858" s="4" customFormat="1" ht="17.6" spans="1:7">
      <c r="A858" s="6" t="s">
        <v>335</v>
      </c>
      <c r="B858" s="6">
        <v>2325</v>
      </c>
      <c r="C858" s="6" t="s">
        <v>1115</v>
      </c>
      <c r="D858" s="6" t="s">
        <v>285</v>
      </c>
      <c r="E858" s="6">
        <v>0.8938</v>
      </c>
      <c r="F858" s="6">
        <v>0.1214</v>
      </c>
      <c r="G858" s="6">
        <v>3.05</v>
      </c>
    </row>
    <row r="859" s="4" customFormat="1" ht="17.6" spans="1:7">
      <c r="A859" s="6" t="s">
        <v>193</v>
      </c>
      <c r="B859" s="6">
        <v>600275</v>
      </c>
      <c r="C859" s="6" t="s">
        <v>1116</v>
      </c>
      <c r="D859" s="6" t="s">
        <v>214</v>
      </c>
      <c r="E859" s="6">
        <v>0.8935</v>
      </c>
      <c r="F859" s="6">
        <v>0.1107</v>
      </c>
      <c r="G859" s="6">
        <v>2.13</v>
      </c>
    </row>
    <row r="860" s="4" customFormat="1" ht="17.6" spans="1:7">
      <c r="A860" s="6" t="s">
        <v>335</v>
      </c>
      <c r="B860" s="6">
        <v>159</v>
      </c>
      <c r="C860" s="6" t="s">
        <v>1117</v>
      </c>
      <c r="D860" s="6" t="s">
        <v>259</v>
      </c>
      <c r="E860" s="6">
        <v>0.8933</v>
      </c>
      <c r="F860" s="6">
        <v>0.0941</v>
      </c>
      <c r="G860" s="6">
        <v>4.68</v>
      </c>
    </row>
    <row r="861" s="4" customFormat="1" ht="17.6" spans="1:7">
      <c r="A861" s="6" t="s">
        <v>335</v>
      </c>
      <c r="B861" s="6">
        <v>2008</v>
      </c>
      <c r="C861" s="6" t="s">
        <v>1118</v>
      </c>
      <c r="D861" s="6" t="s">
        <v>370</v>
      </c>
      <c r="E861" s="6">
        <v>0.8928</v>
      </c>
      <c r="F861" s="6">
        <v>0.2427</v>
      </c>
      <c r="G861" s="6">
        <v>30.3</v>
      </c>
    </row>
    <row r="862" s="4" customFormat="1" ht="17.6" spans="1:7">
      <c r="A862" s="6" t="s">
        <v>335</v>
      </c>
      <c r="B862" s="6">
        <v>2249</v>
      </c>
      <c r="C862" s="6" t="s">
        <v>1119</v>
      </c>
      <c r="D862" s="6" t="s">
        <v>237</v>
      </c>
      <c r="E862" s="6">
        <v>0.8925</v>
      </c>
      <c r="F862" s="6">
        <v>0.0043</v>
      </c>
      <c r="G862" s="6">
        <v>3.62</v>
      </c>
    </row>
    <row r="863" s="4" customFormat="1" ht="17.6" spans="1:7">
      <c r="A863" s="6" t="s">
        <v>335</v>
      </c>
      <c r="B863" s="6">
        <v>300302</v>
      </c>
      <c r="C863" s="6" t="s">
        <v>1120</v>
      </c>
      <c r="D863" s="6" t="s">
        <v>455</v>
      </c>
      <c r="E863" s="6">
        <v>0.8924</v>
      </c>
      <c r="F863" s="6">
        <v>0.5919</v>
      </c>
      <c r="G863" s="6">
        <v>11.73</v>
      </c>
    </row>
    <row r="864" s="4" customFormat="1" ht="17.6" spans="1:7">
      <c r="A864" s="6" t="s">
        <v>335</v>
      </c>
      <c r="B864" s="6">
        <v>2069</v>
      </c>
      <c r="C864" s="6" t="s">
        <v>1121</v>
      </c>
      <c r="D864" s="6" t="s">
        <v>214</v>
      </c>
      <c r="E864" s="6">
        <v>0.8923</v>
      </c>
      <c r="F864" s="6">
        <v>1</v>
      </c>
      <c r="G864" s="6">
        <v>2.66</v>
      </c>
    </row>
    <row r="865" s="4" customFormat="1" ht="17.6" spans="1:7">
      <c r="A865" s="6" t="s">
        <v>335</v>
      </c>
      <c r="B865" s="6">
        <v>2196</v>
      </c>
      <c r="C865" s="6" t="s">
        <v>1122</v>
      </c>
      <c r="D865" s="6" t="s">
        <v>237</v>
      </c>
      <c r="E865" s="6">
        <v>0.8923</v>
      </c>
      <c r="F865" s="6">
        <v>0.0303</v>
      </c>
      <c r="G865" s="6">
        <v>4.95</v>
      </c>
    </row>
    <row r="866" s="4" customFormat="1" ht="17.6" spans="1:7">
      <c r="A866" s="6" t="s">
        <v>193</v>
      </c>
      <c r="B866" s="6">
        <v>600100</v>
      </c>
      <c r="C866" s="6" t="s">
        <v>1123</v>
      </c>
      <c r="D866" s="6" t="s">
        <v>411</v>
      </c>
      <c r="E866" s="6">
        <v>0.8921</v>
      </c>
      <c r="F866" s="6">
        <v>0.0189</v>
      </c>
      <c r="G866" s="6">
        <v>7.29</v>
      </c>
    </row>
    <row r="867" s="4" customFormat="1" ht="17.6" spans="1:7">
      <c r="A867" s="6" t="s">
        <v>193</v>
      </c>
      <c r="B867" s="6">
        <v>600839</v>
      </c>
      <c r="C867" s="6" t="s">
        <v>1124</v>
      </c>
      <c r="D867" s="6" t="s">
        <v>265</v>
      </c>
      <c r="E867" s="6">
        <v>0.8921</v>
      </c>
      <c r="F867" s="6">
        <v>0.2593</v>
      </c>
      <c r="G867" s="6">
        <v>2.61</v>
      </c>
    </row>
    <row r="868" s="4" customFormat="1" ht="17.6" spans="1:7">
      <c r="A868" s="6" t="s">
        <v>335</v>
      </c>
      <c r="B868" s="6">
        <v>300061</v>
      </c>
      <c r="C868" s="6" t="s">
        <v>1125</v>
      </c>
      <c r="D868" s="6" t="s">
        <v>307</v>
      </c>
      <c r="E868" s="6">
        <v>0.8919</v>
      </c>
      <c r="F868" s="6">
        <v>0.7517</v>
      </c>
      <c r="G868" s="6">
        <v>4.73</v>
      </c>
    </row>
    <row r="869" s="4" customFormat="1" ht="17.6" spans="1:7">
      <c r="A869" s="6" t="s">
        <v>335</v>
      </c>
      <c r="B869" s="6">
        <v>300181</v>
      </c>
      <c r="C869" s="6" t="s">
        <v>1126</v>
      </c>
      <c r="D869" s="6" t="s">
        <v>233</v>
      </c>
      <c r="E869" s="6">
        <v>0.8919</v>
      </c>
      <c r="F869" s="6">
        <v>0.2883</v>
      </c>
      <c r="G869" s="6">
        <v>5.51</v>
      </c>
    </row>
    <row r="870" s="4" customFormat="1" ht="17.6" spans="1:7">
      <c r="A870" s="6" t="s">
        <v>335</v>
      </c>
      <c r="B870" s="6">
        <v>2721</v>
      </c>
      <c r="C870" s="6" t="s">
        <v>1127</v>
      </c>
      <c r="D870" s="6" t="s">
        <v>201</v>
      </c>
      <c r="E870" s="6">
        <v>0.8916</v>
      </c>
      <c r="F870" s="6">
        <v>0.0009</v>
      </c>
      <c r="G870" s="6">
        <v>4.08</v>
      </c>
    </row>
    <row r="871" s="4" customFormat="1" ht="17.6" spans="1:7">
      <c r="A871" s="6" t="s">
        <v>335</v>
      </c>
      <c r="B871" s="6">
        <v>2418</v>
      </c>
      <c r="C871" s="6" t="s">
        <v>1128</v>
      </c>
      <c r="D871" s="6" t="s">
        <v>237</v>
      </c>
      <c r="E871" s="6">
        <v>0.8914</v>
      </c>
      <c r="F871" s="6">
        <v>0.7062</v>
      </c>
      <c r="G871" s="6">
        <v>1.97</v>
      </c>
    </row>
    <row r="872" s="4" customFormat="1" ht="17.6" spans="1:7">
      <c r="A872" s="6" t="s">
        <v>335</v>
      </c>
      <c r="B872" s="6">
        <v>300619</v>
      </c>
      <c r="C872" s="6" t="s">
        <v>1129</v>
      </c>
      <c r="D872" s="6" t="s">
        <v>318</v>
      </c>
      <c r="E872" s="6">
        <v>0.8913</v>
      </c>
      <c r="F872" s="6">
        <v>0.0039</v>
      </c>
      <c r="G872" s="6">
        <v>19.23</v>
      </c>
    </row>
    <row r="873" s="4" customFormat="1" ht="17.6" spans="1:7">
      <c r="A873" s="6" t="s">
        <v>335</v>
      </c>
      <c r="B873" s="6">
        <v>886</v>
      </c>
      <c r="C873" s="6" t="s">
        <v>1130</v>
      </c>
      <c r="D873" s="6" t="s">
        <v>212</v>
      </c>
      <c r="E873" s="6">
        <v>0.8911</v>
      </c>
      <c r="F873" s="6">
        <v>0.4567</v>
      </c>
      <c r="G873" s="6">
        <v>4.62</v>
      </c>
    </row>
    <row r="874" s="4" customFormat="1" ht="17.6" spans="1:7">
      <c r="A874" s="6" t="s">
        <v>193</v>
      </c>
      <c r="B874" s="6">
        <v>600616</v>
      </c>
      <c r="C874" s="6" t="s">
        <v>1131</v>
      </c>
      <c r="D874" s="6" t="s">
        <v>311</v>
      </c>
      <c r="E874" s="6">
        <v>0.891</v>
      </c>
      <c r="F874" s="6">
        <v>0.0437</v>
      </c>
      <c r="G874" s="6">
        <v>4.86</v>
      </c>
    </row>
    <row r="875" s="4" customFormat="1" ht="17.6" spans="1:7">
      <c r="A875" s="6" t="s">
        <v>335</v>
      </c>
      <c r="B875" s="6">
        <v>2371</v>
      </c>
      <c r="C875" s="6" t="s">
        <v>1132</v>
      </c>
      <c r="D875" s="6" t="s">
        <v>318</v>
      </c>
      <c r="E875" s="6">
        <v>0.891</v>
      </c>
      <c r="F875" s="6">
        <v>0.9966</v>
      </c>
      <c r="G875" s="6">
        <v>152.17</v>
      </c>
    </row>
    <row r="876" s="4" customFormat="1" ht="17.6" spans="1:7">
      <c r="A876" s="6" t="s">
        <v>335</v>
      </c>
      <c r="B876" s="6">
        <v>663</v>
      </c>
      <c r="C876" s="6" t="s">
        <v>1133</v>
      </c>
      <c r="D876" s="6" t="s">
        <v>263</v>
      </c>
      <c r="E876" s="6">
        <v>0.8907</v>
      </c>
      <c r="F876" s="6">
        <v>0.1615</v>
      </c>
      <c r="G876" s="6">
        <v>3.91</v>
      </c>
    </row>
    <row r="877" s="4" customFormat="1" ht="17.6" spans="1:7">
      <c r="A877" s="6" t="s">
        <v>335</v>
      </c>
      <c r="B877" s="6">
        <v>300051</v>
      </c>
      <c r="C877" s="6" t="s">
        <v>1134</v>
      </c>
      <c r="D877" s="6" t="s">
        <v>325</v>
      </c>
      <c r="E877" s="6">
        <v>0.8902</v>
      </c>
      <c r="F877" s="6">
        <v>0.6983</v>
      </c>
      <c r="G877" s="6">
        <v>7.35</v>
      </c>
    </row>
    <row r="878" s="4" customFormat="1" ht="17.6" spans="1:7">
      <c r="A878" s="6" t="s">
        <v>193</v>
      </c>
      <c r="B878" s="6">
        <v>600530</v>
      </c>
      <c r="C878" s="6" t="s">
        <v>1135</v>
      </c>
      <c r="D878" s="6" t="s">
        <v>438</v>
      </c>
      <c r="E878" s="6">
        <v>0.8901</v>
      </c>
      <c r="F878" s="6">
        <v>0.7633</v>
      </c>
      <c r="G878" s="6">
        <v>2.84</v>
      </c>
    </row>
    <row r="879" s="4" customFormat="1" ht="17.6" spans="1:7">
      <c r="A879" s="6" t="s">
        <v>335</v>
      </c>
      <c r="B879" s="6">
        <v>2041</v>
      </c>
      <c r="C879" s="6" t="s">
        <v>1136</v>
      </c>
      <c r="D879" s="6" t="s">
        <v>214</v>
      </c>
      <c r="E879" s="6">
        <v>0.8891</v>
      </c>
      <c r="F879" s="6">
        <v>0.2367</v>
      </c>
      <c r="G879" s="6">
        <v>12.71</v>
      </c>
    </row>
    <row r="880" s="4" customFormat="1" ht="17.6" spans="1:7">
      <c r="A880" s="6" t="s">
        <v>193</v>
      </c>
      <c r="B880" s="6">
        <v>600714</v>
      </c>
      <c r="C880" s="6" t="s">
        <v>1137</v>
      </c>
      <c r="D880" s="6" t="s">
        <v>309</v>
      </c>
      <c r="E880" s="6">
        <v>0.8879</v>
      </c>
      <c r="F880" s="6">
        <v>0.0134</v>
      </c>
      <c r="G880" s="6">
        <v>5.03</v>
      </c>
    </row>
    <row r="881" s="4" customFormat="1" ht="17.6" spans="1:7">
      <c r="A881" s="6" t="s">
        <v>335</v>
      </c>
      <c r="B881" s="6">
        <v>2183</v>
      </c>
      <c r="C881" s="6" t="s">
        <v>1138</v>
      </c>
      <c r="D881" s="6" t="s">
        <v>287</v>
      </c>
      <c r="E881" s="6">
        <v>0.8876</v>
      </c>
      <c r="F881" s="6">
        <v>0.0514</v>
      </c>
      <c r="G881" s="6">
        <v>4.24</v>
      </c>
    </row>
    <row r="882" s="4" customFormat="1" ht="17.6" spans="1:7">
      <c r="A882" s="6" t="s">
        <v>335</v>
      </c>
      <c r="B882" s="6">
        <v>2684</v>
      </c>
      <c r="C882" s="6" t="s">
        <v>1139</v>
      </c>
      <c r="D882" s="6" t="s">
        <v>370</v>
      </c>
      <c r="E882" s="6">
        <v>0.8873</v>
      </c>
      <c r="F882" s="6">
        <v>0.8532</v>
      </c>
      <c r="G882" s="6">
        <v>5.59</v>
      </c>
    </row>
    <row r="883" s="4" customFormat="1" ht="17.6" spans="1:7">
      <c r="A883" s="6" t="s">
        <v>335</v>
      </c>
      <c r="B883" s="6">
        <v>971</v>
      </c>
      <c r="C883" s="6" t="s">
        <v>1140</v>
      </c>
      <c r="D883" s="6" t="s">
        <v>325</v>
      </c>
      <c r="E883" s="6">
        <v>0.887</v>
      </c>
      <c r="F883" s="6">
        <v>0.2698</v>
      </c>
      <c r="G883" s="6">
        <v>2.58</v>
      </c>
    </row>
    <row r="884" s="4" customFormat="1" ht="17.6" spans="1:7">
      <c r="A884" s="6" t="s">
        <v>335</v>
      </c>
      <c r="B884" s="6">
        <v>2445</v>
      </c>
      <c r="C884" s="6" t="s">
        <v>1141</v>
      </c>
      <c r="D884" s="6" t="s">
        <v>206</v>
      </c>
      <c r="E884" s="6">
        <v>0.887</v>
      </c>
      <c r="F884" s="6">
        <v>1</v>
      </c>
      <c r="G884" s="6">
        <v>1.66</v>
      </c>
    </row>
    <row r="885" s="4" customFormat="1" ht="17.6" spans="1:7">
      <c r="A885" s="6" t="s">
        <v>335</v>
      </c>
      <c r="B885" s="6">
        <v>2554</v>
      </c>
      <c r="C885" s="6" t="s">
        <v>1142</v>
      </c>
      <c r="D885" s="6" t="s">
        <v>654</v>
      </c>
      <c r="E885" s="6">
        <v>0.8866</v>
      </c>
      <c r="F885" s="6">
        <v>0.0456</v>
      </c>
      <c r="G885" s="6">
        <v>2.6</v>
      </c>
    </row>
    <row r="886" s="4" customFormat="1" ht="17.6" spans="1:7">
      <c r="A886" s="6" t="s">
        <v>193</v>
      </c>
      <c r="B886" s="6">
        <v>600318</v>
      </c>
      <c r="C886" s="6" t="s">
        <v>1143</v>
      </c>
      <c r="D886" s="6" t="s">
        <v>1144</v>
      </c>
      <c r="E886" s="6">
        <v>0.8861</v>
      </c>
      <c r="F886" s="6">
        <v>0.5604</v>
      </c>
      <c r="G886" s="6">
        <v>7.84</v>
      </c>
    </row>
    <row r="887" s="4" customFormat="1" ht="17.6" spans="1:7">
      <c r="A887" s="6" t="s">
        <v>335</v>
      </c>
      <c r="B887" s="6">
        <v>1965</v>
      </c>
      <c r="C887" s="6" t="s">
        <v>1145</v>
      </c>
      <c r="D887" s="6" t="s">
        <v>195</v>
      </c>
      <c r="E887" s="6">
        <v>0.886</v>
      </c>
      <c r="F887" s="6">
        <v>0.0579</v>
      </c>
      <c r="G887" s="6">
        <v>7.2</v>
      </c>
    </row>
    <row r="888" s="4" customFormat="1" ht="17.6" spans="1:7">
      <c r="A888" s="6" t="s">
        <v>335</v>
      </c>
      <c r="B888" s="6">
        <v>300115</v>
      </c>
      <c r="C888" s="6" t="s">
        <v>1146</v>
      </c>
      <c r="D888" s="6" t="s">
        <v>408</v>
      </c>
      <c r="E888" s="6">
        <v>0.8858</v>
      </c>
      <c r="F888" s="6">
        <v>0.3245</v>
      </c>
      <c r="G888" s="6">
        <v>19.5</v>
      </c>
    </row>
    <row r="889" s="4" customFormat="1" ht="17.6" spans="1:7">
      <c r="A889" s="6" t="s">
        <v>335</v>
      </c>
      <c r="B889" s="6">
        <v>673</v>
      </c>
      <c r="C889" s="6" t="s">
        <v>1147</v>
      </c>
      <c r="D889" s="6" t="s">
        <v>206</v>
      </c>
      <c r="E889" s="6">
        <v>0.8857</v>
      </c>
      <c r="F889" s="6">
        <v>1</v>
      </c>
      <c r="G889" s="6">
        <v>2.14</v>
      </c>
    </row>
    <row r="890" s="4" customFormat="1" ht="17.6" spans="1:7">
      <c r="A890" s="6" t="s">
        <v>335</v>
      </c>
      <c r="B890" s="6">
        <v>571</v>
      </c>
      <c r="C890" s="6" t="s">
        <v>1148</v>
      </c>
      <c r="D890" s="6" t="s">
        <v>596</v>
      </c>
      <c r="E890" s="6">
        <v>0.8856</v>
      </c>
      <c r="F890" s="6">
        <v>0.7862</v>
      </c>
      <c r="G890" s="6">
        <v>2.67</v>
      </c>
    </row>
    <row r="891" s="4" customFormat="1" ht="17.6" spans="1:7">
      <c r="A891" s="6" t="s">
        <v>335</v>
      </c>
      <c r="B891" s="6">
        <v>300128</v>
      </c>
      <c r="C891" s="6" t="s">
        <v>1149</v>
      </c>
      <c r="D891" s="6" t="s">
        <v>546</v>
      </c>
      <c r="E891" s="6">
        <v>0.8854</v>
      </c>
      <c r="F891" s="6">
        <v>0.5222</v>
      </c>
      <c r="G891" s="6">
        <v>3.28</v>
      </c>
    </row>
    <row r="892" s="4" customFormat="1" ht="17.6" spans="1:7">
      <c r="A892" s="6" t="s">
        <v>193</v>
      </c>
      <c r="B892" s="6">
        <v>600060</v>
      </c>
      <c r="C892" s="6" t="s">
        <v>1150</v>
      </c>
      <c r="D892" s="6" t="s">
        <v>265</v>
      </c>
      <c r="E892" s="6">
        <v>0.8853</v>
      </c>
      <c r="F892" s="6">
        <v>0.1449</v>
      </c>
      <c r="G892" s="6">
        <v>11.05</v>
      </c>
    </row>
    <row r="893" s="4" customFormat="1" ht="17.6" spans="1:7">
      <c r="A893" s="6" t="s">
        <v>335</v>
      </c>
      <c r="B893" s="6">
        <v>917</v>
      </c>
      <c r="C893" s="6" t="s">
        <v>1151</v>
      </c>
      <c r="D893" s="6" t="s">
        <v>206</v>
      </c>
      <c r="E893" s="6">
        <v>0.8852</v>
      </c>
      <c r="F893" s="6">
        <v>0.0471</v>
      </c>
      <c r="G893" s="6">
        <v>6.32</v>
      </c>
    </row>
    <row r="894" s="4" customFormat="1" ht="17.6" spans="1:7">
      <c r="A894" s="6" t="s">
        <v>193</v>
      </c>
      <c r="B894" s="6">
        <v>600499</v>
      </c>
      <c r="C894" s="6" t="s">
        <v>1152</v>
      </c>
      <c r="D894" s="6" t="s">
        <v>318</v>
      </c>
      <c r="E894" s="6">
        <v>0.8851</v>
      </c>
      <c r="F894" s="6">
        <v>0.0724</v>
      </c>
      <c r="G894" s="6">
        <v>4.09</v>
      </c>
    </row>
    <row r="895" s="4" customFormat="1" ht="17.6" spans="1:7">
      <c r="A895" s="6" t="s">
        <v>193</v>
      </c>
      <c r="B895" s="6">
        <v>600800</v>
      </c>
      <c r="C895" s="6" t="s">
        <v>1153</v>
      </c>
      <c r="D895" s="6" t="s">
        <v>370</v>
      </c>
      <c r="E895" s="6">
        <v>0.8851</v>
      </c>
      <c r="F895" s="6">
        <v>0.0244</v>
      </c>
      <c r="G895" s="6">
        <v>4.79</v>
      </c>
    </row>
    <row r="896" s="4" customFormat="1" ht="17.6" spans="1:7">
      <c r="A896" s="6" t="s">
        <v>335</v>
      </c>
      <c r="B896" s="6">
        <v>2103</v>
      </c>
      <c r="C896" s="6" t="s">
        <v>1154</v>
      </c>
      <c r="D896" s="6" t="s">
        <v>359</v>
      </c>
      <c r="E896" s="6">
        <v>0.8851</v>
      </c>
      <c r="F896" s="6">
        <v>0.4983</v>
      </c>
      <c r="G896" s="6">
        <v>4.33</v>
      </c>
    </row>
    <row r="897" s="4" customFormat="1" ht="17.6" spans="1:7">
      <c r="A897" s="6" t="s">
        <v>335</v>
      </c>
      <c r="B897" s="6">
        <v>2499</v>
      </c>
      <c r="C897" s="6" t="s">
        <v>1155</v>
      </c>
      <c r="D897" s="6" t="s">
        <v>230</v>
      </c>
      <c r="E897" s="6">
        <v>0.8851</v>
      </c>
      <c r="F897" s="6">
        <v>1</v>
      </c>
      <c r="G897" s="6">
        <v>3.62</v>
      </c>
    </row>
    <row r="898" s="4" customFormat="1" ht="17.6" spans="1:7">
      <c r="A898" s="6" t="s">
        <v>335</v>
      </c>
      <c r="B898" s="6">
        <v>300679</v>
      </c>
      <c r="C898" s="6" t="s">
        <v>1156</v>
      </c>
      <c r="D898" s="6" t="s">
        <v>408</v>
      </c>
      <c r="E898" s="6">
        <v>0.8851</v>
      </c>
      <c r="F898" s="6">
        <v>0.4239</v>
      </c>
      <c r="G898" s="6">
        <v>32.96</v>
      </c>
    </row>
    <row r="899" s="4" customFormat="1" ht="17.6" spans="1:7">
      <c r="A899" s="6" t="s">
        <v>193</v>
      </c>
      <c r="B899" s="6">
        <v>601127</v>
      </c>
      <c r="C899" s="6" t="s">
        <v>1157</v>
      </c>
      <c r="D899" s="6" t="s">
        <v>250</v>
      </c>
      <c r="E899" s="6">
        <v>0.8848</v>
      </c>
      <c r="F899" s="6">
        <v>0.0065</v>
      </c>
      <c r="G899" s="6">
        <v>8.15</v>
      </c>
    </row>
    <row r="900" s="4" customFormat="1" ht="17.6" spans="1:7">
      <c r="A900" s="6" t="s">
        <v>335</v>
      </c>
      <c r="B900" s="6">
        <v>2427</v>
      </c>
      <c r="C900" s="6" t="s">
        <v>1158</v>
      </c>
      <c r="D900" s="6" t="s">
        <v>270</v>
      </c>
      <c r="E900" s="6">
        <v>0.8847</v>
      </c>
      <c r="F900" s="6">
        <v>0.8833</v>
      </c>
      <c r="G900" s="6">
        <v>7.77</v>
      </c>
    </row>
    <row r="901" s="4" customFormat="1" ht="17.6" spans="1:7">
      <c r="A901" s="6" t="s">
        <v>193</v>
      </c>
      <c r="B901" s="6">
        <v>600562</v>
      </c>
      <c r="C901" s="6" t="s">
        <v>1159</v>
      </c>
      <c r="D901" s="6" t="s">
        <v>370</v>
      </c>
      <c r="E901" s="6">
        <v>0.8846</v>
      </c>
      <c r="F901" s="6">
        <v>0.136</v>
      </c>
      <c r="G901" s="6">
        <v>14.67</v>
      </c>
    </row>
    <row r="902" s="4" customFormat="1" ht="17.6" spans="1:7">
      <c r="A902" s="6" t="s">
        <v>335</v>
      </c>
      <c r="B902" s="6">
        <v>300267</v>
      </c>
      <c r="C902" s="6" t="s">
        <v>1160</v>
      </c>
      <c r="D902" s="6" t="s">
        <v>532</v>
      </c>
      <c r="E902" s="6">
        <v>0.8845</v>
      </c>
      <c r="F902" s="6">
        <v>0.0416</v>
      </c>
      <c r="G902" s="6">
        <v>4.09</v>
      </c>
    </row>
    <row r="903" s="4" customFormat="1" ht="17.6" spans="1:7">
      <c r="A903" s="6" t="s">
        <v>335</v>
      </c>
      <c r="B903" s="6">
        <v>2354</v>
      </c>
      <c r="C903" s="6" t="s">
        <v>1161</v>
      </c>
      <c r="D903" s="6" t="s">
        <v>242</v>
      </c>
      <c r="E903" s="6">
        <v>0.8841</v>
      </c>
      <c r="F903" s="6">
        <v>1</v>
      </c>
      <c r="G903" s="6">
        <v>1.76</v>
      </c>
    </row>
    <row r="904" s="4" customFormat="1" ht="17.6" spans="1:7">
      <c r="A904" s="6" t="s">
        <v>193</v>
      </c>
      <c r="B904" s="6">
        <v>600458</v>
      </c>
      <c r="C904" s="6" t="s">
        <v>1162</v>
      </c>
      <c r="D904" s="6" t="s">
        <v>309</v>
      </c>
      <c r="E904" s="6">
        <v>0.884</v>
      </c>
      <c r="F904" s="6">
        <v>0.0126</v>
      </c>
      <c r="G904" s="6">
        <v>6.67</v>
      </c>
    </row>
    <row r="905" s="4" customFormat="1" ht="17.6" spans="1:7">
      <c r="A905" s="6" t="s">
        <v>193</v>
      </c>
      <c r="B905" s="6">
        <v>600776</v>
      </c>
      <c r="C905" s="6" t="s">
        <v>1163</v>
      </c>
      <c r="D905" s="6" t="s">
        <v>245</v>
      </c>
      <c r="E905" s="6">
        <v>0.884</v>
      </c>
      <c r="F905" s="6">
        <v>0.856</v>
      </c>
      <c r="G905" s="6">
        <v>16.67</v>
      </c>
    </row>
    <row r="906" s="4" customFormat="1" ht="17.6" spans="1:7">
      <c r="A906" s="6" t="s">
        <v>335</v>
      </c>
      <c r="B906" s="6">
        <v>300023</v>
      </c>
      <c r="C906" s="6" t="s">
        <v>1164</v>
      </c>
      <c r="D906" s="6" t="s">
        <v>1144</v>
      </c>
      <c r="E906" s="6">
        <v>0.8838</v>
      </c>
      <c r="F906" s="6">
        <v>0.6604</v>
      </c>
      <c r="G906" s="6">
        <v>8.27</v>
      </c>
    </row>
    <row r="907" s="4" customFormat="1" ht="17.6" spans="1:7">
      <c r="A907" s="6" t="s">
        <v>335</v>
      </c>
      <c r="B907" s="6">
        <v>2581</v>
      </c>
      <c r="C907" s="6" t="s">
        <v>1165</v>
      </c>
      <c r="D907" s="6" t="s">
        <v>342</v>
      </c>
      <c r="E907" s="6">
        <v>0.8833</v>
      </c>
      <c r="F907" s="6">
        <v>0.6418</v>
      </c>
      <c r="G907" s="6">
        <v>19.09</v>
      </c>
    </row>
    <row r="908" s="4" customFormat="1" ht="17.6" spans="1:7">
      <c r="A908" s="6" t="s">
        <v>335</v>
      </c>
      <c r="B908" s="6">
        <v>300010</v>
      </c>
      <c r="C908" s="6" t="s">
        <v>1166</v>
      </c>
      <c r="D908" s="6" t="s">
        <v>455</v>
      </c>
      <c r="E908" s="6">
        <v>0.8831</v>
      </c>
      <c r="F908" s="6">
        <v>0.9995</v>
      </c>
      <c r="G908" s="6">
        <v>16.83</v>
      </c>
    </row>
    <row r="909" s="4" customFormat="1" ht="17.6" spans="1:7">
      <c r="A909" s="6" t="s">
        <v>193</v>
      </c>
      <c r="B909" s="6">
        <v>603882</v>
      </c>
      <c r="C909" s="6" t="s">
        <v>1167</v>
      </c>
      <c r="D909" s="6" t="s">
        <v>338</v>
      </c>
      <c r="E909" s="6">
        <v>0.883</v>
      </c>
      <c r="F909" s="6">
        <v>0.9844</v>
      </c>
      <c r="G909" s="6">
        <v>69</v>
      </c>
    </row>
    <row r="910" s="4" customFormat="1" ht="17.6" spans="1:7">
      <c r="A910" s="6" t="s">
        <v>335</v>
      </c>
      <c r="B910" s="6">
        <v>809</v>
      </c>
      <c r="C910" s="6" t="s">
        <v>1168</v>
      </c>
      <c r="D910" s="6" t="s">
        <v>212</v>
      </c>
      <c r="E910" s="6">
        <v>0.8828</v>
      </c>
      <c r="F910" s="6">
        <v>0.0124</v>
      </c>
      <c r="G910" s="6">
        <v>2.07</v>
      </c>
    </row>
    <row r="911" s="4" customFormat="1" ht="17.6" spans="1:7">
      <c r="A911" s="6" t="s">
        <v>335</v>
      </c>
      <c r="B911" s="6">
        <v>300221</v>
      </c>
      <c r="C911" s="6" t="s">
        <v>1169</v>
      </c>
      <c r="D911" s="6" t="s">
        <v>309</v>
      </c>
      <c r="E911" s="6">
        <v>0.8824</v>
      </c>
      <c r="F911" s="6">
        <v>0.3064</v>
      </c>
      <c r="G911" s="6">
        <v>4.69</v>
      </c>
    </row>
    <row r="912" s="4" customFormat="1" ht="17.6" spans="1:7">
      <c r="A912" s="6" t="s">
        <v>193</v>
      </c>
      <c r="B912" s="6">
        <v>600959</v>
      </c>
      <c r="C912" s="6" t="s">
        <v>1170</v>
      </c>
      <c r="D912" s="6" t="s">
        <v>206</v>
      </c>
      <c r="E912" s="6">
        <v>0.8821</v>
      </c>
      <c r="F912" s="6">
        <v>0.0116</v>
      </c>
      <c r="G912" s="6">
        <v>3.46</v>
      </c>
    </row>
    <row r="913" s="4" customFormat="1" ht="17.6" spans="1:7">
      <c r="A913" s="6" t="s">
        <v>335</v>
      </c>
      <c r="B913" s="6">
        <v>300152</v>
      </c>
      <c r="C913" s="6" t="s">
        <v>1171</v>
      </c>
      <c r="D913" s="6" t="s">
        <v>220</v>
      </c>
      <c r="E913" s="6">
        <v>0.8802</v>
      </c>
      <c r="F913" s="6">
        <v>0.3987</v>
      </c>
      <c r="G913" s="6">
        <v>2.36</v>
      </c>
    </row>
    <row r="914" s="4" customFormat="1" ht="17.6" spans="1:7">
      <c r="A914" s="6" t="s">
        <v>335</v>
      </c>
      <c r="B914" s="6">
        <v>300558</v>
      </c>
      <c r="C914" s="6" t="s">
        <v>1172</v>
      </c>
      <c r="D914" s="6" t="s">
        <v>342</v>
      </c>
      <c r="E914" s="6">
        <v>0.8799</v>
      </c>
      <c r="F914" s="6">
        <v>0.9635</v>
      </c>
      <c r="G914" s="6">
        <v>94.4</v>
      </c>
    </row>
    <row r="915" s="4" customFormat="1" ht="17.6" spans="1:7">
      <c r="A915" s="6" t="s">
        <v>335</v>
      </c>
      <c r="B915" s="6">
        <v>2400</v>
      </c>
      <c r="C915" s="6" t="s">
        <v>1173</v>
      </c>
      <c r="D915" s="6" t="s">
        <v>206</v>
      </c>
      <c r="E915" s="6">
        <v>0.8793</v>
      </c>
      <c r="F915" s="6">
        <v>0.2154</v>
      </c>
      <c r="G915" s="6">
        <v>4.86</v>
      </c>
    </row>
    <row r="916" s="4" customFormat="1" ht="17.6" spans="1:7">
      <c r="A916" s="6" t="s">
        <v>335</v>
      </c>
      <c r="B916" s="6">
        <v>2646</v>
      </c>
      <c r="C916" s="6" t="s">
        <v>1174</v>
      </c>
      <c r="D916" s="6" t="s">
        <v>311</v>
      </c>
      <c r="E916" s="6">
        <v>0.8793</v>
      </c>
      <c r="F916" s="6">
        <v>0.0118</v>
      </c>
      <c r="G916" s="6">
        <v>9.15</v>
      </c>
    </row>
    <row r="917" s="4" customFormat="1" ht="17.6" spans="1:7">
      <c r="A917" s="6" t="s">
        <v>335</v>
      </c>
      <c r="B917" s="6">
        <v>2235</v>
      </c>
      <c r="C917" s="6" t="s">
        <v>1175</v>
      </c>
      <c r="D917" s="6" t="s">
        <v>199</v>
      </c>
      <c r="E917" s="6">
        <v>0.8792</v>
      </c>
      <c r="F917" s="6">
        <v>0.3028</v>
      </c>
      <c r="G917" s="6">
        <v>8.45</v>
      </c>
    </row>
    <row r="918" s="4" customFormat="1" ht="17.6" spans="1:7">
      <c r="A918" s="6" t="s">
        <v>335</v>
      </c>
      <c r="B918" s="6">
        <v>300157</v>
      </c>
      <c r="C918" s="6" t="s">
        <v>1176</v>
      </c>
      <c r="D918" s="6" t="s">
        <v>654</v>
      </c>
      <c r="E918" s="6">
        <v>0.8788</v>
      </c>
      <c r="F918" s="6">
        <v>0.0223</v>
      </c>
      <c r="G918" s="6">
        <v>2.76</v>
      </c>
    </row>
    <row r="919" s="4" customFormat="1" ht="17.6" spans="1:7">
      <c r="A919" s="6" t="s">
        <v>335</v>
      </c>
      <c r="B919" s="6">
        <v>300342</v>
      </c>
      <c r="C919" s="6" t="s">
        <v>1177</v>
      </c>
      <c r="D919" s="6" t="s">
        <v>265</v>
      </c>
      <c r="E919" s="6">
        <v>0.8784</v>
      </c>
      <c r="F919" s="6">
        <v>0.7219</v>
      </c>
      <c r="G919" s="6">
        <v>18.94</v>
      </c>
    </row>
    <row r="920" s="4" customFormat="1" ht="17.6" spans="1:7">
      <c r="A920" s="6" t="s">
        <v>335</v>
      </c>
      <c r="B920" s="6">
        <v>300442</v>
      </c>
      <c r="C920" s="6" t="s">
        <v>1178</v>
      </c>
      <c r="D920" s="6" t="s">
        <v>318</v>
      </c>
      <c r="E920" s="6">
        <v>0.8783</v>
      </c>
      <c r="F920" s="6">
        <v>0.299</v>
      </c>
      <c r="G920" s="6">
        <v>14.95</v>
      </c>
    </row>
    <row r="921" s="4" customFormat="1" ht="17.6" spans="1:7">
      <c r="A921" s="6" t="s">
        <v>193</v>
      </c>
      <c r="B921" s="6">
        <v>603659</v>
      </c>
      <c r="C921" s="6" t="s">
        <v>1179</v>
      </c>
      <c r="D921" s="6" t="s">
        <v>448</v>
      </c>
      <c r="E921" s="6">
        <v>0.8782</v>
      </c>
      <c r="F921" s="6">
        <v>0.7236</v>
      </c>
      <c r="G921" s="6">
        <v>77.3</v>
      </c>
    </row>
    <row r="922" s="4" customFormat="1" ht="17.6" spans="1:7">
      <c r="A922" s="6" t="s">
        <v>335</v>
      </c>
      <c r="B922" s="6">
        <v>550</v>
      </c>
      <c r="C922" s="6" t="s">
        <v>1180</v>
      </c>
      <c r="D922" s="6" t="s">
        <v>250</v>
      </c>
      <c r="E922" s="6">
        <v>0.8779</v>
      </c>
      <c r="F922" s="6">
        <v>0.0466</v>
      </c>
      <c r="G922" s="6">
        <v>11.77</v>
      </c>
    </row>
    <row r="923" s="4" customFormat="1" ht="17.6" spans="1:7">
      <c r="A923" s="6" t="s">
        <v>335</v>
      </c>
      <c r="B923" s="6">
        <v>2224</v>
      </c>
      <c r="C923" s="6" t="s">
        <v>1181</v>
      </c>
      <c r="D923" s="6" t="s">
        <v>448</v>
      </c>
      <c r="E923" s="6">
        <v>0.8778</v>
      </c>
      <c r="F923" s="6">
        <v>0.0298</v>
      </c>
      <c r="G923" s="6">
        <v>6.33</v>
      </c>
    </row>
    <row r="924" s="4" customFormat="1" ht="17.6" spans="1:7">
      <c r="A924" s="6" t="s">
        <v>335</v>
      </c>
      <c r="B924" s="6">
        <v>2294</v>
      </c>
      <c r="C924" s="6" t="s">
        <v>37</v>
      </c>
      <c r="D924" s="6" t="s">
        <v>342</v>
      </c>
      <c r="E924" s="6">
        <v>0.8777</v>
      </c>
      <c r="F924" s="6">
        <v>0.0581</v>
      </c>
      <c r="G924" s="6">
        <v>18.72</v>
      </c>
    </row>
    <row r="925" s="4" customFormat="1" ht="17.6" spans="1:7">
      <c r="A925" s="6" t="s">
        <v>335</v>
      </c>
      <c r="B925" s="6">
        <v>300696</v>
      </c>
      <c r="C925" s="6" t="s">
        <v>1182</v>
      </c>
      <c r="D925" s="6" t="s">
        <v>521</v>
      </c>
      <c r="E925" s="6">
        <v>0.8777</v>
      </c>
      <c r="F925" s="6">
        <v>0.7385</v>
      </c>
      <c r="G925" s="6">
        <v>43.3</v>
      </c>
    </row>
    <row r="926" s="4" customFormat="1" ht="17.6" spans="1:7">
      <c r="A926" s="6" t="s">
        <v>193</v>
      </c>
      <c r="B926" s="6">
        <v>600715</v>
      </c>
      <c r="C926" s="6" t="s">
        <v>1183</v>
      </c>
      <c r="D926" s="6" t="s">
        <v>206</v>
      </c>
      <c r="E926" s="6">
        <v>0.8775</v>
      </c>
      <c r="F926" s="6">
        <v>0.0027</v>
      </c>
      <c r="G926" s="6">
        <v>2.51</v>
      </c>
    </row>
    <row r="927" s="4" customFormat="1" ht="17.6" spans="1:7">
      <c r="A927" s="6" t="s">
        <v>335</v>
      </c>
      <c r="B927" s="6">
        <v>300798</v>
      </c>
      <c r="C927" s="6" t="s">
        <v>1184</v>
      </c>
      <c r="D927" s="6" t="s">
        <v>309</v>
      </c>
      <c r="E927" s="6">
        <v>0.8774</v>
      </c>
      <c r="F927" s="6">
        <v>0.4811</v>
      </c>
      <c r="G927" s="6">
        <v>13.8</v>
      </c>
    </row>
    <row r="928" s="4" customFormat="1" ht="17.6" spans="1:7">
      <c r="A928" s="6" t="s">
        <v>335</v>
      </c>
      <c r="B928" s="6">
        <v>300173</v>
      </c>
      <c r="C928" s="6" t="s">
        <v>1185</v>
      </c>
      <c r="D928" s="6" t="s">
        <v>318</v>
      </c>
      <c r="E928" s="6">
        <v>0.8773</v>
      </c>
      <c r="F928" s="6">
        <v>0.7079</v>
      </c>
      <c r="G928" s="6">
        <v>5.24</v>
      </c>
    </row>
    <row r="929" s="4" customFormat="1" ht="17.6" spans="1:7">
      <c r="A929" s="6" t="s">
        <v>335</v>
      </c>
      <c r="B929" s="6">
        <v>300134</v>
      </c>
      <c r="C929" s="6" t="s">
        <v>1186</v>
      </c>
      <c r="D929" s="6" t="s">
        <v>245</v>
      </c>
      <c r="E929" s="6">
        <v>0.8764</v>
      </c>
      <c r="F929" s="6">
        <v>0.4304</v>
      </c>
      <c r="G929" s="6">
        <v>14.48</v>
      </c>
    </row>
    <row r="930" s="4" customFormat="1" ht="17.6" spans="1:7">
      <c r="A930" s="6" t="s">
        <v>335</v>
      </c>
      <c r="B930" s="6">
        <v>2009</v>
      </c>
      <c r="C930" s="6" t="s">
        <v>1187</v>
      </c>
      <c r="D930" s="6" t="s">
        <v>318</v>
      </c>
      <c r="E930" s="6">
        <v>0.8763</v>
      </c>
      <c r="F930" s="6">
        <v>0.0189</v>
      </c>
      <c r="G930" s="6">
        <v>7.41</v>
      </c>
    </row>
    <row r="931" s="4" customFormat="1" ht="17.6" spans="1:7">
      <c r="A931" s="6" t="s">
        <v>193</v>
      </c>
      <c r="B931" s="6">
        <v>600350</v>
      </c>
      <c r="C931" s="6" t="s">
        <v>1188</v>
      </c>
      <c r="D931" s="6" t="s">
        <v>195</v>
      </c>
      <c r="E931" s="6">
        <v>0.8758</v>
      </c>
      <c r="F931" s="6">
        <v>0.4747</v>
      </c>
      <c r="G931" s="6">
        <v>5.85</v>
      </c>
    </row>
    <row r="932" s="4" customFormat="1" ht="17.6" spans="1:7">
      <c r="A932" s="6" t="s">
        <v>335</v>
      </c>
      <c r="B932" s="6">
        <v>2082</v>
      </c>
      <c r="C932" s="6" t="s">
        <v>1189</v>
      </c>
      <c r="D932" s="6" t="s">
        <v>222</v>
      </c>
      <c r="E932" s="6">
        <v>0.8755</v>
      </c>
      <c r="F932" s="6">
        <v>0.7046</v>
      </c>
      <c r="G932" s="6">
        <v>9.9</v>
      </c>
    </row>
    <row r="933" s="4" customFormat="1" ht="17.6" spans="1:7">
      <c r="A933" s="6" t="s">
        <v>335</v>
      </c>
      <c r="B933" s="6">
        <v>300124</v>
      </c>
      <c r="C933" s="6" t="s">
        <v>1190</v>
      </c>
      <c r="D933" s="6" t="s">
        <v>220</v>
      </c>
      <c r="E933" s="6">
        <v>0.8753</v>
      </c>
      <c r="F933" s="6">
        <v>0.716</v>
      </c>
      <c r="G933" s="6">
        <v>32.73</v>
      </c>
    </row>
    <row r="934" s="4" customFormat="1" ht="17.6" spans="1:7">
      <c r="A934" s="6" t="s">
        <v>335</v>
      </c>
      <c r="B934" s="6">
        <v>973</v>
      </c>
      <c r="C934" s="6" t="s">
        <v>1191</v>
      </c>
      <c r="D934" s="6" t="s">
        <v>309</v>
      </c>
      <c r="E934" s="6">
        <v>0.8751</v>
      </c>
      <c r="F934" s="6">
        <v>0.1228</v>
      </c>
      <c r="G934" s="6">
        <v>4.29</v>
      </c>
    </row>
    <row r="935" s="4" customFormat="1" ht="17.6" spans="1:7">
      <c r="A935" s="6" t="s">
        <v>193</v>
      </c>
      <c r="B935" s="6">
        <v>600506</v>
      </c>
      <c r="C935" s="6" t="s">
        <v>1192</v>
      </c>
      <c r="D935" s="6" t="s">
        <v>214</v>
      </c>
      <c r="E935" s="6">
        <v>0.8748</v>
      </c>
      <c r="F935" s="6">
        <v>0.0693</v>
      </c>
      <c r="G935" s="6">
        <v>8.36</v>
      </c>
    </row>
    <row r="936" s="4" customFormat="1" ht="17.6" spans="1:7">
      <c r="A936" s="6" t="s">
        <v>335</v>
      </c>
      <c r="B936" s="6">
        <v>982</v>
      </c>
      <c r="C936" s="6" t="s">
        <v>1193</v>
      </c>
      <c r="D936" s="6" t="s">
        <v>276</v>
      </c>
      <c r="E936" s="6">
        <v>0.8747</v>
      </c>
      <c r="F936" s="6">
        <v>0.572</v>
      </c>
      <c r="G936" s="6">
        <v>1.4</v>
      </c>
    </row>
    <row r="937" s="4" customFormat="1" ht="17.6" spans="1:7">
      <c r="A937" s="6" t="s">
        <v>335</v>
      </c>
      <c r="B937" s="6">
        <v>2383</v>
      </c>
      <c r="C937" s="6" t="s">
        <v>1194</v>
      </c>
      <c r="D937" s="6" t="s">
        <v>245</v>
      </c>
      <c r="E937" s="6">
        <v>0.8746</v>
      </c>
      <c r="F937" s="6">
        <v>0.5808</v>
      </c>
      <c r="G937" s="6">
        <v>9.83</v>
      </c>
    </row>
    <row r="938" s="4" customFormat="1" ht="17.6" spans="1:7">
      <c r="A938" s="6" t="s">
        <v>335</v>
      </c>
      <c r="B938" s="6">
        <v>2197</v>
      </c>
      <c r="C938" s="6" t="s">
        <v>1195</v>
      </c>
      <c r="D938" s="6" t="s">
        <v>370</v>
      </c>
      <c r="E938" s="6">
        <v>0.8744</v>
      </c>
      <c r="F938" s="6">
        <v>0.1769</v>
      </c>
      <c r="G938" s="6">
        <v>8.92</v>
      </c>
    </row>
    <row r="939" s="4" customFormat="1" ht="17.6" spans="1:7">
      <c r="A939" s="6" t="s">
        <v>193</v>
      </c>
      <c r="B939" s="6">
        <v>600080</v>
      </c>
      <c r="C939" s="6" t="s">
        <v>1196</v>
      </c>
      <c r="D939" s="6" t="s">
        <v>342</v>
      </c>
      <c r="E939" s="6">
        <v>0.8743</v>
      </c>
      <c r="F939" s="6">
        <v>0.0038</v>
      </c>
      <c r="G939" s="6">
        <v>5.49</v>
      </c>
    </row>
    <row r="940" s="4" customFormat="1" ht="17.6" spans="1:7">
      <c r="A940" s="6" t="s">
        <v>193</v>
      </c>
      <c r="B940" s="6">
        <v>603022</v>
      </c>
      <c r="C940" s="6" t="s">
        <v>1197</v>
      </c>
      <c r="D940" s="6" t="s">
        <v>298</v>
      </c>
      <c r="E940" s="6">
        <v>0.874</v>
      </c>
      <c r="F940" s="6">
        <v>0.5995</v>
      </c>
      <c r="G940" s="6">
        <v>18.03</v>
      </c>
    </row>
    <row r="941" s="4" customFormat="1" ht="17.6" spans="1:7">
      <c r="A941" s="6" t="s">
        <v>193</v>
      </c>
      <c r="B941" s="6">
        <v>688202</v>
      </c>
      <c r="C941" s="6" t="s">
        <v>1198</v>
      </c>
      <c r="D941" s="6" t="s">
        <v>438</v>
      </c>
      <c r="E941" s="6">
        <v>0.8739</v>
      </c>
      <c r="F941" s="6">
        <v>0.9664</v>
      </c>
      <c r="G941" s="6">
        <v>86.31</v>
      </c>
    </row>
    <row r="942" s="4" customFormat="1" ht="17.6" spans="1:7">
      <c r="A942" s="6" t="s">
        <v>335</v>
      </c>
      <c r="B942" s="6">
        <v>2502</v>
      </c>
      <c r="C942" s="6" t="s">
        <v>1199</v>
      </c>
      <c r="D942" s="6" t="s">
        <v>206</v>
      </c>
      <c r="E942" s="6">
        <v>0.8735</v>
      </c>
      <c r="F942" s="6">
        <v>0.3316</v>
      </c>
      <c r="G942" s="6">
        <v>2.61</v>
      </c>
    </row>
    <row r="943" s="4" customFormat="1" ht="17.6" spans="1:7">
      <c r="A943" s="6" t="s">
        <v>193</v>
      </c>
      <c r="B943" s="6">
        <v>688159</v>
      </c>
      <c r="C943" s="6" t="s">
        <v>1200</v>
      </c>
      <c r="D943" s="6"/>
      <c r="E943" s="6">
        <v>0.873</v>
      </c>
      <c r="F943" s="6">
        <v>0.127</v>
      </c>
      <c r="G943" s="6">
        <v>45.75</v>
      </c>
    </row>
    <row r="944" s="4" customFormat="1" ht="17.6" spans="1:7">
      <c r="A944" s="6" t="s">
        <v>335</v>
      </c>
      <c r="B944" s="6">
        <v>300106</v>
      </c>
      <c r="C944" s="6" t="s">
        <v>1201</v>
      </c>
      <c r="D944" s="6" t="s">
        <v>348</v>
      </c>
      <c r="E944" s="6">
        <v>0.8723</v>
      </c>
      <c r="F944" s="6">
        <v>0.2736</v>
      </c>
      <c r="G944" s="6">
        <v>6.19</v>
      </c>
    </row>
    <row r="945" s="4" customFormat="1" ht="17.6" spans="1:7">
      <c r="A945" s="6" t="s">
        <v>335</v>
      </c>
      <c r="B945" s="6">
        <v>300287</v>
      </c>
      <c r="C945" s="6" t="s">
        <v>1202</v>
      </c>
      <c r="D945" s="6" t="s">
        <v>455</v>
      </c>
      <c r="E945" s="6">
        <v>0.8714</v>
      </c>
      <c r="F945" s="6">
        <v>0.1602</v>
      </c>
      <c r="G945" s="6">
        <v>4.43</v>
      </c>
    </row>
    <row r="946" s="4" customFormat="1" ht="17.6" spans="1:7">
      <c r="A946" s="6" t="s">
        <v>335</v>
      </c>
      <c r="B946" s="6">
        <v>300813</v>
      </c>
      <c r="C946" s="6" t="s">
        <v>1203</v>
      </c>
      <c r="D946" s="6"/>
      <c r="E946" s="6">
        <v>0.8714</v>
      </c>
      <c r="F946" s="6">
        <v>0.6286</v>
      </c>
      <c r="G946" s="6">
        <v>54.28</v>
      </c>
    </row>
    <row r="947" s="4" customFormat="1" ht="17.6" spans="1:7">
      <c r="A947" s="6" t="s">
        <v>193</v>
      </c>
      <c r="B947" s="6">
        <v>600306</v>
      </c>
      <c r="C947" s="6" t="s">
        <v>1204</v>
      </c>
      <c r="D947" s="6" t="s">
        <v>218</v>
      </c>
      <c r="E947" s="6">
        <v>0.8713</v>
      </c>
      <c r="F947" s="6">
        <v>1</v>
      </c>
      <c r="G947" s="6">
        <v>4.23</v>
      </c>
    </row>
    <row r="948" s="4" customFormat="1" ht="17.6" spans="1:7">
      <c r="A948" s="6" t="s">
        <v>193</v>
      </c>
      <c r="B948" s="6">
        <v>600900</v>
      </c>
      <c r="C948" s="6" t="s">
        <v>1205</v>
      </c>
      <c r="D948" s="6" t="s">
        <v>230</v>
      </c>
      <c r="E948" s="6">
        <v>0.87</v>
      </c>
      <c r="F948" s="6">
        <v>0.8972</v>
      </c>
      <c r="G948" s="6">
        <v>17.45</v>
      </c>
    </row>
    <row r="949" s="4" customFormat="1" ht="17.6" spans="1:7">
      <c r="A949" s="6" t="s">
        <v>335</v>
      </c>
      <c r="B949" s="6">
        <v>300535</v>
      </c>
      <c r="C949" s="6" t="s">
        <v>1206</v>
      </c>
      <c r="D949" s="6" t="s">
        <v>309</v>
      </c>
      <c r="E949" s="6">
        <v>0.8699</v>
      </c>
      <c r="F949" s="6">
        <v>0.0277</v>
      </c>
      <c r="G949" s="6">
        <v>12.55</v>
      </c>
    </row>
    <row r="950" s="4" customFormat="1" ht="17.6" spans="1:7">
      <c r="A950" s="6" t="s">
        <v>335</v>
      </c>
      <c r="B950" s="6">
        <v>300772</v>
      </c>
      <c r="C950" s="6" t="s">
        <v>1207</v>
      </c>
      <c r="D950" s="6" t="s">
        <v>318</v>
      </c>
      <c r="E950" s="6">
        <v>0.8699</v>
      </c>
      <c r="F950" s="6">
        <v>0.0122</v>
      </c>
      <c r="G950" s="6">
        <v>12.67</v>
      </c>
    </row>
    <row r="951" s="4" customFormat="1" ht="17.6" spans="1:7">
      <c r="A951" s="6" t="s">
        <v>193</v>
      </c>
      <c r="B951" s="6">
        <v>603773</v>
      </c>
      <c r="C951" s="6" t="s">
        <v>1208</v>
      </c>
      <c r="D951" s="6" t="s">
        <v>546</v>
      </c>
      <c r="E951" s="6">
        <v>0.8692</v>
      </c>
      <c r="F951" s="6">
        <v>0.0905</v>
      </c>
      <c r="G951" s="6">
        <v>29.88</v>
      </c>
    </row>
    <row r="952" s="4" customFormat="1" ht="17.6" spans="1:7">
      <c r="A952" s="6" t="s">
        <v>193</v>
      </c>
      <c r="B952" s="6">
        <v>600436</v>
      </c>
      <c r="C952" s="6" t="s">
        <v>128</v>
      </c>
      <c r="D952" s="6" t="s">
        <v>233</v>
      </c>
      <c r="E952" s="6">
        <v>0.8689</v>
      </c>
      <c r="F952" s="6">
        <v>0.915</v>
      </c>
      <c r="G952" s="6">
        <v>140.25</v>
      </c>
    </row>
    <row r="953" s="4" customFormat="1" ht="17.6" spans="1:7">
      <c r="A953" s="6" t="s">
        <v>193</v>
      </c>
      <c r="B953" s="6">
        <v>603305</v>
      </c>
      <c r="C953" s="6" t="s">
        <v>1209</v>
      </c>
      <c r="D953" s="6" t="s">
        <v>283</v>
      </c>
      <c r="E953" s="6">
        <v>0.8686</v>
      </c>
      <c r="F953" s="6">
        <v>0.3781</v>
      </c>
      <c r="G953" s="6">
        <v>42.58</v>
      </c>
    </row>
    <row r="954" s="4" customFormat="1" ht="17.6" spans="1:7">
      <c r="A954" s="6" t="s">
        <v>335</v>
      </c>
      <c r="B954" s="6">
        <v>404</v>
      </c>
      <c r="C954" s="6" t="s">
        <v>1210</v>
      </c>
      <c r="D954" s="6" t="s">
        <v>237</v>
      </c>
      <c r="E954" s="6">
        <v>0.8685</v>
      </c>
      <c r="F954" s="6">
        <v>0.0017</v>
      </c>
      <c r="G954" s="6">
        <v>3.4</v>
      </c>
    </row>
    <row r="955" s="4" customFormat="1" ht="17.6" spans="1:7">
      <c r="A955" s="6" t="s">
        <v>335</v>
      </c>
      <c r="B955" s="6">
        <v>300269</v>
      </c>
      <c r="C955" s="6" t="s">
        <v>1211</v>
      </c>
      <c r="D955" s="6" t="s">
        <v>206</v>
      </c>
      <c r="E955" s="6">
        <v>0.8679</v>
      </c>
      <c r="F955" s="6">
        <v>0.5256</v>
      </c>
      <c r="G955" s="6">
        <v>3.5</v>
      </c>
    </row>
    <row r="956" s="4" customFormat="1" ht="17.6" spans="1:7">
      <c r="A956" s="6" t="s">
        <v>335</v>
      </c>
      <c r="B956" s="6">
        <v>200550</v>
      </c>
      <c r="C956" s="6" t="s">
        <v>1212</v>
      </c>
      <c r="D956" s="6"/>
      <c r="E956" s="6">
        <v>0.8667</v>
      </c>
      <c r="F956" s="6">
        <v>0.0132</v>
      </c>
      <c r="G956" s="6">
        <v>4.99</v>
      </c>
    </row>
    <row r="957" s="4" customFormat="1" ht="17.6" spans="1:7">
      <c r="A957" s="6" t="s">
        <v>335</v>
      </c>
      <c r="B957" s="6">
        <v>506</v>
      </c>
      <c r="C957" s="6" t="s">
        <v>1213</v>
      </c>
      <c r="D957" s="6" t="s">
        <v>212</v>
      </c>
      <c r="E957" s="6">
        <v>0.8663</v>
      </c>
      <c r="F957" s="6">
        <v>0.0194</v>
      </c>
      <c r="G957" s="6">
        <v>2.4</v>
      </c>
    </row>
    <row r="958" s="4" customFormat="1" ht="17.6" spans="1:7">
      <c r="A958" s="6" t="s">
        <v>335</v>
      </c>
      <c r="B958" s="6">
        <v>300202</v>
      </c>
      <c r="C958" s="6" t="s">
        <v>1214</v>
      </c>
      <c r="D958" s="6" t="s">
        <v>370</v>
      </c>
      <c r="E958" s="6">
        <v>0.8662</v>
      </c>
      <c r="F958" s="6">
        <v>0.2123</v>
      </c>
      <c r="G958" s="6">
        <v>10.78</v>
      </c>
    </row>
    <row r="959" s="4" customFormat="1" ht="17.6" spans="1:7">
      <c r="A959" s="6" t="s">
        <v>335</v>
      </c>
      <c r="B959" s="6">
        <v>100</v>
      </c>
      <c r="C959" s="6" t="s">
        <v>1215</v>
      </c>
      <c r="D959" s="6" t="s">
        <v>265</v>
      </c>
      <c r="E959" s="6">
        <v>0.8657</v>
      </c>
      <c r="F959" s="6">
        <v>0.8215</v>
      </c>
      <c r="G959" s="6">
        <v>4.64</v>
      </c>
    </row>
    <row r="960" s="4" customFormat="1" ht="17.6" spans="1:7">
      <c r="A960" s="6" t="s">
        <v>193</v>
      </c>
      <c r="B960" s="6">
        <v>601901</v>
      </c>
      <c r="C960" s="6" t="s">
        <v>1216</v>
      </c>
      <c r="D960" s="6" t="s">
        <v>273</v>
      </c>
      <c r="E960" s="6">
        <v>0.8656</v>
      </c>
      <c r="F960" s="6">
        <v>0.2104</v>
      </c>
      <c r="G960" s="6">
        <v>7.12</v>
      </c>
    </row>
    <row r="961" s="4" customFormat="1" ht="17.6" spans="1:7">
      <c r="A961" s="6" t="s">
        <v>335</v>
      </c>
      <c r="B961" s="6">
        <v>2017</v>
      </c>
      <c r="C961" s="6" t="s">
        <v>1217</v>
      </c>
      <c r="D961" s="6" t="s">
        <v>370</v>
      </c>
      <c r="E961" s="6">
        <v>0.8655</v>
      </c>
      <c r="F961" s="6">
        <v>0.226</v>
      </c>
      <c r="G961" s="6">
        <v>11.62</v>
      </c>
    </row>
    <row r="962" s="4" customFormat="1" ht="17.6" spans="1:7">
      <c r="A962" s="6" t="s">
        <v>335</v>
      </c>
      <c r="B962" s="6">
        <v>2006</v>
      </c>
      <c r="C962" s="6" t="s">
        <v>1218</v>
      </c>
      <c r="D962" s="6" t="s">
        <v>318</v>
      </c>
      <c r="E962" s="6">
        <v>0.865</v>
      </c>
      <c r="F962" s="6">
        <v>0.0564</v>
      </c>
      <c r="G962" s="6">
        <v>4.24</v>
      </c>
    </row>
    <row r="963" s="4" customFormat="1" ht="17.6" spans="1:7">
      <c r="A963" s="6" t="s">
        <v>335</v>
      </c>
      <c r="B963" s="6">
        <v>2838</v>
      </c>
      <c r="C963" s="6" t="s">
        <v>1219</v>
      </c>
      <c r="D963" s="6" t="s">
        <v>309</v>
      </c>
      <c r="E963" s="6">
        <v>0.8647</v>
      </c>
      <c r="F963" s="6">
        <v>0.9469</v>
      </c>
      <c r="G963" s="6">
        <v>32.62</v>
      </c>
    </row>
    <row r="964" s="4" customFormat="1" ht="17.6" spans="1:7">
      <c r="A964" s="6" t="s">
        <v>193</v>
      </c>
      <c r="B964" s="6">
        <v>600393</v>
      </c>
      <c r="C964" s="6" t="s">
        <v>1220</v>
      </c>
      <c r="D964" s="6" t="s">
        <v>212</v>
      </c>
      <c r="E964" s="6">
        <v>0.8644</v>
      </c>
      <c r="F964" s="6">
        <v>0.0961</v>
      </c>
      <c r="G964" s="6">
        <v>2.82</v>
      </c>
    </row>
    <row r="965" s="4" customFormat="1" ht="17.6" spans="1:7">
      <c r="A965" s="6" t="s">
        <v>335</v>
      </c>
      <c r="B965" s="6">
        <v>2574</v>
      </c>
      <c r="C965" s="6" t="s">
        <v>1221</v>
      </c>
      <c r="D965" s="6" t="s">
        <v>201</v>
      </c>
      <c r="E965" s="6">
        <v>0.8642</v>
      </c>
      <c r="F965" s="6">
        <v>0.003</v>
      </c>
      <c r="G965" s="6">
        <v>4.48</v>
      </c>
    </row>
    <row r="966" s="4" customFormat="1" ht="17.6" spans="1:7">
      <c r="A966" s="6" t="s">
        <v>335</v>
      </c>
      <c r="B966" s="6">
        <v>2692</v>
      </c>
      <c r="C966" s="6" t="s">
        <v>1222</v>
      </c>
      <c r="D966" s="6" t="s">
        <v>220</v>
      </c>
      <c r="E966" s="6">
        <v>0.8642</v>
      </c>
      <c r="F966" s="6">
        <v>0.3962</v>
      </c>
      <c r="G966" s="6">
        <v>3.51</v>
      </c>
    </row>
    <row r="967" s="4" customFormat="1" ht="17.6" spans="1:7">
      <c r="A967" s="6" t="s">
        <v>335</v>
      </c>
      <c r="B967" s="6">
        <v>300148</v>
      </c>
      <c r="C967" s="6" t="s">
        <v>1223</v>
      </c>
      <c r="D967" s="6" t="s">
        <v>206</v>
      </c>
      <c r="E967" s="6">
        <v>0.864</v>
      </c>
      <c r="F967" s="6">
        <v>0.001</v>
      </c>
      <c r="G967" s="6">
        <v>3.67</v>
      </c>
    </row>
    <row r="968" s="4" customFormat="1" ht="17.6" spans="1:7">
      <c r="A968" s="6" t="s">
        <v>335</v>
      </c>
      <c r="B968" s="6">
        <v>2205</v>
      </c>
      <c r="C968" s="6" t="s">
        <v>1224</v>
      </c>
      <c r="D968" s="6" t="s">
        <v>305</v>
      </c>
      <c r="E968" s="6">
        <v>0.8637</v>
      </c>
      <c r="F968" s="6">
        <v>0.2336</v>
      </c>
      <c r="G968" s="6">
        <v>12.97</v>
      </c>
    </row>
    <row r="969" s="4" customFormat="1" ht="17.6" spans="1:7">
      <c r="A969" s="6" t="s">
        <v>335</v>
      </c>
      <c r="B969" s="6">
        <v>300506</v>
      </c>
      <c r="C969" s="6" t="s">
        <v>1225</v>
      </c>
      <c r="D969" s="6" t="s">
        <v>285</v>
      </c>
      <c r="E969" s="6">
        <v>0.8635</v>
      </c>
      <c r="F969" s="6">
        <v>0.0152</v>
      </c>
      <c r="G969" s="6">
        <v>5.29</v>
      </c>
    </row>
    <row r="970" s="4" customFormat="1" ht="17.6" spans="1:7">
      <c r="A970" s="6" t="s">
        <v>193</v>
      </c>
      <c r="B970" s="6">
        <v>600547</v>
      </c>
      <c r="C970" s="6" t="s">
        <v>1226</v>
      </c>
      <c r="D970" s="6" t="s">
        <v>222</v>
      </c>
      <c r="E970" s="6">
        <v>0.8633</v>
      </c>
      <c r="F970" s="6">
        <v>0.5871</v>
      </c>
      <c r="G970" s="6">
        <v>36.29</v>
      </c>
    </row>
    <row r="971" s="4" customFormat="1" ht="17.6" spans="1:7">
      <c r="A971" s="6" t="s">
        <v>335</v>
      </c>
      <c r="B971" s="6">
        <v>300022</v>
      </c>
      <c r="C971" s="6" t="s">
        <v>1227</v>
      </c>
      <c r="D971" s="6" t="s">
        <v>204</v>
      </c>
      <c r="E971" s="6">
        <v>0.8626</v>
      </c>
      <c r="F971" s="6">
        <v>1</v>
      </c>
      <c r="G971" s="6">
        <v>4.35</v>
      </c>
    </row>
    <row r="972" s="4" customFormat="1" ht="17.6" spans="1:7">
      <c r="A972" s="6" t="s">
        <v>335</v>
      </c>
      <c r="B972" s="6">
        <v>300517</v>
      </c>
      <c r="C972" s="6" t="s">
        <v>1228</v>
      </c>
      <c r="D972" s="6" t="s">
        <v>285</v>
      </c>
      <c r="E972" s="6">
        <v>0.8621</v>
      </c>
      <c r="F972" s="6">
        <v>0.1868</v>
      </c>
      <c r="G972" s="6">
        <v>15.54</v>
      </c>
    </row>
    <row r="973" s="4" customFormat="1" ht="17.6" spans="1:7">
      <c r="A973" s="6" t="s">
        <v>335</v>
      </c>
      <c r="B973" s="6">
        <v>300290</v>
      </c>
      <c r="C973" s="6" t="s">
        <v>1229</v>
      </c>
      <c r="D973" s="6" t="s">
        <v>455</v>
      </c>
      <c r="E973" s="6">
        <v>0.862</v>
      </c>
      <c r="F973" s="6">
        <v>0.3933</v>
      </c>
      <c r="G973" s="6">
        <v>5.63</v>
      </c>
    </row>
    <row r="974" s="4" customFormat="1" ht="17.6" spans="1:7">
      <c r="A974" s="6" t="s">
        <v>335</v>
      </c>
      <c r="B974" s="6">
        <v>300557</v>
      </c>
      <c r="C974" s="6" t="s">
        <v>1230</v>
      </c>
      <c r="D974" s="6" t="s">
        <v>370</v>
      </c>
      <c r="E974" s="6">
        <v>0.8617</v>
      </c>
      <c r="F974" s="6">
        <v>0.061</v>
      </c>
      <c r="G974" s="6">
        <v>25.49</v>
      </c>
    </row>
    <row r="975" s="4" customFormat="1" ht="17.6" spans="1:7">
      <c r="A975" s="6" t="s">
        <v>335</v>
      </c>
      <c r="B975" s="6">
        <v>300760</v>
      </c>
      <c r="C975" s="6" t="s">
        <v>1231</v>
      </c>
      <c r="D975" s="6" t="s">
        <v>642</v>
      </c>
      <c r="E975" s="6">
        <v>0.8617</v>
      </c>
      <c r="F975" s="6">
        <v>0.7181</v>
      </c>
      <c r="G975" s="6">
        <v>256.3</v>
      </c>
    </row>
    <row r="976" s="4" customFormat="1" ht="17.6" spans="1:7">
      <c r="A976" s="6" t="s">
        <v>335</v>
      </c>
      <c r="B976" s="6">
        <v>2791</v>
      </c>
      <c r="C976" s="6" t="s">
        <v>1232</v>
      </c>
      <c r="D976" s="6" t="s">
        <v>289</v>
      </c>
      <c r="E976" s="6">
        <v>0.8616</v>
      </c>
      <c r="F976" s="6">
        <v>0.996</v>
      </c>
      <c r="G976" s="6">
        <v>68.52</v>
      </c>
    </row>
    <row r="977" s="4" customFormat="1" ht="17.6" spans="1:7">
      <c r="A977" s="6" t="s">
        <v>335</v>
      </c>
      <c r="B977" s="6">
        <v>300317</v>
      </c>
      <c r="C977" s="6" t="s">
        <v>1233</v>
      </c>
      <c r="D977" s="6" t="s">
        <v>546</v>
      </c>
      <c r="E977" s="6">
        <v>0.8613</v>
      </c>
      <c r="F977" s="6">
        <v>0.1271</v>
      </c>
      <c r="G977" s="6">
        <v>3.13</v>
      </c>
    </row>
    <row r="978" s="4" customFormat="1" ht="17.6" spans="1:7">
      <c r="A978" s="6" t="s">
        <v>193</v>
      </c>
      <c r="B978" s="6">
        <v>600074</v>
      </c>
      <c r="C978" s="6" t="s">
        <v>1234</v>
      </c>
      <c r="D978" s="6" t="s">
        <v>370</v>
      </c>
      <c r="E978" s="6">
        <v>0.8609</v>
      </c>
      <c r="F978" s="6">
        <v>1</v>
      </c>
      <c r="G978" s="6">
        <v>0.23</v>
      </c>
    </row>
    <row r="979" s="4" customFormat="1" ht="17.6" spans="1:7">
      <c r="A979" s="6" t="s">
        <v>193</v>
      </c>
      <c r="B979" s="6">
        <v>601515</v>
      </c>
      <c r="C979" s="6" t="s">
        <v>160</v>
      </c>
      <c r="D979" s="6" t="s">
        <v>359</v>
      </c>
      <c r="E979" s="6">
        <v>0.8609</v>
      </c>
      <c r="F979" s="6">
        <v>0.009</v>
      </c>
      <c r="G979" s="6">
        <v>6.08</v>
      </c>
    </row>
    <row r="980" s="4" customFormat="1" ht="17.6" spans="1:7">
      <c r="A980" s="6" t="s">
        <v>335</v>
      </c>
      <c r="B980" s="6">
        <v>881</v>
      </c>
      <c r="C980" s="6" t="s">
        <v>1235</v>
      </c>
      <c r="D980" s="6" t="s">
        <v>596</v>
      </c>
      <c r="E980" s="6">
        <v>0.8604</v>
      </c>
      <c r="F980" s="6">
        <v>0.0483</v>
      </c>
      <c r="G980" s="6">
        <v>6.51</v>
      </c>
    </row>
    <row r="981" s="4" customFormat="1" ht="17.6" spans="1:7">
      <c r="A981" s="6" t="s">
        <v>193</v>
      </c>
      <c r="B981" s="6">
        <v>603738</v>
      </c>
      <c r="C981" s="6" t="s">
        <v>1236</v>
      </c>
      <c r="D981" s="6" t="s">
        <v>370</v>
      </c>
      <c r="E981" s="6">
        <v>0.8601</v>
      </c>
      <c r="F981" s="6">
        <v>0.4851</v>
      </c>
      <c r="G981" s="6">
        <v>23.19</v>
      </c>
    </row>
    <row r="982" s="4" customFormat="1" ht="17.6" spans="1:7">
      <c r="A982" s="6" t="s">
        <v>193</v>
      </c>
      <c r="B982" s="6">
        <v>600601</v>
      </c>
      <c r="C982" s="6" t="s">
        <v>1237</v>
      </c>
      <c r="D982" s="6" t="s">
        <v>411</v>
      </c>
      <c r="E982" s="6">
        <v>0.86</v>
      </c>
      <c r="F982" s="6">
        <v>0.95</v>
      </c>
      <c r="G982" s="6">
        <v>3.54</v>
      </c>
    </row>
    <row r="983" s="4" customFormat="1" ht="17.6" spans="1:7">
      <c r="A983" s="6" t="s">
        <v>335</v>
      </c>
      <c r="B983" s="6">
        <v>2667</v>
      </c>
      <c r="C983" s="6" t="s">
        <v>1238</v>
      </c>
      <c r="D983" s="6" t="s">
        <v>318</v>
      </c>
      <c r="E983" s="6">
        <v>0.8595</v>
      </c>
      <c r="F983" s="6">
        <v>0.1466</v>
      </c>
      <c r="G983" s="6">
        <v>6.36</v>
      </c>
    </row>
    <row r="984" s="4" customFormat="1" ht="17.6" spans="1:7">
      <c r="A984" s="6" t="s">
        <v>335</v>
      </c>
      <c r="B984" s="6">
        <v>2668</v>
      </c>
      <c r="C984" s="6" t="s">
        <v>1239</v>
      </c>
      <c r="D984" s="6" t="s">
        <v>265</v>
      </c>
      <c r="E984" s="6">
        <v>0.8593</v>
      </c>
      <c r="F984" s="6">
        <v>0.1235</v>
      </c>
      <c r="G984" s="6">
        <v>4.95</v>
      </c>
    </row>
    <row r="985" s="4" customFormat="1" ht="17.6" spans="1:7">
      <c r="A985" s="6" t="s">
        <v>335</v>
      </c>
      <c r="B985" s="6">
        <v>300643</v>
      </c>
      <c r="C985" s="6" t="s">
        <v>1240</v>
      </c>
      <c r="D985" s="6" t="s">
        <v>283</v>
      </c>
      <c r="E985" s="6">
        <v>0.8587</v>
      </c>
      <c r="F985" s="6">
        <v>0.7915</v>
      </c>
      <c r="G985" s="6">
        <v>13.28</v>
      </c>
    </row>
    <row r="986" s="4" customFormat="1" ht="17.6" spans="1:7">
      <c r="A986" s="6" t="s">
        <v>335</v>
      </c>
      <c r="B986" s="6">
        <v>300332</v>
      </c>
      <c r="C986" s="6" t="s">
        <v>1241</v>
      </c>
      <c r="D986" s="6" t="s">
        <v>383</v>
      </c>
      <c r="E986" s="6">
        <v>0.8579</v>
      </c>
      <c r="F986" s="6">
        <v>0.2432</v>
      </c>
      <c r="G986" s="6">
        <v>4.76</v>
      </c>
    </row>
    <row r="987" s="4" customFormat="1" ht="17.6" spans="1:7">
      <c r="A987" s="6" t="s">
        <v>193</v>
      </c>
      <c r="B987" s="6">
        <v>600719</v>
      </c>
      <c r="C987" s="6" t="s">
        <v>1242</v>
      </c>
      <c r="D987" s="6" t="s">
        <v>956</v>
      </c>
      <c r="E987" s="6">
        <v>0.8574</v>
      </c>
      <c r="F987" s="6">
        <v>0.3018</v>
      </c>
      <c r="G987" s="6">
        <v>4.25</v>
      </c>
    </row>
    <row r="988" s="4" customFormat="1" ht="17.6" spans="1:7">
      <c r="A988" s="6" t="s">
        <v>335</v>
      </c>
      <c r="B988" s="6">
        <v>637</v>
      </c>
      <c r="C988" s="6" t="s">
        <v>1243</v>
      </c>
      <c r="D988" s="6" t="s">
        <v>259</v>
      </c>
      <c r="E988" s="6">
        <v>0.8574</v>
      </c>
      <c r="F988" s="6">
        <v>0.1005</v>
      </c>
      <c r="G988" s="6">
        <v>4.23</v>
      </c>
    </row>
    <row r="989" s="4" customFormat="1" ht="17.6" spans="1:7">
      <c r="A989" s="6" t="s">
        <v>193</v>
      </c>
      <c r="B989" s="6">
        <v>688030</v>
      </c>
      <c r="C989" s="6" t="s">
        <v>1244</v>
      </c>
      <c r="D989" s="6" t="s">
        <v>242</v>
      </c>
      <c r="E989" s="6">
        <v>0.8571</v>
      </c>
      <c r="F989" s="6">
        <v>0.4</v>
      </c>
      <c r="G989" s="6">
        <v>41.7</v>
      </c>
    </row>
    <row r="990" s="4" customFormat="1" ht="17.6" spans="1:7">
      <c r="A990" s="6" t="s">
        <v>335</v>
      </c>
      <c r="B990" s="6">
        <v>300828</v>
      </c>
      <c r="C990" s="6" t="s">
        <v>1245</v>
      </c>
      <c r="D990" s="6"/>
      <c r="E990" s="6">
        <v>0.8571</v>
      </c>
      <c r="F990" s="6">
        <v>0.7143</v>
      </c>
      <c r="G990" s="6">
        <v>26.02</v>
      </c>
    </row>
    <row r="991" s="4" customFormat="1" ht="17.6" spans="1:7">
      <c r="A991" s="6" t="s">
        <v>193</v>
      </c>
      <c r="B991" s="6">
        <v>600621</v>
      </c>
      <c r="C991" s="6" t="s">
        <v>1246</v>
      </c>
      <c r="D991" s="6" t="s">
        <v>273</v>
      </c>
      <c r="E991" s="6">
        <v>0.8565</v>
      </c>
      <c r="F991" s="6">
        <v>0.6778</v>
      </c>
      <c r="G991" s="6">
        <v>16.6</v>
      </c>
    </row>
    <row r="992" s="4" customFormat="1" ht="17.6" spans="1:7">
      <c r="A992" s="6" t="s">
        <v>335</v>
      </c>
      <c r="B992" s="6">
        <v>573</v>
      </c>
      <c r="C992" s="6" t="s">
        <v>1247</v>
      </c>
      <c r="D992" s="6" t="s">
        <v>212</v>
      </c>
      <c r="E992" s="6">
        <v>0.8563</v>
      </c>
      <c r="F992" s="6">
        <v>0.0173</v>
      </c>
      <c r="G992" s="6">
        <v>2.66</v>
      </c>
    </row>
    <row r="993" s="4" customFormat="1" ht="17.6" spans="1:7">
      <c r="A993" s="6" t="s">
        <v>335</v>
      </c>
      <c r="B993" s="6">
        <v>2847</v>
      </c>
      <c r="C993" s="6" t="s">
        <v>1248</v>
      </c>
      <c r="D993" s="6" t="s">
        <v>348</v>
      </c>
      <c r="E993" s="6">
        <v>0.8553</v>
      </c>
      <c r="F993" s="6">
        <v>0.9987</v>
      </c>
      <c r="G993" s="6">
        <v>75.69</v>
      </c>
    </row>
    <row r="994" s="4" customFormat="1" ht="17.6" spans="1:7">
      <c r="A994" s="6" t="s">
        <v>335</v>
      </c>
      <c r="B994" s="6">
        <v>300282</v>
      </c>
      <c r="C994" s="6" t="s">
        <v>1249</v>
      </c>
      <c r="D994" s="6" t="s">
        <v>546</v>
      </c>
      <c r="E994" s="6">
        <v>0.8553</v>
      </c>
      <c r="F994" s="6">
        <v>0.0011</v>
      </c>
      <c r="G994" s="6">
        <v>5.75</v>
      </c>
    </row>
    <row r="995" s="4" customFormat="1" ht="17.6" spans="1:7">
      <c r="A995" s="6" t="s">
        <v>335</v>
      </c>
      <c r="B995" s="6">
        <v>300588</v>
      </c>
      <c r="C995" s="6" t="s">
        <v>1250</v>
      </c>
      <c r="D995" s="6" t="s">
        <v>242</v>
      </c>
      <c r="E995" s="6">
        <v>0.855</v>
      </c>
      <c r="F995" s="6">
        <v>0.0112</v>
      </c>
      <c r="G995" s="6">
        <v>8.87</v>
      </c>
    </row>
    <row r="996" s="4" customFormat="1" ht="17.6" spans="1:7">
      <c r="A996" s="6" t="s">
        <v>193</v>
      </c>
      <c r="B996" s="6">
        <v>600267</v>
      </c>
      <c r="C996" s="6" t="s">
        <v>1251</v>
      </c>
      <c r="D996" s="6" t="s">
        <v>342</v>
      </c>
      <c r="E996" s="6">
        <v>0.8547</v>
      </c>
      <c r="F996" s="6">
        <v>0.4395</v>
      </c>
      <c r="G996" s="6">
        <v>14.1</v>
      </c>
    </row>
    <row r="997" s="4" customFormat="1" ht="17.6" spans="1:7">
      <c r="A997" s="6" t="s">
        <v>335</v>
      </c>
      <c r="B997" s="6">
        <v>2630</v>
      </c>
      <c r="C997" s="6" t="s">
        <v>1252</v>
      </c>
      <c r="D997" s="6" t="s">
        <v>237</v>
      </c>
      <c r="E997" s="6">
        <v>0.8544</v>
      </c>
      <c r="F997" s="6">
        <v>0.0144</v>
      </c>
      <c r="G997" s="6">
        <v>2.21</v>
      </c>
    </row>
    <row r="998" s="4" customFormat="1" ht="17.6" spans="1:7">
      <c r="A998" s="6" t="s">
        <v>193</v>
      </c>
      <c r="B998" s="6">
        <v>600258</v>
      </c>
      <c r="C998" s="6" t="s">
        <v>1253</v>
      </c>
      <c r="D998" s="6" t="s">
        <v>235</v>
      </c>
      <c r="E998" s="6">
        <v>0.8532</v>
      </c>
      <c r="F998" s="6">
        <v>0.4481</v>
      </c>
      <c r="G998" s="6">
        <v>16.36</v>
      </c>
    </row>
    <row r="999" s="4" customFormat="1" ht="17.6" spans="1:7">
      <c r="A999" s="6" t="s">
        <v>193</v>
      </c>
      <c r="B999" s="6">
        <v>603043</v>
      </c>
      <c r="C999" s="6" t="s">
        <v>1254</v>
      </c>
      <c r="D999" s="6" t="s">
        <v>348</v>
      </c>
      <c r="E999" s="6">
        <v>0.853</v>
      </c>
      <c r="F999" s="6">
        <v>0.428</v>
      </c>
      <c r="G999" s="6">
        <v>29.04</v>
      </c>
    </row>
    <row r="1000" s="4" customFormat="1" ht="17.6" spans="1:7">
      <c r="A1000" s="6" t="s">
        <v>193</v>
      </c>
      <c r="B1000" s="6">
        <v>603900</v>
      </c>
      <c r="C1000" s="6" t="s">
        <v>1255</v>
      </c>
      <c r="D1000" s="6" t="s">
        <v>201</v>
      </c>
      <c r="E1000" s="6">
        <v>0.8517</v>
      </c>
      <c r="F1000" s="6">
        <v>0.0084</v>
      </c>
      <c r="G1000" s="6">
        <v>7.04</v>
      </c>
    </row>
    <row r="1001" s="4" customFormat="1" ht="17.6" spans="1:7">
      <c r="A1001" s="6" t="s">
        <v>335</v>
      </c>
      <c r="B1001" s="6">
        <v>2211</v>
      </c>
      <c r="C1001" s="6" t="s">
        <v>1256</v>
      </c>
      <c r="D1001" s="6" t="s">
        <v>257</v>
      </c>
      <c r="E1001" s="6">
        <v>0.8516</v>
      </c>
      <c r="F1001" s="6">
        <v>0.7489</v>
      </c>
      <c r="G1001" s="6">
        <v>5.25</v>
      </c>
    </row>
    <row r="1002" s="4" customFormat="1" ht="17.6" spans="1:7">
      <c r="A1002" s="6" t="s">
        <v>193</v>
      </c>
      <c r="B1002" s="6">
        <v>603185</v>
      </c>
      <c r="C1002" s="6" t="s">
        <v>1257</v>
      </c>
      <c r="D1002" s="6" t="s">
        <v>237</v>
      </c>
      <c r="E1002" s="6">
        <v>0.8514</v>
      </c>
      <c r="F1002" s="6">
        <v>0.6285</v>
      </c>
      <c r="G1002" s="6">
        <v>38.92</v>
      </c>
    </row>
    <row r="1003" s="4" customFormat="1" ht="17.6" spans="1:7">
      <c r="A1003" s="6" t="s">
        <v>335</v>
      </c>
      <c r="B1003" s="6">
        <v>300707</v>
      </c>
      <c r="C1003" s="6" t="s">
        <v>1258</v>
      </c>
      <c r="D1003" s="6" t="s">
        <v>318</v>
      </c>
      <c r="E1003" s="6">
        <v>0.851</v>
      </c>
      <c r="F1003" s="6">
        <v>0.5048</v>
      </c>
      <c r="G1003" s="6">
        <v>17.86</v>
      </c>
    </row>
    <row r="1004" s="4" customFormat="1" ht="17.6" spans="1:7">
      <c r="A1004" s="6" t="s">
        <v>193</v>
      </c>
      <c r="B1004" s="6">
        <v>600322</v>
      </c>
      <c r="C1004" s="6" t="s">
        <v>1259</v>
      </c>
      <c r="D1004" s="6" t="s">
        <v>212</v>
      </c>
      <c r="E1004" s="6">
        <v>0.8492</v>
      </c>
      <c r="F1004" s="6">
        <v>0.0029</v>
      </c>
      <c r="G1004" s="6">
        <v>2.49</v>
      </c>
    </row>
    <row r="1005" s="4" customFormat="1" ht="17.6" spans="1:7">
      <c r="A1005" s="6" t="s">
        <v>193</v>
      </c>
      <c r="B1005" s="6">
        <v>603530</v>
      </c>
      <c r="C1005" s="6" t="s">
        <v>1260</v>
      </c>
      <c r="D1005" s="6" t="s">
        <v>220</v>
      </c>
      <c r="E1005" s="6">
        <v>0.8492</v>
      </c>
      <c r="F1005" s="6">
        <v>0.7821</v>
      </c>
      <c r="G1005" s="6">
        <v>26.27</v>
      </c>
    </row>
    <row r="1006" s="4" customFormat="1" ht="17.6" spans="1:7">
      <c r="A1006" s="6" t="s">
        <v>193</v>
      </c>
      <c r="B1006" s="6">
        <v>601101</v>
      </c>
      <c r="C1006" s="6" t="s">
        <v>1261</v>
      </c>
      <c r="D1006" s="6" t="s">
        <v>483</v>
      </c>
      <c r="E1006" s="6">
        <v>0.8486</v>
      </c>
      <c r="F1006" s="6">
        <v>0.0276</v>
      </c>
      <c r="G1006" s="6">
        <v>3.69</v>
      </c>
    </row>
    <row r="1007" s="4" customFormat="1" ht="17.6" spans="1:7">
      <c r="A1007" s="6" t="s">
        <v>193</v>
      </c>
      <c r="B1007" s="6">
        <v>600495</v>
      </c>
      <c r="C1007" s="6" t="s">
        <v>1262</v>
      </c>
      <c r="D1007" s="6" t="s">
        <v>237</v>
      </c>
      <c r="E1007" s="6">
        <v>0.8483</v>
      </c>
      <c r="F1007" s="6">
        <v>0.0195</v>
      </c>
      <c r="G1007" s="6">
        <v>4.01</v>
      </c>
    </row>
    <row r="1008" s="4" customFormat="1" ht="17.6" spans="1:7">
      <c r="A1008" s="6" t="s">
        <v>193</v>
      </c>
      <c r="B1008" s="6">
        <v>603666</v>
      </c>
      <c r="C1008" s="6" t="s">
        <v>1263</v>
      </c>
      <c r="D1008" s="6" t="s">
        <v>318</v>
      </c>
      <c r="E1008" s="6">
        <v>0.8475</v>
      </c>
      <c r="F1008" s="6">
        <v>0.8257</v>
      </c>
      <c r="G1008" s="6">
        <v>104.63</v>
      </c>
    </row>
    <row r="1009" s="4" customFormat="1" ht="17.6" spans="1:7">
      <c r="A1009" s="6" t="s">
        <v>193</v>
      </c>
      <c r="B1009" s="6">
        <v>600583</v>
      </c>
      <c r="C1009" s="6" t="s">
        <v>1264</v>
      </c>
      <c r="D1009" s="6" t="s">
        <v>654</v>
      </c>
      <c r="E1009" s="6">
        <v>0.8474</v>
      </c>
      <c r="F1009" s="6">
        <v>0.0095</v>
      </c>
      <c r="G1009" s="6">
        <v>4.95</v>
      </c>
    </row>
    <row r="1010" s="4" customFormat="1" ht="17.6" spans="1:7">
      <c r="A1010" s="6" t="s">
        <v>193</v>
      </c>
      <c r="B1010" s="6">
        <v>600960</v>
      </c>
      <c r="C1010" s="6" t="s">
        <v>1265</v>
      </c>
      <c r="D1010" s="6" t="s">
        <v>283</v>
      </c>
      <c r="E1010" s="6">
        <v>0.8463</v>
      </c>
      <c r="F1010" s="6">
        <v>0.0067</v>
      </c>
      <c r="G1010" s="6">
        <v>2.96</v>
      </c>
    </row>
    <row r="1011" s="4" customFormat="1" ht="17.6" spans="1:7">
      <c r="A1011" s="6" t="s">
        <v>193</v>
      </c>
      <c r="B1011" s="6">
        <v>603396</v>
      </c>
      <c r="C1011" s="6" t="s">
        <v>1266</v>
      </c>
      <c r="D1011" s="6" t="s">
        <v>318</v>
      </c>
      <c r="E1011" s="6">
        <v>0.8463</v>
      </c>
      <c r="F1011" s="6">
        <v>0.1181</v>
      </c>
      <c r="G1011" s="6">
        <v>19.37</v>
      </c>
    </row>
    <row r="1012" s="4" customFormat="1" ht="17.6" spans="1:7">
      <c r="A1012" s="6" t="s">
        <v>335</v>
      </c>
      <c r="B1012" s="6">
        <v>2333</v>
      </c>
      <c r="C1012" s="6" t="s">
        <v>1267</v>
      </c>
      <c r="D1012" s="6" t="s">
        <v>305</v>
      </c>
      <c r="E1012" s="6">
        <v>0.846</v>
      </c>
      <c r="F1012" s="6">
        <v>0.0943</v>
      </c>
      <c r="G1012" s="6">
        <v>4.23</v>
      </c>
    </row>
    <row r="1013" s="4" customFormat="1" ht="17.6" spans="1:7">
      <c r="A1013" s="6" t="s">
        <v>335</v>
      </c>
      <c r="B1013" s="6">
        <v>300292</v>
      </c>
      <c r="C1013" s="6" t="s">
        <v>1268</v>
      </c>
      <c r="D1013" s="6" t="s">
        <v>245</v>
      </c>
      <c r="E1013" s="6">
        <v>0.8459</v>
      </c>
      <c r="F1013" s="6">
        <v>0.4624</v>
      </c>
      <c r="G1013" s="6">
        <v>5.2</v>
      </c>
    </row>
    <row r="1014" s="4" customFormat="1" ht="17.6" spans="1:7">
      <c r="A1014" s="6" t="s">
        <v>193</v>
      </c>
      <c r="B1014" s="6">
        <v>603283</v>
      </c>
      <c r="C1014" s="6" t="s">
        <v>1269</v>
      </c>
      <c r="D1014" s="6" t="s">
        <v>318</v>
      </c>
      <c r="E1014" s="6">
        <v>0.8457</v>
      </c>
      <c r="F1014" s="6">
        <v>0.8546</v>
      </c>
      <c r="G1014" s="6">
        <v>36.81</v>
      </c>
    </row>
    <row r="1015" s="4" customFormat="1" ht="17.6" spans="1:7">
      <c r="A1015" s="6" t="s">
        <v>335</v>
      </c>
      <c r="B1015" s="6">
        <v>300785</v>
      </c>
      <c r="C1015" s="6" t="s">
        <v>1270</v>
      </c>
      <c r="D1015" s="6" t="s">
        <v>325</v>
      </c>
      <c r="E1015" s="6">
        <v>0.8454</v>
      </c>
      <c r="F1015" s="6">
        <v>0.8351</v>
      </c>
      <c r="G1015" s="6">
        <v>172.86</v>
      </c>
    </row>
    <row r="1016" s="4" customFormat="1" ht="17.6" spans="1:7">
      <c r="A1016" s="6" t="s">
        <v>335</v>
      </c>
      <c r="B1016" s="6">
        <v>2920</v>
      </c>
      <c r="C1016" s="6" t="s">
        <v>1271</v>
      </c>
      <c r="D1016" s="6" t="s">
        <v>370</v>
      </c>
      <c r="E1016" s="6">
        <v>0.8453</v>
      </c>
      <c r="F1016" s="6">
        <v>0.8489</v>
      </c>
      <c r="G1016" s="6">
        <v>41.03</v>
      </c>
    </row>
    <row r="1017" s="4" customFormat="1" ht="17.6" spans="1:7">
      <c r="A1017" s="6" t="s">
        <v>193</v>
      </c>
      <c r="B1017" s="6">
        <v>603583</v>
      </c>
      <c r="C1017" s="6" t="s">
        <v>1272</v>
      </c>
      <c r="D1017" s="6" t="s">
        <v>220</v>
      </c>
      <c r="E1017" s="6">
        <v>0.845</v>
      </c>
      <c r="F1017" s="6">
        <v>0.7468</v>
      </c>
      <c r="G1017" s="6">
        <v>49.49</v>
      </c>
    </row>
    <row r="1018" s="4" customFormat="1" ht="17.6" spans="1:7">
      <c r="A1018" s="6" t="s">
        <v>335</v>
      </c>
      <c r="B1018" s="6">
        <v>300788</v>
      </c>
      <c r="C1018" s="6" t="s">
        <v>1273</v>
      </c>
      <c r="D1018" s="6" t="s">
        <v>206</v>
      </c>
      <c r="E1018" s="6">
        <v>0.845</v>
      </c>
      <c r="F1018" s="6">
        <v>0.385</v>
      </c>
      <c r="G1018" s="6">
        <v>45.8</v>
      </c>
    </row>
    <row r="1019" s="4" customFormat="1" ht="17.6" spans="1:7">
      <c r="A1019" s="6" t="s">
        <v>335</v>
      </c>
      <c r="B1019" s="6">
        <v>2292</v>
      </c>
      <c r="C1019" s="6" t="s">
        <v>1274</v>
      </c>
      <c r="D1019" s="6" t="s">
        <v>432</v>
      </c>
      <c r="E1019" s="6">
        <v>0.8449</v>
      </c>
      <c r="F1019" s="6">
        <v>0.1113</v>
      </c>
      <c r="G1019" s="6">
        <v>6.37</v>
      </c>
    </row>
    <row r="1020" s="4" customFormat="1" ht="17.6" spans="1:7">
      <c r="A1020" s="6" t="s">
        <v>335</v>
      </c>
      <c r="B1020" s="6">
        <v>2627</v>
      </c>
      <c r="C1020" s="6" t="s">
        <v>1275</v>
      </c>
      <c r="D1020" s="6" t="s">
        <v>490</v>
      </c>
      <c r="E1020" s="6">
        <v>0.8448</v>
      </c>
      <c r="F1020" s="6">
        <v>0.2286</v>
      </c>
      <c r="G1020" s="6">
        <v>9.76</v>
      </c>
    </row>
    <row r="1021" s="4" customFormat="1" ht="17.6" spans="1:7">
      <c r="A1021" s="6" t="s">
        <v>335</v>
      </c>
      <c r="B1021" s="6">
        <v>300581</v>
      </c>
      <c r="C1021" s="6" t="s">
        <v>1276</v>
      </c>
      <c r="D1021" s="6" t="s">
        <v>521</v>
      </c>
      <c r="E1021" s="6">
        <v>0.8447</v>
      </c>
      <c r="F1021" s="6">
        <v>0.2372</v>
      </c>
      <c r="G1021" s="6">
        <v>15.25</v>
      </c>
    </row>
    <row r="1022" s="4" customFormat="1" ht="17.6" spans="1:7">
      <c r="A1022" s="6" t="s">
        <v>193</v>
      </c>
      <c r="B1022" s="6">
        <v>600579</v>
      </c>
      <c r="C1022" s="6" t="s">
        <v>1277</v>
      </c>
      <c r="D1022" s="6" t="s">
        <v>318</v>
      </c>
      <c r="E1022" s="6">
        <v>0.8441</v>
      </c>
      <c r="F1022" s="6">
        <v>0.0177</v>
      </c>
      <c r="G1022" s="6">
        <v>5.72</v>
      </c>
    </row>
    <row r="1023" s="4" customFormat="1" ht="17.6" spans="1:7">
      <c r="A1023" s="6" t="s">
        <v>193</v>
      </c>
      <c r="B1023" s="6">
        <v>603698</v>
      </c>
      <c r="C1023" s="6" t="s">
        <v>1278</v>
      </c>
      <c r="D1023" s="6" t="s">
        <v>359</v>
      </c>
      <c r="E1023" s="6">
        <v>0.8438</v>
      </c>
      <c r="F1023" s="6">
        <v>0.0164</v>
      </c>
      <c r="G1023" s="6">
        <v>10.8</v>
      </c>
    </row>
    <row r="1024" s="4" customFormat="1" ht="17.6" spans="1:7">
      <c r="A1024" s="6" t="s">
        <v>335</v>
      </c>
      <c r="B1024" s="6">
        <v>2155</v>
      </c>
      <c r="C1024" s="6" t="s">
        <v>1279</v>
      </c>
      <c r="D1024" s="6" t="s">
        <v>222</v>
      </c>
      <c r="E1024" s="6">
        <v>0.8433</v>
      </c>
      <c r="F1024" s="6">
        <v>0.0709</v>
      </c>
      <c r="G1024" s="6">
        <v>7.61</v>
      </c>
    </row>
    <row r="1025" s="4" customFormat="1" ht="17.6" spans="1:7">
      <c r="A1025" s="6" t="s">
        <v>193</v>
      </c>
      <c r="B1025" s="6">
        <v>600739</v>
      </c>
      <c r="C1025" s="6" t="s">
        <v>1280</v>
      </c>
      <c r="D1025" s="6" t="s">
        <v>239</v>
      </c>
      <c r="E1025" s="6">
        <v>0.8432</v>
      </c>
      <c r="F1025" s="6">
        <v>0.1863</v>
      </c>
      <c r="G1025" s="6">
        <v>17.61</v>
      </c>
    </row>
    <row r="1026" s="4" customFormat="1" ht="17.6" spans="1:7">
      <c r="A1026" s="6" t="s">
        <v>193</v>
      </c>
      <c r="B1026" s="6">
        <v>600671</v>
      </c>
      <c r="C1026" s="6" t="s">
        <v>1281</v>
      </c>
      <c r="D1026" s="6" t="s">
        <v>342</v>
      </c>
      <c r="E1026" s="6">
        <v>0.8428</v>
      </c>
      <c r="F1026" s="6">
        <v>0.3292</v>
      </c>
      <c r="G1026" s="6">
        <v>11.26</v>
      </c>
    </row>
    <row r="1027" s="4" customFormat="1" ht="17.6" spans="1:7">
      <c r="A1027" s="6" t="s">
        <v>193</v>
      </c>
      <c r="B1027" s="6">
        <v>600660</v>
      </c>
      <c r="C1027" s="6" t="s">
        <v>1282</v>
      </c>
      <c r="D1027" s="6" t="s">
        <v>283</v>
      </c>
      <c r="E1027" s="6">
        <v>0.8418</v>
      </c>
      <c r="F1027" s="6">
        <v>0.2698</v>
      </c>
      <c r="G1027" s="6">
        <v>19.79</v>
      </c>
    </row>
    <row r="1028" s="4" customFormat="1" ht="17.6" spans="1:7">
      <c r="A1028" s="6" t="s">
        <v>193</v>
      </c>
      <c r="B1028" s="6">
        <v>600815</v>
      </c>
      <c r="C1028" s="6" t="s">
        <v>1283</v>
      </c>
      <c r="D1028" s="6" t="s">
        <v>318</v>
      </c>
      <c r="E1028" s="6">
        <v>0.8418</v>
      </c>
      <c r="F1028" s="6">
        <v>0.5597</v>
      </c>
      <c r="G1028" s="6">
        <v>2.29</v>
      </c>
    </row>
    <row r="1029" s="4" customFormat="1" ht="17.6" spans="1:7">
      <c r="A1029" s="6" t="s">
        <v>193</v>
      </c>
      <c r="B1029" s="6">
        <v>603037</v>
      </c>
      <c r="C1029" s="6" t="s">
        <v>1284</v>
      </c>
      <c r="D1029" s="6" t="s">
        <v>283</v>
      </c>
      <c r="E1029" s="6">
        <v>0.8417</v>
      </c>
      <c r="F1029" s="6">
        <v>0.0377</v>
      </c>
      <c r="G1029" s="6">
        <v>15.35</v>
      </c>
    </row>
    <row r="1030" s="4" customFormat="1" ht="17.6" spans="1:7">
      <c r="A1030" s="6" t="s">
        <v>335</v>
      </c>
      <c r="B1030" s="6">
        <v>300677</v>
      </c>
      <c r="C1030" s="6" t="s">
        <v>1285</v>
      </c>
      <c r="D1030" s="6" t="s">
        <v>642</v>
      </c>
      <c r="E1030" s="6">
        <v>0.8417</v>
      </c>
      <c r="F1030" s="6">
        <v>0.9364</v>
      </c>
      <c r="G1030" s="6">
        <v>56.32</v>
      </c>
    </row>
    <row r="1031" s="4" customFormat="1" ht="17.6" spans="1:7">
      <c r="A1031" s="6" t="s">
        <v>335</v>
      </c>
      <c r="B1031" s="6">
        <v>2488</v>
      </c>
      <c r="C1031" s="6" t="s">
        <v>1286</v>
      </c>
      <c r="D1031" s="6" t="s">
        <v>283</v>
      </c>
      <c r="E1031" s="6">
        <v>0.8416</v>
      </c>
      <c r="F1031" s="6">
        <v>0.0914</v>
      </c>
      <c r="G1031" s="6">
        <v>6.12</v>
      </c>
    </row>
    <row r="1032" s="4" customFormat="1" ht="17.6" spans="1:7">
      <c r="A1032" s="6" t="s">
        <v>193</v>
      </c>
      <c r="B1032" s="6">
        <v>688012</v>
      </c>
      <c r="C1032" s="6" t="s">
        <v>1287</v>
      </c>
      <c r="D1032" s="6" t="s">
        <v>228</v>
      </c>
      <c r="E1032" s="6">
        <v>0.8413</v>
      </c>
      <c r="F1032" s="6">
        <v>0.8466</v>
      </c>
      <c r="G1032" s="6">
        <v>168.06</v>
      </c>
    </row>
    <row r="1033" s="4" customFormat="1" ht="17.6" spans="1:7">
      <c r="A1033" s="6" t="s">
        <v>335</v>
      </c>
      <c r="B1033" s="6">
        <v>300245</v>
      </c>
      <c r="C1033" s="6" t="s">
        <v>1288</v>
      </c>
      <c r="D1033" s="6" t="s">
        <v>455</v>
      </c>
      <c r="E1033" s="6">
        <v>0.8409</v>
      </c>
      <c r="F1033" s="6">
        <v>0.0042</v>
      </c>
      <c r="G1033" s="6">
        <v>8.77</v>
      </c>
    </row>
    <row r="1034" s="4" customFormat="1" ht="17.6" spans="1:7">
      <c r="A1034" s="6" t="s">
        <v>335</v>
      </c>
      <c r="B1034" s="6">
        <v>2245</v>
      </c>
      <c r="C1034" s="6" t="s">
        <v>1289</v>
      </c>
      <c r="D1034" s="6" t="s">
        <v>287</v>
      </c>
      <c r="E1034" s="6">
        <v>0.8394</v>
      </c>
      <c r="F1034" s="6">
        <v>0.079</v>
      </c>
      <c r="G1034" s="6">
        <v>3.8</v>
      </c>
    </row>
    <row r="1035" s="4" customFormat="1" ht="17.6" spans="1:7">
      <c r="A1035" s="6" t="s">
        <v>335</v>
      </c>
      <c r="B1035" s="6">
        <v>300001</v>
      </c>
      <c r="C1035" s="6" t="s">
        <v>1290</v>
      </c>
      <c r="D1035" s="6" t="s">
        <v>357</v>
      </c>
      <c r="E1035" s="6">
        <v>0.8393</v>
      </c>
      <c r="F1035" s="6">
        <v>0.4299</v>
      </c>
      <c r="G1035" s="6">
        <v>19.44</v>
      </c>
    </row>
    <row r="1036" s="4" customFormat="1" ht="17.6" spans="1:7">
      <c r="A1036" s="6" t="s">
        <v>335</v>
      </c>
      <c r="B1036" s="6">
        <v>585</v>
      </c>
      <c r="C1036" s="6" t="s">
        <v>1291</v>
      </c>
      <c r="D1036" s="6" t="s">
        <v>357</v>
      </c>
      <c r="E1036" s="6">
        <v>0.8392</v>
      </c>
      <c r="F1036" s="6">
        <v>0.8905</v>
      </c>
      <c r="G1036" s="6">
        <v>1.36</v>
      </c>
    </row>
    <row r="1037" s="4" customFormat="1" ht="17.6" spans="1:7">
      <c r="A1037" s="6" t="s">
        <v>193</v>
      </c>
      <c r="B1037" s="6">
        <v>688089</v>
      </c>
      <c r="C1037" s="6" t="s">
        <v>1292</v>
      </c>
      <c r="D1037" s="6" t="s">
        <v>348</v>
      </c>
      <c r="E1037" s="6">
        <v>0.8391</v>
      </c>
      <c r="F1037" s="6">
        <v>0.8621</v>
      </c>
      <c r="G1037" s="6">
        <v>37</v>
      </c>
    </row>
    <row r="1038" s="4" customFormat="1" ht="17.6" spans="1:7">
      <c r="A1038" s="6" t="s">
        <v>335</v>
      </c>
      <c r="B1038" s="6">
        <v>200058</v>
      </c>
      <c r="C1038" s="6" t="s">
        <v>1293</v>
      </c>
      <c r="D1038" s="6"/>
      <c r="E1038" s="6">
        <v>0.839</v>
      </c>
      <c r="F1038" s="6">
        <v>0.0843</v>
      </c>
      <c r="G1038" s="6">
        <v>2.22</v>
      </c>
    </row>
    <row r="1039" s="4" customFormat="1" ht="17.6" spans="1:7">
      <c r="A1039" s="6" t="s">
        <v>193</v>
      </c>
      <c r="B1039" s="6">
        <v>600375</v>
      </c>
      <c r="C1039" s="6" t="s">
        <v>1294</v>
      </c>
      <c r="D1039" s="6" t="s">
        <v>318</v>
      </c>
      <c r="E1039" s="6">
        <v>0.8387</v>
      </c>
      <c r="F1039" s="6">
        <v>0.2122</v>
      </c>
      <c r="G1039" s="6">
        <v>5.09</v>
      </c>
    </row>
    <row r="1040" s="4" customFormat="1" ht="17.6" spans="1:7">
      <c r="A1040" s="6" t="s">
        <v>335</v>
      </c>
      <c r="B1040" s="6">
        <v>58</v>
      </c>
      <c r="C1040" s="6" t="s">
        <v>1295</v>
      </c>
      <c r="D1040" s="6" t="s">
        <v>856</v>
      </c>
      <c r="E1040" s="6">
        <v>0.8385</v>
      </c>
      <c r="F1040" s="6">
        <v>0.4851</v>
      </c>
      <c r="G1040" s="6">
        <v>6.31</v>
      </c>
    </row>
    <row r="1041" s="4" customFormat="1" ht="17.6" spans="1:7">
      <c r="A1041" s="6" t="s">
        <v>335</v>
      </c>
      <c r="B1041" s="6">
        <v>2673</v>
      </c>
      <c r="C1041" s="6" t="s">
        <v>1296</v>
      </c>
      <c r="D1041" s="6" t="s">
        <v>273</v>
      </c>
      <c r="E1041" s="6">
        <v>0.8381</v>
      </c>
      <c r="F1041" s="6">
        <v>0.0451</v>
      </c>
      <c r="G1041" s="6">
        <v>7.95</v>
      </c>
    </row>
    <row r="1042" s="4" customFormat="1" ht="17.6" spans="1:7">
      <c r="A1042" s="6" t="s">
        <v>335</v>
      </c>
      <c r="B1042" s="6">
        <v>300008</v>
      </c>
      <c r="C1042" s="6" t="s">
        <v>1297</v>
      </c>
      <c r="D1042" s="6" t="s">
        <v>359</v>
      </c>
      <c r="E1042" s="6">
        <v>0.8381</v>
      </c>
      <c r="F1042" s="6">
        <v>0.7673</v>
      </c>
      <c r="G1042" s="6">
        <v>2.7</v>
      </c>
    </row>
    <row r="1043" s="4" customFormat="1" ht="17.6" spans="1:7">
      <c r="A1043" s="6" t="s">
        <v>193</v>
      </c>
      <c r="B1043" s="6">
        <v>601989</v>
      </c>
      <c r="C1043" s="6" t="s">
        <v>1298</v>
      </c>
      <c r="D1043" s="6" t="s">
        <v>318</v>
      </c>
      <c r="E1043" s="6">
        <v>0.8379</v>
      </c>
      <c r="F1043" s="6">
        <v>0.0201</v>
      </c>
      <c r="G1043" s="6">
        <v>4.17</v>
      </c>
    </row>
    <row r="1044" s="4" customFormat="1" ht="17.6" spans="1:7">
      <c r="A1044" s="6" t="s">
        <v>335</v>
      </c>
      <c r="B1044" s="6">
        <v>300225</v>
      </c>
      <c r="C1044" s="6" t="s">
        <v>1299</v>
      </c>
      <c r="D1044" s="6" t="s">
        <v>309</v>
      </c>
      <c r="E1044" s="6">
        <v>0.8378</v>
      </c>
      <c r="F1044" s="6">
        <v>0.5864</v>
      </c>
      <c r="G1044" s="6">
        <v>6.1</v>
      </c>
    </row>
    <row r="1045" s="4" customFormat="1" ht="17.6" spans="1:7">
      <c r="A1045" s="6" t="s">
        <v>193</v>
      </c>
      <c r="B1045" s="6">
        <v>601015</v>
      </c>
      <c r="C1045" s="6" t="s">
        <v>1300</v>
      </c>
      <c r="D1045" s="6" t="s">
        <v>483</v>
      </c>
      <c r="E1045" s="6">
        <v>0.8375</v>
      </c>
      <c r="F1045" s="6">
        <v>0.0127</v>
      </c>
      <c r="G1045" s="6">
        <v>2.68</v>
      </c>
    </row>
    <row r="1046" s="4" customFormat="1" ht="17.6" spans="1:7">
      <c r="A1046" s="6" t="s">
        <v>193</v>
      </c>
      <c r="B1046" s="6">
        <v>600165</v>
      </c>
      <c r="C1046" s="6" t="s">
        <v>1301</v>
      </c>
      <c r="D1046" s="6" t="s">
        <v>365</v>
      </c>
      <c r="E1046" s="6">
        <v>0.8368</v>
      </c>
      <c r="F1046" s="6">
        <v>0.5322</v>
      </c>
      <c r="G1046" s="6">
        <v>4.17</v>
      </c>
    </row>
    <row r="1047" s="4" customFormat="1" ht="17.6" spans="1:7">
      <c r="A1047" s="6" t="s">
        <v>335</v>
      </c>
      <c r="B1047" s="6">
        <v>300740</v>
      </c>
      <c r="C1047" s="6" t="s">
        <v>1302</v>
      </c>
      <c r="D1047" s="6" t="s">
        <v>307</v>
      </c>
      <c r="E1047" s="6">
        <v>0.8356</v>
      </c>
      <c r="F1047" s="6">
        <v>0.3858</v>
      </c>
      <c r="G1047" s="6">
        <v>8.52</v>
      </c>
    </row>
    <row r="1048" s="4" customFormat="1" ht="17.6" spans="1:7">
      <c r="A1048" s="6" t="s">
        <v>335</v>
      </c>
      <c r="B1048" s="6">
        <v>2227</v>
      </c>
      <c r="C1048" s="6" t="s">
        <v>1303</v>
      </c>
      <c r="D1048" s="6" t="s">
        <v>220</v>
      </c>
      <c r="E1048" s="6">
        <v>0.8349</v>
      </c>
      <c r="F1048" s="6">
        <v>0.3032</v>
      </c>
      <c r="G1048" s="6">
        <v>14.33</v>
      </c>
    </row>
    <row r="1049" s="4" customFormat="1" ht="17.6" spans="1:7">
      <c r="A1049" s="6" t="s">
        <v>335</v>
      </c>
      <c r="B1049" s="6">
        <v>300078</v>
      </c>
      <c r="C1049" s="6" t="s">
        <v>1304</v>
      </c>
      <c r="D1049" s="6" t="s">
        <v>370</v>
      </c>
      <c r="E1049" s="6">
        <v>0.8348</v>
      </c>
      <c r="F1049" s="6">
        <v>0.4661</v>
      </c>
      <c r="G1049" s="6">
        <v>12.03</v>
      </c>
    </row>
    <row r="1050" s="4" customFormat="1" ht="17.6" spans="1:7">
      <c r="A1050" s="6" t="s">
        <v>335</v>
      </c>
      <c r="B1050" s="6">
        <v>626</v>
      </c>
      <c r="C1050" s="6" t="s">
        <v>1305</v>
      </c>
      <c r="D1050" s="6" t="s">
        <v>239</v>
      </c>
      <c r="E1050" s="6">
        <v>0.8346</v>
      </c>
      <c r="F1050" s="6">
        <v>0.0022</v>
      </c>
      <c r="G1050" s="6">
        <v>6.24</v>
      </c>
    </row>
    <row r="1051" s="4" customFormat="1" ht="17.6" spans="1:7">
      <c r="A1051" s="6" t="s">
        <v>335</v>
      </c>
      <c r="B1051" s="6">
        <v>2240</v>
      </c>
      <c r="C1051" s="6" t="s">
        <v>1306</v>
      </c>
      <c r="D1051" s="6" t="s">
        <v>199</v>
      </c>
      <c r="E1051" s="6">
        <v>0.8338</v>
      </c>
      <c r="F1051" s="6">
        <v>0.1667</v>
      </c>
      <c r="G1051" s="6">
        <v>8.17</v>
      </c>
    </row>
    <row r="1052" s="4" customFormat="1" ht="17.6" spans="1:7">
      <c r="A1052" s="6" t="s">
        <v>335</v>
      </c>
      <c r="B1052" s="6">
        <v>300313</v>
      </c>
      <c r="C1052" s="6" t="s">
        <v>1307</v>
      </c>
      <c r="D1052" s="6" t="s">
        <v>214</v>
      </c>
      <c r="E1052" s="6">
        <v>0.8337</v>
      </c>
      <c r="F1052" s="6">
        <v>0.965</v>
      </c>
      <c r="G1052" s="6">
        <v>4.49</v>
      </c>
    </row>
    <row r="1053" s="4" customFormat="1" ht="17.6" spans="1:7">
      <c r="A1053" s="6" t="s">
        <v>193</v>
      </c>
      <c r="B1053" s="6">
        <v>601126</v>
      </c>
      <c r="C1053" s="6" t="s">
        <v>1308</v>
      </c>
      <c r="D1053" s="6" t="s">
        <v>220</v>
      </c>
      <c r="E1053" s="6">
        <v>0.8333</v>
      </c>
      <c r="F1053" s="6">
        <v>0.2132</v>
      </c>
      <c r="G1053" s="6">
        <v>6.73</v>
      </c>
    </row>
    <row r="1054" s="4" customFormat="1" ht="17.6" spans="1:7">
      <c r="A1054" s="6" t="s">
        <v>193</v>
      </c>
      <c r="B1054" s="6">
        <v>603456</v>
      </c>
      <c r="C1054" s="6" t="s">
        <v>1309</v>
      </c>
      <c r="D1054" s="6" t="s">
        <v>532</v>
      </c>
      <c r="E1054" s="6">
        <v>0.8331</v>
      </c>
      <c r="F1054" s="6">
        <v>0.9029</v>
      </c>
      <c r="G1054" s="6">
        <v>20.99</v>
      </c>
    </row>
    <row r="1055" s="4" customFormat="1" ht="17.6" spans="1:7">
      <c r="A1055" s="6" t="s">
        <v>335</v>
      </c>
      <c r="B1055" s="6">
        <v>2486</v>
      </c>
      <c r="C1055" s="6" t="s">
        <v>1310</v>
      </c>
      <c r="D1055" s="6" t="s">
        <v>201</v>
      </c>
      <c r="E1055" s="6">
        <v>0.8327</v>
      </c>
      <c r="F1055" s="6">
        <v>0.6334</v>
      </c>
      <c r="G1055" s="6">
        <v>4.06</v>
      </c>
    </row>
    <row r="1056" s="4" customFormat="1" ht="17.6" spans="1:7">
      <c r="A1056" s="6" t="s">
        <v>193</v>
      </c>
      <c r="B1056" s="6">
        <v>603127</v>
      </c>
      <c r="C1056" s="6" t="s">
        <v>1311</v>
      </c>
      <c r="D1056" s="6" t="s">
        <v>438</v>
      </c>
      <c r="E1056" s="6">
        <v>0.8326</v>
      </c>
      <c r="F1056" s="6">
        <v>0.9877</v>
      </c>
      <c r="G1056" s="6">
        <v>96.65</v>
      </c>
    </row>
    <row r="1057" s="4" customFormat="1" ht="17.6" spans="1:7">
      <c r="A1057" s="6" t="s">
        <v>335</v>
      </c>
      <c r="B1057" s="6">
        <v>300056</v>
      </c>
      <c r="C1057" s="6" t="s">
        <v>1312</v>
      </c>
      <c r="D1057" s="6" t="s">
        <v>318</v>
      </c>
      <c r="E1057" s="6">
        <v>0.8325</v>
      </c>
      <c r="F1057" s="6">
        <v>0.2504</v>
      </c>
      <c r="G1057" s="6">
        <v>5.65</v>
      </c>
    </row>
    <row r="1058" s="4" customFormat="1" ht="17.6" spans="1:7">
      <c r="A1058" s="6" t="s">
        <v>193</v>
      </c>
      <c r="B1058" s="6">
        <v>603899</v>
      </c>
      <c r="C1058" s="6" t="s">
        <v>1313</v>
      </c>
      <c r="D1058" s="6" t="s">
        <v>359</v>
      </c>
      <c r="E1058" s="6">
        <v>0.8322</v>
      </c>
      <c r="F1058" s="6">
        <v>0.95</v>
      </c>
      <c r="G1058" s="6">
        <v>51.41</v>
      </c>
    </row>
    <row r="1059" s="4" customFormat="1" ht="17.6" spans="1:7">
      <c r="A1059" s="6" t="s">
        <v>193</v>
      </c>
      <c r="B1059" s="6">
        <v>603516</v>
      </c>
      <c r="C1059" s="6" t="s">
        <v>1314</v>
      </c>
      <c r="D1059" s="6" t="s">
        <v>370</v>
      </c>
      <c r="E1059" s="6">
        <v>0.8321</v>
      </c>
      <c r="F1059" s="6">
        <v>0.6199</v>
      </c>
      <c r="G1059" s="6">
        <v>38.2</v>
      </c>
    </row>
    <row r="1060" s="4" customFormat="1" ht="17.6" spans="1:7">
      <c r="A1060" s="6" t="s">
        <v>193</v>
      </c>
      <c r="B1060" s="6">
        <v>601211</v>
      </c>
      <c r="C1060" s="6" t="s">
        <v>1315</v>
      </c>
      <c r="D1060" s="6" t="s">
        <v>273</v>
      </c>
      <c r="E1060" s="6">
        <v>0.8315</v>
      </c>
      <c r="F1060" s="6">
        <v>0.1194</v>
      </c>
      <c r="G1060" s="6">
        <v>16.92</v>
      </c>
    </row>
    <row r="1061" s="4" customFormat="1" ht="17.6" spans="1:7">
      <c r="A1061" s="6" t="s">
        <v>335</v>
      </c>
      <c r="B1061" s="6">
        <v>17</v>
      </c>
      <c r="C1061" s="6" t="s">
        <v>1316</v>
      </c>
      <c r="D1061" s="6" t="s">
        <v>432</v>
      </c>
      <c r="E1061" s="6">
        <v>0.8313</v>
      </c>
      <c r="F1061" s="6">
        <v>0.2685</v>
      </c>
      <c r="G1061" s="6">
        <v>3.18</v>
      </c>
    </row>
    <row r="1062" s="4" customFormat="1" ht="17.6" spans="1:7">
      <c r="A1062" s="6" t="s">
        <v>335</v>
      </c>
      <c r="B1062" s="6">
        <v>200017</v>
      </c>
      <c r="C1062" s="6" t="s">
        <v>1317</v>
      </c>
      <c r="D1062" s="6"/>
      <c r="E1062" s="6">
        <v>0.8313</v>
      </c>
      <c r="F1062" s="6">
        <v>0.2571</v>
      </c>
      <c r="G1062" s="6">
        <v>1.09</v>
      </c>
    </row>
    <row r="1063" s="4" customFormat="1" ht="17.6" spans="1:7">
      <c r="A1063" s="6" t="s">
        <v>335</v>
      </c>
      <c r="B1063" s="6">
        <v>2940</v>
      </c>
      <c r="C1063" s="6" t="s">
        <v>1318</v>
      </c>
      <c r="D1063" s="6" t="s">
        <v>342</v>
      </c>
      <c r="E1063" s="6">
        <v>0.8302</v>
      </c>
      <c r="F1063" s="6">
        <v>0.6927</v>
      </c>
      <c r="G1063" s="6">
        <v>46.66</v>
      </c>
    </row>
    <row r="1064" s="4" customFormat="1" ht="17.6" spans="1:7">
      <c r="A1064" s="6" t="s">
        <v>193</v>
      </c>
      <c r="B1064" s="6">
        <v>600500</v>
      </c>
      <c r="C1064" s="6" t="s">
        <v>1319</v>
      </c>
      <c r="D1064" s="6" t="s">
        <v>448</v>
      </c>
      <c r="E1064" s="6">
        <v>0.8298</v>
      </c>
      <c r="F1064" s="6">
        <v>0.481</v>
      </c>
      <c r="G1064" s="6">
        <v>4.96</v>
      </c>
    </row>
    <row r="1065" s="4" customFormat="1" ht="17.6" spans="1:7">
      <c r="A1065" s="6" t="s">
        <v>193</v>
      </c>
      <c r="B1065" s="6">
        <v>600157</v>
      </c>
      <c r="C1065" s="6" t="s">
        <v>1320</v>
      </c>
      <c r="D1065" s="6" t="s">
        <v>483</v>
      </c>
      <c r="E1065" s="6">
        <v>0.8296</v>
      </c>
      <c r="F1065" s="6">
        <v>0.0043</v>
      </c>
      <c r="G1065" s="6">
        <v>1.26</v>
      </c>
    </row>
    <row r="1066" s="4" customFormat="1" ht="17.6" spans="1:7">
      <c r="A1066" s="6" t="s">
        <v>193</v>
      </c>
      <c r="B1066" s="6">
        <v>603861</v>
      </c>
      <c r="C1066" s="6" t="s">
        <v>1321</v>
      </c>
      <c r="D1066" s="6" t="s">
        <v>220</v>
      </c>
      <c r="E1066" s="6">
        <v>0.8293</v>
      </c>
      <c r="F1066" s="6">
        <v>0.0739</v>
      </c>
      <c r="G1066" s="6">
        <v>8.54</v>
      </c>
    </row>
    <row r="1067" s="4" customFormat="1" ht="17.6" spans="1:7">
      <c r="A1067" s="6" t="s">
        <v>193</v>
      </c>
      <c r="B1067" s="6">
        <v>601179</v>
      </c>
      <c r="C1067" s="6" t="s">
        <v>1322</v>
      </c>
      <c r="D1067" s="6" t="s">
        <v>357</v>
      </c>
      <c r="E1067" s="6">
        <v>0.8292</v>
      </c>
      <c r="F1067" s="6">
        <v>0.6708</v>
      </c>
      <c r="G1067" s="6">
        <v>5.92</v>
      </c>
    </row>
    <row r="1068" s="4" customFormat="1" ht="17.6" spans="1:7">
      <c r="A1068" s="6" t="s">
        <v>193</v>
      </c>
      <c r="B1068" s="6">
        <v>603976</v>
      </c>
      <c r="C1068" s="6" t="s">
        <v>1323</v>
      </c>
      <c r="D1068" s="6" t="s">
        <v>642</v>
      </c>
      <c r="E1068" s="6">
        <v>0.8287</v>
      </c>
      <c r="F1068" s="6">
        <v>0.3318</v>
      </c>
      <c r="G1068" s="6">
        <v>16.81</v>
      </c>
    </row>
    <row r="1069" s="4" customFormat="1" ht="17.6" spans="1:7">
      <c r="A1069" s="6" t="s">
        <v>193</v>
      </c>
      <c r="B1069" s="6">
        <v>603880</v>
      </c>
      <c r="C1069" s="6" t="s">
        <v>1324</v>
      </c>
      <c r="D1069" s="6" t="s">
        <v>642</v>
      </c>
      <c r="E1069" s="6">
        <v>0.8281</v>
      </c>
      <c r="F1069" s="6">
        <v>0.6267</v>
      </c>
      <c r="G1069" s="6">
        <v>13.6</v>
      </c>
    </row>
    <row r="1070" s="4" customFormat="1" ht="17.6" spans="1:7">
      <c r="A1070" s="6" t="s">
        <v>193</v>
      </c>
      <c r="B1070" s="6">
        <v>603139</v>
      </c>
      <c r="C1070" s="6" t="s">
        <v>1325</v>
      </c>
      <c r="D1070" s="6" t="s">
        <v>233</v>
      </c>
      <c r="E1070" s="6">
        <v>0.8279</v>
      </c>
      <c r="F1070" s="6">
        <v>0.168</v>
      </c>
      <c r="G1070" s="6">
        <v>16.91</v>
      </c>
    </row>
    <row r="1071" s="4" customFormat="1" ht="17.6" spans="1:7">
      <c r="A1071" s="6" t="s">
        <v>335</v>
      </c>
      <c r="B1071" s="6">
        <v>300629</v>
      </c>
      <c r="C1071" s="6" t="s">
        <v>1326</v>
      </c>
      <c r="D1071" s="6" t="s">
        <v>365</v>
      </c>
      <c r="E1071" s="6">
        <v>0.8275</v>
      </c>
      <c r="F1071" s="6">
        <v>0.9958</v>
      </c>
      <c r="G1071" s="6">
        <v>23.18</v>
      </c>
    </row>
    <row r="1072" s="4" customFormat="1" ht="17.6" spans="1:7">
      <c r="A1072" s="6" t="s">
        <v>335</v>
      </c>
      <c r="B1072" s="6">
        <v>2550</v>
      </c>
      <c r="C1072" s="6" t="s">
        <v>1327</v>
      </c>
      <c r="D1072" s="6" t="s">
        <v>342</v>
      </c>
      <c r="E1072" s="6">
        <v>0.8271</v>
      </c>
      <c r="F1072" s="6">
        <v>0.435</v>
      </c>
      <c r="G1072" s="6">
        <v>4.5</v>
      </c>
    </row>
    <row r="1073" s="4" customFormat="1" ht="17.6" spans="1:7">
      <c r="A1073" s="6" t="s">
        <v>193</v>
      </c>
      <c r="B1073" s="6">
        <v>603101</v>
      </c>
      <c r="C1073" s="6" t="s">
        <v>1328</v>
      </c>
      <c r="D1073" s="6" t="s">
        <v>218</v>
      </c>
      <c r="E1073" s="6">
        <v>0.826</v>
      </c>
      <c r="F1073" s="6">
        <v>0.0772</v>
      </c>
      <c r="G1073" s="6">
        <v>6.57</v>
      </c>
    </row>
    <row r="1074" s="4" customFormat="1" ht="17.6" spans="1:7">
      <c r="A1074" s="6" t="s">
        <v>193</v>
      </c>
      <c r="B1074" s="6">
        <v>603168</v>
      </c>
      <c r="C1074" s="6" t="s">
        <v>185</v>
      </c>
      <c r="D1074" s="6" t="s">
        <v>342</v>
      </c>
      <c r="E1074" s="6">
        <v>0.8259</v>
      </c>
      <c r="F1074" s="6">
        <v>0.0895</v>
      </c>
      <c r="G1074" s="6">
        <v>7.35</v>
      </c>
    </row>
    <row r="1075" s="4" customFormat="1" ht="17.6" spans="1:7">
      <c r="A1075" s="6" t="s">
        <v>335</v>
      </c>
      <c r="B1075" s="6">
        <v>2329</v>
      </c>
      <c r="C1075" s="6" t="s">
        <v>1329</v>
      </c>
      <c r="D1075" s="6" t="s">
        <v>348</v>
      </c>
      <c r="E1075" s="6">
        <v>0.8245</v>
      </c>
      <c r="F1075" s="6">
        <v>0.1944</v>
      </c>
      <c r="G1075" s="6">
        <v>5.1</v>
      </c>
    </row>
    <row r="1076" s="4" customFormat="1" ht="17.6" spans="1:7">
      <c r="A1076" s="6" t="s">
        <v>335</v>
      </c>
      <c r="B1076" s="6">
        <v>925</v>
      </c>
      <c r="C1076" s="6" t="s">
        <v>1330</v>
      </c>
      <c r="D1076" s="6" t="s">
        <v>359</v>
      </c>
      <c r="E1076" s="6">
        <v>0.8234</v>
      </c>
      <c r="F1076" s="6">
        <v>0.2829</v>
      </c>
      <c r="G1076" s="6">
        <v>7.82</v>
      </c>
    </row>
    <row r="1077" s="4" customFormat="1" ht="17.6" spans="1:7">
      <c r="A1077" s="6" t="s">
        <v>193</v>
      </c>
      <c r="B1077" s="6">
        <v>600688</v>
      </c>
      <c r="C1077" s="6" t="s">
        <v>1331</v>
      </c>
      <c r="D1077" s="6" t="s">
        <v>259</v>
      </c>
      <c r="E1077" s="6">
        <v>0.823</v>
      </c>
      <c r="F1077" s="6">
        <v>0.0416</v>
      </c>
      <c r="G1077" s="6">
        <v>4.02</v>
      </c>
    </row>
    <row r="1078" s="4" customFormat="1" ht="17.6" spans="1:7">
      <c r="A1078" s="6" t="s">
        <v>335</v>
      </c>
      <c r="B1078" s="6">
        <v>2514</v>
      </c>
      <c r="C1078" s="6" t="s">
        <v>1332</v>
      </c>
      <c r="D1078" s="6" t="s">
        <v>220</v>
      </c>
      <c r="E1078" s="6">
        <v>0.8225</v>
      </c>
      <c r="F1078" s="6">
        <v>0.1863</v>
      </c>
      <c r="G1078" s="6">
        <v>4.24</v>
      </c>
    </row>
    <row r="1079" s="4" customFormat="1" ht="17.6" spans="1:7">
      <c r="A1079" s="6" t="s">
        <v>193</v>
      </c>
      <c r="B1079" s="6">
        <v>603638</v>
      </c>
      <c r="C1079" s="6" t="s">
        <v>1333</v>
      </c>
      <c r="D1079" s="6" t="s">
        <v>318</v>
      </c>
      <c r="E1079" s="6">
        <v>0.8216</v>
      </c>
      <c r="F1079" s="6">
        <v>0.7877</v>
      </c>
      <c r="G1079" s="6">
        <v>41.19</v>
      </c>
    </row>
    <row r="1080" s="4" customFormat="1" ht="17.6" spans="1:7">
      <c r="A1080" s="6" t="s">
        <v>335</v>
      </c>
      <c r="B1080" s="6">
        <v>300085</v>
      </c>
      <c r="C1080" s="6" t="s">
        <v>1334</v>
      </c>
      <c r="D1080" s="6" t="s">
        <v>242</v>
      </c>
      <c r="E1080" s="6">
        <v>0.8213</v>
      </c>
      <c r="F1080" s="6">
        <v>0.5562</v>
      </c>
      <c r="G1080" s="6">
        <v>14.14</v>
      </c>
    </row>
    <row r="1081" s="4" customFormat="1" ht="17.6" spans="1:7">
      <c r="A1081" s="6" t="s">
        <v>335</v>
      </c>
      <c r="B1081" s="6">
        <v>2913</v>
      </c>
      <c r="C1081" s="6" t="s">
        <v>1335</v>
      </c>
      <c r="D1081" s="6" t="s">
        <v>408</v>
      </c>
      <c r="E1081" s="6">
        <v>0.8208</v>
      </c>
      <c r="F1081" s="6">
        <v>0.6485</v>
      </c>
      <c r="G1081" s="6">
        <v>60.25</v>
      </c>
    </row>
    <row r="1082" s="4" customFormat="1" ht="17.6" spans="1:7">
      <c r="A1082" s="6" t="s">
        <v>335</v>
      </c>
      <c r="B1082" s="6">
        <v>2953</v>
      </c>
      <c r="C1082" s="6" t="s">
        <v>1336</v>
      </c>
      <c r="D1082" s="6" t="s">
        <v>220</v>
      </c>
      <c r="E1082" s="6">
        <v>0.8208</v>
      </c>
      <c r="F1082" s="6">
        <v>0.5375</v>
      </c>
      <c r="G1082" s="6">
        <v>25.07</v>
      </c>
    </row>
    <row r="1083" s="4" customFormat="1" ht="17.6" spans="1:7">
      <c r="A1083" s="6" t="s">
        <v>335</v>
      </c>
      <c r="B1083" s="6">
        <v>300004</v>
      </c>
      <c r="C1083" s="6" t="s">
        <v>1337</v>
      </c>
      <c r="D1083" s="6" t="s">
        <v>237</v>
      </c>
      <c r="E1083" s="6">
        <v>0.8206</v>
      </c>
      <c r="F1083" s="6">
        <v>0.1572</v>
      </c>
      <c r="G1083" s="6">
        <v>4.97</v>
      </c>
    </row>
    <row r="1084" s="4" customFormat="1" ht="17.6" spans="1:7">
      <c r="A1084" s="6" t="s">
        <v>193</v>
      </c>
      <c r="B1084" s="6">
        <v>600571</v>
      </c>
      <c r="C1084" s="6" t="s">
        <v>1338</v>
      </c>
      <c r="D1084" s="6" t="s">
        <v>455</v>
      </c>
      <c r="E1084" s="6">
        <v>0.8199</v>
      </c>
      <c r="F1084" s="6">
        <v>0.3699</v>
      </c>
      <c r="G1084" s="6">
        <v>9</v>
      </c>
    </row>
    <row r="1085" s="4" customFormat="1" ht="17.6" spans="1:7">
      <c r="A1085" s="6" t="s">
        <v>193</v>
      </c>
      <c r="B1085" s="6">
        <v>603056</v>
      </c>
      <c r="C1085" s="6" t="s">
        <v>1339</v>
      </c>
      <c r="D1085" s="6" t="s">
        <v>287</v>
      </c>
      <c r="E1085" s="6">
        <v>0.818</v>
      </c>
      <c r="F1085" s="6">
        <v>0.009</v>
      </c>
      <c r="G1085" s="6">
        <v>9.8</v>
      </c>
    </row>
    <row r="1086" s="4" customFormat="1" ht="17.6" spans="1:7">
      <c r="A1086" s="6" t="s">
        <v>335</v>
      </c>
      <c r="B1086" s="6">
        <v>2675</v>
      </c>
      <c r="C1086" s="6" t="s">
        <v>1340</v>
      </c>
      <c r="D1086" s="6" t="s">
        <v>532</v>
      </c>
      <c r="E1086" s="6">
        <v>0.8172</v>
      </c>
      <c r="F1086" s="6">
        <v>0.9419</v>
      </c>
      <c r="G1086" s="6">
        <v>15.85</v>
      </c>
    </row>
    <row r="1087" s="4" customFormat="1" ht="17.6" spans="1:7">
      <c r="A1087" s="6" t="s">
        <v>193</v>
      </c>
      <c r="B1087" s="6">
        <v>600196</v>
      </c>
      <c r="C1087" s="6" t="s">
        <v>1341</v>
      </c>
      <c r="D1087" s="6" t="s">
        <v>342</v>
      </c>
      <c r="E1087" s="6">
        <v>0.817</v>
      </c>
      <c r="F1087" s="6">
        <v>0.651</v>
      </c>
      <c r="G1087" s="6">
        <v>33.63</v>
      </c>
    </row>
    <row r="1088" s="4" customFormat="1" ht="17.6" spans="1:7">
      <c r="A1088" s="6" t="s">
        <v>193</v>
      </c>
      <c r="B1088" s="6">
        <v>601069</v>
      </c>
      <c r="C1088" s="6" t="s">
        <v>1342</v>
      </c>
      <c r="D1088" s="6" t="s">
        <v>222</v>
      </c>
      <c r="E1088" s="6">
        <v>0.8169</v>
      </c>
      <c r="F1088" s="6">
        <v>0.0554</v>
      </c>
      <c r="G1088" s="6">
        <v>13.71</v>
      </c>
    </row>
    <row r="1089" s="4" customFormat="1" ht="17.6" spans="1:7">
      <c r="A1089" s="6" t="s">
        <v>193</v>
      </c>
      <c r="B1089" s="6">
        <v>603444</v>
      </c>
      <c r="C1089" s="6" t="s">
        <v>1343</v>
      </c>
      <c r="D1089" s="6" t="s">
        <v>242</v>
      </c>
      <c r="E1089" s="6">
        <v>0.8168</v>
      </c>
      <c r="F1089" s="6">
        <v>0.7748</v>
      </c>
      <c r="G1089" s="6">
        <v>378.77</v>
      </c>
    </row>
    <row r="1090" s="4" customFormat="1" ht="17.6" spans="1:7">
      <c r="A1090" s="6" t="s">
        <v>193</v>
      </c>
      <c r="B1090" s="6">
        <v>603595</v>
      </c>
      <c r="C1090" s="6" t="s">
        <v>1344</v>
      </c>
      <c r="D1090" s="6" t="s">
        <v>408</v>
      </c>
      <c r="E1090" s="6">
        <v>0.8155</v>
      </c>
      <c r="F1090" s="6">
        <v>0.328</v>
      </c>
      <c r="G1090" s="6">
        <v>29.36</v>
      </c>
    </row>
    <row r="1091" s="4" customFormat="1" ht="17.6" spans="1:7">
      <c r="A1091" s="6" t="s">
        <v>335</v>
      </c>
      <c r="B1091" s="6">
        <v>2885</v>
      </c>
      <c r="C1091" s="6" t="s">
        <v>1345</v>
      </c>
      <c r="D1091" s="6" t="s">
        <v>408</v>
      </c>
      <c r="E1091" s="6">
        <v>0.8148</v>
      </c>
      <c r="F1091" s="6">
        <v>0.1245</v>
      </c>
      <c r="G1091" s="6">
        <v>14.66</v>
      </c>
    </row>
    <row r="1092" s="4" customFormat="1" ht="17.6" spans="1:7">
      <c r="A1092" s="6" t="s">
        <v>335</v>
      </c>
      <c r="B1092" s="6">
        <v>300757</v>
      </c>
      <c r="C1092" s="6" t="s">
        <v>1346</v>
      </c>
      <c r="D1092" s="6" t="s">
        <v>318</v>
      </c>
      <c r="E1092" s="6">
        <v>0.8145</v>
      </c>
      <c r="F1092" s="6">
        <v>0.6038</v>
      </c>
      <c r="G1092" s="6">
        <v>38.08</v>
      </c>
    </row>
    <row r="1093" s="4" customFormat="1" ht="17.6" spans="1:7">
      <c r="A1093" s="6" t="s">
        <v>335</v>
      </c>
      <c r="B1093" s="6">
        <v>2032</v>
      </c>
      <c r="C1093" s="6" t="s">
        <v>145</v>
      </c>
      <c r="D1093" s="6" t="s">
        <v>265</v>
      </c>
      <c r="E1093" s="6">
        <v>0.8142</v>
      </c>
      <c r="F1093" s="6">
        <v>0.8997</v>
      </c>
      <c r="G1093" s="6">
        <v>65.88</v>
      </c>
    </row>
    <row r="1094" s="4" customFormat="1" ht="17.6" spans="1:7">
      <c r="A1094" s="6" t="s">
        <v>335</v>
      </c>
      <c r="B1094" s="6">
        <v>661</v>
      </c>
      <c r="C1094" s="6" t="s">
        <v>79</v>
      </c>
      <c r="D1094" s="6" t="s">
        <v>438</v>
      </c>
      <c r="E1094" s="6">
        <v>0.8138</v>
      </c>
      <c r="F1094" s="6">
        <v>0.9147</v>
      </c>
      <c r="G1094" s="6">
        <v>595.88</v>
      </c>
    </row>
    <row r="1095" s="4" customFormat="1" ht="17.6" spans="1:7">
      <c r="A1095" s="6" t="s">
        <v>193</v>
      </c>
      <c r="B1095" s="6">
        <v>600139</v>
      </c>
      <c r="C1095" s="6" t="s">
        <v>1347</v>
      </c>
      <c r="D1095" s="6" t="s">
        <v>250</v>
      </c>
      <c r="E1095" s="6">
        <v>0.813</v>
      </c>
      <c r="F1095" s="6">
        <v>0.4945</v>
      </c>
      <c r="G1095" s="6">
        <v>2.72</v>
      </c>
    </row>
    <row r="1096" s="4" customFormat="1" ht="17.6" spans="1:7">
      <c r="A1096" s="6" t="s">
        <v>193</v>
      </c>
      <c r="B1096" s="6">
        <v>603093</v>
      </c>
      <c r="C1096" s="6" t="s">
        <v>1348</v>
      </c>
      <c r="D1096" s="6" t="s">
        <v>1349</v>
      </c>
      <c r="E1096" s="6">
        <v>0.8125</v>
      </c>
      <c r="F1096" s="6">
        <v>0.1125</v>
      </c>
      <c r="G1096" s="6">
        <v>21.6</v>
      </c>
    </row>
    <row r="1097" s="4" customFormat="1" ht="17.6" spans="1:7">
      <c r="A1097" s="6" t="s">
        <v>193</v>
      </c>
      <c r="B1097" s="6">
        <v>603713</v>
      </c>
      <c r="C1097" s="6" t="s">
        <v>1350</v>
      </c>
      <c r="D1097" s="6" t="s">
        <v>287</v>
      </c>
      <c r="E1097" s="6">
        <v>0.8124</v>
      </c>
      <c r="F1097" s="6">
        <v>0.9176</v>
      </c>
      <c r="G1097" s="6">
        <v>64.42</v>
      </c>
    </row>
    <row r="1098" s="4" customFormat="1" ht="17.6" spans="1:7">
      <c r="A1098" s="6" t="s">
        <v>193</v>
      </c>
      <c r="B1098" s="6">
        <v>603228</v>
      </c>
      <c r="C1098" s="6" t="s">
        <v>1351</v>
      </c>
      <c r="D1098" s="6" t="s">
        <v>408</v>
      </c>
      <c r="E1098" s="6">
        <v>0.8114</v>
      </c>
      <c r="F1098" s="6">
        <v>0.1563</v>
      </c>
      <c r="G1098" s="6">
        <v>50.28</v>
      </c>
    </row>
    <row r="1099" s="4" customFormat="1" ht="17.6" spans="1:7">
      <c r="A1099" s="6" t="s">
        <v>335</v>
      </c>
      <c r="B1099" s="6">
        <v>2422</v>
      </c>
      <c r="C1099" s="6" t="s">
        <v>1352</v>
      </c>
      <c r="D1099" s="6" t="s">
        <v>342</v>
      </c>
      <c r="E1099" s="6">
        <v>0.811</v>
      </c>
      <c r="F1099" s="6">
        <v>0.2919</v>
      </c>
      <c r="G1099" s="6">
        <v>19.45</v>
      </c>
    </row>
    <row r="1100" s="4" customFormat="1" ht="17.6" spans="1:7">
      <c r="A1100" s="6" t="s">
        <v>335</v>
      </c>
      <c r="B1100" s="6">
        <v>2351</v>
      </c>
      <c r="C1100" s="6" t="s">
        <v>1353</v>
      </c>
      <c r="D1100" s="6" t="s">
        <v>265</v>
      </c>
      <c r="E1100" s="6">
        <v>0.8101</v>
      </c>
      <c r="F1100" s="6">
        <v>0.9575</v>
      </c>
      <c r="G1100" s="6">
        <v>17.37</v>
      </c>
    </row>
    <row r="1101" s="4" customFormat="1" ht="17.6" spans="1:7">
      <c r="A1101" s="6" t="s">
        <v>193</v>
      </c>
      <c r="B1101" s="6">
        <v>900924</v>
      </c>
      <c r="C1101" s="6" t="s">
        <v>1354</v>
      </c>
      <c r="D1101" s="6"/>
      <c r="E1101" s="6">
        <v>0.8098</v>
      </c>
      <c r="F1101" s="6">
        <v>0.0009</v>
      </c>
      <c r="G1101" s="6">
        <v>0.37</v>
      </c>
    </row>
    <row r="1102" s="4" customFormat="1" ht="17.6" spans="1:7">
      <c r="A1102" s="6" t="s">
        <v>193</v>
      </c>
      <c r="B1102" s="6">
        <v>600030</v>
      </c>
      <c r="C1102" s="6" t="s">
        <v>1355</v>
      </c>
      <c r="D1102" s="6" t="s">
        <v>273</v>
      </c>
      <c r="E1102" s="6">
        <v>0.8093</v>
      </c>
      <c r="F1102" s="6">
        <v>0.6548</v>
      </c>
      <c r="G1102" s="6">
        <v>23.7</v>
      </c>
    </row>
    <row r="1103" s="4" customFormat="1" ht="17.6" spans="1:7">
      <c r="A1103" s="6" t="s">
        <v>193</v>
      </c>
      <c r="B1103" s="6">
        <v>600859</v>
      </c>
      <c r="C1103" s="6" t="s">
        <v>1356</v>
      </c>
      <c r="D1103" s="6" t="s">
        <v>218</v>
      </c>
      <c r="E1103" s="6">
        <v>0.8091</v>
      </c>
      <c r="F1103" s="6">
        <v>0.0409</v>
      </c>
      <c r="G1103" s="6">
        <v>12.99</v>
      </c>
    </row>
    <row r="1104" s="4" customFormat="1" ht="17.6" spans="1:7">
      <c r="A1104" s="6" t="s">
        <v>193</v>
      </c>
      <c r="B1104" s="6">
        <v>600736</v>
      </c>
      <c r="C1104" s="6" t="s">
        <v>1357</v>
      </c>
      <c r="D1104" s="6" t="s">
        <v>212</v>
      </c>
      <c r="E1104" s="6">
        <v>0.8079</v>
      </c>
      <c r="F1104" s="6">
        <v>0.0048</v>
      </c>
      <c r="G1104" s="6">
        <v>5.25</v>
      </c>
    </row>
    <row r="1105" s="4" customFormat="1" ht="17.6" spans="1:7">
      <c r="A1105" s="6" t="s">
        <v>335</v>
      </c>
      <c r="B1105" s="6">
        <v>2279</v>
      </c>
      <c r="C1105" s="6" t="s">
        <v>1358</v>
      </c>
      <c r="D1105" s="6" t="s">
        <v>242</v>
      </c>
      <c r="E1105" s="6">
        <v>0.8073</v>
      </c>
      <c r="F1105" s="6">
        <v>0.9759</v>
      </c>
      <c r="G1105" s="6">
        <v>6.37</v>
      </c>
    </row>
    <row r="1106" s="4" customFormat="1" ht="17.6" spans="1:7">
      <c r="A1106" s="6" t="s">
        <v>193</v>
      </c>
      <c r="B1106" s="6">
        <v>600429</v>
      </c>
      <c r="C1106" s="6" t="s">
        <v>1359</v>
      </c>
      <c r="D1106" s="6" t="s">
        <v>348</v>
      </c>
      <c r="E1106" s="6">
        <v>0.8066</v>
      </c>
      <c r="F1106" s="6">
        <v>0.2605</v>
      </c>
      <c r="G1106" s="6">
        <v>4.84</v>
      </c>
    </row>
    <row r="1107" s="4" customFormat="1" ht="17.6" spans="1:7">
      <c r="A1107" s="6" t="s">
        <v>193</v>
      </c>
      <c r="B1107" s="6">
        <v>600797</v>
      </c>
      <c r="C1107" s="6" t="s">
        <v>1360</v>
      </c>
      <c r="D1107" s="6" t="s">
        <v>455</v>
      </c>
      <c r="E1107" s="6">
        <v>0.8061</v>
      </c>
      <c r="F1107" s="6">
        <v>0.1912</v>
      </c>
      <c r="G1107" s="6">
        <v>8.61</v>
      </c>
    </row>
    <row r="1108" s="4" customFormat="1" ht="17.6" spans="1:7">
      <c r="A1108" s="6" t="s">
        <v>335</v>
      </c>
      <c r="B1108" s="6">
        <v>2824</v>
      </c>
      <c r="C1108" s="6" t="s">
        <v>1361</v>
      </c>
      <c r="D1108" s="6" t="s">
        <v>222</v>
      </c>
      <c r="E1108" s="6">
        <v>0.8055</v>
      </c>
      <c r="F1108" s="6">
        <v>0.7045</v>
      </c>
      <c r="G1108" s="6">
        <v>19.56</v>
      </c>
    </row>
    <row r="1109" s="4" customFormat="1" ht="17.6" spans="1:7">
      <c r="A1109" s="6" t="s">
        <v>335</v>
      </c>
      <c r="B1109" s="6">
        <v>2880</v>
      </c>
      <c r="C1109" s="6" t="s">
        <v>1362</v>
      </c>
      <c r="D1109" s="6" t="s">
        <v>438</v>
      </c>
      <c r="E1109" s="6">
        <v>0.8054</v>
      </c>
      <c r="F1109" s="6">
        <v>0.7738</v>
      </c>
      <c r="G1109" s="6">
        <v>44.84</v>
      </c>
    </row>
    <row r="1110" s="4" customFormat="1" ht="17.6" spans="1:7">
      <c r="A1110" s="6" t="s">
        <v>335</v>
      </c>
      <c r="B1110" s="6">
        <v>2829</v>
      </c>
      <c r="C1110" s="6" t="s">
        <v>1363</v>
      </c>
      <c r="D1110" s="6" t="s">
        <v>521</v>
      </c>
      <c r="E1110" s="6">
        <v>0.8044</v>
      </c>
      <c r="F1110" s="6">
        <v>0.3414</v>
      </c>
      <c r="G1110" s="6">
        <v>28</v>
      </c>
    </row>
    <row r="1111" s="4" customFormat="1" ht="17.6" spans="1:7">
      <c r="A1111" s="6" t="s">
        <v>335</v>
      </c>
      <c r="B1111" s="6">
        <v>300012</v>
      </c>
      <c r="C1111" s="6" t="s">
        <v>1364</v>
      </c>
      <c r="D1111" s="6" t="s">
        <v>359</v>
      </c>
      <c r="E1111" s="6">
        <v>0.8044</v>
      </c>
      <c r="F1111" s="6">
        <v>0.9688</v>
      </c>
      <c r="G1111" s="6">
        <v>17.1</v>
      </c>
    </row>
    <row r="1112" s="4" customFormat="1" ht="17.6" spans="1:7">
      <c r="A1112" s="6" t="s">
        <v>193</v>
      </c>
      <c r="B1112" s="6">
        <v>603136</v>
      </c>
      <c r="C1112" s="6" t="s">
        <v>1365</v>
      </c>
      <c r="D1112" s="6" t="s">
        <v>235</v>
      </c>
      <c r="E1112" s="6">
        <v>0.8041</v>
      </c>
      <c r="F1112" s="6">
        <v>0.5271</v>
      </c>
      <c r="G1112" s="6">
        <v>25.31</v>
      </c>
    </row>
    <row r="1113" s="4" customFormat="1" ht="17.6" spans="1:7">
      <c r="A1113" s="6" t="s">
        <v>335</v>
      </c>
      <c r="B1113" s="6">
        <v>2719</v>
      </c>
      <c r="C1113" s="6" t="s">
        <v>1366</v>
      </c>
      <c r="D1113" s="6" t="s">
        <v>348</v>
      </c>
      <c r="E1113" s="6">
        <v>0.804</v>
      </c>
      <c r="F1113" s="6">
        <v>0.055</v>
      </c>
      <c r="G1113" s="6">
        <v>8.82</v>
      </c>
    </row>
    <row r="1114" s="4" customFormat="1" ht="17.6" spans="1:7">
      <c r="A1114" s="6" t="s">
        <v>193</v>
      </c>
      <c r="B1114" s="6">
        <v>603986</v>
      </c>
      <c r="C1114" s="6" t="s">
        <v>1367</v>
      </c>
      <c r="D1114" s="6" t="s">
        <v>228</v>
      </c>
      <c r="E1114" s="6">
        <v>0.8038</v>
      </c>
      <c r="F1114" s="6">
        <v>0.8672</v>
      </c>
      <c r="G1114" s="6">
        <v>277.82</v>
      </c>
    </row>
    <row r="1115" s="4" customFormat="1" ht="17.6" spans="1:7">
      <c r="A1115" s="6" t="s">
        <v>335</v>
      </c>
      <c r="B1115" s="6">
        <v>607</v>
      </c>
      <c r="C1115" s="6" t="s">
        <v>1368</v>
      </c>
      <c r="D1115" s="6" t="s">
        <v>206</v>
      </c>
      <c r="E1115" s="6">
        <v>0.8034</v>
      </c>
      <c r="F1115" s="6">
        <v>0.0963</v>
      </c>
      <c r="G1115" s="6">
        <v>4.13</v>
      </c>
    </row>
    <row r="1116" s="4" customFormat="1" ht="17.6" spans="1:7">
      <c r="A1116" s="6" t="s">
        <v>193</v>
      </c>
      <c r="B1116" s="6">
        <v>600289</v>
      </c>
      <c r="C1116" s="6" t="s">
        <v>1369</v>
      </c>
      <c r="D1116" s="6" t="s">
        <v>455</v>
      </c>
      <c r="E1116" s="6">
        <v>0.8033</v>
      </c>
      <c r="F1116" s="6">
        <v>0.6159</v>
      </c>
      <c r="G1116" s="6">
        <v>3.81</v>
      </c>
    </row>
    <row r="1117" s="4" customFormat="1" ht="17.6" spans="1:7">
      <c r="A1117" s="6" t="s">
        <v>193</v>
      </c>
      <c r="B1117" s="6">
        <v>600872</v>
      </c>
      <c r="C1117" s="6" t="s">
        <v>1370</v>
      </c>
      <c r="D1117" s="6" t="s">
        <v>348</v>
      </c>
      <c r="E1117" s="6">
        <v>0.8028</v>
      </c>
      <c r="F1117" s="6">
        <v>0.9491</v>
      </c>
      <c r="G1117" s="6">
        <v>47.34</v>
      </c>
    </row>
    <row r="1118" s="4" customFormat="1" ht="17.6" spans="1:7">
      <c r="A1118" s="6" t="s">
        <v>193</v>
      </c>
      <c r="B1118" s="6">
        <v>601518</v>
      </c>
      <c r="C1118" s="6" t="s">
        <v>1371</v>
      </c>
      <c r="D1118" s="6" t="s">
        <v>195</v>
      </c>
      <c r="E1118" s="6">
        <v>0.8026</v>
      </c>
      <c r="F1118" s="6">
        <v>0.0076</v>
      </c>
      <c r="G1118" s="6">
        <v>2.34</v>
      </c>
    </row>
    <row r="1119" s="4" customFormat="1" ht="17.6" spans="1:7">
      <c r="A1119" s="6" t="s">
        <v>335</v>
      </c>
      <c r="B1119" s="6">
        <v>2717</v>
      </c>
      <c r="C1119" s="6" t="s">
        <v>1372</v>
      </c>
      <c r="D1119" s="6" t="s">
        <v>285</v>
      </c>
      <c r="E1119" s="6">
        <v>0.8024</v>
      </c>
      <c r="F1119" s="6">
        <v>0.0015</v>
      </c>
      <c r="G1119" s="6">
        <v>4.02</v>
      </c>
    </row>
    <row r="1120" s="4" customFormat="1" ht="17.6" spans="1:7">
      <c r="A1120" s="6" t="s">
        <v>193</v>
      </c>
      <c r="B1120" s="6">
        <v>600969</v>
      </c>
      <c r="C1120" s="6" t="s">
        <v>1373</v>
      </c>
      <c r="D1120" s="6" t="s">
        <v>230</v>
      </c>
      <c r="E1120" s="6">
        <v>0.8023</v>
      </c>
      <c r="F1120" s="6">
        <v>0.0268</v>
      </c>
      <c r="G1120" s="6">
        <v>6.12</v>
      </c>
    </row>
    <row r="1121" s="4" customFormat="1" ht="17.6" spans="1:7">
      <c r="A1121" s="6" t="s">
        <v>335</v>
      </c>
      <c r="B1121" s="6">
        <v>300609</v>
      </c>
      <c r="C1121" s="6" t="s">
        <v>1374</v>
      </c>
      <c r="D1121" s="6" t="s">
        <v>455</v>
      </c>
      <c r="E1121" s="6">
        <v>0.802</v>
      </c>
      <c r="F1121" s="6">
        <v>0.1877</v>
      </c>
      <c r="G1121" s="6">
        <v>34.66</v>
      </c>
    </row>
    <row r="1122" s="4" customFormat="1" ht="17.6" spans="1:7">
      <c r="A1122" s="6" t="s">
        <v>335</v>
      </c>
      <c r="B1122" s="6">
        <v>2507</v>
      </c>
      <c r="C1122" s="6" t="s">
        <v>1375</v>
      </c>
      <c r="D1122" s="6" t="s">
        <v>348</v>
      </c>
      <c r="E1122" s="6">
        <v>0.8001</v>
      </c>
      <c r="F1122" s="6">
        <v>0.8977</v>
      </c>
      <c r="G1122" s="6">
        <v>33.27</v>
      </c>
    </row>
    <row r="1123" s="4" customFormat="1" ht="17.6" spans="1:7">
      <c r="A1123" s="6" t="s">
        <v>335</v>
      </c>
      <c r="B1123" s="6">
        <v>300712</v>
      </c>
      <c r="C1123" s="6" t="s">
        <v>1376</v>
      </c>
      <c r="D1123" s="6" t="s">
        <v>359</v>
      </c>
      <c r="E1123" s="6">
        <v>0.7997</v>
      </c>
      <c r="F1123" s="6">
        <v>0.312</v>
      </c>
      <c r="G1123" s="6">
        <v>12.13</v>
      </c>
    </row>
    <row r="1124" s="4" customFormat="1" ht="17.6" spans="1:7">
      <c r="A1124" s="6" t="s">
        <v>335</v>
      </c>
      <c r="B1124" s="6">
        <v>2808</v>
      </c>
      <c r="C1124" s="6" t="s">
        <v>1377</v>
      </c>
      <c r="D1124" s="6" t="s">
        <v>370</v>
      </c>
      <c r="E1124" s="6">
        <v>0.7996</v>
      </c>
      <c r="F1124" s="6">
        <v>0.5648</v>
      </c>
      <c r="G1124" s="6">
        <v>8.68</v>
      </c>
    </row>
    <row r="1125" s="4" customFormat="1" ht="17.6" spans="1:7">
      <c r="A1125" s="6" t="s">
        <v>335</v>
      </c>
      <c r="B1125" s="6">
        <v>300685</v>
      </c>
      <c r="C1125" s="6" t="s">
        <v>1378</v>
      </c>
      <c r="D1125" s="6" t="s">
        <v>342</v>
      </c>
      <c r="E1125" s="6">
        <v>0.7994</v>
      </c>
      <c r="F1125" s="6">
        <v>0.8054</v>
      </c>
      <c r="G1125" s="6">
        <v>79.03</v>
      </c>
    </row>
    <row r="1126" s="4" customFormat="1" ht="17.6" spans="1:7">
      <c r="A1126" s="6" t="s">
        <v>193</v>
      </c>
      <c r="B1126" s="6">
        <v>600166</v>
      </c>
      <c r="C1126" s="6" t="s">
        <v>1379</v>
      </c>
      <c r="D1126" s="6" t="s">
        <v>250</v>
      </c>
      <c r="E1126" s="6">
        <v>0.7993</v>
      </c>
      <c r="F1126" s="6">
        <v>0.0782</v>
      </c>
      <c r="G1126" s="6">
        <v>1.8</v>
      </c>
    </row>
    <row r="1127" s="4" customFormat="1" ht="17.6" spans="1:7">
      <c r="A1127" s="6" t="s">
        <v>335</v>
      </c>
      <c r="B1127" s="6">
        <v>2309</v>
      </c>
      <c r="C1127" s="6" t="s">
        <v>1380</v>
      </c>
      <c r="D1127" s="6" t="s">
        <v>220</v>
      </c>
      <c r="E1127" s="6">
        <v>0.7988</v>
      </c>
      <c r="F1127" s="6">
        <v>0.0067</v>
      </c>
      <c r="G1127" s="6">
        <v>5.72</v>
      </c>
    </row>
    <row r="1128" s="4" customFormat="1" ht="17.6" spans="1:7">
      <c r="A1128" s="6" t="s">
        <v>193</v>
      </c>
      <c r="B1128" s="6">
        <v>603222</v>
      </c>
      <c r="C1128" s="6" t="s">
        <v>1381</v>
      </c>
      <c r="D1128" s="6" t="s">
        <v>532</v>
      </c>
      <c r="E1128" s="6">
        <v>0.7987</v>
      </c>
      <c r="F1128" s="6">
        <v>0.8267</v>
      </c>
      <c r="G1128" s="6">
        <v>46.77</v>
      </c>
    </row>
    <row r="1129" s="4" customFormat="1" ht="17.6" spans="1:7">
      <c r="A1129" s="6" t="s">
        <v>335</v>
      </c>
      <c r="B1129" s="6">
        <v>158</v>
      </c>
      <c r="C1129" s="6" t="s">
        <v>1382</v>
      </c>
      <c r="D1129" s="6" t="s">
        <v>276</v>
      </c>
      <c r="E1129" s="6">
        <v>0.7983</v>
      </c>
      <c r="F1129" s="6">
        <v>0.697</v>
      </c>
      <c r="G1129" s="6">
        <v>8.99</v>
      </c>
    </row>
    <row r="1130" s="4" customFormat="1" ht="17.6" spans="1:7">
      <c r="A1130" s="6" t="s">
        <v>335</v>
      </c>
      <c r="B1130" s="6">
        <v>2866</v>
      </c>
      <c r="C1130" s="6" t="s">
        <v>1383</v>
      </c>
      <c r="D1130" s="6" t="s">
        <v>408</v>
      </c>
      <c r="E1130" s="6">
        <v>0.7982</v>
      </c>
      <c r="F1130" s="6">
        <v>0.4401</v>
      </c>
      <c r="G1130" s="6">
        <v>14.47</v>
      </c>
    </row>
    <row r="1131" s="4" customFormat="1" ht="17.6" spans="1:7">
      <c r="A1131" s="6" t="s">
        <v>193</v>
      </c>
      <c r="B1131" s="6">
        <v>600337</v>
      </c>
      <c r="C1131" s="6" t="s">
        <v>1384</v>
      </c>
      <c r="D1131" s="6" t="s">
        <v>263</v>
      </c>
      <c r="E1131" s="6">
        <v>0.7981</v>
      </c>
      <c r="F1131" s="6">
        <v>0.2895</v>
      </c>
      <c r="G1131" s="6">
        <v>4.05</v>
      </c>
    </row>
    <row r="1132" s="4" customFormat="1" ht="17.6" spans="1:7">
      <c r="A1132" s="6" t="s">
        <v>335</v>
      </c>
      <c r="B1132" s="6">
        <v>300253</v>
      </c>
      <c r="C1132" s="6" t="s">
        <v>1385</v>
      </c>
      <c r="D1132" s="6" t="s">
        <v>242</v>
      </c>
      <c r="E1132" s="6">
        <v>0.7976</v>
      </c>
      <c r="F1132" s="6">
        <v>0.7171</v>
      </c>
      <c r="G1132" s="6">
        <v>25.43</v>
      </c>
    </row>
    <row r="1133" s="4" customFormat="1" ht="17.6" spans="1:7">
      <c r="A1133" s="6" t="s">
        <v>335</v>
      </c>
      <c r="B1133" s="6">
        <v>300604</v>
      </c>
      <c r="C1133" s="6" t="s">
        <v>1386</v>
      </c>
      <c r="D1133" s="6" t="s">
        <v>318</v>
      </c>
      <c r="E1133" s="6">
        <v>0.7976</v>
      </c>
      <c r="F1133" s="6">
        <v>0.5978</v>
      </c>
      <c r="G1133" s="6">
        <v>26.44</v>
      </c>
    </row>
    <row r="1134" s="4" customFormat="1" ht="17.6" spans="1:7">
      <c r="A1134" s="6" t="s">
        <v>335</v>
      </c>
      <c r="B1134" s="6">
        <v>793</v>
      </c>
      <c r="C1134" s="6" t="s">
        <v>1387</v>
      </c>
      <c r="D1134" s="6" t="s">
        <v>206</v>
      </c>
      <c r="E1134" s="6">
        <v>0.7975</v>
      </c>
      <c r="F1134" s="6">
        <v>0.0945</v>
      </c>
      <c r="G1134" s="6">
        <v>3</v>
      </c>
    </row>
    <row r="1135" s="4" customFormat="1" ht="17.6" spans="1:7">
      <c r="A1135" s="6" t="s">
        <v>193</v>
      </c>
      <c r="B1135" s="6">
        <v>688116</v>
      </c>
      <c r="C1135" s="6" t="s">
        <v>1388</v>
      </c>
      <c r="D1135" s="6" t="s">
        <v>257</v>
      </c>
      <c r="E1135" s="6">
        <v>0.7972</v>
      </c>
      <c r="F1135" s="6">
        <v>0.6853</v>
      </c>
      <c r="G1135" s="6">
        <v>40.01</v>
      </c>
    </row>
    <row r="1136" s="4" customFormat="1" ht="17.6" spans="1:7">
      <c r="A1136" s="6" t="s">
        <v>193</v>
      </c>
      <c r="B1136" s="6">
        <v>600489</v>
      </c>
      <c r="C1136" s="6" t="s">
        <v>1389</v>
      </c>
      <c r="D1136" s="6" t="s">
        <v>222</v>
      </c>
      <c r="E1136" s="6">
        <v>0.7966</v>
      </c>
      <c r="F1136" s="6">
        <v>0.0359</v>
      </c>
      <c r="G1136" s="6">
        <v>8.4</v>
      </c>
    </row>
    <row r="1137" s="4" customFormat="1" ht="17.6" spans="1:7">
      <c r="A1137" s="6" t="s">
        <v>193</v>
      </c>
      <c r="B1137" s="6">
        <v>603027</v>
      </c>
      <c r="C1137" s="6" t="s">
        <v>1390</v>
      </c>
      <c r="D1137" s="6" t="s">
        <v>348</v>
      </c>
      <c r="E1137" s="6">
        <v>0.7964</v>
      </c>
      <c r="F1137" s="6">
        <v>0.9911</v>
      </c>
      <c r="G1137" s="6">
        <v>30.68</v>
      </c>
    </row>
    <row r="1138" s="4" customFormat="1" ht="17.6" spans="1:7">
      <c r="A1138" s="6" t="s">
        <v>335</v>
      </c>
      <c r="B1138" s="6">
        <v>300419</v>
      </c>
      <c r="C1138" s="6" t="s">
        <v>1391</v>
      </c>
      <c r="D1138" s="6" t="s">
        <v>455</v>
      </c>
      <c r="E1138" s="6">
        <v>0.7963</v>
      </c>
      <c r="F1138" s="6">
        <v>0.0254</v>
      </c>
      <c r="G1138" s="6">
        <v>5.49</v>
      </c>
    </row>
    <row r="1139" s="4" customFormat="1" ht="17.6" spans="1:7">
      <c r="A1139" s="6" t="s">
        <v>335</v>
      </c>
      <c r="B1139" s="6">
        <v>712</v>
      </c>
      <c r="C1139" s="6" t="s">
        <v>1392</v>
      </c>
      <c r="D1139" s="6" t="s">
        <v>273</v>
      </c>
      <c r="E1139" s="6">
        <v>0.7962</v>
      </c>
      <c r="F1139" s="6">
        <v>0.167</v>
      </c>
      <c r="G1139" s="6">
        <v>12.28</v>
      </c>
    </row>
    <row r="1140" s="4" customFormat="1" ht="17.6" spans="1:7">
      <c r="A1140" s="6" t="s">
        <v>335</v>
      </c>
      <c r="B1140" s="6">
        <v>2436</v>
      </c>
      <c r="C1140" s="6" t="s">
        <v>1393</v>
      </c>
      <c r="D1140" s="6" t="s">
        <v>228</v>
      </c>
      <c r="E1140" s="6">
        <v>0.7962</v>
      </c>
      <c r="F1140" s="6">
        <v>0.9732</v>
      </c>
      <c r="G1140" s="6">
        <v>11.94</v>
      </c>
    </row>
    <row r="1141" s="4" customFormat="1" ht="17.6" spans="1:7">
      <c r="A1141" s="6" t="s">
        <v>335</v>
      </c>
      <c r="B1141" s="6">
        <v>300624</v>
      </c>
      <c r="C1141" s="6" t="s">
        <v>1394</v>
      </c>
      <c r="D1141" s="6" t="s">
        <v>242</v>
      </c>
      <c r="E1141" s="6">
        <v>0.7956</v>
      </c>
      <c r="F1141" s="6">
        <v>0.7127</v>
      </c>
      <c r="G1141" s="6">
        <v>81.08</v>
      </c>
    </row>
    <row r="1142" s="4" customFormat="1" ht="17.6" spans="1:7">
      <c r="A1142" s="6" t="s">
        <v>335</v>
      </c>
      <c r="B1142" s="6">
        <v>300787</v>
      </c>
      <c r="C1142" s="6" t="s">
        <v>1395</v>
      </c>
      <c r="D1142" s="6" t="s">
        <v>370</v>
      </c>
      <c r="E1142" s="6">
        <v>0.7953</v>
      </c>
      <c r="F1142" s="6">
        <v>0.4269</v>
      </c>
      <c r="G1142" s="6">
        <v>52.63</v>
      </c>
    </row>
    <row r="1143" s="4" customFormat="1" ht="17.6" spans="1:7">
      <c r="A1143" s="6" t="s">
        <v>335</v>
      </c>
      <c r="B1143" s="6">
        <v>2315</v>
      </c>
      <c r="C1143" s="6" t="s">
        <v>1396</v>
      </c>
      <c r="D1143" s="6" t="s">
        <v>325</v>
      </c>
      <c r="E1143" s="6">
        <v>0.7947</v>
      </c>
      <c r="F1143" s="6">
        <v>0.127</v>
      </c>
      <c r="G1143" s="6">
        <v>13.85</v>
      </c>
    </row>
    <row r="1144" s="4" customFormat="1" ht="17.6" spans="1:7">
      <c r="A1144" s="6" t="s">
        <v>335</v>
      </c>
      <c r="B1144" s="6">
        <v>300310</v>
      </c>
      <c r="C1144" s="6" t="s">
        <v>1397</v>
      </c>
      <c r="D1144" s="6" t="s">
        <v>386</v>
      </c>
      <c r="E1144" s="6">
        <v>0.7946</v>
      </c>
      <c r="F1144" s="6">
        <v>0.1959</v>
      </c>
      <c r="G1144" s="6">
        <v>5.79</v>
      </c>
    </row>
    <row r="1145" s="4" customFormat="1" ht="17.6" spans="1:7">
      <c r="A1145" s="6" t="s">
        <v>193</v>
      </c>
      <c r="B1145" s="6">
        <v>601500</v>
      </c>
      <c r="C1145" s="6" t="s">
        <v>1398</v>
      </c>
      <c r="D1145" s="6" t="s">
        <v>283</v>
      </c>
      <c r="E1145" s="6">
        <v>0.7945</v>
      </c>
      <c r="F1145" s="6">
        <v>0.0422</v>
      </c>
      <c r="G1145" s="6">
        <v>5.77</v>
      </c>
    </row>
    <row r="1146" s="4" customFormat="1" ht="17.6" spans="1:7">
      <c r="A1146" s="6" t="s">
        <v>335</v>
      </c>
      <c r="B1146" s="6">
        <v>2213</v>
      </c>
      <c r="C1146" s="6" t="s">
        <v>1399</v>
      </c>
      <c r="D1146" s="6" t="s">
        <v>283</v>
      </c>
      <c r="E1146" s="6">
        <v>0.7945</v>
      </c>
      <c r="F1146" s="6">
        <v>0.718</v>
      </c>
      <c r="G1146" s="6">
        <v>18.3</v>
      </c>
    </row>
    <row r="1147" s="4" customFormat="1" ht="17.6" spans="1:7">
      <c r="A1147" s="6" t="s">
        <v>335</v>
      </c>
      <c r="B1147" s="6">
        <v>300426</v>
      </c>
      <c r="C1147" s="6" t="s">
        <v>1400</v>
      </c>
      <c r="D1147" s="6" t="s">
        <v>206</v>
      </c>
      <c r="E1147" s="6">
        <v>0.7941</v>
      </c>
      <c r="F1147" s="6">
        <v>0.9561</v>
      </c>
      <c r="G1147" s="6">
        <v>4.89</v>
      </c>
    </row>
    <row r="1148" s="4" customFormat="1" ht="17.6" spans="1:7">
      <c r="A1148" s="6" t="s">
        <v>335</v>
      </c>
      <c r="B1148" s="6">
        <v>2690</v>
      </c>
      <c r="C1148" s="6" t="s">
        <v>1401</v>
      </c>
      <c r="D1148" s="6" t="s">
        <v>318</v>
      </c>
      <c r="E1148" s="6">
        <v>0.794</v>
      </c>
      <c r="F1148" s="6">
        <v>0.9734</v>
      </c>
      <c r="G1148" s="6">
        <v>42.05</v>
      </c>
    </row>
    <row r="1149" s="4" customFormat="1" ht="17.6" spans="1:7">
      <c r="A1149" s="6" t="s">
        <v>335</v>
      </c>
      <c r="B1149" s="6">
        <v>2683</v>
      </c>
      <c r="C1149" s="6" t="s">
        <v>1402</v>
      </c>
      <c r="D1149" s="6" t="s">
        <v>309</v>
      </c>
      <c r="E1149" s="6">
        <v>0.7931</v>
      </c>
      <c r="F1149" s="6">
        <v>0.9897</v>
      </c>
      <c r="G1149" s="6">
        <v>30.07</v>
      </c>
    </row>
    <row r="1150" s="4" customFormat="1" ht="17.6" spans="1:7">
      <c r="A1150" s="6" t="s">
        <v>335</v>
      </c>
      <c r="B1150" s="6">
        <v>300279</v>
      </c>
      <c r="C1150" s="6" t="s">
        <v>1403</v>
      </c>
      <c r="D1150" s="6" t="s">
        <v>265</v>
      </c>
      <c r="E1150" s="6">
        <v>0.7928</v>
      </c>
      <c r="F1150" s="6">
        <v>0.3755</v>
      </c>
      <c r="G1150" s="6">
        <v>5.23</v>
      </c>
    </row>
    <row r="1151" s="4" customFormat="1" ht="17.6" spans="1:7">
      <c r="A1151" s="6" t="s">
        <v>335</v>
      </c>
      <c r="B1151" s="6">
        <v>300653</v>
      </c>
      <c r="C1151" s="6" t="s">
        <v>1404</v>
      </c>
      <c r="D1151" s="6" t="s">
        <v>438</v>
      </c>
      <c r="E1151" s="6">
        <v>0.7922</v>
      </c>
      <c r="F1151" s="6">
        <v>0.9127</v>
      </c>
      <c r="G1151" s="6">
        <v>79.23</v>
      </c>
    </row>
    <row r="1152" s="4" customFormat="1" ht="17.6" spans="1:7">
      <c r="A1152" s="6" t="s">
        <v>335</v>
      </c>
      <c r="B1152" s="6">
        <v>300141</v>
      </c>
      <c r="C1152" s="6" t="s">
        <v>1405</v>
      </c>
      <c r="D1152" s="6" t="s">
        <v>220</v>
      </c>
      <c r="E1152" s="6">
        <v>0.7921</v>
      </c>
      <c r="F1152" s="6">
        <v>0.4163</v>
      </c>
      <c r="G1152" s="6">
        <v>8.23</v>
      </c>
    </row>
    <row r="1153" s="4" customFormat="1" ht="17.6" spans="1:7">
      <c r="A1153" s="6" t="s">
        <v>193</v>
      </c>
      <c r="B1153" s="6">
        <v>600487</v>
      </c>
      <c r="C1153" s="6" t="s">
        <v>1406</v>
      </c>
      <c r="D1153" s="6" t="s">
        <v>245</v>
      </c>
      <c r="E1153" s="6">
        <v>0.7918</v>
      </c>
      <c r="F1153" s="6">
        <v>0.4411</v>
      </c>
      <c r="G1153" s="6">
        <v>16.62</v>
      </c>
    </row>
    <row r="1154" s="4" customFormat="1" ht="17.6" spans="1:7">
      <c r="A1154" s="6" t="s">
        <v>335</v>
      </c>
      <c r="B1154" s="6">
        <v>2339</v>
      </c>
      <c r="C1154" s="6" t="s">
        <v>1407</v>
      </c>
      <c r="D1154" s="6" t="s">
        <v>220</v>
      </c>
      <c r="E1154" s="6">
        <v>0.7918</v>
      </c>
      <c r="F1154" s="6">
        <v>0.0704</v>
      </c>
      <c r="G1154" s="6">
        <v>5.81</v>
      </c>
    </row>
    <row r="1155" s="4" customFormat="1" ht="17.6" spans="1:7">
      <c r="A1155" s="6" t="s">
        <v>193</v>
      </c>
      <c r="B1155" s="6">
        <v>603718</v>
      </c>
      <c r="C1155" s="6" t="s">
        <v>1408</v>
      </c>
      <c r="D1155" s="6" t="s">
        <v>438</v>
      </c>
      <c r="E1155" s="6">
        <v>0.7908</v>
      </c>
      <c r="F1155" s="6">
        <v>0.9086</v>
      </c>
      <c r="G1155" s="6">
        <v>17.3</v>
      </c>
    </row>
    <row r="1156" s="4" customFormat="1" ht="17.6" spans="1:7">
      <c r="A1156" s="6" t="s">
        <v>335</v>
      </c>
      <c r="B1156" s="6">
        <v>300529</v>
      </c>
      <c r="C1156" s="6" t="s">
        <v>1409</v>
      </c>
      <c r="D1156" s="6" t="s">
        <v>642</v>
      </c>
      <c r="E1156" s="6">
        <v>0.7903</v>
      </c>
      <c r="F1156" s="6">
        <v>0.978</v>
      </c>
      <c r="G1156" s="6">
        <v>111.22</v>
      </c>
    </row>
    <row r="1157" s="4" customFormat="1" ht="17.6" spans="1:7">
      <c r="A1157" s="6" t="s">
        <v>193</v>
      </c>
      <c r="B1157" s="6">
        <v>600198</v>
      </c>
      <c r="C1157" s="6" t="s">
        <v>1410</v>
      </c>
      <c r="D1157" s="6" t="s">
        <v>386</v>
      </c>
      <c r="E1157" s="6">
        <v>0.7897</v>
      </c>
      <c r="F1157" s="6">
        <v>0.8396</v>
      </c>
      <c r="G1157" s="6">
        <v>8.93</v>
      </c>
    </row>
    <row r="1158" s="4" customFormat="1" ht="17.6" spans="1:7">
      <c r="A1158" s="6" t="s">
        <v>193</v>
      </c>
      <c r="B1158" s="6">
        <v>600887</v>
      </c>
      <c r="C1158" s="6" t="s">
        <v>96</v>
      </c>
      <c r="D1158" s="6" t="s">
        <v>348</v>
      </c>
      <c r="E1158" s="6">
        <v>0.7897</v>
      </c>
      <c r="F1158" s="6">
        <v>0.9712</v>
      </c>
      <c r="G1158" s="6">
        <v>29.24</v>
      </c>
    </row>
    <row r="1159" s="4" customFormat="1" ht="17.6" spans="1:7">
      <c r="A1159" s="6" t="s">
        <v>335</v>
      </c>
      <c r="B1159" s="6">
        <v>2317</v>
      </c>
      <c r="C1159" s="6" t="s">
        <v>1411</v>
      </c>
      <c r="D1159" s="6" t="s">
        <v>233</v>
      </c>
      <c r="E1159" s="6">
        <v>0.7891</v>
      </c>
      <c r="F1159" s="6">
        <v>0.3499</v>
      </c>
      <c r="G1159" s="6">
        <v>11.75</v>
      </c>
    </row>
    <row r="1160" s="4" customFormat="1" ht="17.6" spans="1:7">
      <c r="A1160" s="6" t="s">
        <v>193</v>
      </c>
      <c r="B1160" s="6">
        <v>603179</v>
      </c>
      <c r="C1160" s="6" t="s">
        <v>1412</v>
      </c>
      <c r="D1160" s="6" t="s">
        <v>283</v>
      </c>
      <c r="E1160" s="6">
        <v>0.7884</v>
      </c>
      <c r="F1160" s="6">
        <v>0.5427</v>
      </c>
      <c r="G1160" s="6">
        <v>25.15</v>
      </c>
    </row>
    <row r="1161" s="4" customFormat="1" ht="17.6" spans="1:7">
      <c r="A1161" s="6" t="s">
        <v>335</v>
      </c>
      <c r="B1161" s="6">
        <v>2268</v>
      </c>
      <c r="C1161" s="6" t="s">
        <v>1413</v>
      </c>
      <c r="D1161" s="6" t="s">
        <v>370</v>
      </c>
      <c r="E1161" s="6">
        <v>0.7882</v>
      </c>
      <c r="F1161" s="6">
        <v>0.1662</v>
      </c>
      <c r="G1161" s="6">
        <v>22.59</v>
      </c>
    </row>
    <row r="1162" s="4" customFormat="1" ht="17.6" spans="1:7">
      <c r="A1162" s="6" t="s">
        <v>193</v>
      </c>
      <c r="B1162" s="6">
        <v>688321</v>
      </c>
      <c r="C1162" s="6" t="s">
        <v>1414</v>
      </c>
      <c r="D1162" s="6" t="s">
        <v>438</v>
      </c>
      <c r="E1162" s="6">
        <v>0.7874</v>
      </c>
      <c r="F1162" s="6">
        <v>0.1897</v>
      </c>
      <c r="G1162" s="6">
        <v>49.15</v>
      </c>
    </row>
    <row r="1163" s="4" customFormat="1" ht="17.6" spans="1:7">
      <c r="A1163" s="6" t="s">
        <v>335</v>
      </c>
      <c r="B1163" s="6">
        <v>2311</v>
      </c>
      <c r="C1163" s="6" t="s">
        <v>1415</v>
      </c>
      <c r="D1163" s="6" t="s">
        <v>214</v>
      </c>
      <c r="E1163" s="6">
        <v>0.787</v>
      </c>
      <c r="F1163" s="6">
        <v>0.9971</v>
      </c>
      <c r="G1163" s="6">
        <v>43.15</v>
      </c>
    </row>
    <row r="1164" s="4" customFormat="1" ht="17.6" spans="1:7">
      <c r="A1164" s="6" t="s">
        <v>193</v>
      </c>
      <c r="B1164" s="6">
        <v>600354</v>
      </c>
      <c r="C1164" s="6" t="s">
        <v>1416</v>
      </c>
      <c r="D1164" s="6" t="s">
        <v>214</v>
      </c>
      <c r="E1164" s="6">
        <v>0.7869</v>
      </c>
      <c r="F1164" s="6">
        <v>0.4052</v>
      </c>
      <c r="G1164" s="6">
        <v>3.71</v>
      </c>
    </row>
    <row r="1165" s="4" customFormat="1" ht="17.6" spans="1:7">
      <c r="A1165" s="6" t="s">
        <v>335</v>
      </c>
      <c r="B1165" s="6">
        <v>2131</v>
      </c>
      <c r="C1165" s="6" t="s">
        <v>1417</v>
      </c>
      <c r="D1165" s="6" t="s">
        <v>206</v>
      </c>
      <c r="E1165" s="6">
        <v>0.7869</v>
      </c>
      <c r="F1165" s="6">
        <v>0.4228</v>
      </c>
      <c r="G1165" s="6">
        <v>3.8</v>
      </c>
    </row>
    <row r="1166" s="4" customFormat="1" ht="17.6" spans="1:7">
      <c r="A1166" s="6" t="s">
        <v>193</v>
      </c>
      <c r="B1166" s="6">
        <v>600082</v>
      </c>
      <c r="C1166" s="6" t="s">
        <v>1418</v>
      </c>
      <c r="D1166" s="6" t="s">
        <v>1419</v>
      </c>
      <c r="E1166" s="6">
        <v>0.7866</v>
      </c>
      <c r="F1166" s="6">
        <v>0.012</v>
      </c>
      <c r="G1166" s="6">
        <v>3.37</v>
      </c>
    </row>
    <row r="1167" s="4" customFormat="1" ht="17.6" spans="1:7">
      <c r="A1167" s="6" t="s">
        <v>335</v>
      </c>
      <c r="B1167" s="6">
        <v>300344</v>
      </c>
      <c r="C1167" s="6" t="s">
        <v>1420</v>
      </c>
      <c r="D1167" s="6" t="s">
        <v>305</v>
      </c>
      <c r="E1167" s="6">
        <v>0.7865</v>
      </c>
      <c r="F1167" s="6">
        <v>0.7361</v>
      </c>
      <c r="G1167" s="6">
        <v>5.12</v>
      </c>
    </row>
    <row r="1168" s="4" customFormat="1" ht="17.6" spans="1:7">
      <c r="A1168" s="6" t="s">
        <v>193</v>
      </c>
      <c r="B1168" s="6">
        <v>600405</v>
      </c>
      <c r="C1168" s="6" t="s">
        <v>1421</v>
      </c>
      <c r="D1168" s="6" t="s">
        <v>220</v>
      </c>
      <c r="E1168" s="6">
        <v>0.7861</v>
      </c>
      <c r="F1168" s="6">
        <v>0.159</v>
      </c>
      <c r="G1168" s="6">
        <v>4.75</v>
      </c>
    </row>
    <row r="1169" s="4" customFormat="1" ht="17.6" spans="1:7">
      <c r="A1169" s="6" t="s">
        <v>335</v>
      </c>
      <c r="B1169" s="6">
        <v>200016</v>
      </c>
      <c r="C1169" s="6" t="s">
        <v>1422</v>
      </c>
      <c r="D1169" s="6"/>
      <c r="E1169" s="6">
        <v>0.7861</v>
      </c>
      <c r="F1169" s="6">
        <v>0.6809</v>
      </c>
      <c r="G1169" s="6">
        <v>2.77</v>
      </c>
    </row>
    <row r="1170" s="4" customFormat="1" ht="17.6" spans="1:7">
      <c r="A1170" s="6" t="s">
        <v>335</v>
      </c>
      <c r="B1170" s="6">
        <v>200570</v>
      </c>
      <c r="C1170" s="6" t="s">
        <v>1423</v>
      </c>
      <c r="D1170" s="6"/>
      <c r="E1170" s="6">
        <v>0.7858</v>
      </c>
      <c r="F1170" s="6">
        <v>0.0074</v>
      </c>
      <c r="G1170" s="6">
        <v>1.83</v>
      </c>
    </row>
    <row r="1171" s="4" customFormat="1" ht="17.6" spans="1:7">
      <c r="A1171" s="6" t="s">
        <v>335</v>
      </c>
      <c r="B1171" s="6">
        <v>2386</v>
      </c>
      <c r="C1171" s="6" t="s">
        <v>1424</v>
      </c>
      <c r="D1171" s="6" t="s">
        <v>257</v>
      </c>
      <c r="E1171" s="6">
        <v>0.7857</v>
      </c>
      <c r="F1171" s="6">
        <v>0.0486</v>
      </c>
      <c r="G1171" s="6">
        <v>5.23</v>
      </c>
    </row>
    <row r="1172" s="4" customFormat="1" ht="17.6" spans="1:7">
      <c r="A1172" s="6" t="s">
        <v>335</v>
      </c>
      <c r="B1172" s="6">
        <v>2093</v>
      </c>
      <c r="C1172" s="6" t="s">
        <v>1425</v>
      </c>
      <c r="D1172" s="6" t="s">
        <v>386</v>
      </c>
      <c r="E1172" s="6">
        <v>0.7854</v>
      </c>
      <c r="F1172" s="6">
        <v>0.1144</v>
      </c>
      <c r="G1172" s="6">
        <v>8.79</v>
      </c>
    </row>
    <row r="1173" s="4" customFormat="1" ht="17.6" spans="1:7">
      <c r="A1173" s="6" t="s">
        <v>335</v>
      </c>
      <c r="B1173" s="6">
        <v>300055</v>
      </c>
      <c r="C1173" s="6" t="s">
        <v>1426</v>
      </c>
      <c r="D1173" s="6" t="s">
        <v>359</v>
      </c>
      <c r="E1173" s="6">
        <v>0.7852</v>
      </c>
      <c r="F1173" s="6">
        <v>0.0021</v>
      </c>
      <c r="G1173" s="6">
        <v>5.89</v>
      </c>
    </row>
    <row r="1174" s="4" customFormat="1" ht="17.6" spans="1:7">
      <c r="A1174" s="6" t="s">
        <v>335</v>
      </c>
      <c r="B1174" s="6">
        <v>422</v>
      </c>
      <c r="C1174" s="6" t="s">
        <v>1427</v>
      </c>
      <c r="D1174" s="6" t="s">
        <v>226</v>
      </c>
      <c r="E1174" s="6">
        <v>0.7836</v>
      </c>
      <c r="F1174" s="6">
        <v>0.9515</v>
      </c>
      <c r="G1174" s="6">
        <v>2.56</v>
      </c>
    </row>
    <row r="1175" s="4" customFormat="1" ht="17.6" spans="1:7">
      <c r="A1175" s="6" t="s">
        <v>335</v>
      </c>
      <c r="B1175" s="6">
        <v>300394</v>
      </c>
      <c r="C1175" s="6" t="s">
        <v>1428</v>
      </c>
      <c r="D1175" s="6" t="s">
        <v>245</v>
      </c>
      <c r="E1175" s="6">
        <v>0.7831</v>
      </c>
      <c r="F1175" s="6">
        <v>0.7703</v>
      </c>
      <c r="G1175" s="6">
        <v>52.07</v>
      </c>
    </row>
    <row r="1176" s="4" customFormat="1" ht="17.6" spans="1:7">
      <c r="A1176" s="6" t="s">
        <v>335</v>
      </c>
      <c r="B1176" s="6">
        <v>503</v>
      </c>
      <c r="C1176" s="6" t="s">
        <v>1429</v>
      </c>
      <c r="D1176" s="6" t="s">
        <v>325</v>
      </c>
      <c r="E1176" s="6">
        <v>0.7827</v>
      </c>
      <c r="F1176" s="6">
        <v>0.3025</v>
      </c>
      <c r="G1176" s="6">
        <v>10.94</v>
      </c>
    </row>
    <row r="1177" s="4" customFormat="1" ht="17.6" spans="1:7">
      <c r="A1177" s="6" t="s">
        <v>335</v>
      </c>
      <c r="B1177" s="6">
        <v>691</v>
      </c>
      <c r="C1177" s="6" t="s">
        <v>1430</v>
      </c>
      <c r="D1177" s="6" t="s">
        <v>212</v>
      </c>
      <c r="E1177" s="6">
        <v>0.7826</v>
      </c>
      <c r="F1177" s="6">
        <v>0.6475</v>
      </c>
      <c r="G1177" s="6">
        <v>4.4</v>
      </c>
    </row>
    <row r="1178" s="4" customFormat="1" ht="17.6" spans="1:7">
      <c r="A1178" s="6" t="s">
        <v>335</v>
      </c>
      <c r="B1178" s="6">
        <v>300621</v>
      </c>
      <c r="C1178" s="6" t="s">
        <v>1431</v>
      </c>
      <c r="D1178" s="6" t="s">
        <v>285</v>
      </c>
      <c r="E1178" s="6">
        <v>0.7822</v>
      </c>
      <c r="F1178" s="6">
        <v>0.0433</v>
      </c>
      <c r="G1178" s="6">
        <v>10.08</v>
      </c>
    </row>
    <row r="1179" s="4" customFormat="1" ht="17.6" spans="1:7">
      <c r="A1179" s="6" t="s">
        <v>335</v>
      </c>
      <c r="B1179" s="6">
        <v>300672</v>
      </c>
      <c r="C1179" s="6" t="s">
        <v>1432</v>
      </c>
      <c r="D1179" s="6" t="s">
        <v>228</v>
      </c>
      <c r="E1179" s="6">
        <v>0.7821</v>
      </c>
      <c r="F1179" s="6">
        <v>0.8925</v>
      </c>
      <c r="G1179" s="6">
        <v>45.67</v>
      </c>
    </row>
    <row r="1180" s="4" customFormat="1" ht="17.6" spans="1:7">
      <c r="A1180" s="6" t="s">
        <v>335</v>
      </c>
      <c r="B1180" s="6">
        <v>300018</v>
      </c>
      <c r="C1180" s="6" t="s">
        <v>1433</v>
      </c>
      <c r="D1180" s="6" t="s">
        <v>220</v>
      </c>
      <c r="E1180" s="6">
        <v>0.7818</v>
      </c>
      <c r="F1180" s="6">
        <v>0.4823</v>
      </c>
      <c r="G1180" s="6">
        <v>6.2</v>
      </c>
    </row>
    <row r="1181" s="4" customFormat="1" ht="17.6" spans="1:7">
      <c r="A1181" s="6" t="s">
        <v>335</v>
      </c>
      <c r="B1181" s="6">
        <v>300319</v>
      </c>
      <c r="C1181" s="6" t="s">
        <v>1434</v>
      </c>
      <c r="D1181" s="6" t="s">
        <v>408</v>
      </c>
      <c r="E1181" s="6">
        <v>0.7815</v>
      </c>
      <c r="F1181" s="6">
        <v>0.5068</v>
      </c>
      <c r="G1181" s="6">
        <v>10.1</v>
      </c>
    </row>
    <row r="1182" s="4" customFormat="1" ht="17.6" spans="1:7">
      <c r="A1182" s="6" t="s">
        <v>335</v>
      </c>
      <c r="B1182" s="6">
        <v>300364</v>
      </c>
      <c r="C1182" s="6" t="s">
        <v>1435</v>
      </c>
      <c r="D1182" s="6" t="s">
        <v>206</v>
      </c>
      <c r="E1182" s="6">
        <v>0.7811</v>
      </c>
      <c r="F1182" s="6">
        <v>0.4146</v>
      </c>
      <c r="G1182" s="6">
        <v>4.55</v>
      </c>
    </row>
    <row r="1183" s="4" customFormat="1" ht="17.6" spans="1:7">
      <c r="A1183" s="6" t="s">
        <v>335</v>
      </c>
      <c r="B1183" s="6">
        <v>2261</v>
      </c>
      <c r="C1183" s="6" t="s">
        <v>1436</v>
      </c>
      <c r="D1183" s="6" t="s">
        <v>325</v>
      </c>
      <c r="E1183" s="6">
        <v>0.781</v>
      </c>
      <c r="F1183" s="6">
        <v>0.4434</v>
      </c>
      <c r="G1183" s="6">
        <v>8.62</v>
      </c>
    </row>
    <row r="1184" s="4" customFormat="1" ht="17.6" spans="1:7">
      <c r="A1184" s="6" t="s">
        <v>193</v>
      </c>
      <c r="B1184" s="6">
        <v>601008</v>
      </c>
      <c r="C1184" s="6" t="s">
        <v>1437</v>
      </c>
      <c r="D1184" s="6" t="s">
        <v>195</v>
      </c>
      <c r="E1184" s="6">
        <v>0.7797</v>
      </c>
      <c r="F1184" s="6">
        <v>0.0922</v>
      </c>
      <c r="G1184" s="6">
        <v>3.29</v>
      </c>
    </row>
    <row r="1185" s="4" customFormat="1" ht="17.6" spans="1:7">
      <c r="A1185" s="6" t="s">
        <v>335</v>
      </c>
      <c r="B1185" s="6">
        <v>4</v>
      </c>
      <c r="C1185" s="6" t="s">
        <v>1438</v>
      </c>
      <c r="D1185" s="6" t="s">
        <v>342</v>
      </c>
      <c r="E1185" s="6">
        <v>0.7794</v>
      </c>
      <c r="F1185" s="6">
        <v>0.2066</v>
      </c>
      <c r="G1185" s="6">
        <v>27.68</v>
      </c>
    </row>
    <row r="1186" s="4" customFormat="1" ht="17.6" spans="1:7">
      <c r="A1186" s="6" t="s">
        <v>193</v>
      </c>
      <c r="B1186" s="6">
        <v>600129</v>
      </c>
      <c r="C1186" s="6" t="s">
        <v>1439</v>
      </c>
      <c r="D1186" s="6" t="s">
        <v>233</v>
      </c>
      <c r="E1186" s="6">
        <v>0.7792</v>
      </c>
      <c r="F1186" s="6">
        <v>0.169</v>
      </c>
      <c r="G1186" s="6">
        <v>12.34</v>
      </c>
    </row>
    <row r="1187" s="4" customFormat="1" ht="17.6" spans="1:7">
      <c r="A1187" s="6" t="s">
        <v>335</v>
      </c>
      <c r="B1187" s="6">
        <v>2063</v>
      </c>
      <c r="C1187" s="6" t="s">
        <v>1440</v>
      </c>
      <c r="D1187" s="6" t="s">
        <v>242</v>
      </c>
      <c r="E1187" s="6">
        <v>0.7777</v>
      </c>
      <c r="F1187" s="6">
        <v>0.3953</v>
      </c>
      <c r="G1187" s="6">
        <v>13.92</v>
      </c>
    </row>
    <row r="1188" s="4" customFormat="1" ht="17.6" spans="1:7">
      <c r="A1188" s="6" t="s">
        <v>193</v>
      </c>
      <c r="B1188" s="6">
        <v>600088</v>
      </c>
      <c r="C1188" s="6" t="s">
        <v>1441</v>
      </c>
      <c r="D1188" s="6" t="s">
        <v>206</v>
      </c>
      <c r="E1188" s="6">
        <v>0.7774</v>
      </c>
      <c r="F1188" s="6">
        <v>0.2166</v>
      </c>
      <c r="G1188" s="6">
        <v>12.14</v>
      </c>
    </row>
    <row r="1189" s="4" customFormat="1" ht="17.6" spans="1:7">
      <c r="A1189" s="6" t="s">
        <v>193</v>
      </c>
      <c r="B1189" s="6">
        <v>603619</v>
      </c>
      <c r="C1189" s="6" t="s">
        <v>1442</v>
      </c>
      <c r="D1189" s="6" t="s">
        <v>654</v>
      </c>
      <c r="E1189" s="6">
        <v>0.7768</v>
      </c>
      <c r="F1189" s="6">
        <v>0.0285</v>
      </c>
      <c r="G1189" s="6">
        <v>12.75</v>
      </c>
    </row>
    <row r="1190" s="4" customFormat="1" ht="17.6" spans="1:7">
      <c r="A1190" s="6" t="s">
        <v>335</v>
      </c>
      <c r="B1190" s="6">
        <v>608</v>
      </c>
      <c r="C1190" s="6" t="s">
        <v>1443</v>
      </c>
      <c r="D1190" s="6" t="s">
        <v>212</v>
      </c>
      <c r="E1190" s="6">
        <v>0.7757</v>
      </c>
      <c r="F1190" s="6">
        <v>0.4295</v>
      </c>
      <c r="G1190" s="6">
        <v>5.37</v>
      </c>
    </row>
    <row r="1191" s="4" customFormat="1" ht="17.6" spans="1:7">
      <c r="A1191" s="6" t="s">
        <v>335</v>
      </c>
      <c r="B1191" s="6">
        <v>300101</v>
      </c>
      <c r="C1191" s="6" t="s">
        <v>1444</v>
      </c>
      <c r="D1191" s="6" t="s">
        <v>245</v>
      </c>
      <c r="E1191" s="6">
        <v>0.7755</v>
      </c>
      <c r="F1191" s="6">
        <v>0.317</v>
      </c>
      <c r="G1191" s="6">
        <v>10.56</v>
      </c>
    </row>
    <row r="1192" s="4" customFormat="1" ht="17.6" spans="1:7">
      <c r="A1192" s="6" t="s">
        <v>335</v>
      </c>
      <c r="B1192" s="6">
        <v>300628</v>
      </c>
      <c r="C1192" s="6" t="s">
        <v>1445</v>
      </c>
      <c r="D1192" s="6" t="s">
        <v>245</v>
      </c>
      <c r="E1192" s="6">
        <v>0.774</v>
      </c>
      <c r="F1192" s="6">
        <v>0.958</v>
      </c>
      <c r="G1192" s="6">
        <v>90.53</v>
      </c>
    </row>
    <row r="1193" s="4" customFormat="1" ht="17.6" spans="1:7">
      <c r="A1193" s="6" t="s">
        <v>335</v>
      </c>
      <c r="B1193" s="6">
        <v>300737</v>
      </c>
      <c r="C1193" s="6" t="s">
        <v>1446</v>
      </c>
      <c r="D1193" s="6" t="s">
        <v>289</v>
      </c>
      <c r="E1193" s="6">
        <v>0.7737</v>
      </c>
      <c r="F1193" s="6">
        <v>0.8759</v>
      </c>
      <c r="G1193" s="6">
        <v>19.81</v>
      </c>
    </row>
    <row r="1194" s="4" customFormat="1" ht="17.6" spans="1:7">
      <c r="A1194" s="6" t="s">
        <v>193</v>
      </c>
      <c r="B1194" s="6">
        <v>600230</v>
      </c>
      <c r="C1194" s="6" t="s">
        <v>1447</v>
      </c>
      <c r="D1194" s="6" t="s">
        <v>226</v>
      </c>
      <c r="E1194" s="6">
        <v>0.7723</v>
      </c>
      <c r="F1194" s="6">
        <v>0.0008</v>
      </c>
      <c r="G1194" s="6">
        <v>7.64</v>
      </c>
    </row>
    <row r="1195" s="4" customFormat="1" ht="17.6" spans="1:7">
      <c r="A1195" s="6" t="s">
        <v>335</v>
      </c>
      <c r="B1195" s="6">
        <v>300618</v>
      </c>
      <c r="C1195" s="6" t="s">
        <v>1448</v>
      </c>
      <c r="D1195" s="6" t="s">
        <v>222</v>
      </c>
      <c r="E1195" s="6">
        <v>0.7721</v>
      </c>
      <c r="F1195" s="6">
        <v>0.0638</v>
      </c>
      <c r="G1195" s="6">
        <v>47.15</v>
      </c>
    </row>
    <row r="1196" s="4" customFormat="1" ht="17.6" spans="1:7">
      <c r="A1196" s="6" t="s">
        <v>335</v>
      </c>
      <c r="B1196" s="6">
        <v>300816</v>
      </c>
      <c r="C1196" s="6" t="s">
        <v>1449</v>
      </c>
      <c r="D1196" s="6"/>
      <c r="E1196" s="6">
        <v>0.7719</v>
      </c>
      <c r="F1196" s="6">
        <v>0.5789</v>
      </c>
      <c r="G1196" s="6">
        <v>38.05</v>
      </c>
    </row>
    <row r="1197" s="4" customFormat="1" ht="17.6" spans="1:7">
      <c r="A1197" s="6" t="s">
        <v>335</v>
      </c>
      <c r="B1197" s="6">
        <v>2037</v>
      </c>
      <c r="C1197" s="6" t="s">
        <v>1450</v>
      </c>
      <c r="D1197" s="6" t="s">
        <v>309</v>
      </c>
      <c r="E1197" s="6">
        <v>0.7714</v>
      </c>
      <c r="F1197" s="6">
        <v>0.0103</v>
      </c>
      <c r="G1197" s="6">
        <v>6.08</v>
      </c>
    </row>
    <row r="1198" s="4" customFormat="1" ht="17.6" spans="1:7">
      <c r="A1198" s="6" t="s">
        <v>335</v>
      </c>
      <c r="B1198" s="6">
        <v>2671</v>
      </c>
      <c r="C1198" s="6" t="s">
        <v>1451</v>
      </c>
      <c r="D1198" s="6" t="s">
        <v>305</v>
      </c>
      <c r="E1198" s="6">
        <v>0.7714</v>
      </c>
      <c r="F1198" s="6">
        <v>0.0823</v>
      </c>
      <c r="G1198" s="6">
        <v>4.27</v>
      </c>
    </row>
    <row r="1199" s="4" customFormat="1" ht="17.6" spans="1:7">
      <c r="A1199" s="6" t="s">
        <v>193</v>
      </c>
      <c r="B1199" s="6">
        <v>600641</v>
      </c>
      <c r="C1199" s="6" t="s">
        <v>1452</v>
      </c>
      <c r="D1199" s="6" t="s">
        <v>212</v>
      </c>
      <c r="E1199" s="6">
        <v>0.7713</v>
      </c>
      <c r="F1199" s="6">
        <v>0.7695</v>
      </c>
      <c r="G1199" s="6">
        <v>18.3</v>
      </c>
    </row>
    <row r="1200" s="4" customFormat="1" ht="17.6" spans="1:7">
      <c r="A1200" s="6" t="s">
        <v>193</v>
      </c>
      <c r="B1200" s="6">
        <v>601798</v>
      </c>
      <c r="C1200" s="6" t="s">
        <v>1453</v>
      </c>
      <c r="D1200" s="6" t="s">
        <v>654</v>
      </c>
      <c r="E1200" s="6">
        <v>0.7706</v>
      </c>
      <c r="F1200" s="6">
        <v>0.1425</v>
      </c>
      <c r="G1200" s="6">
        <v>5.99</v>
      </c>
    </row>
    <row r="1201" s="4" customFormat="1" ht="17.6" spans="1:7">
      <c r="A1201" s="6" t="s">
        <v>335</v>
      </c>
      <c r="B1201" s="6">
        <v>1</v>
      </c>
      <c r="C1201" s="6" t="s">
        <v>1454</v>
      </c>
      <c r="D1201" s="6" t="s">
        <v>1455</v>
      </c>
      <c r="E1201" s="6">
        <v>0.7705</v>
      </c>
      <c r="F1201" s="6">
        <v>0.2972</v>
      </c>
      <c r="G1201" s="6">
        <v>13.93</v>
      </c>
    </row>
    <row r="1202" s="4" customFormat="1" ht="17.6" spans="1:7">
      <c r="A1202" s="6" t="s">
        <v>335</v>
      </c>
      <c r="B1202" s="6">
        <v>2230</v>
      </c>
      <c r="C1202" s="6" t="s">
        <v>1456</v>
      </c>
      <c r="D1202" s="6" t="s">
        <v>242</v>
      </c>
      <c r="E1202" s="6">
        <v>0.7704</v>
      </c>
      <c r="F1202" s="6">
        <v>0.2734</v>
      </c>
      <c r="G1202" s="6">
        <v>33.28</v>
      </c>
    </row>
    <row r="1203" s="4" customFormat="1" ht="17.6" spans="1:7">
      <c r="A1203" s="6" t="s">
        <v>335</v>
      </c>
      <c r="B1203" s="6">
        <v>300281</v>
      </c>
      <c r="C1203" s="6" t="s">
        <v>1457</v>
      </c>
      <c r="D1203" s="6" t="s">
        <v>318</v>
      </c>
      <c r="E1203" s="6">
        <v>0.7704</v>
      </c>
      <c r="F1203" s="6">
        <v>0.4911</v>
      </c>
      <c r="G1203" s="6">
        <v>7.24</v>
      </c>
    </row>
    <row r="1204" s="4" customFormat="1" ht="17.6" spans="1:7">
      <c r="A1204" s="6" t="s">
        <v>335</v>
      </c>
      <c r="B1204" s="6">
        <v>2212</v>
      </c>
      <c r="C1204" s="6" t="s">
        <v>1458</v>
      </c>
      <c r="D1204" s="6" t="s">
        <v>220</v>
      </c>
      <c r="E1204" s="6">
        <v>0.7696</v>
      </c>
      <c r="F1204" s="6">
        <v>0.9452</v>
      </c>
      <c r="G1204" s="6">
        <v>25.3</v>
      </c>
    </row>
    <row r="1205" s="4" customFormat="1" ht="17.6" spans="1:7">
      <c r="A1205" s="6" t="s">
        <v>335</v>
      </c>
      <c r="B1205" s="6">
        <v>2699</v>
      </c>
      <c r="C1205" s="6" t="s">
        <v>1459</v>
      </c>
      <c r="D1205" s="6" t="s">
        <v>432</v>
      </c>
      <c r="E1205" s="6">
        <v>0.7689</v>
      </c>
      <c r="F1205" s="6">
        <v>0.1265</v>
      </c>
      <c r="G1205" s="6">
        <v>5.11</v>
      </c>
    </row>
    <row r="1206" s="4" customFormat="1" ht="17.6" spans="1:7">
      <c r="A1206" s="6" t="s">
        <v>193</v>
      </c>
      <c r="B1206" s="6">
        <v>600360</v>
      </c>
      <c r="C1206" s="6" t="s">
        <v>1460</v>
      </c>
      <c r="D1206" s="6" t="s">
        <v>228</v>
      </c>
      <c r="E1206" s="6">
        <v>0.7673</v>
      </c>
      <c r="F1206" s="6">
        <v>0.5189</v>
      </c>
      <c r="G1206" s="6">
        <v>7.56</v>
      </c>
    </row>
    <row r="1207" s="4" customFormat="1" ht="17.6" spans="1:7">
      <c r="A1207" s="6" t="s">
        <v>193</v>
      </c>
      <c r="B1207" s="6">
        <v>603727</v>
      </c>
      <c r="C1207" s="6" t="s">
        <v>1461</v>
      </c>
      <c r="D1207" s="6" t="s">
        <v>654</v>
      </c>
      <c r="E1207" s="6">
        <v>0.7661</v>
      </c>
      <c r="F1207" s="6">
        <v>0.321</v>
      </c>
      <c r="G1207" s="6">
        <v>15.85</v>
      </c>
    </row>
    <row r="1208" s="4" customFormat="1" ht="17.6" spans="1:7">
      <c r="A1208" s="6" t="s">
        <v>335</v>
      </c>
      <c r="B1208" s="6">
        <v>2547</v>
      </c>
      <c r="C1208" s="6" t="s">
        <v>1462</v>
      </c>
      <c r="D1208" s="6" t="s">
        <v>237</v>
      </c>
      <c r="E1208" s="6">
        <v>0.7659</v>
      </c>
      <c r="F1208" s="6">
        <v>0.3546</v>
      </c>
      <c r="G1208" s="6">
        <v>7.37</v>
      </c>
    </row>
    <row r="1209" s="4" customFormat="1" ht="17.6" spans="1:7">
      <c r="A1209" s="6" t="s">
        <v>193</v>
      </c>
      <c r="B1209" s="6">
        <v>600203</v>
      </c>
      <c r="C1209" s="6" t="s">
        <v>1463</v>
      </c>
      <c r="D1209" s="6" t="s">
        <v>239</v>
      </c>
      <c r="E1209" s="6">
        <v>0.7658</v>
      </c>
      <c r="F1209" s="6">
        <v>0.3183</v>
      </c>
      <c r="G1209" s="6">
        <v>8.99</v>
      </c>
    </row>
    <row r="1210" s="4" customFormat="1" ht="17.6" spans="1:7">
      <c r="A1210" s="6" t="s">
        <v>335</v>
      </c>
      <c r="B1210" s="6">
        <v>300671</v>
      </c>
      <c r="C1210" s="6" t="s">
        <v>1464</v>
      </c>
      <c r="D1210" s="6" t="s">
        <v>228</v>
      </c>
      <c r="E1210" s="6">
        <v>0.7645</v>
      </c>
      <c r="F1210" s="6">
        <v>0.6032</v>
      </c>
      <c r="G1210" s="6">
        <v>26.42</v>
      </c>
    </row>
    <row r="1211" s="4" customFormat="1" ht="17.6" spans="1:7">
      <c r="A1211" s="6" t="s">
        <v>193</v>
      </c>
      <c r="B1211" s="6">
        <v>603536</v>
      </c>
      <c r="C1211" s="6" t="s">
        <v>1465</v>
      </c>
      <c r="D1211" s="6" t="s">
        <v>348</v>
      </c>
      <c r="E1211" s="6">
        <v>0.7642</v>
      </c>
      <c r="F1211" s="6">
        <v>0.642</v>
      </c>
      <c r="G1211" s="6">
        <v>13.34</v>
      </c>
    </row>
    <row r="1212" s="4" customFormat="1" ht="17.6" spans="1:7">
      <c r="A1212" s="6" t="s">
        <v>335</v>
      </c>
      <c r="B1212" s="6">
        <v>2622</v>
      </c>
      <c r="C1212" s="6" t="s">
        <v>1466</v>
      </c>
      <c r="D1212" s="6" t="s">
        <v>220</v>
      </c>
      <c r="E1212" s="6">
        <v>0.7641</v>
      </c>
      <c r="F1212" s="6">
        <v>0.4145</v>
      </c>
      <c r="G1212" s="6">
        <v>3.02</v>
      </c>
    </row>
    <row r="1213" s="4" customFormat="1" ht="17.6" spans="1:7">
      <c r="A1213" s="6" t="s">
        <v>193</v>
      </c>
      <c r="B1213" s="6">
        <v>603818</v>
      </c>
      <c r="C1213" s="6" t="s">
        <v>1467</v>
      </c>
      <c r="D1213" s="6" t="s">
        <v>263</v>
      </c>
      <c r="E1213" s="6">
        <v>0.7639</v>
      </c>
      <c r="F1213" s="6">
        <v>0.7933</v>
      </c>
      <c r="G1213" s="6">
        <v>7.05</v>
      </c>
    </row>
    <row r="1214" s="4" customFormat="1" ht="17.6" spans="1:7">
      <c r="A1214" s="6" t="s">
        <v>335</v>
      </c>
      <c r="B1214" s="6">
        <v>2836</v>
      </c>
      <c r="C1214" s="6" t="s">
        <v>1468</v>
      </c>
      <c r="D1214" s="6" t="s">
        <v>359</v>
      </c>
      <c r="E1214" s="6">
        <v>0.7628</v>
      </c>
      <c r="F1214" s="6">
        <v>0.0125</v>
      </c>
      <c r="G1214" s="6">
        <v>9.73</v>
      </c>
    </row>
    <row r="1215" s="4" customFormat="1" ht="17.6" spans="1:7">
      <c r="A1215" s="6" t="s">
        <v>335</v>
      </c>
      <c r="B1215" s="6">
        <v>670</v>
      </c>
      <c r="C1215" s="6" t="s">
        <v>1469</v>
      </c>
      <c r="D1215" s="6" t="s">
        <v>228</v>
      </c>
      <c r="E1215" s="6">
        <v>0.7627</v>
      </c>
      <c r="F1215" s="6">
        <v>0.5092</v>
      </c>
      <c r="G1215" s="6">
        <v>2.25</v>
      </c>
    </row>
    <row r="1216" s="4" customFormat="1" ht="17.6" spans="1:7">
      <c r="A1216" s="6" t="s">
        <v>193</v>
      </c>
      <c r="B1216" s="6">
        <v>600010</v>
      </c>
      <c r="C1216" s="6" t="s">
        <v>1470</v>
      </c>
      <c r="D1216" s="6" t="s">
        <v>365</v>
      </c>
      <c r="E1216" s="6">
        <v>0.7624</v>
      </c>
      <c r="F1216" s="6">
        <v>0.0013</v>
      </c>
      <c r="G1216" s="6">
        <v>1.08</v>
      </c>
    </row>
    <row r="1217" s="4" customFormat="1" ht="17.6" spans="1:7">
      <c r="A1217" s="6" t="s">
        <v>335</v>
      </c>
      <c r="B1217" s="6">
        <v>300473</v>
      </c>
      <c r="C1217" s="6" t="s">
        <v>1471</v>
      </c>
      <c r="D1217" s="6" t="s">
        <v>283</v>
      </c>
      <c r="E1217" s="6">
        <v>0.7614</v>
      </c>
      <c r="F1217" s="6">
        <v>0.0018</v>
      </c>
      <c r="G1217" s="6">
        <v>22.81</v>
      </c>
    </row>
    <row r="1218" s="4" customFormat="1" ht="17.6" spans="1:7">
      <c r="A1218" s="6" t="s">
        <v>335</v>
      </c>
      <c r="B1218" s="6">
        <v>300537</v>
      </c>
      <c r="C1218" s="6" t="s">
        <v>1472</v>
      </c>
      <c r="D1218" s="6" t="s">
        <v>309</v>
      </c>
      <c r="E1218" s="6">
        <v>0.7614</v>
      </c>
      <c r="F1218" s="6">
        <v>0.4785</v>
      </c>
      <c r="G1218" s="6">
        <v>14.7</v>
      </c>
    </row>
    <row r="1219" s="4" customFormat="1" ht="17.6" spans="1:7">
      <c r="A1219" s="6" t="s">
        <v>335</v>
      </c>
      <c r="B1219" s="6">
        <v>300405</v>
      </c>
      <c r="C1219" s="6" t="s">
        <v>1473</v>
      </c>
      <c r="D1219" s="6" t="s">
        <v>257</v>
      </c>
      <c r="E1219" s="6">
        <v>0.7613</v>
      </c>
      <c r="F1219" s="6">
        <v>0.0822</v>
      </c>
      <c r="G1219" s="6">
        <v>5.35</v>
      </c>
    </row>
    <row r="1220" s="4" customFormat="1" ht="17.6" spans="1:7">
      <c r="A1220" s="6" t="s">
        <v>335</v>
      </c>
      <c r="B1220" s="6">
        <v>300641</v>
      </c>
      <c r="C1220" s="6" t="s">
        <v>1474</v>
      </c>
      <c r="D1220" s="6" t="s">
        <v>257</v>
      </c>
      <c r="E1220" s="6">
        <v>0.7611</v>
      </c>
      <c r="F1220" s="6">
        <v>0.0067</v>
      </c>
      <c r="G1220" s="6">
        <v>4.38</v>
      </c>
    </row>
    <row r="1221" s="4" customFormat="1" ht="17.6" spans="1:7">
      <c r="A1221" s="6" t="s">
        <v>193</v>
      </c>
      <c r="B1221" s="6">
        <v>603778</v>
      </c>
      <c r="C1221" s="6" t="s">
        <v>1475</v>
      </c>
      <c r="D1221" s="6" t="s">
        <v>285</v>
      </c>
      <c r="E1221" s="6">
        <v>0.7607</v>
      </c>
      <c r="F1221" s="6">
        <v>0.0117</v>
      </c>
      <c r="G1221" s="6">
        <v>3.36</v>
      </c>
    </row>
    <row r="1222" s="4" customFormat="1" ht="17.6" spans="1:7">
      <c r="A1222" s="6" t="s">
        <v>193</v>
      </c>
      <c r="B1222" s="6">
        <v>600409</v>
      </c>
      <c r="C1222" s="6" t="s">
        <v>1476</v>
      </c>
      <c r="D1222" s="6" t="s">
        <v>257</v>
      </c>
      <c r="E1222" s="6">
        <v>0.7605</v>
      </c>
      <c r="F1222" s="6">
        <v>0.0008</v>
      </c>
      <c r="G1222" s="6">
        <v>4.42</v>
      </c>
    </row>
    <row r="1223" s="4" customFormat="1" ht="17.6" spans="1:7">
      <c r="A1223" s="6" t="s">
        <v>335</v>
      </c>
      <c r="B1223" s="6">
        <v>300369</v>
      </c>
      <c r="C1223" s="6" t="s">
        <v>1477</v>
      </c>
      <c r="D1223" s="6" t="s">
        <v>325</v>
      </c>
      <c r="E1223" s="6">
        <v>0.7605</v>
      </c>
      <c r="F1223" s="6">
        <v>0.4769</v>
      </c>
      <c r="G1223" s="6">
        <v>21.25</v>
      </c>
    </row>
    <row r="1224" s="4" customFormat="1" ht="17.6" spans="1:7">
      <c r="A1224" s="6" t="s">
        <v>193</v>
      </c>
      <c r="B1224" s="6">
        <v>603039</v>
      </c>
      <c r="C1224" s="6" t="s">
        <v>1478</v>
      </c>
      <c r="D1224" s="6" t="s">
        <v>242</v>
      </c>
      <c r="E1224" s="6">
        <v>0.7602</v>
      </c>
      <c r="F1224" s="6">
        <v>0.6553</v>
      </c>
      <c r="G1224" s="6">
        <v>81.5</v>
      </c>
    </row>
    <row r="1225" s="4" customFormat="1" ht="17.6" spans="1:7">
      <c r="A1225" s="6" t="s">
        <v>193</v>
      </c>
      <c r="B1225" s="6">
        <v>600095</v>
      </c>
      <c r="C1225" s="6" t="s">
        <v>1479</v>
      </c>
      <c r="D1225" s="6" t="s">
        <v>212</v>
      </c>
      <c r="E1225" s="6">
        <v>0.7599</v>
      </c>
      <c r="F1225" s="6">
        <v>0.562</v>
      </c>
      <c r="G1225" s="6">
        <v>9.3</v>
      </c>
    </row>
    <row r="1226" s="4" customFormat="1" ht="17.6" spans="1:7">
      <c r="A1226" s="6" t="s">
        <v>335</v>
      </c>
      <c r="B1226" s="6">
        <v>596</v>
      </c>
      <c r="C1226" s="6" t="s">
        <v>114</v>
      </c>
      <c r="D1226" s="6" t="s">
        <v>311</v>
      </c>
      <c r="E1226" s="6">
        <v>0.7597</v>
      </c>
      <c r="F1226" s="6">
        <v>0.7733</v>
      </c>
      <c r="G1226" s="6">
        <v>134.89</v>
      </c>
    </row>
    <row r="1227" s="4" customFormat="1" ht="17.6" spans="1:7">
      <c r="A1227" s="6" t="s">
        <v>335</v>
      </c>
      <c r="B1227" s="6">
        <v>858</v>
      </c>
      <c r="C1227" s="6" t="s">
        <v>1480</v>
      </c>
      <c r="D1227" s="6" t="s">
        <v>311</v>
      </c>
      <c r="E1227" s="6">
        <v>0.7597</v>
      </c>
      <c r="F1227" s="6">
        <v>0.8585</v>
      </c>
      <c r="G1227" s="6">
        <v>135.77</v>
      </c>
    </row>
    <row r="1228" s="4" customFormat="1" ht="17.6" spans="1:7">
      <c r="A1228" s="6" t="s">
        <v>335</v>
      </c>
      <c r="B1228" s="6">
        <v>2001</v>
      </c>
      <c r="C1228" s="6" t="s">
        <v>1481</v>
      </c>
      <c r="D1228" s="6" t="s">
        <v>532</v>
      </c>
      <c r="E1228" s="6">
        <v>0.7588</v>
      </c>
      <c r="F1228" s="6">
        <v>0.8082</v>
      </c>
      <c r="G1228" s="6">
        <v>27.29</v>
      </c>
    </row>
    <row r="1229" s="4" customFormat="1" ht="17.6" spans="1:7">
      <c r="A1229" s="6" t="s">
        <v>335</v>
      </c>
      <c r="B1229" s="6">
        <v>533</v>
      </c>
      <c r="C1229" s="6" t="s">
        <v>1482</v>
      </c>
      <c r="D1229" s="6" t="s">
        <v>220</v>
      </c>
      <c r="E1229" s="6">
        <v>0.7581</v>
      </c>
      <c r="F1229" s="6">
        <v>0.4824</v>
      </c>
      <c r="G1229" s="6">
        <v>2.85</v>
      </c>
    </row>
    <row r="1230" s="4" customFormat="1" ht="17.6" spans="1:7">
      <c r="A1230" s="6" t="s">
        <v>335</v>
      </c>
      <c r="B1230" s="6">
        <v>300379</v>
      </c>
      <c r="C1230" s="6" t="s">
        <v>1483</v>
      </c>
      <c r="D1230" s="6" t="s">
        <v>242</v>
      </c>
      <c r="E1230" s="6">
        <v>0.7578</v>
      </c>
      <c r="F1230" s="6">
        <v>0.7912</v>
      </c>
      <c r="G1230" s="6">
        <v>43.05</v>
      </c>
    </row>
    <row r="1231" s="4" customFormat="1" ht="17.6" spans="1:7">
      <c r="A1231" s="6" t="s">
        <v>335</v>
      </c>
      <c r="B1231" s="6">
        <v>2527</v>
      </c>
      <c r="C1231" s="6" t="s">
        <v>1484</v>
      </c>
      <c r="D1231" s="6" t="s">
        <v>220</v>
      </c>
      <c r="E1231" s="6">
        <v>0.7572</v>
      </c>
      <c r="F1231" s="6">
        <v>0.1285</v>
      </c>
      <c r="G1231" s="6">
        <v>4.91</v>
      </c>
    </row>
    <row r="1232" s="4" customFormat="1" ht="17.6" spans="1:7">
      <c r="A1232" s="6" t="s">
        <v>193</v>
      </c>
      <c r="B1232" s="6">
        <v>603717</v>
      </c>
      <c r="C1232" s="6" t="s">
        <v>1485</v>
      </c>
      <c r="D1232" s="6" t="s">
        <v>285</v>
      </c>
      <c r="E1232" s="6">
        <v>0.7563</v>
      </c>
      <c r="F1232" s="6">
        <v>0.004</v>
      </c>
      <c r="G1232" s="6">
        <v>7.49</v>
      </c>
    </row>
    <row r="1233" s="4" customFormat="1" ht="17.6" spans="1:7">
      <c r="A1233" s="6" t="s">
        <v>193</v>
      </c>
      <c r="B1233" s="6">
        <v>601857</v>
      </c>
      <c r="C1233" s="6" t="s">
        <v>1486</v>
      </c>
      <c r="D1233" s="6" t="s">
        <v>259</v>
      </c>
      <c r="E1233" s="6">
        <v>0.756</v>
      </c>
      <c r="F1233" s="6">
        <v>0.0016</v>
      </c>
      <c r="G1233" s="6">
        <v>4.44</v>
      </c>
    </row>
    <row r="1234" s="4" customFormat="1" ht="17.6" spans="1:7">
      <c r="A1234" s="6" t="s">
        <v>193</v>
      </c>
      <c r="B1234" s="6">
        <v>603939</v>
      </c>
      <c r="C1234" s="6" t="s">
        <v>1487</v>
      </c>
      <c r="D1234" s="6" t="s">
        <v>543</v>
      </c>
      <c r="E1234" s="6">
        <v>0.7557</v>
      </c>
      <c r="F1234" s="6">
        <v>0.9713</v>
      </c>
      <c r="G1234" s="6">
        <v>94.75</v>
      </c>
    </row>
    <row r="1235" s="4" customFormat="1" ht="17.6" spans="1:7">
      <c r="A1235" s="6" t="s">
        <v>193</v>
      </c>
      <c r="B1235" s="6">
        <v>600563</v>
      </c>
      <c r="C1235" s="6" t="s">
        <v>1488</v>
      </c>
      <c r="D1235" s="6" t="s">
        <v>408</v>
      </c>
      <c r="E1235" s="6">
        <v>0.755</v>
      </c>
      <c r="F1235" s="6">
        <v>0.7131</v>
      </c>
      <c r="G1235" s="6">
        <v>52.63</v>
      </c>
    </row>
    <row r="1236" s="4" customFormat="1" ht="17.6" spans="1:7">
      <c r="A1236" s="6" t="s">
        <v>335</v>
      </c>
      <c r="B1236" s="6">
        <v>713</v>
      </c>
      <c r="C1236" s="6" t="s">
        <v>1489</v>
      </c>
      <c r="D1236" s="6" t="s">
        <v>214</v>
      </c>
      <c r="E1236" s="6">
        <v>0.7547</v>
      </c>
      <c r="F1236" s="6">
        <v>0.7455</v>
      </c>
      <c r="G1236" s="6">
        <v>10.89</v>
      </c>
    </row>
    <row r="1237" s="4" customFormat="1" ht="17.6" spans="1:7">
      <c r="A1237" s="6" t="s">
        <v>193</v>
      </c>
      <c r="B1237" s="6">
        <v>600247</v>
      </c>
      <c r="C1237" s="6" t="s">
        <v>1490</v>
      </c>
      <c r="D1237" s="6" t="s">
        <v>239</v>
      </c>
      <c r="E1237" s="6">
        <v>0.7543</v>
      </c>
      <c r="F1237" s="6">
        <v>0.9969</v>
      </c>
      <c r="G1237" s="6">
        <v>2.22</v>
      </c>
    </row>
    <row r="1238" s="4" customFormat="1" ht="17.6" spans="1:7">
      <c r="A1238" s="6" t="s">
        <v>335</v>
      </c>
      <c r="B1238" s="6">
        <v>300240</v>
      </c>
      <c r="C1238" s="6" t="s">
        <v>1491</v>
      </c>
      <c r="D1238" s="6" t="s">
        <v>287</v>
      </c>
      <c r="E1238" s="6">
        <v>0.7541</v>
      </c>
      <c r="F1238" s="6">
        <v>0.0176</v>
      </c>
      <c r="G1238" s="6">
        <v>5.14</v>
      </c>
    </row>
    <row r="1239" s="4" customFormat="1" ht="17.6" spans="1:7">
      <c r="A1239" s="6" t="s">
        <v>335</v>
      </c>
      <c r="B1239" s="6">
        <v>16</v>
      </c>
      <c r="C1239" s="6" t="s">
        <v>1492</v>
      </c>
      <c r="D1239" s="6" t="s">
        <v>265</v>
      </c>
      <c r="E1239" s="6">
        <v>0.7536</v>
      </c>
      <c r="F1239" s="6">
        <v>0.6938</v>
      </c>
      <c r="G1239" s="6">
        <v>7.51</v>
      </c>
    </row>
    <row r="1240" s="4" customFormat="1" ht="17.6" spans="1:7">
      <c r="A1240" s="6" t="s">
        <v>335</v>
      </c>
      <c r="B1240" s="6">
        <v>300711</v>
      </c>
      <c r="C1240" s="6" t="s">
        <v>1493</v>
      </c>
      <c r="D1240" s="6" t="s">
        <v>245</v>
      </c>
      <c r="E1240" s="6">
        <v>0.7533</v>
      </c>
      <c r="F1240" s="6">
        <v>0.051</v>
      </c>
      <c r="G1240" s="6">
        <v>13.84</v>
      </c>
    </row>
    <row r="1241" s="4" customFormat="1" ht="17.6" spans="1:7">
      <c r="A1241" s="6" t="s">
        <v>335</v>
      </c>
      <c r="B1241" s="6">
        <v>300550</v>
      </c>
      <c r="C1241" s="6" t="s">
        <v>1494</v>
      </c>
      <c r="D1241" s="6" t="s">
        <v>242</v>
      </c>
      <c r="E1241" s="6">
        <v>0.7532</v>
      </c>
      <c r="F1241" s="6">
        <v>0.1031</v>
      </c>
      <c r="G1241" s="6">
        <v>27.26</v>
      </c>
    </row>
    <row r="1242" s="4" customFormat="1" ht="17.6" spans="1:7">
      <c r="A1242" s="6" t="s">
        <v>335</v>
      </c>
      <c r="B1242" s="6">
        <v>2747</v>
      </c>
      <c r="C1242" s="6" t="s">
        <v>1495</v>
      </c>
      <c r="D1242" s="6" t="s">
        <v>220</v>
      </c>
      <c r="E1242" s="6">
        <v>0.7511</v>
      </c>
      <c r="F1242" s="6">
        <v>0.3902</v>
      </c>
      <c r="G1242" s="6">
        <v>10.39</v>
      </c>
    </row>
    <row r="1243" s="4" customFormat="1" ht="17.6" spans="1:7">
      <c r="A1243" s="6" t="s">
        <v>193</v>
      </c>
      <c r="B1243" s="6">
        <v>600843</v>
      </c>
      <c r="C1243" s="6" t="s">
        <v>1496</v>
      </c>
      <c r="D1243" s="6" t="s">
        <v>318</v>
      </c>
      <c r="E1243" s="6">
        <v>0.7509</v>
      </c>
      <c r="F1243" s="6">
        <v>0.0135</v>
      </c>
      <c r="G1243" s="6">
        <v>6.62</v>
      </c>
    </row>
    <row r="1244" s="4" customFormat="1" ht="17.6" spans="1:7">
      <c r="A1244" s="6" t="s">
        <v>193</v>
      </c>
      <c r="B1244" s="6">
        <v>600787</v>
      </c>
      <c r="C1244" s="6" t="s">
        <v>1497</v>
      </c>
      <c r="D1244" s="6" t="s">
        <v>287</v>
      </c>
      <c r="E1244" s="6">
        <v>0.7506</v>
      </c>
      <c r="F1244" s="6">
        <v>0.0146</v>
      </c>
      <c r="G1244" s="6">
        <v>4.73</v>
      </c>
    </row>
    <row r="1245" s="4" customFormat="1" ht="17.6" spans="1:7">
      <c r="A1245" s="6" t="s">
        <v>335</v>
      </c>
      <c r="B1245" s="6">
        <v>2073</v>
      </c>
      <c r="C1245" s="6" t="s">
        <v>1498</v>
      </c>
      <c r="D1245" s="6" t="s">
        <v>318</v>
      </c>
      <c r="E1245" s="6">
        <v>0.7506</v>
      </c>
      <c r="F1245" s="6">
        <v>0.0025</v>
      </c>
      <c r="G1245" s="6">
        <v>3.91</v>
      </c>
    </row>
    <row r="1246" s="4" customFormat="1" ht="17.6" spans="1:7">
      <c r="A1246" s="6" t="s">
        <v>193</v>
      </c>
      <c r="B1246" s="6">
        <v>600345</v>
      </c>
      <c r="C1246" s="6" t="s">
        <v>1499</v>
      </c>
      <c r="D1246" s="6" t="s">
        <v>245</v>
      </c>
      <c r="E1246" s="6">
        <v>0.7503</v>
      </c>
      <c r="F1246" s="6">
        <v>0.0721</v>
      </c>
      <c r="G1246" s="6">
        <v>20.55</v>
      </c>
    </row>
    <row r="1247" s="4" customFormat="1" ht="17.6" spans="1:7">
      <c r="A1247" s="6" t="s">
        <v>335</v>
      </c>
      <c r="B1247" s="6">
        <v>2654</v>
      </c>
      <c r="C1247" s="6" t="s">
        <v>1500</v>
      </c>
      <c r="D1247" s="6" t="s">
        <v>546</v>
      </c>
      <c r="E1247" s="6">
        <v>0.7501</v>
      </c>
      <c r="F1247" s="6">
        <v>0.1327</v>
      </c>
      <c r="G1247" s="6">
        <v>3.99</v>
      </c>
    </row>
    <row r="1248" s="4" customFormat="1" ht="17.6" spans="1:7">
      <c r="A1248" s="6" t="s">
        <v>335</v>
      </c>
      <c r="B1248" s="6">
        <v>300071</v>
      </c>
      <c r="C1248" s="6" t="s">
        <v>1501</v>
      </c>
      <c r="D1248" s="6" t="s">
        <v>206</v>
      </c>
      <c r="E1248" s="6">
        <v>0.7496</v>
      </c>
      <c r="F1248" s="6">
        <v>0.9989</v>
      </c>
      <c r="G1248" s="6">
        <v>2.3</v>
      </c>
    </row>
    <row r="1249" s="4" customFormat="1" ht="17.6" spans="1:7">
      <c r="A1249" s="6" t="s">
        <v>335</v>
      </c>
      <c r="B1249" s="6">
        <v>300743</v>
      </c>
      <c r="C1249" s="6" t="s">
        <v>1502</v>
      </c>
      <c r="D1249" s="6" t="s">
        <v>411</v>
      </c>
      <c r="E1249" s="6">
        <v>0.7485</v>
      </c>
      <c r="F1249" s="6">
        <v>0.0041</v>
      </c>
      <c r="G1249" s="6">
        <v>15</v>
      </c>
    </row>
    <row r="1250" s="4" customFormat="1" ht="17.6" spans="1:7">
      <c r="A1250" s="6" t="s">
        <v>335</v>
      </c>
      <c r="B1250" s="6">
        <v>300242</v>
      </c>
      <c r="C1250" s="6" t="s">
        <v>1503</v>
      </c>
      <c r="D1250" s="6" t="s">
        <v>206</v>
      </c>
      <c r="E1250" s="6">
        <v>0.7482</v>
      </c>
      <c r="F1250" s="6">
        <v>0.5067</v>
      </c>
      <c r="G1250" s="6">
        <v>4.82</v>
      </c>
    </row>
    <row r="1251" s="4" customFormat="1" ht="17.6" spans="1:7">
      <c r="A1251" s="6" t="s">
        <v>193</v>
      </c>
      <c r="B1251" s="6">
        <v>600067</v>
      </c>
      <c r="C1251" s="6" t="s">
        <v>1504</v>
      </c>
      <c r="D1251" s="6" t="s">
        <v>212</v>
      </c>
      <c r="E1251" s="6">
        <v>0.7477</v>
      </c>
      <c r="F1251" s="6">
        <v>0.0008</v>
      </c>
      <c r="G1251" s="6">
        <v>3.4</v>
      </c>
    </row>
    <row r="1252" s="4" customFormat="1" ht="17.6" spans="1:7">
      <c r="A1252" s="6" t="s">
        <v>335</v>
      </c>
      <c r="B1252" s="6">
        <v>852</v>
      </c>
      <c r="C1252" s="6" t="s">
        <v>1505</v>
      </c>
      <c r="D1252" s="6" t="s">
        <v>654</v>
      </c>
      <c r="E1252" s="6">
        <v>0.7475</v>
      </c>
      <c r="F1252" s="6">
        <v>0.0009</v>
      </c>
      <c r="G1252" s="6">
        <v>4.8</v>
      </c>
    </row>
    <row r="1253" s="4" customFormat="1" ht="17.6" spans="1:7">
      <c r="A1253" s="6" t="s">
        <v>193</v>
      </c>
      <c r="B1253" s="6">
        <v>603777</v>
      </c>
      <c r="C1253" s="6" t="s">
        <v>1506</v>
      </c>
      <c r="D1253" s="6" t="s">
        <v>497</v>
      </c>
      <c r="E1253" s="6">
        <v>0.7474</v>
      </c>
      <c r="F1253" s="6">
        <v>0.4579</v>
      </c>
      <c r="G1253" s="6">
        <v>13.58</v>
      </c>
    </row>
    <row r="1254" s="4" customFormat="1" ht="17.6" spans="1:7">
      <c r="A1254" s="6" t="s">
        <v>193</v>
      </c>
      <c r="B1254" s="6">
        <v>600570</v>
      </c>
      <c r="C1254" s="6" t="s">
        <v>1507</v>
      </c>
      <c r="D1254" s="6" t="s">
        <v>1349</v>
      </c>
      <c r="E1254" s="6">
        <v>0.7473</v>
      </c>
      <c r="F1254" s="6">
        <v>0.9358</v>
      </c>
      <c r="G1254" s="6">
        <v>102.61</v>
      </c>
    </row>
    <row r="1255" s="4" customFormat="1" ht="17.6" spans="1:7">
      <c r="A1255" s="6" t="s">
        <v>193</v>
      </c>
      <c r="B1255" s="6">
        <v>600020</v>
      </c>
      <c r="C1255" s="6" t="s">
        <v>1508</v>
      </c>
      <c r="D1255" s="6" t="s">
        <v>195</v>
      </c>
      <c r="E1255" s="6">
        <v>0.7468</v>
      </c>
      <c r="F1255" s="6">
        <v>0.3351</v>
      </c>
      <c r="G1255" s="6">
        <v>3.92</v>
      </c>
    </row>
    <row r="1256" s="4" customFormat="1" ht="17.6" spans="1:7">
      <c r="A1256" s="6" t="s">
        <v>335</v>
      </c>
      <c r="B1256" s="6">
        <v>300647</v>
      </c>
      <c r="C1256" s="6" t="s">
        <v>1509</v>
      </c>
      <c r="D1256" s="6" t="s">
        <v>408</v>
      </c>
      <c r="E1256" s="6">
        <v>0.746</v>
      </c>
      <c r="F1256" s="6">
        <v>0.1103</v>
      </c>
      <c r="G1256" s="6">
        <v>11.39</v>
      </c>
    </row>
    <row r="1257" s="4" customFormat="1" ht="17.6" spans="1:7">
      <c r="A1257" s="6" t="s">
        <v>193</v>
      </c>
      <c r="B1257" s="6">
        <v>601678</v>
      </c>
      <c r="C1257" s="6" t="s">
        <v>1510</v>
      </c>
      <c r="D1257" s="6" t="s">
        <v>257</v>
      </c>
      <c r="E1257" s="6">
        <v>0.7445</v>
      </c>
      <c r="F1257" s="6">
        <v>0.0838</v>
      </c>
      <c r="G1257" s="6">
        <v>4.63</v>
      </c>
    </row>
    <row r="1258" s="4" customFormat="1" ht="17.6" spans="1:7">
      <c r="A1258" s="6" t="s">
        <v>193</v>
      </c>
      <c r="B1258" s="6">
        <v>600213</v>
      </c>
      <c r="C1258" s="6" t="s">
        <v>1511</v>
      </c>
      <c r="D1258" s="6" t="s">
        <v>250</v>
      </c>
      <c r="E1258" s="6">
        <v>0.7444</v>
      </c>
      <c r="F1258" s="6">
        <v>0.4536</v>
      </c>
      <c r="G1258" s="6">
        <v>7.05</v>
      </c>
    </row>
    <row r="1259" s="4" customFormat="1" ht="17.6" spans="1:7">
      <c r="A1259" s="6" t="s">
        <v>335</v>
      </c>
      <c r="B1259" s="6">
        <v>868</v>
      </c>
      <c r="C1259" s="6" t="s">
        <v>1512</v>
      </c>
      <c r="D1259" s="6" t="s">
        <v>250</v>
      </c>
      <c r="E1259" s="6">
        <v>0.7443</v>
      </c>
      <c r="F1259" s="6">
        <v>0.9544</v>
      </c>
      <c r="G1259" s="6">
        <v>3.63</v>
      </c>
    </row>
    <row r="1260" s="4" customFormat="1" ht="17.6" spans="1:7">
      <c r="A1260" s="6" t="s">
        <v>335</v>
      </c>
      <c r="B1260" s="6">
        <v>300578</v>
      </c>
      <c r="C1260" s="6" t="s">
        <v>1513</v>
      </c>
      <c r="D1260" s="6" t="s">
        <v>455</v>
      </c>
      <c r="E1260" s="6">
        <v>0.7441</v>
      </c>
      <c r="F1260" s="6">
        <v>0.8178</v>
      </c>
      <c r="G1260" s="6">
        <v>41.4</v>
      </c>
    </row>
    <row r="1261" s="4" customFormat="1" ht="17.6" spans="1:7">
      <c r="A1261" s="6" t="s">
        <v>335</v>
      </c>
      <c r="B1261" s="6">
        <v>300722</v>
      </c>
      <c r="C1261" s="6" t="s">
        <v>1514</v>
      </c>
      <c r="D1261" s="6" t="s">
        <v>521</v>
      </c>
      <c r="E1261" s="6">
        <v>0.7438</v>
      </c>
      <c r="F1261" s="6">
        <v>0.0682</v>
      </c>
      <c r="G1261" s="6">
        <v>19.38</v>
      </c>
    </row>
    <row r="1262" s="4" customFormat="1" ht="17.6" spans="1:7">
      <c r="A1262" s="6" t="s">
        <v>335</v>
      </c>
      <c r="B1262" s="6">
        <v>2955</v>
      </c>
      <c r="C1262" s="6" t="s">
        <v>1515</v>
      </c>
      <c r="D1262" s="6" t="s">
        <v>370</v>
      </c>
      <c r="E1262" s="6">
        <v>0.7435</v>
      </c>
      <c r="F1262" s="6">
        <v>0.013</v>
      </c>
      <c r="G1262" s="6">
        <v>50.81</v>
      </c>
    </row>
    <row r="1263" s="4" customFormat="1" ht="17.6" spans="1:7">
      <c r="A1263" s="6" t="s">
        <v>193</v>
      </c>
      <c r="B1263" s="6">
        <v>600192</v>
      </c>
      <c r="C1263" s="6" t="s">
        <v>1516</v>
      </c>
      <c r="D1263" s="6" t="s">
        <v>220</v>
      </c>
      <c r="E1263" s="6">
        <v>0.7432</v>
      </c>
      <c r="F1263" s="6">
        <v>0.0516</v>
      </c>
      <c r="G1263" s="6">
        <v>4.7</v>
      </c>
    </row>
    <row r="1264" s="4" customFormat="1" ht="17.6" spans="1:7">
      <c r="A1264" s="6" t="s">
        <v>193</v>
      </c>
      <c r="B1264" s="6">
        <v>600391</v>
      </c>
      <c r="C1264" s="6" t="s">
        <v>1517</v>
      </c>
      <c r="D1264" s="6" t="s">
        <v>521</v>
      </c>
      <c r="E1264" s="6">
        <v>0.7428</v>
      </c>
      <c r="F1264" s="6">
        <v>0.5497</v>
      </c>
      <c r="G1264" s="6">
        <v>17.33</v>
      </c>
    </row>
    <row r="1265" s="4" customFormat="1" ht="17.6" spans="1:7">
      <c r="A1265" s="6" t="s">
        <v>193</v>
      </c>
      <c r="B1265" s="6">
        <v>603809</v>
      </c>
      <c r="C1265" s="6" t="s">
        <v>1518</v>
      </c>
      <c r="D1265" s="6" t="s">
        <v>283</v>
      </c>
      <c r="E1265" s="6">
        <v>0.7419</v>
      </c>
      <c r="F1265" s="6">
        <v>0.3362</v>
      </c>
      <c r="G1265" s="6">
        <v>11.29</v>
      </c>
    </row>
    <row r="1266" s="4" customFormat="1" ht="17.6" spans="1:7">
      <c r="A1266" s="6" t="s">
        <v>193</v>
      </c>
      <c r="B1266" s="6">
        <v>603356</v>
      </c>
      <c r="C1266" s="6" t="s">
        <v>1519</v>
      </c>
      <c r="D1266" s="6" t="s">
        <v>318</v>
      </c>
      <c r="E1266" s="6">
        <v>0.7413</v>
      </c>
      <c r="F1266" s="6">
        <v>0.6594</v>
      </c>
      <c r="G1266" s="6">
        <v>16.75</v>
      </c>
    </row>
    <row r="1267" s="4" customFormat="1" ht="17.6" spans="1:7">
      <c r="A1267" s="6" t="s">
        <v>193</v>
      </c>
      <c r="B1267" s="6">
        <v>600717</v>
      </c>
      <c r="C1267" s="6" t="s">
        <v>1520</v>
      </c>
      <c r="D1267" s="6" t="s">
        <v>195</v>
      </c>
      <c r="E1267" s="6">
        <v>0.741</v>
      </c>
      <c r="F1267" s="6">
        <v>0.0012</v>
      </c>
      <c r="G1267" s="6">
        <v>5.36</v>
      </c>
    </row>
    <row r="1268" s="4" customFormat="1" ht="17.6" spans="1:7">
      <c r="A1268" s="6" t="s">
        <v>193</v>
      </c>
      <c r="B1268" s="6">
        <v>600695</v>
      </c>
      <c r="C1268" s="6" t="s">
        <v>1521</v>
      </c>
      <c r="D1268" s="6" t="s">
        <v>599</v>
      </c>
      <c r="E1268" s="6">
        <v>0.7408</v>
      </c>
      <c r="F1268" s="6">
        <v>0.2468</v>
      </c>
      <c r="G1268" s="6">
        <v>7.27</v>
      </c>
    </row>
    <row r="1269" s="4" customFormat="1" ht="17.6" spans="1:7">
      <c r="A1269" s="6" t="s">
        <v>193</v>
      </c>
      <c r="B1269" s="6">
        <v>603690</v>
      </c>
      <c r="C1269" s="6" t="s">
        <v>1522</v>
      </c>
      <c r="D1269" s="6" t="s">
        <v>359</v>
      </c>
      <c r="E1269" s="6">
        <v>0.7406</v>
      </c>
      <c r="F1269" s="6">
        <v>0.47</v>
      </c>
      <c r="G1269" s="6">
        <v>37.9</v>
      </c>
    </row>
    <row r="1270" s="4" customFormat="1" ht="17.6" spans="1:7">
      <c r="A1270" s="6" t="s">
        <v>193</v>
      </c>
      <c r="B1270" s="6">
        <v>603806</v>
      </c>
      <c r="C1270" s="6" t="s">
        <v>1523</v>
      </c>
      <c r="D1270" s="6" t="s">
        <v>546</v>
      </c>
      <c r="E1270" s="6">
        <v>0.7404</v>
      </c>
      <c r="F1270" s="6">
        <v>0.6025</v>
      </c>
      <c r="G1270" s="6">
        <v>48.55</v>
      </c>
    </row>
    <row r="1271" s="4" customFormat="1" ht="17.6" spans="1:7">
      <c r="A1271" s="6" t="s">
        <v>193</v>
      </c>
      <c r="B1271" s="6">
        <v>603337</v>
      </c>
      <c r="C1271" s="6" t="s">
        <v>1524</v>
      </c>
      <c r="D1271" s="6" t="s">
        <v>318</v>
      </c>
      <c r="E1271" s="6">
        <v>0.7403</v>
      </c>
      <c r="F1271" s="6">
        <v>0.0263</v>
      </c>
      <c r="G1271" s="6">
        <v>17.89</v>
      </c>
    </row>
    <row r="1272" s="4" customFormat="1" ht="17.6" spans="1:7">
      <c r="A1272" s="6" t="s">
        <v>335</v>
      </c>
      <c r="B1272" s="6">
        <v>2903</v>
      </c>
      <c r="C1272" s="6" t="s">
        <v>1525</v>
      </c>
      <c r="D1272" s="6" t="s">
        <v>237</v>
      </c>
      <c r="E1272" s="6">
        <v>0.7403</v>
      </c>
      <c r="F1272" s="6">
        <v>0.0065</v>
      </c>
      <c r="G1272" s="6">
        <v>11.77</v>
      </c>
    </row>
    <row r="1273" s="4" customFormat="1" ht="17.6" spans="1:7">
      <c r="A1273" s="6" t="s">
        <v>335</v>
      </c>
      <c r="B1273" s="6">
        <v>970</v>
      </c>
      <c r="C1273" s="6" t="s">
        <v>1526</v>
      </c>
      <c r="D1273" s="6" t="s">
        <v>408</v>
      </c>
      <c r="E1273" s="6">
        <v>0.7399</v>
      </c>
      <c r="F1273" s="6">
        <v>0.053</v>
      </c>
      <c r="G1273" s="6">
        <v>8.98</v>
      </c>
    </row>
    <row r="1274" s="4" customFormat="1" ht="17.6" spans="1:7">
      <c r="A1274" s="6" t="s">
        <v>193</v>
      </c>
      <c r="B1274" s="6">
        <v>600161</v>
      </c>
      <c r="C1274" s="6" t="s">
        <v>1527</v>
      </c>
      <c r="D1274" s="6" t="s">
        <v>438</v>
      </c>
      <c r="E1274" s="6">
        <v>0.7397</v>
      </c>
      <c r="F1274" s="6">
        <v>0.7458</v>
      </c>
      <c r="G1274" s="6">
        <v>34.08</v>
      </c>
    </row>
    <row r="1275" s="4" customFormat="1" ht="17.6" spans="1:7">
      <c r="A1275" s="6" t="s">
        <v>193</v>
      </c>
      <c r="B1275" s="6">
        <v>603060</v>
      </c>
      <c r="C1275" s="6" t="s">
        <v>1528</v>
      </c>
      <c r="D1275" s="6" t="s">
        <v>359</v>
      </c>
      <c r="E1275" s="6">
        <v>0.7391</v>
      </c>
      <c r="F1275" s="6">
        <v>0.6139</v>
      </c>
      <c r="G1275" s="6">
        <v>20.3</v>
      </c>
    </row>
    <row r="1276" s="4" customFormat="1" ht="17.6" spans="1:7">
      <c r="A1276" s="6" t="s">
        <v>335</v>
      </c>
      <c r="B1276" s="6">
        <v>2494</v>
      </c>
      <c r="C1276" s="6" t="s">
        <v>1529</v>
      </c>
      <c r="D1276" s="6" t="s">
        <v>201</v>
      </c>
      <c r="E1276" s="6">
        <v>0.7389</v>
      </c>
      <c r="F1276" s="6">
        <v>0.0031</v>
      </c>
      <c r="G1276" s="6">
        <v>4.57</v>
      </c>
    </row>
    <row r="1277" s="4" customFormat="1" ht="17.6" spans="1:7">
      <c r="A1277" s="6" t="s">
        <v>335</v>
      </c>
      <c r="B1277" s="6">
        <v>300735</v>
      </c>
      <c r="C1277" s="6" t="s">
        <v>1530</v>
      </c>
      <c r="D1277" s="6" t="s">
        <v>370</v>
      </c>
      <c r="E1277" s="6">
        <v>0.7385</v>
      </c>
      <c r="F1277" s="6">
        <v>0.1767</v>
      </c>
      <c r="G1277" s="6">
        <v>26.53</v>
      </c>
    </row>
    <row r="1278" s="4" customFormat="1" ht="17.6" spans="1:7">
      <c r="A1278" s="6" t="s">
        <v>193</v>
      </c>
      <c r="B1278" s="6">
        <v>603958</v>
      </c>
      <c r="C1278" s="6" t="s">
        <v>1531</v>
      </c>
      <c r="D1278" s="6" t="s">
        <v>201</v>
      </c>
      <c r="E1278" s="6">
        <v>0.738</v>
      </c>
      <c r="F1278" s="6">
        <v>0.0214</v>
      </c>
      <c r="G1278" s="6">
        <v>6.47</v>
      </c>
    </row>
    <row r="1279" s="4" customFormat="1" ht="17.6" spans="1:7">
      <c r="A1279" s="6" t="s">
        <v>193</v>
      </c>
      <c r="B1279" s="6">
        <v>603208</v>
      </c>
      <c r="C1279" s="6" t="s">
        <v>1532</v>
      </c>
      <c r="D1279" s="6" t="s">
        <v>199</v>
      </c>
      <c r="E1279" s="6">
        <v>0.7379</v>
      </c>
      <c r="F1279" s="6">
        <v>1</v>
      </c>
      <c r="G1279" s="6">
        <v>113.48</v>
      </c>
    </row>
    <row r="1280" s="4" customFormat="1" ht="17.6" spans="1:7">
      <c r="A1280" s="6" t="s">
        <v>335</v>
      </c>
      <c r="B1280" s="6">
        <v>300094</v>
      </c>
      <c r="C1280" s="6" t="s">
        <v>1533</v>
      </c>
      <c r="D1280" s="6" t="s">
        <v>214</v>
      </c>
      <c r="E1280" s="6">
        <v>0.7378</v>
      </c>
      <c r="F1280" s="6">
        <v>0.2732</v>
      </c>
      <c r="G1280" s="6">
        <v>3.9</v>
      </c>
    </row>
    <row r="1281" s="4" customFormat="1" ht="17.6" spans="1:7">
      <c r="A1281" s="6" t="s">
        <v>335</v>
      </c>
      <c r="B1281" s="6">
        <v>2277</v>
      </c>
      <c r="C1281" s="6" t="s">
        <v>1534</v>
      </c>
      <c r="D1281" s="6" t="s">
        <v>218</v>
      </c>
      <c r="E1281" s="6">
        <v>0.7366</v>
      </c>
      <c r="F1281" s="6">
        <v>0.0912</v>
      </c>
      <c r="G1281" s="6">
        <v>3.74</v>
      </c>
    </row>
    <row r="1282" s="4" customFormat="1" ht="17.6" spans="1:7">
      <c r="A1282" s="6" t="s">
        <v>193</v>
      </c>
      <c r="B1282" s="6">
        <v>600403</v>
      </c>
      <c r="C1282" s="6" t="s">
        <v>1535</v>
      </c>
      <c r="D1282" s="6" t="s">
        <v>483</v>
      </c>
      <c r="E1282" s="6">
        <v>0.7361</v>
      </c>
      <c r="F1282" s="6">
        <v>0.0991</v>
      </c>
      <c r="G1282" s="6">
        <v>3.59</v>
      </c>
    </row>
    <row r="1283" s="4" customFormat="1" ht="17.6" spans="1:7">
      <c r="A1283" s="6" t="s">
        <v>193</v>
      </c>
      <c r="B1283" s="6">
        <v>600784</v>
      </c>
      <c r="C1283" s="6" t="s">
        <v>1536</v>
      </c>
      <c r="D1283" s="6" t="s">
        <v>596</v>
      </c>
      <c r="E1283" s="6">
        <v>0.736</v>
      </c>
      <c r="F1283" s="6">
        <v>0.0014</v>
      </c>
      <c r="G1283" s="6">
        <v>4.21</v>
      </c>
    </row>
    <row r="1284" s="4" customFormat="1" ht="17.6" spans="1:7">
      <c r="A1284" s="6" t="s">
        <v>335</v>
      </c>
      <c r="B1284" s="6">
        <v>2570</v>
      </c>
      <c r="C1284" s="6" t="s">
        <v>1537</v>
      </c>
      <c r="D1284" s="6" t="s">
        <v>348</v>
      </c>
      <c r="E1284" s="6">
        <v>0.7357</v>
      </c>
      <c r="F1284" s="6">
        <v>0.3827</v>
      </c>
      <c r="G1284" s="6">
        <v>5.86</v>
      </c>
    </row>
    <row r="1285" s="4" customFormat="1" ht="17.6" spans="1:7">
      <c r="A1285" s="6" t="s">
        <v>193</v>
      </c>
      <c r="B1285" s="6">
        <v>603507</v>
      </c>
      <c r="C1285" s="6" t="s">
        <v>1538</v>
      </c>
      <c r="D1285" s="6" t="s">
        <v>357</v>
      </c>
      <c r="E1285" s="6">
        <v>0.7355</v>
      </c>
      <c r="F1285" s="6">
        <v>0.6562</v>
      </c>
      <c r="G1285" s="6">
        <v>24.42</v>
      </c>
    </row>
    <row r="1286" s="4" customFormat="1" ht="17.6" spans="1:7">
      <c r="A1286" s="6" t="s">
        <v>335</v>
      </c>
      <c r="B1286" s="6">
        <v>2164</v>
      </c>
      <c r="C1286" s="6" t="s">
        <v>1539</v>
      </c>
      <c r="D1286" s="6" t="s">
        <v>220</v>
      </c>
      <c r="E1286" s="6">
        <v>0.7355</v>
      </c>
      <c r="F1286" s="6">
        <v>0.6745</v>
      </c>
      <c r="G1286" s="6">
        <v>3.31</v>
      </c>
    </row>
    <row r="1287" s="4" customFormat="1" ht="17.6" spans="1:7">
      <c r="A1287" s="6" t="s">
        <v>335</v>
      </c>
      <c r="B1287" s="6">
        <v>2237</v>
      </c>
      <c r="C1287" s="6" t="s">
        <v>1540</v>
      </c>
      <c r="D1287" s="6" t="s">
        <v>222</v>
      </c>
      <c r="E1287" s="6">
        <v>0.7349</v>
      </c>
      <c r="F1287" s="6">
        <v>0.5327</v>
      </c>
      <c r="G1287" s="6">
        <v>14.27</v>
      </c>
    </row>
    <row r="1288" s="4" customFormat="1" ht="17.6" spans="1:7">
      <c r="A1288" s="6" t="s">
        <v>335</v>
      </c>
      <c r="B1288" s="6">
        <v>300250</v>
      </c>
      <c r="C1288" s="6" t="s">
        <v>1541</v>
      </c>
      <c r="D1288" s="6" t="s">
        <v>386</v>
      </c>
      <c r="E1288" s="6">
        <v>0.734</v>
      </c>
      <c r="F1288" s="6">
        <v>0.3253</v>
      </c>
      <c r="G1288" s="6">
        <v>13.23</v>
      </c>
    </row>
    <row r="1289" s="4" customFormat="1" ht="17.6" spans="1:7">
      <c r="A1289" s="6" t="s">
        <v>335</v>
      </c>
      <c r="B1289" s="6">
        <v>300528</v>
      </c>
      <c r="C1289" s="6" t="s">
        <v>1542</v>
      </c>
      <c r="D1289" s="6" t="s">
        <v>206</v>
      </c>
      <c r="E1289" s="6">
        <v>0.7332</v>
      </c>
      <c r="F1289" s="6">
        <v>0.0606</v>
      </c>
      <c r="G1289" s="6">
        <v>6.04</v>
      </c>
    </row>
    <row r="1290" s="4" customFormat="1" ht="17.6" spans="1:7">
      <c r="A1290" s="6" t="s">
        <v>335</v>
      </c>
      <c r="B1290" s="6">
        <v>616</v>
      </c>
      <c r="C1290" s="6" t="s">
        <v>1543</v>
      </c>
      <c r="D1290" s="6" t="s">
        <v>212</v>
      </c>
      <c r="E1290" s="6">
        <v>0.733</v>
      </c>
      <c r="F1290" s="6">
        <v>0.0322</v>
      </c>
      <c r="G1290" s="6">
        <v>2.4</v>
      </c>
    </row>
    <row r="1291" s="4" customFormat="1" ht="17.6" spans="1:7">
      <c r="A1291" s="6" t="s">
        <v>193</v>
      </c>
      <c r="B1291" s="6">
        <v>600661</v>
      </c>
      <c r="C1291" s="6" t="s">
        <v>1544</v>
      </c>
      <c r="D1291" s="6" t="s">
        <v>457</v>
      </c>
      <c r="E1291" s="6">
        <v>0.7325</v>
      </c>
      <c r="F1291" s="6">
        <v>0.6422</v>
      </c>
      <c r="G1291" s="6">
        <v>15.6</v>
      </c>
    </row>
    <row r="1292" s="4" customFormat="1" ht="17.6" spans="1:7">
      <c r="A1292" s="6" t="s">
        <v>193</v>
      </c>
      <c r="B1292" s="6">
        <v>688108</v>
      </c>
      <c r="C1292" s="6" t="s">
        <v>1545</v>
      </c>
      <c r="D1292" s="6" t="s">
        <v>642</v>
      </c>
      <c r="E1292" s="6">
        <v>0.7317</v>
      </c>
      <c r="F1292" s="6">
        <v>0.1545</v>
      </c>
      <c r="G1292" s="6">
        <v>15.11</v>
      </c>
    </row>
    <row r="1293" s="4" customFormat="1" ht="17.6" spans="1:7">
      <c r="A1293" s="6" t="s">
        <v>335</v>
      </c>
      <c r="B1293" s="6">
        <v>2363</v>
      </c>
      <c r="C1293" s="6" t="s">
        <v>1546</v>
      </c>
      <c r="D1293" s="6" t="s">
        <v>283</v>
      </c>
      <c r="E1293" s="6">
        <v>0.7311</v>
      </c>
      <c r="F1293" s="6">
        <v>0.2664</v>
      </c>
      <c r="G1293" s="6">
        <v>8.85</v>
      </c>
    </row>
    <row r="1294" s="4" customFormat="1" ht="17.6" spans="1:7">
      <c r="A1294" s="6" t="s">
        <v>335</v>
      </c>
      <c r="B1294" s="6">
        <v>2861</v>
      </c>
      <c r="C1294" s="6" t="s">
        <v>1547</v>
      </c>
      <c r="D1294" s="6" t="s">
        <v>370</v>
      </c>
      <c r="E1294" s="6">
        <v>0.7305</v>
      </c>
      <c r="F1294" s="6">
        <v>0.4852</v>
      </c>
      <c r="G1294" s="6">
        <v>24.31</v>
      </c>
    </row>
    <row r="1295" s="4" customFormat="1" ht="17.6" spans="1:7">
      <c r="A1295" s="6" t="s">
        <v>193</v>
      </c>
      <c r="B1295" s="6">
        <v>603031</v>
      </c>
      <c r="C1295" s="6" t="s">
        <v>1548</v>
      </c>
      <c r="D1295" s="6" t="s">
        <v>218</v>
      </c>
      <c r="E1295" s="6">
        <v>0.7299</v>
      </c>
      <c r="F1295" s="6">
        <v>0.8114</v>
      </c>
      <c r="G1295" s="6">
        <v>35.28</v>
      </c>
    </row>
    <row r="1296" s="4" customFormat="1" ht="17.6" spans="1:7">
      <c r="A1296" s="6" t="s">
        <v>193</v>
      </c>
      <c r="B1296" s="6">
        <v>600037</v>
      </c>
      <c r="C1296" s="6" t="s">
        <v>1549</v>
      </c>
      <c r="D1296" s="6" t="s">
        <v>206</v>
      </c>
      <c r="E1296" s="6">
        <v>0.7293</v>
      </c>
      <c r="F1296" s="6">
        <v>0.035</v>
      </c>
      <c r="G1296" s="6">
        <v>8.44</v>
      </c>
    </row>
    <row r="1297" s="4" customFormat="1" ht="17.6" spans="1:7">
      <c r="A1297" s="6" t="s">
        <v>193</v>
      </c>
      <c r="B1297" s="6">
        <v>600652</v>
      </c>
      <c r="C1297" s="6" t="s">
        <v>1550</v>
      </c>
      <c r="D1297" s="6" t="s">
        <v>325</v>
      </c>
      <c r="E1297" s="6">
        <v>0.7289</v>
      </c>
      <c r="F1297" s="6">
        <v>0.0388</v>
      </c>
      <c r="G1297" s="6">
        <v>2.09</v>
      </c>
    </row>
    <row r="1298" s="4" customFormat="1" ht="17.6" spans="1:7">
      <c r="A1298" s="6" t="s">
        <v>335</v>
      </c>
      <c r="B1298" s="6">
        <v>2551</v>
      </c>
      <c r="C1298" s="6" t="s">
        <v>1551</v>
      </c>
      <c r="D1298" s="6" t="s">
        <v>642</v>
      </c>
      <c r="E1298" s="6">
        <v>0.7289</v>
      </c>
      <c r="F1298" s="6">
        <v>0.207</v>
      </c>
      <c r="G1298" s="6">
        <v>7.35</v>
      </c>
    </row>
    <row r="1299" s="4" customFormat="1" ht="17.6" spans="1:7">
      <c r="A1299" s="6" t="s">
        <v>193</v>
      </c>
      <c r="B1299" s="6">
        <v>603195</v>
      </c>
      <c r="C1299" s="6" t="s">
        <v>1552</v>
      </c>
      <c r="D1299" s="6"/>
      <c r="E1299" s="6">
        <v>0.7288</v>
      </c>
      <c r="F1299" s="6">
        <v>0.9661</v>
      </c>
      <c r="G1299" s="6">
        <v>150.27</v>
      </c>
    </row>
    <row r="1300" s="4" customFormat="1" ht="17.6" spans="1:7">
      <c r="A1300" s="6" t="s">
        <v>193</v>
      </c>
      <c r="B1300" s="6">
        <v>603938</v>
      </c>
      <c r="C1300" s="6" t="s">
        <v>1553</v>
      </c>
      <c r="D1300" s="6" t="s">
        <v>257</v>
      </c>
      <c r="E1300" s="6">
        <v>0.7287</v>
      </c>
      <c r="F1300" s="6">
        <v>0.43</v>
      </c>
      <c r="G1300" s="6">
        <v>23.19</v>
      </c>
    </row>
    <row r="1301" s="4" customFormat="1" ht="17.6" spans="1:7">
      <c r="A1301" s="6" t="s">
        <v>335</v>
      </c>
      <c r="B1301" s="6">
        <v>2528</v>
      </c>
      <c r="C1301" s="6" t="s">
        <v>1554</v>
      </c>
      <c r="D1301" s="6" t="s">
        <v>370</v>
      </c>
      <c r="E1301" s="6">
        <v>0.7269</v>
      </c>
      <c r="F1301" s="6">
        <v>0.2689</v>
      </c>
      <c r="G1301" s="6">
        <v>4.49</v>
      </c>
    </row>
    <row r="1302" s="4" customFormat="1" ht="17.6" spans="1:7">
      <c r="A1302" s="6" t="s">
        <v>335</v>
      </c>
      <c r="B1302" s="6">
        <v>59</v>
      </c>
      <c r="C1302" s="6" t="s">
        <v>1555</v>
      </c>
      <c r="D1302" s="6" t="s">
        <v>259</v>
      </c>
      <c r="E1302" s="6">
        <v>0.7268</v>
      </c>
      <c r="F1302" s="6">
        <v>0.003</v>
      </c>
      <c r="G1302" s="6">
        <v>4.86</v>
      </c>
    </row>
    <row r="1303" s="4" customFormat="1" ht="17.6" spans="1:7">
      <c r="A1303" s="6" t="s">
        <v>335</v>
      </c>
      <c r="B1303" s="6">
        <v>728</v>
      </c>
      <c r="C1303" s="6" t="s">
        <v>1556</v>
      </c>
      <c r="D1303" s="6" t="s">
        <v>273</v>
      </c>
      <c r="E1303" s="6">
        <v>0.7268</v>
      </c>
      <c r="F1303" s="6">
        <v>0.075</v>
      </c>
      <c r="G1303" s="6">
        <v>8.17</v>
      </c>
    </row>
    <row r="1304" s="4" customFormat="1" ht="17.6" spans="1:7">
      <c r="A1304" s="6" t="s">
        <v>193</v>
      </c>
      <c r="B1304" s="6">
        <v>600315</v>
      </c>
      <c r="C1304" s="6" t="s">
        <v>1557</v>
      </c>
      <c r="D1304" s="6" t="s">
        <v>307</v>
      </c>
      <c r="E1304" s="6">
        <v>0.7267</v>
      </c>
      <c r="F1304" s="6">
        <v>0.3321</v>
      </c>
      <c r="G1304" s="6">
        <v>32.43</v>
      </c>
    </row>
    <row r="1305" s="4" customFormat="1" ht="17.6" spans="1:7">
      <c r="A1305" s="6" t="s">
        <v>193</v>
      </c>
      <c r="B1305" s="6">
        <v>600327</v>
      </c>
      <c r="C1305" s="6" t="s">
        <v>1558</v>
      </c>
      <c r="D1305" s="6" t="s">
        <v>204</v>
      </c>
      <c r="E1305" s="6">
        <v>0.7265</v>
      </c>
      <c r="F1305" s="6">
        <v>0.005</v>
      </c>
      <c r="G1305" s="6">
        <v>3.76</v>
      </c>
    </row>
    <row r="1306" s="4" customFormat="1" ht="17.6" spans="1:7">
      <c r="A1306" s="6" t="s">
        <v>335</v>
      </c>
      <c r="B1306" s="6">
        <v>2594</v>
      </c>
      <c r="C1306" s="6" t="s">
        <v>1559</v>
      </c>
      <c r="D1306" s="6" t="s">
        <v>250</v>
      </c>
      <c r="E1306" s="6">
        <v>0.7263</v>
      </c>
      <c r="F1306" s="6">
        <v>0.503</v>
      </c>
      <c r="G1306" s="6">
        <v>59.96</v>
      </c>
    </row>
    <row r="1307" s="4" customFormat="1" ht="17.6" spans="1:7">
      <c r="A1307" s="6" t="s">
        <v>335</v>
      </c>
      <c r="B1307" s="6">
        <v>2665</v>
      </c>
      <c r="C1307" s="6" t="s">
        <v>1560</v>
      </c>
      <c r="D1307" s="6" t="s">
        <v>237</v>
      </c>
      <c r="E1307" s="6">
        <v>0.7259</v>
      </c>
      <c r="F1307" s="6">
        <v>0.0243</v>
      </c>
      <c r="G1307" s="6">
        <v>2.71</v>
      </c>
    </row>
    <row r="1308" s="4" customFormat="1" ht="17.6" spans="1:7">
      <c r="A1308" s="6" t="s">
        <v>335</v>
      </c>
      <c r="B1308" s="6">
        <v>905</v>
      </c>
      <c r="C1308" s="6" t="s">
        <v>1561</v>
      </c>
      <c r="D1308" s="6" t="s">
        <v>195</v>
      </c>
      <c r="E1308" s="6">
        <v>0.7249</v>
      </c>
      <c r="F1308" s="6">
        <v>0.0034</v>
      </c>
      <c r="G1308" s="6">
        <v>5.92</v>
      </c>
    </row>
    <row r="1309" s="4" customFormat="1" ht="17.6" spans="1:7">
      <c r="A1309" s="6" t="s">
        <v>335</v>
      </c>
      <c r="B1309" s="6">
        <v>300175</v>
      </c>
      <c r="C1309" s="6" t="s">
        <v>1562</v>
      </c>
      <c r="D1309" s="6" t="s">
        <v>214</v>
      </c>
      <c r="E1309" s="6">
        <v>0.7244</v>
      </c>
      <c r="F1309" s="6">
        <v>0.5878</v>
      </c>
      <c r="G1309" s="6">
        <v>6.44</v>
      </c>
    </row>
    <row r="1310" s="4" customFormat="1" ht="17.6" spans="1:7">
      <c r="A1310" s="6" t="s">
        <v>193</v>
      </c>
      <c r="B1310" s="6">
        <v>603331</v>
      </c>
      <c r="C1310" s="6" t="s">
        <v>1563</v>
      </c>
      <c r="D1310" s="6" t="s">
        <v>237</v>
      </c>
      <c r="E1310" s="6">
        <v>0.7238</v>
      </c>
      <c r="F1310" s="6">
        <v>0.2791</v>
      </c>
      <c r="G1310" s="6">
        <v>16.88</v>
      </c>
    </row>
    <row r="1311" s="4" customFormat="1" ht="17.6" spans="1:7">
      <c r="A1311" s="6" t="s">
        <v>335</v>
      </c>
      <c r="B1311" s="6">
        <v>2092</v>
      </c>
      <c r="C1311" s="6" t="s">
        <v>1564</v>
      </c>
      <c r="D1311" s="6" t="s">
        <v>257</v>
      </c>
      <c r="E1311" s="6">
        <v>0.7237</v>
      </c>
      <c r="F1311" s="6">
        <v>0.0004</v>
      </c>
      <c r="G1311" s="6">
        <v>4.7</v>
      </c>
    </row>
    <row r="1312" s="4" customFormat="1" ht="17.6" spans="1:7">
      <c r="A1312" s="6" t="s">
        <v>335</v>
      </c>
      <c r="B1312" s="6">
        <v>300135</v>
      </c>
      <c r="C1312" s="6" t="s">
        <v>1565</v>
      </c>
      <c r="D1312" s="6" t="s">
        <v>289</v>
      </c>
      <c r="E1312" s="6">
        <v>0.7235</v>
      </c>
      <c r="F1312" s="6">
        <v>0.0028</v>
      </c>
      <c r="G1312" s="6">
        <v>2.25</v>
      </c>
    </row>
    <row r="1313" s="4" customFormat="1" ht="17.6" spans="1:7">
      <c r="A1313" s="6" t="s">
        <v>335</v>
      </c>
      <c r="B1313" s="6">
        <v>876</v>
      </c>
      <c r="C1313" s="6" t="s">
        <v>1566</v>
      </c>
      <c r="D1313" s="6" t="s">
        <v>214</v>
      </c>
      <c r="E1313" s="6">
        <v>0.7224</v>
      </c>
      <c r="F1313" s="6">
        <v>0.9893</v>
      </c>
      <c r="G1313" s="6">
        <v>32.9</v>
      </c>
    </row>
    <row r="1314" s="4" customFormat="1" ht="17.6" spans="1:7">
      <c r="A1314" s="6" t="s">
        <v>193</v>
      </c>
      <c r="B1314" s="6">
        <v>600885</v>
      </c>
      <c r="C1314" s="6" t="s">
        <v>1567</v>
      </c>
      <c r="D1314" s="6" t="s">
        <v>220</v>
      </c>
      <c r="E1314" s="6">
        <v>0.7221</v>
      </c>
      <c r="F1314" s="6">
        <v>0.3306</v>
      </c>
      <c r="G1314" s="6">
        <v>32.73</v>
      </c>
    </row>
    <row r="1315" s="4" customFormat="1" ht="17.6" spans="1:7">
      <c r="A1315" s="6" t="s">
        <v>193</v>
      </c>
      <c r="B1315" s="6">
        <v>601226</v>
      </c>
      <c r="C1315" s="6" t="s">
        <v>1568</v>
      </c>
      <c r="D1315" s="6" t="s">
        <v>285</v>
      </c>
      <c r="E1315" s="6">
        <v>0.7201</v>
      </c>
      <c r="F1315" s="6">
        <v>0.0404</v>
      </c>
      <c r="G1315" s="6">
        <v>3.79</v>
      </c>
    </row>
    <row r="1316" s="4" customFormat="1" ht="17.6" spans="1:7">
      <c r="A1316" s="6" t="s">
        <v>193</v>
      </c>
      <c r="B1316" s="6">
        <v>600648</v>
      </c>
      <c r="C1316" s="6" t="s">
        <v>1569</v>
      </c>
      <c r="D1316" s="6" t="s">
        <v>239</v>
      </c>
      <c r="E1316" s="6">
        <v>0.7198</v>
      </c>
      <c r="F1316" s="6">
        <v>0.0533</v>
      </c>
      <c r="G1316" s="6">
        <v>14.35</v>
      </c>
    </row>
    <row r="1317" s="4" customFormat="1" ht="17.6" spans="1:7">
      <c r="A1317" s="6" t="s">
        <v>335</v>
      </c>
      <c r="B1317" s="6">
        <v>300540</v>
      </c>
      <c r="C1317" s="6" t="s">
        <v>1570</v>
      </c>
      <c r="D1317" s="6" t="s">
        <v>237</v>
      </c>
      <c r="E1317" s="6">
        <v>0.7194</v>
      </c>
      <c r="F1317" s="6">
        <v>0.2761</v>
      </c>
      <c r="G1317" s="6">
        <v>12.43</v>
      </c>
    </row>
    <row r="1318" s="4" customFormat="1" ht="17.6" spans="1:7">
      <c r="A1318" s="6" t="s">
        <v>193</v>
      </c>
      <c r="B1318" s="6">
        <v>600521</v>
      </c>
      <c r="C1318" s="6" t="s">
        <v>1571</v>
      </c>
      <c r="D1318" s="6" t="s">
        <v>532</v>
      </c>
      <c r="E1318" s="6">
        <v>0.7186</v>
      </c>
      <c r="F1318" s="6">
        <v>0.8136</v>
      </c>
      <c r="G1318" s="6">
        <v>25.9</v>
      </c>
    </row>
    <row r="1319" s="4" customFormat="1" ht="17.6" spans="1:7">
      <c r="A1319" s="6" t="s">
        <v>335</v>
      </c>
      <c r="B1319" s="6">
        <v>300548</v>
      </c>
      <c r="C1319" s="6" t="s">
        <v>1572</v>
      </c>
      <c r="D1319" s="6" t="s">
        <v>245</v>
      </c>
      <c r="E1319" s="6">
        <v>0.7186</v>
      </c>
      <c r="F1319" s="6">
        <v>0.9735</v>
      </c>
      <c r="G1319" s="6">
        <v>95.56</v>
      </c>
    </row>
    <row r="1320" s="4" customFormat="1" ht="17.6" spans="1:7">
      <c r="A1320" s="6" t="s">
        <v>193</v>
      </c>
      <c r="B1320" s="6">
        <v>601118</v>
      </c>
      <c r="C1320" s="6" t="s">
        <v>1573</v>
      </c>
      <c r="D1320" s="6" t="s">
        <v>214</v>
      </c>
      <c r="E1320" s="6">
        <v>0.718</v>
      </c>
      <c r="F1320" s="6">
        <v>0.1769</v>
      </c>
      <c r="G1320" s="6">
        <v>5.05</v>
      </c>
    </row>
    <row r="1321" s="4" customFormat="1" ht="17.6" spans="1:7">
      <c r="A1321" s="6" t="s">
        <v>335</v>
      </c>
      <c r="B1321" s="6">
        <v>2582</v>
      </c>
      <c r="C1321" s="6" t="s">
        <v>1574</v>
      </c>
      <c r="D1321" s="6" t="s">
        <v>348</v>
      </c>
      <c r="E1321" s="6">
        <v>0.7173</v>
      </c>
      <c r="F1321" s="6">
        <v>0.2024</v>
      </c>
      <c r="G1321" s="6">
        <v>9.09</v>
      </c>
    </row>
    <row r="1322" s="4" customFormat="1" ht="17.6" spans="1:7">
      <c r="A1322" s="6" t="s">
        <v>335</v>
      </c>
      <c r="B1322" s="6">
        <v>300676</v>
      </c>
      <c r="C1322" s="6" t="s">
        <v>1575</v>
      </c>
      <c r="D1322" s="6" t="s">
        <v>438</v>
      </c>
      <c r="E1322" s="6">
        <v>0.7168</v>
      </c>
      <c r="F1322" s="6">
        <v>0.6692</v>
      </c>
      <c r="G1322" s="6">
        <v>105.24</v>
      </c>
    </row>
    <row r="1323" s="4" customFormat="1" ht="17.6" spans="1:7">
      <c r="A1323" s="6" t="s">
        <v>335</v>
      </c>
      <c r="B1323" s="6">
        <v>300142</v>
      </c>
      <c r="C1323" s="6" t="s">
        <v>1576</v>
      </c>
      <c r="D1323" s="6" t="s">
        <v>438</v>
      </c>
      <c r="E1323" s="6">
        <v>0.7165</v>
      </c>
      <c r="F1323" s="6">
        <v>0.9985</v>
      </c>
      <c r="G1323" s="6">
        <v>40.47</v>
      </c>
    </row>
    <row r="1324" s="4" customFormat="1" ht="17.6" spans="1:7">
      <c r="A1324" s="6" t="s">
        <v>335</v>
      </c>
      <c r="B1324" s="6">
        <v>2114</v>
      </c>
      <c r="C1324" s="6" t="s">
        <v>1577</v>
      </c>
      <c r="D1324" s="6" t="s">
        <v>222</v>
      </c>
      <c r="E1324" s="6">
        <v>0.7159</v>
      </c>
      <c r="F1324" s="6">
        <v>0.0134</v>
      </c>
      <c r="G1324" s="6">
        <v>6.14</v>
      </c>
    </row>
    <row r="1325" s="4" customFormat="1" ht="17.6" spans="1:7">
      <c r="A1325" s="6" t="s">
        <v>193</v>
      </c>
      <c r="B1325" s="6">
        <v>601952</v>
      </c>
      <c r="C1325" s="6" t="s">
        <v>1578</v>
      </c>
      <c r="D1325" s="6" t="s">
        <v>214</v>
      </c>
      <c r="E1325" s="6">
        <v>0.7151</v>
      </c>
      <c r="F1325" s="6">
        <v>0.668</v>
      </c>
      <c r="G1325" s="6">
        <v>10.17</v>
      </c>
    </row>
    <row r="1326" s="4" customFormat="1" ht="17.6" spans="1:7">
      <c r="A1326" s="6" t="s">
        <v>335</v>
      </c>
      <c r="B1326" s="6">
        <v>151</v>
      </c>
      <c r="C1326" s="6" t="s">
        <v>1579</v>
      </c>
      <c r="D1326" s="6" t="s">
        <v>239</v>
      </c>
      <c r="E1326" s="6">
        <v>0.7151</v>
      </c>
      <c r="F1326" s="6">
        <v>0.1623</v>
      </c>
      <c r="G1326" s="6">
        <v>8.02</v>
      </c>
    </row>
    <row r="1327" s="4" customFormat="1" ht="17.6" spans="1:7">
      <c r="A1327" s="6" t="s">
        <v>335</v>
      </c>
      <c r="B1327" s="6">
        <v>300258</v>
      </c>
      <c r="C1327" s="6" t="s">
        <v>1580</v>
      </c>
      <c r="D1327" s="6" t="s">
        <v>283</v>
      </c>
      <c r="E1327" s="6">
        <v>0.7151</v>
      </c>
      <c r="F1327" s="6">
        <v>0.0361</v>
      </c>
      <c r="G1327" s="6">
        <v>9.93</v>
      </c>
    </row>
    <row r="1328" s="4" customFormat="1" ht="17.6" spans="1:7">
      <c r="A1328" s="6" t="s">
        <v>193</v>
      </c>
      <c r="B1328" s="6">
        <v>603997</v>
      </c>
      <c r="C1328" s="6" t="s">
        <v>1581</v>
      </c>
      <c r="D1328" s="6" t="s">
        <v>283</v>
      </c>
      <c r="E1328" s="6">
        <v>0.7144</v>
      </c>
      <c r="F1328" s="6">
        <v>0.3516</v>
      </c>
      <c r="G1328" s="6">
        <v>7.59</v>
      </c>
    </row>
    <row r="1329" s="4" customFormat="1" ht="17.6" spans="1:7">
      <c r="A1329" s="6" t="s">
        <v>335</v>
      </c>
      <c r="B1329" s="6">
        <v>200725</v>
      </c>
      <c r="C1329" s="6" t="s">
        <v>1582</v>
      </c>
      <c r="D1329" s="6"/>
      <c r="E1329" s="6">
        <v>0.7144</v>
      </c>
      <c r="F1329" s="6">
        <v>0.5625</v>
      </c>
      <c r="G1329" s="6">
        <v>2.73</v>
      </c>
    </row>
    <row r="1330" s="4" customFormat="1" ht="17.6" spans="1:7">
      <c r="A1330" s="6" t="s">
        <v>193</v>
      </c>
      <c r="B1330" s="6">
        <v>601007</v>
      </c>
      <c r="C1330" s="6" t="s">
        <v>1583</v>
      </c>
      <c r="D1330" s="6" t="s">
        <v>235</v>
      </c>
      <c r="E1330" s="6">
        <v>0.714</v>
      </c>
      <c r="F1330" s="6">
        <v>0.0901</v>
      </c>
      <c r="G1330" s="6">
        <v>8.25</v>
      </c>
    </row>
    <row r="1331" s="4" customFormat="1" ht="17.6" spans="1:7">
      <c r="A1331" s="6" t="s">
        <v>193</v>
      </c>
      <c r="B1331" s="6">
        <v>603063</v>
      </c>
      <c r="C1331" s="6" t="s">
        <v>1584</v>
      </c>
      <c r="D1331" s="6" t="s">
        <v>220</v>
      </c>
      <c r="E1331" s="6">
        <v>0.7139</v>
      </c>
      <c r="F1331" s="6">
        <v>0.1967</v>
      </c>
      <c r="G1331" s="6">
        <v>8.17</v>
      </c>
    </row>
    <row r="1332" s="4" customFormat="1" ht="17.6" spans="1:7">
      <c r="A1332" s="6" t="s">
        <v>193</v>
      </c>
      <c r="B1332" s="6">
        <v>603612</v>
      </c>
      <c r="C1332" s="6" t="s">
        <v>1585</v>
      </c>
      <c r="D1332" s="6" t="s">
        <v>257</v>
      </c>
      <c r="E1332" s="6">
        <v>0.7128</v>
      </c>
      <c r="F1332" s="6">
        <v>0.1016</v>
      </c>
      <c r="G1332" s="6">
        <v>10.66</v>
      </c>
    </row>
    <row r="1333" s="4" customFormat="1" ht="17.6" spans="1:7">
      <c r="A1333" s="6" t="s">
        <v>193</v>
      </c>
      <c r="B1333" s="6">
        <v>600462</v>
      </c>
      <c r="C1333" s="6" t="s">
        <v>1586</v>
      </c>
      <c r="D1333" s="6" t="s">
        <v>546</v>
      </c>
      <c r="E1333" s="6">
        <v>0.7121</v>
      </c>
      <c r="F1333" s="6">
        <v>0.7905</v>
      </c>
      <c r="G1333" s="6">
        <v>1.86</v>
      </c>
    </row>
    <row r="1334" s="4" customFormat="1" ht="17.6" spans="1:7">
      <c r="A1334" s="6" t="s">
        <v>335</v>
      </c>
      <c r="B1334" s="6">
        <v>2647</v>
      </c>
      <c r="C1334" s="6" t="s">
        <v>1587</v>
      </c>
      <c r="D1334" s="6" t="s">
        <v>1349</v>
      </c>
      <c r="E1334" s="6">
        <v>0.7114</v>
      </c>
      <c r="F1334" s="6">
        <v>0.6877</v>
      </c>
      <c r="G1334" s="6">
        <v>29.59</v>
      </c>
    </row>
    <row r="1335" s="4" customFormat="1" ht="17.6" spans="1:7">
      <c r="A1335" s="6" t="s">
        <v>193</v>
      </c>
      <c r="B1335" s="6">
        <v>600543</v>
      </c>
      <c r="C1335" s="6" t="s">
        <v>1588</v>
      </c>
      <c r="D1335" s="6" t="s">
        <v>311</v>
      </c>
      <c r="E1335" s="6">
        <v>0.7112</v>
      </c>
      <c r="F1335" s="6">
        <v>0.0046</v>
      </c>
      <c r="G1335" s="6">
        <v>5.04</v>
      </c>
    </row>
    <row r="1336" s="4" customFormat="1" ht="17.6" spans="1:7">
      <c r="A1336" s="6" t="s">
        <v>335</v>
      </c>
      <c r="B1336" s="6">
        <v>633</v>
      </c>
      <c r="C1336" s="6" t="s">
        <v>1589</v>
      </c>
      <c r="D1336" s="6" t="s">
        <v>1590</v>
      </c>
      <c r="E1336" s="6">
        <v>0.71</v>
      </c>
      <c r="F1336" s="6">
        <v>0.0046</v>
      </c>
      <c r="G1336" s="6">
        <v>3.48</v>
      </c>
    </row>
    <row r="1337" s="4" customFormat="1" ht="17.6" spans="1:7">
      <c r="A1337" s="6" t="s">
        <v>335</v>
      </c>
      <c r="B1337" s="6">
        <v>300346</v>
      </c>
      <c r="C1337" s="6" t="s">
        <v>1591</v>
      </c>
      <c r="D1337" s="6" t="s">
        <v>546</v>
      </c>
      <c r="E1337" s="6">
        <v>0.71</v>
      </c>
      <c r="F1337" s="6">
        <v>0.9797</v>
      </c>
      <c r="G1337" s="6">
        <v>25.56</v>
      </c>
    </row>
    <row r="1338" s="4" customFormat="1" ht="17.6" spans="1:7">
      <c r="A1338" s="6" t="s">
        <v>335</v>
      </c>
      <c r="B1338" s="6">
        <v>623</v>
      </c>
      <c r="C1338" s="6" t="s">
        <v>1592</v>
      </c>
      <c r="D1338" s="6" t="s">
        <v>342</v>
      </c>
      <c r="E1338" s="6">
        <v>0.7099</v>
      </c>
      <c r="F1338" s="6">
        <v>0.0058</v>
      </c>
      <c r="G1338" s="6">
        <v>15.41</v>
      </c>
    </row>
    <row r="1339" s="4" customFormat="1" ht="17.6" spans="1:7">
      <c r="A1339" s="6" t="s">
        <v>335</v>
      </c>
      <c r="B1339" s="6">
        <v>2286</v>
      </c>
      <c r="C1339" s="6" t="s">
        <v>1593</v>
      </c>
      <c r="D1339" s="6" t="s">
        <v>348</v>
      </c>
      <c r="E1339" s="6">
        <v>0.7098</v>
      </c>
      <c r="F1339" s="6">
        <v>0.2379</v>
      </c>
      <c r="G1339" s="6">
        <v>8.2</v>
      </c>
    </row>
    <row r="1340" s="4" customFormat="1" ht="17.6" spans="1:7">
      <c r="A1340" s="6" t="s">
        <v>193</v>
      </c>
      <c r="B1340" s="6">
        <v>603869</v>
      </c>
      <c r="C1340" s="6" t="s">
        <v>1594</v>
      </c>
      <c r="D1340" s="6" t="s">
        <v>235</v>
      </c>
      <c r="E1340" s="6">
        <v>0.7091</v>
      </c>
      <c r="F1340" s="6">
        <v>0.0235</v>
      </c>
      <c r="G1340" s="6">
        <v>10</v>
      </c>
    </row>
    <row r="1341" s="4" customFormat="1" ht="17.6" spans="1:7">
      <c r="A1341" s="6" t="s">
        <v>335</v>
      </c>
      <c r="B1341" s="6">
        <v>2419</v>
      </c>
      <c r="C1341" s="6" t="s">
        <v>1595</v>
      </c>
      <c r="D1341" s="6" t="s">
        <v>218</v>
      </c>
      <c r="E1341" s="6">
        <v>0.7087</v>
      </c>
      <c r="F1341" s="6">
        <v>0.0108</v>
      </c>
      <c r="G1341" s="6">
        <v>9.16</v>
      </c>
    </row>
    <row r="1342" s="4" customFormat="1" ht="17.6" spans="1:7">
      <c r="A1342" s="6" t="s">
        <v>193</v>
      </c>
      <c r="B1342" s="6">
        <v>600288</v>
      </c>
      <c r="C1342" s="6" t="s">
        <v>1596</v>
      </c>
      <c r="D1342" s="6" t="s">
        <v>370</v>
      </c>
      <c r="E1342" s="6">
        <v>0.7081</v>
      </c>
      <c r="F1342" s="6">
        <v>0.5</v>
      </c>
      <c r="G1342" s="6">
        <v>10.93</v>
      </c>
    </row>
    <row r="1343" s="4" customFormat="1" ht="17.6" spans="1:7">
      <c r="A1343" s="6" t="s">
        <v>335</v>
      </c>
      <c r="B1343" s="6">
        <v>300575</v>
      </c>
      <c r="C1343" s="6" t="s">
        <v>1597</v>
      </c>
      <c r="D1343" s="6" t="s">
        <v>226</v>
      </c>
      <c r="E1343" s="6">
        <v>0.7078</v>
      </c>
      <c r="F1343" s="6">
        <v>0.5721</v>
      </c>
      <c r="G1343" s="6">
        <v>30.71</v>
      </c>
    </row>
    <row r="1344" s="4" customFormat="1" ht="17.6" spans="1:7">
      <c r="A1344" s="6" t="s">
        <v>335</v>
      </c>
      <c r="B1344" s="6">
        <v>300509</v>
      </c>
      <c r="C1344" s="6" t="s">
        <v>1598</v>
      </c>
      <c r="D1344" s="6" t="s">
        <v>318</v>
      </c>
      <c r="E1344" s="6">
        <v>0.7077</v>
      </c>
      <c r="F1344" s="6">
        <v>0.2974</v>
      </c>
      <c r="G1344" s="6">
        <v>8.32</v>
      </c>
    </row>
    <row r="1345" s="4" customFormat="1" ht="17.6" spans="1:7">
      <c r="A1345" s="6" t="s">
        <v>193</v>
      </c>
      <c r="B1345" s="6">
        <v>600116</v>
      </c>
      <c r="C1345" s="6" t="s">
        <v>1599</v>
      </c>
      <c r="D1345" s="6" t="s">
        <v>230</v>
      </c>
      <c r="E1345" s="6">
        <v>0.707</v>
      </c>
      <c r="F1345" s="6">
        <v>0.2609</v>
      </c>
      <c r="G1345" s="6">
        <v>8.2</v>
      </c>
    </row>
    <row r="1346" s="4" customFormat="1" ht="17.6" spans="1:7">
      <c r="A1346" s="6" t="s">
        <v>193</v>
      </c>
      <c r="B1346" s="6">
        <v>601028</v>
      </c>
      <c r="C1346" s="6" t="s">
        <v>1600</v>
      </c>
      <c r="D1346" s="6" t="s">
        <v>365</v>
      </c>
      <c r="E1346" s="6">
        <v>0.7069</v>
      </c>
      <c r="F1346" s="6">
        <v>0.5081</v>
      </c>
      <c r="G1346" s="6">
        <v>6.4</v>
      </c>
    </row>
    <row r="1347" s="4" customFormat="1" ht="17.6" spans="1:7">
      <c r="A1347" s="6" t="s">
        <v>335</v>
      </c>
      <c r="B1347" s="6">
        <v>2142</v>
      </c>
      <c r="C1347" s="6" t="s">
        <v>108</v>
      </c>
      <c r="D1347" s="6" t="s">
        <v>1455</v>
      </c>
      <c r="E1347" s="6">
        <v>0.7069</v>
      </c>
      <c r="F1347" s="6">
        <v>0.6325</v>
      </c>
      <c r="G1347" s="6">
        <v>26.05</v>
      </c>
    </row>
    <row r="1348" s="4" customFormat="1" ht="17.6" spans="1:7">
      <c r="A1348" s="6" t="s">
        <v>335</v>
      </c>
      <c r="B1348" s="6">
        <v>918</v>
      </c>
      <c r="C1348" s="6" t="s">
        <v>1601</v>
      </c>
      <c r="D1348" s="6" t="s">
        <v>212</v>
      </c>
      <c r="E1348" s="6">
        <v>0.7067</v>
      </c>
      <c r="F1348" s="6">
        <v>0.4446</v>
      </c>
      <c r="G1348" s="6">
        <v>4.43</v>
      </c>
    </row>
    <row r="1349" s="4" customFormat="1" ht="17.6" spans="1:7">
      <c r="A1349" s="6" t="s">
        <v>335</v>
      </c>
      <c r="B1349" s="6">
        <v>300144</v>
      </c>
      <c r="C1349" s="6" t="s">
        <v>1602</v>
      </c>
      <c r="D1349" s="6" t="s">
        <v>235</v>
      </c>
      <c r="E1349" s="6">
        <v>0.7065</v>
      </c>
      <c r="F1349" s="6">
        <v>0.5071</v>
      </c>
      <c r="G1349" s="6">
        <v>29.83</v>
      </c>
    </row>
    <row r="1350" s="4" customFormat="1" ht="17.6" spans="1:7">
      <c r="A1350" s="6" t="s">
        <v>335</v>
      </c>
      <c r="B1350" s="6">
        <v>300817</v>
      </c>
      <c r="C1350" s="6" t="s">
        <v>1603</v>
      </c>
      <c r="D1350" s="6"/>
      <c r="E1350" s="6">
        <v>0.7059</v>
      </c>
      <c r="F1350" s="6">
        <v>0.6863</v>
      </c>
      <c r="G1350" s="6">
        <v>31.7</v>
      </c>
    </row>
    <row r="1351" s="4" customFormat="1" ht="17.6" spans="1:7">
      <c r="A1351" s="6" t="s">
        <v>335</v>
      </c>
      <c r="B1351" s="6">
        <v>2938</v>
      </c>
      <c r="C1351" s="6" t="s">
        <v>1604</v>
      </c>
      <c r="D1351" s="6" t="s">
        <v>408</v>
      </c>
      <c r="E1351" s="6">
        <v>0.7051</v>
      </c>
      <c r="F1351" s="6">
        <v>0.6128</v>
      </c>
      <c r="G1351" s="6">
        <v>41.79</v>
      </c>
    </row>
    <row r="1352" s="4" customFormat="1" ht="17.6" spans="1:7">
      <c r="A1352" s="6" t="s">
        <v>335</v>
      </c>
      <c r="B1352" s="6">
        <v>526</v>
      </c>
      <c r="C1352" s="6" t="s">
        <v>1605</v>
      </c>
      <c r="D1352" s="6" t="s">
        <v>457</v>
      </c>
      <c r="E1352" s="6">
        <v>0.7047</v>
      </c>
      <c r="F1352" s="6">
        <v>0.7027</v>
      </c>
      <c r="G1352" s="6">
        <v>43.32</v>
      </c>
    </row>
    <row r="1353" s="4" customFormat="1" ht="17.6" spans="1:7">
      <c r="A1353" s="6" t="s">
        <v>335</v>
      </c>
      <c r="B1353" s="6">
        <v>826</v>
      </c>
      <c r="C1353" s="6" t="s">
        <v>1606</v>
      </c>
      <c r="D1353" s="6" t="s">
        <v>359</v>
      </c>
      <c r="E1353" s="6">
        <v>0.7045</v>
      </c>
      <c r="F1353" s="6">
        <v>0.0009</v>
      </c>
      <c r="G1353" s="6">
        <v>8.09</v>
      </c>
    </row>
    <row r="1354" s="4" customFormat="1" ht="17.6" spans="1:7">
      <c r="A1354" s="6" t="s">
        <v>193</v>
      </c>
      <c r="B1354" s="6">
        <v>601238</v>
      </c>
      <c r="C1354" s="6" t="s">
        <v>1607</v>
      </c>
      <c r="D1354" s="6" t="s">
        <v>250</v>
      </c>
      <c r="E1354" s="6">
        <v>0.7038</v>
      </c>
      <c r="F1354" s="6">
        <v>0.0783</v>
      </c>
      <c r="G1354" s="6">
        <v>9.8</v>
      </c>
    </row>
    <row r="1355" s="4" customFormat="1" ht="17.6" spans="1:7">
      <c r="A1355" s="6" t="s">
        <v>335</v>
      </c>
      <c r="B1355" s="6">
        <v>300615</v>
      </c>
      <c r="C1355" s="6" t="s">
        <v>1608</v>
      </c>
      <c r="D1355" s="6" t="s">
        <v>408</v>
      </c>
      <c r="E1355" s="6">
        <v>0.7037</v>
      </c>
      <c r="F1355" s="6">
        <v>0.5773</v>
      </c>
      <c r="G1355" s="6">
        <v>16.4</v>
      </c>
    </row>
    <row r="1356" s="4" customFormat="1" ht="17.6" spans="1:7">
      <c r="A1356" s="6" t="s">
        <v>193</v>
      </c>
      <c r="B1356" s="6">
        <v>600216</v>
      </c>
      <c r="C1356" s="6" t="s">
        <v>1609</v>
      </c>
      <c r="D1356" s="6" t="s">
        <v>532</v>
      </c>
      <c r="E1356" s="6">
        <v>0.7036</v>
      </c>
      <c r="F1356" s="6">
        <v>0.8233</v>
      </c>
      <c r="G1356" s="6">
        <v>17.88</v>
      </c>
    </row>
    <row r="1357" s="4" customFormat="1" ht="17.6" spans="1:7">
      <c r="A1357" s="6" t="s">
        <v>335</v>
      </c>
      <c r="B1357" s="6">
        <v>300366</v>
      </c>
      <c r="C1357" s="6" t="s">
        <v>1610</v>
      </c>
      <c r="D1357" s="6" t="s">
        <v>386</v>
      </c>
      <c r="E1357" s="6">
        <v>0.7033</v>
      </c>
      <c r="F1357" s="6">
        <v>0.1487</v>
      </c>
      <c r="G1357" s="6">
        <v>9.25</v>
      </c>
    </row>
    <row r="1358" s="4" customFormat="1" ht="17.6" spans="1:7">
      <c r="A1358" s="6" t="s">
        <v>335</v>
      </c>
      <c r="B1358" s="6">
        <v>300527</v>
      </c>
      <c r="C1358" s="6" t="s">
        <v>1611</v>
      </c>
      <c r="D1358" s="6" t="s">
        <v>318</v>
      </c>
      <c r="E1358" s="6">
        <v>0.7031</v>
      </c>
      <c r="F1358" s="6">
        <v>0.1545</v>
      </c>
      <c r="G1358" s="6">
        <v>8.39</v>
      </c>
    </row>
    <row r="1359" s="4" customFormat="1" ht="17.6" spans="1:7">
      <c r="A1359" s="6" t="s">
        <v>193</v>
      </c>
      <c r="B1359" s="6">
        <v>603633</v>
      </c>
      <c r="C1359" s="6" t="s">
        <v>1612</v>
      </c>
      <c r="D1359" s="6" t="s">
        <v>408</v>
      </c>
      <c r="E1359" s="6">
        <v>0.7027</v>
      </c>
      <c r="F1359" s="6">
        <v>0.4768</v>
      </c>
      <c r="G1359" s="6">
        <v>10.84</v>
      </c>
    </row>
    <row r="1360" s="4" customFormat="1" ht="17.6" spans="1:7">
      <c r="A1360" s="6" t="s">
        <v>335</v>
      </c>
      <c r="B1360" s="6">
        <v>2523</v>
      </c>
      <c r="C1360" s="6" t="s">
        <v>1613</v>
      </c>
      <c r="D1360" s="6" t="s">
        <v>318</v>
      </c>
      <c r="E1360" s="6">
        <v>0.7026</v>
      </c>
      <c r="F1360" s="6">
        <v>0.2821</v>
      </c>
      <c r="G1360" s="6">
        <v>2.52</v>
      </c>
    </row>
    <row r="1361" s="4" customFormat="1" ht="17.6" spans="1:7">
      <c r="A1361" s="6" t="s">
        <v>193</v>
      </c>
      <c r="B1361" s="6">
        <v>600127</v>
      </c>
      <c r="C1361" s="6" t="s">
        <v>1614</v>
      </c>
      <c r="D1361" s="6" t="s">
        <v>214</v>
      </c>
      <c r="E1361" s="6">
        <v>0.7023</v>
      </c>
      <c r="F1361" s="6">
        <v>0.9881</v>
      </c>
      <c r="G1361" s="6">
        <v>10.14</v>
      </c>
    </row>
    <row r="1362" s="4" customFormat="1" ht="17.6" spans="1:7">
      <c r="A1362" s="6" t="s">
        <v>335</v>
      </c>
      <c r="B1362" s="6">
        <v>2396</v>
      </c>
      <c r="C1362" s="6" t="s">
        <v>1615</v>
      </c>
      <c r="D1362" s="6" t="s">
        <v>245</v>
      </c>
      <c r="E1362" s="6">
        <v>0.7021</v>
      </c>
      <c r="F1362" s="6">
        <v>0.8936</v>
      </c>
      <c r="G1362" s="6">
        <v>37.47</v>
      </c>
    </row>
    <row r="1363" s="4" customFormat="1" ht="17.6" spans="1:7">
      <c r="A1363" s="6" t="s">
        <v>335</v>
      </c>
      <c r="B1363" s="6">
        <v>2837</v>
      </c>
      <c r="C1363" s="6" t="s">
        <v>1616</v>
      </c>
      <c r="D1363" s="6" t="s">
        <v>318</v>
      </c>
      <c r="E1363" s="6">
        <v>0.702</v>
      </c>
      <c r="F1363" s="6">
        <v>0.9456</v>
      </c>
      <c r="G1363" s="6">
        <v>42.71</v>
      </c>
    </row>
    <row r="1364" s="4" customFormat="1" ht="17.6" spans="1:7">
      <c r="A1364" s="6" t="s">
        <v>335</v>
      </c>
      <c r="B1364" s="6">
        <v>200771</v>
      </c>
      <c r="C1364" s="6" t="s">
        <v>1617</v>
      </c>
      <c r="D1364" s="6"/>
      <c r="E1364" s="6">
        <v>0.7018</v>
      </c>
      <c r="F1364" s="6">
        <v>0.2924</v>
      </c>
      <c r="G1364" s="6">
        <v>7.57</v>
      </c>
    </row>
    <row r="1365" s="4" customFormat="1" ht="17.6" spans="1:7">
      <c r="A1365" s="6" t="s">
        <v>193</v>
      </c>
      <c r="B1365" s="6">
        <v>600313</v>
      </c>
      <c r="C1365" s="6" t="s">
        <v>1618</v>
      </c>
      <c r="D1365" s="6" t="s">
        <v>239</v>
      </c>
      <c r="E1365" s="6">
        <v>0.7016</v>
      </c>
      <c r="F1365" s="6">
        <v>0.4208</v>
      </c>
      <c r="G1365" s="6">
        <v>3.88</v>
      </c>
    </row>
    <row r="1366" s="4" customFormat="1" ht="17.6" spans="1:7">
      <c r="A1366" s="6" t="s">
        <v>193</v>
      </c>
      <c r="B1366" s="6">
        <v>600527</v>
      </c>
      <c r="C1366" s="6" t="s">
        <v>1619</v>
      </c>
      <c r="D1366" s="6" t="s">
        <v>270</v>
      </c>
      <c r="E1366" s="6">
        <v>0.7</v>
      </c>
      <c r="F1366" s="6">
        <v>0.3976</v>
      </c>
      <c r="G1366" s="6">
        <v>3.57</v>
      </c>
    </row>
    <row r="1367" s="4" customFormat="1" ht="17.6" spans="1:7">
      <c r="A1367" s="6" t="s">
        <v>335</v>
      </c>
      <c r="B1367" s="6">
        <v>2969</v>
      </c>
      <c r="C1367" s="6" t="s">
        <v>1620</v>
      </c>
      <c r="D1367" s="6" t="s">
        <v>298</v>
      </c>
      <c r="E1367" s="6">
        <v>0.7</v>
      </c>
      <c r="F1367" s="6">
        <v>0.06</v>
      </c>
      <c r="G1367" s="6">
        <v>7.18</v>
      </c>
    </row>
    <row r="1368" s="4" customFormat="1" ht="17.6" spans="1:7">
      <c r="A1368" s="6" t="s">
        <v>335</v>
      </c>
      <c r="B1368" s="6">
        <v>735</v>
      </c>
      <c r="C1368" s="6" t="s">
        <v>1621</v>
      </c>
      <c r="D1368" s="6" t="s">
        <v>214</v>
      </c>
      <c r="E1368" s="6">
        <v>0.6993</v>
      </c>
      <c r="F1368" s="6">
        <v>0.2916</v>
      </c>
      <c r="G1368" s="6">
        <v>9.63</v>
      </c>
    </row>
    <row r="1369" s="4" customFormat="1" ht="17.6" spans="1:7">
      <c r="A1369" s="6" t="s">
        <v>335</v>
      </c>
      <c r="B1369" s="6">
        <v>2291</v>
      </c>
      <c r="C1369" s="6" t="s">
        <v>1622</v>
      </c>
      <c r="D1369" s="6" t="s">
        <v>201</v>
      </c>
      <c r="E1369" s="6">
        <v>0.6989</v>
      </c>
      <c r="F1369" s="6">
        <v>0.9655</v>
      </c>
      <c r="G1369" s="6">
        <v>18.77</v>
      </c>
    </row>
    <row r="1370" s="4" customFormat="1" ht="17.6" spans="1:7">
      <c r="A1370" s="6" t="s">
        <v>335</v>
      </c>
      <c r="B1370" s="6">
        <v>200429</v>
      </c>
      <c r="C1370" s="6" t="s">
        <v>1623</v>
      </c>
      <c r="D1370" s="6"/>
      <c r="E1370" s="6">
        <v>0.6988</v>
      </c>
      <c r="F1370" s="6">
        <v>0.6305</v>
      </c>
      <c r="G1370" s="6">
        <v>5.07</v>
      </c>
    </row>
    <row r="1371" s="4" customFormat="1" ht="17.6" spans="1:7">
      <c r="A1371" s="6" t="s">
        <v>193</v>
      </c>
      <c r="B1371" s="6">
        <v>603260</v>
      </c>
      <c r="C1371" s="6" t="s">
        <v>1624</v>
      </c>
      <c r="D1371" s="6" t="s">
        <v>309</v>
      </c>
      <c r="E1371" s="6">
        <v>0.6984</v>
      </c>
      <c r="F1371" s="6">
        <v>0.0033</v>
      </c>
      <c r="G1371" s="6">
        <v>23.29</v>
      </c>
    </row>
    <row r="1372" s="4" customFormat="1" ht="17.6" spans="1:7">
      <c r="A1372" s="6" t="s">
        <v>335</v>
      </c>
      <c r="B1372" s="6">
        <v>2506</v>
      </c>
      <c r="C1372" s="6" t="s">
        <v>1625</v>
      </c>
      <c r="D1372" s="6" t="s">
        <v>228</v>
      </c>
      <c r="E1372" s="6">
        <v>0.6979</v>
      </c>
      <c r="F1372" s="6">
        <v>0.2035</v>
      </c>
      <c r="G1372" s="6">
        <v>2.52</v>
      </c>
    </row>
    <row r="1373" s="4" customFormat="1" ht="17.6" spans="1:7">
      <c r="A1373" s="6" t="s">
        <v>335</v>
      </c>
      <c r="B1373" s="6">
        <v>300617</v>
      </c>
      <c r="C1373" s="6" t="s">
        <v>1626</v>
      </c>
      <c r="D1373" s="6" t="s">
        <v>220</v>
      </c>
      <c r="E1373" s="6">
        <v>0.6977</v>
      </c>
      <c r="F1373" s="6">
        <v>0.6873</v>
      </c>
      <c r="G1373" s="6">
        <v>26.49</v>
      </c>
    </row>
    <row r="1374" s="4" customFormat="1" ht="17.6" spans="1:7">
      <c r="A1374" s="6" t="s">
        <v>193</v>
      </c>
      <c r="B1374" s="6">
        <v>603167</v>
      </c>
      <c r="C1374" s="6" t="s">
        <v>1627</v>
      </c>
      <c r="D1374" s="6" t="s">
        <v>209</v>
      </c>
      <c r="E1374" s="6">
        <v>0.6975</v>
      </c>
      <c r="F1374" s="6">
        <v>0.0764</v>
      </c>
      <c r="G1374" s="6">
        <v>7.89</v>
      </c>
    </row>
    <row r="1375" s="4" customFormat="1" ht="17.6" spans="1:7">
      <c r="A1375" s="6" t="s">
        <v>193</v>
      </c>
      <c r="B1375" s="6">
        <v>600133</v>
      </c>
      <c r="C1375" s="6" t="s">
        <v>1628</v>
      </c>
      <c r="D1375" s="6" t="s">
        <v>1419</v>
      </c>
      <c r="E1375" s="6">
        <v>0.6974</v>
      </c>
      <c r="F1375" s="6">
        <v>0.1372</v>
      </c>
      <c r="G1375" s="6">
        <v>6.4</v>
      </c>
    </row>
    <row r="1376" s="4" customFormat="1" ht="17.6" spans="1:7">
      <c r="A1376" s="6" t="s">
        <v>335</v>
      </c>
      <c r="B1376" s="6">
        <v>725</v>
      </c>
      <c r="C1376" s="6" t="s">
        <v>1629</v>
      </c>
      <c r="D1376" s="6" t="s">
        <v>546</v>
      </c>
      <c r="E1376" s="6">
        <v>0.6962</v>
      </c>
      <c r="F1376" s="6">
        <v>0.702</v>
      </c>
      <c r="G1376" s="6">
        <v>3.76</v>
      </c>
    </row>
    <row r="1377" s="4" customFormat="1" ht="17.6" spans="1:7">
      <c r="A1377" s="6" t="s">
        <v>193</v>
      </c>
      <c r="B1377" s="6">
        <v>900912</v>
      </c>
      <c r="C1377" s="6" t="s">
        <v>1630</v>
      </c>
      <c r="D1377" s="6"/>
      <c r="E1377" s="6">
        <v>0.6955</v>
      </c>
      <c r="F1377" s="6">
        <v>0.0059</v>
      </c>
      <c r="G1377" s="6">
        <v>0.888</v>
      </c>
    </row>
    <row r="1378" s="4" customFormat="1" ht="17.6" spans="1:7">
      <c r="A1378" s="6" t="s">
        <v>335</v>
      </c>
      <c r="B1378" s="6">
        <v>2424</v>
      </c>
      <c r="C1378" s="6" t="s">
        <v>1631</v>
      </c>
      <c r="D1378" s="6" t="s">
        <v>233</v>
      </c>
      <c r="E1378" s="6">
        <v>0.695</v>
      </c>
      <c r="F1378" s="6">
        <v>0.0318</v>
      </c>
      <c r="G1378" s="6">
        <v>8.24</v>
      </c>
    </row>
    <row r="1379" s="4" customFormat="1" ht="17.6" spans="1:7">
      <c r="A1379" s="6" t="s">
        <v>335</v>
      </c>
      <c r="B1379" s="6">
        <v>300792</v>
      </c>
      <c r="C1379" s="6" t="s">
        <v>1632</v>
      </c>
      <c r="D1379" s="6" t="s">
        <v>325</v>
      </c>
      <c r="E1379" s="6">
        <v>0.695</v>
      </c>
      <c r="F1379" s="6">
        <v>0.9007</v>
      </c>
      <c r="G1379" s="6">
        <v>280.32</v>
      </c>
    </row>
    <row r="1380" s="4" customFormat="1" ht="17.6" spans="1:7">
      <c r="A1380" s="6" t="s">
        <v>335</v>
      </c>
      <c r="B1380" s="6">
        <v>300640</v>
      </c>
      <c r="C1380" s="6" t="s">
        <v>1633</v>
      </c>
      <c r="D1380" s="6" t="s">
        <v>263</v>
      </c>
      <c r="E1380" s="6">
        <v>0.6943</v>
      </c>
      <c r="F1380" s="6">
        <v>0.7939</v>
      </c>
      <c r="G1380" s="6">
        <v>10.31</v>
      </c>
    </row>
    <row r="1381" s="4" customFormat="1" ht="17.6" spans="1:7">
      <c r="A1381" s="6" t="s">
        <v>335</v>
      </c>
      <c r="B1381" s="6">
        <v>2433</v>
      </c>
      <c r="C1381" s="6" t="s">
        <v>1634</v>
      </c>
      <c r="D1381" s="6" t="s">
        <v>233</v>
      </c>
      <c r="E1381" s="6">
        <v>0.6937</v>
      </c>
      <c r="F1381" s="6">
        <v>0.0102</v>
      </c>
      <c r="G1381" s="6">
        <v>4.45</v>
      </c>
    </row>
    <row r="1382" s="4" customFormat="1" ht="17.6" spans="1:7">
      <c r="A1382" s="6" t="s">
        <v>193</v>
      </c>
      <c r="B1382" s="6">
        <v>600692</v>
      </c>
      <c r="C1382" s="6" t="s">
        <v>1635</v>
      </c>
      <c r="D1382" s="6" t="s">
        <v>212</v>
      </c>
      <c r="E1382" s="6">
        <v>0.6933</v>
      </c>
      <c r="F1382" s="6">
        <v>0.0251</v>
      </c>
      <c r="G1382" s="6">
        <v>6.27</v>
      </c>
    </row>
    <row r="1383" s="4" customFormat="1" ht="17.6" spans="1:7">
      <c r="A1383" s="6" t="s">
        <v>193</v>
      </c>
      <c r="B1383" s="6">
        <v>688019</v>
      </c>
      <c r="C1383" s="6" t="s">
        <v>1636</v>
      </c>
      <c r="D1383" s="6" t="s">
        <v>228</v>
      </c>
      <c r="E1383" s="6">
        <v>0.6931</v>
      </c>
      <c r="F1383" s="6">
        <v>1</v>
      </c>
      <c r="G1383" s="6">
        <v>227</v>
      </c>
    </row>
    <row r="1384" s="4" customFormat="1" ht="17.6" spans="1:7">
      <c r="A1384" s="6" t="s">
        <v>193</v>
      </c>
      <c r="B1384" s="6">
        <v>600640</v>
      </c>
      <c r="C1384" s="6" t="s">
        <v>1637</v>
      </c>
      <c r="D1384" s="6" t="s">
        <v>457</v>
      </c>
      <c r="E1384" s="6">
        <v>0.6925</v>
      </c>
      <c r="F1384" s="6">
        <v>0.3981</v>
      </c>
      <c r="G1384" s="6">
        <v>17.18</v>
      </c>
    </row>
    <row r="1385" s="4" customFormat="1" ht="17.6" spans="1:7">
      <c r="A1385" s="6" t="s">
        <v>193</v>
      </c>
      <c r="B1385" s="6">
        <v>601021</v>
      </c>
      <c r="C1385" s="6" t="s">
        <v>1638</v>
      </c>
      <c r="D1385" s="6" t="s">
        <v>197</v>
      </c>
      <c r="E1385" s="6">
        <v>0.6923</v>
      </c>
      <c r="F1385" s="6">
        <v>0.1031</v>
      </c>
      <c r="G1385" s="6">
        <v>37.15</v>
      </c>
    </row>
    <row r="1386" s="4" customFormat="1" ht="17.6" spans="1:7">
      <c r="A1386" s="6" t="s">
        <v>335</v>
      </c>
      <c r="B1386" s="6">
        <v>300678</v>
      </c>
      <c r="C1386" s="6" t="s">
        <v>1639</v>
      </c>
      <c r="D1386" s="6" t="s">
        <v>455</v>
      </c>
      <c r="E1386" s="6">
        <v>0.6921</v>
      </c>
      <c r="F1386" s="6">
        <v>0.2317</v>
      </c>
      <c r="G1386" s="6">
        <v>21.76</v>
      </c>
    </row>
    <row r="1387" s="4" customFormat="1" ht="17.6" spans="1:7">
      <c r="A1387" s="6" t="s">
        <v>335</v>
      </c>
      <c r="B1387" s="6">
        <v>7</v>
      </c>
      <c r="C1387" s="6" t="s">
        <v>1640</v>
      </c>
      <c r="D1387" s="6" t="s">
        <v>856</v>
      </c>
      <c r="E1387" s="6">
        <v>0.6918</v>
      </c>
      <c r="F1387" s="6">
        <v>0.6442</v>
      </c>
      <c r="G1387" s="6">
        <v>7.96</v>
      </c>
    </row>
    <row r="1388" s="4" customFormat="1" ht="17.6" spans="1:7">
      <c r="A1388" s="6" t="s">
        <v>335</v>
      </c>
      <c r="B1388" s="6">
        <v>513</v>
      </c>
      <c r="C1388" s="6" t="s">
        <v>1641</v>
      </c>
      <c r="D1388" s="6" t="s">
        <v>342</v>
      </c>
      <c r="E1388" s="6">
        <v>0.6917</v>
      </c>
      <c r="F1388" s="6">
        <v>0.2894</v>
      </c>
      <c r="G1388" s="6">
        <v>39.78</v>
      </c>
    </row>
    <row r="1389" s="4" customFormat="1" ht="17.6" spans="1:7">
      <c r="A1389" s="6" t="s">
        <v>193</v>
      </c>
      <c r="B1389" s="6">
        <v>603500</v>
      </c>
      <c r="C1389" s="6" t="s">
        <v>1642</v>
      </c>
      <c r="D1389" s="6" t="s">
        <v>237</v>
      </c>
      <c r="E1389" s="6">
        <v>0.6915</v>
      </c>
      <c r="F1389" s="6">
        <v>0.5628</v>
      </c>
      <c r="G1389" s="6">
        <v>13.85</v>
      </c>
    </row>
    <row r="1390" s="4" customFormat="1" ht="17.6" spans="1:7">
      <c r="A1390" s="6" t="s">
        <v>193</v>
      </c>
      <c r="B1390" s="6">
        <v>600397</v>
      </c>
      <c r="C1390" s="6" t="s">
        <v>1643</v>
      </c>
      <c r="D1390" s="6" t="s">
        <v>483</v>
      </c>
      <c r="E1390" s="6">
        <v>0.6911</v>
      </c>
      <c r="F1390" s="6">
        <v>0.6461</v>
      </c>
      <c r="G1390" s="6">
        <v>2.21</v>
      </c>
    </row>
    <row r="1391" s="4" customFormat="1" ht="17.6" spans="1:7">
      <c r="A1391" s="6" t="s">
        <v>335</v>
      </c>
      <c r="B1391" s="6">
        <v>300164</v>
      </c>
      <c r="C1391" s="6" t="s">
        <v>1644</v>
      </c>
      <c r="D1391" s="6" t="s">
        <v>654</v>
      </c>
      <c r="E1391" s="6">
        <v>0.6904</v>
      </c>
      <c r="F1391" s="6">
        <v>0.0103</v>
      </c>
      <c r="G1391" s="6">
        <v>4.05</v>
      </c>
    </row>
    <row r="1392" s="4" customFormat="1" ht="17.6" spans="1:7">
      <c r="A1392" s="6" t="s">
        <v>193</v>
      </c>
      <c r="B1392" s="6">
        <v>601933</v>
      </c>
      <c r="C1392" s="6" t="s">
        <v>1645</v>
      </c>
      <c r="D1392" s="6" t="s">
        <v>497</v>
      </c>
      <c r="E1392" s="6">
        <v>0.69</v>
      </c>
      <c r="F1392" s="6">
        <v>0.7636</v>
      </c>
      <c r="G1392" s="6">
        <v>10.16</v>
      </c>
    </row>
    <row r="1393" s="4" customFormat="1" ht="17.6" spans="1:7">
      <c r="A1393" s="6" t="s">
        <v>335</v>
      </c>
      <c r="B1393" s="6">
        <v>300494</v>
      </c>
      <c r="C1393" s="6" t="s">
        <v>1646</v>
      </c>
      <c r="D1393" s="6" t="s">
        <v>325</v>
      </c>
      <c r="E1393" s="6">
        <v>0.6898</v>
      </c>
      <c r="F1393" s="6">
        <v>0.4611</v>
      </c>
      <c r="G1393" s="6">
        <v>14.3</v>
      </c>
    </row>
    <row r="1394" s="4" customFormat="1" ht="17.6" spans="1:7">
      <c r="A1394" s="6" t="s">
        <v>193</v>
      </c>
      <c r="B1394" s="6">
        <v>600857</v>
      </c>
      <c r="C1394" s="6" t="s">
        <v>1647</v>
      </c>
      <c r="D1394" s="6" t="s">
        <v>218</v>
      </c>
      <c r="E1394" s="6">
        <v>0.687</v>
      </c>
      <c r="F1394" s="6">
        <v>0.2547</v>
      </c>
      <c r="G1394" s="6">
        <v>9.17</v>
      </c>
    </row>
    <row r="1395" s="4" customFormat="1" ht="17.6" spans="1:7">
      <c r="A1395" s="6" t="s">
        <v>335</v>
      </c>
      <c r="B1395" s="6">
        <v>429</v>
      </c>
      <c r="C1395" s="6" t="s">
        <v>1648</v>
      </c>
      <c r="D1395" s="6" t="s">
        <v>195</v>
      </c>
      <c r="E1395" s="6">
        <v>0.687</v>
      </c>
      <c r="F1395" s="6">
        <v>0.6786</v>
      </c>
      <c r="G1395" s="6">
        <v>7.4</v>
      </c>
    </row>
    <row r="1396" s="4" customFormat="1" ht="17.6" spans="1:7">
      <c r="A1396" s="6" t="s">
        <v>335</v>
      </c>
      <c r="B1396" s="6">
        <v>300271</v>
      </c>
      <c r="C1396" s="6" t="s">
        <v>1649</v>
      </c>
      <c r="D1396" s="6" t="s">
        <v>455</v>
      </c>
      <c r="E1396" s="6">
        <v>0.6868</v>
      </c>
      <c r="F1396" s="6">
        <v>0.4292</v>
      </c>
      <c r="G1396" s="6">
        <v>26.71</v>
      </c>
    </row>
    <row r="1397" s="4" customFormat="1" ht="17.6" spans="1:7">
      <c r="A1397" s="6" t="s">
        <v>335</v>
      </c>
      <c r="B1397" s="6">
        <v>2498</v>
      </c>
      <c r="C1397" s="6" t="s">
        <v>1650</v>
      </c>
      <c r="D1397" s="6" t="s">
        <v>220</v>
      </c>
      <c r="E1397" s="6">
        <v>0.6866</v>
      </c>
      <c r="F1397" s="6">
        <v>0.7961</v>
      </c>
      <c r="G1397" s="6">
        <v>5.49</v>
      </c>
    </row>
    <row r="1398" s="4" customFormat="1" ht="17.6" spans="1:7">
      <c r="A1398" s="6" t="s">
        <v>193</v>
      </c>
      <c r="B1398" s="6">
        <v>601512</v>
      </c>
      <c r="C1398" s="6" t="s">
        <v>1651</v>
      </c>
      <c r="D1398" s="6" t="s">
        <v>1419</v>
      </c>
      <c r="E1398" s="6">
        <v>0.686</v>
      </c>
      <c r="F1398" s="6">
        <v>0.5698</v>
      </c>
      <c r="G1398" s="6">
        <v>11.93</v>
      </c>
    </row>
    <row r="1399" s="4" customFormat="1" ht="17.6" spans="1:7">
      <c r="A1399" s="6" t="s">
        <v>335</v>
      </c>
      <c r="B1399" s="6">
        <v>2533</v>
      </c>
      <c r="C1399" s="6" t="s">
        <v>1652</v>
      </c>
      <c r="D1399" s="6" t="s">
        <v>220</v>
      </c>
      <c r="E1399" s="6">
        <v>0.6859</v>
      </c>
      <c r="F1399" s="6">
        <v>0.479</v>
      </c>
      <c r="G1399" s="6">
        <v>5.82</v>
      </c>
    </row>
    <row r="1400" s="4" customFormat="1" ht="17.6" spans="1:7">
      <c r="A1400" s="6" t="s">
        <v>335</v>
      </c>
      <c r="B1400" s="6">
        <v>300802</v>
      </c>
      <c r="C1400" s="6" t="s">
        <v>1653</v>
      </c>
      <c r="D1400" s="6" t="s">
        <v>370</v>
      </c>
      <c r="E1400" s="6">
        <v>0.6847</v>
      </c>
      <c r="F1400" s="6">
        <v>0.4775</v>
      </c>
      <c r="G1400" s="6">
        <v>46.72</v>
      </c>
    </row>
    <row r="1401" s="4" customFormat="1" ht="17.6" spans="1:7">
      <c r="A1401" s="6" t="s">
        <v>335</v>
      </c>
      <c r="B1401" s="6">
        <v>421</v>
      </c>
      <c r="C1401" s="6" t="s">
        <v>1654</v>
      </c>
      <c r="D1401" s="6" t="s">
        <v>383</v>
      </c>
      <c r="E1401" s="6">
        <v>0.6841</v>
      </c>
      <c r="F1401" s="6">
        <v>0.0572</v>
      </c>
      <c r="G1401" s="6">
        <v>4.53</v>
      </c>
    </row>
    <row r="1402" s="4" customFormat="1" ht="17.6" spans="1:7">
      <c r="A1402" s="6" t="s">
        <v>335</v>
      </c>
      <c r="B1402" s="6">
        <v>2975</v>
      </c>
      <c r="C1402" s="6" t="s">
        <v>1655</v>
      </c>
      <c r="D1402" s="6"/>
      <c r="E1402" s="6">
        <v>0.6833</v>
      </c>
      <c r="F1402" s="6">
        <v>0.6833</v>
      </c>
      <c r="G1402" s="6">
        <v>118.15</v>
      </c>
    </row>
    <row r="1403" s="4" customFormat="1" ht="17.6" spans="1:7">
      <c r="A1403" s="6" t="s">
        <v>335</v>
      </c>
      <c r="B1403" s="6">
        <v>300598</v>
      </c>
      <c r="C1403" s="6" t="s">
        <v>1656</v>
      </c>
      <c r="D1403" s="6" t="s">
        <v>242</v>
      </c>
      <c r="E1403" s="6">
        <v>0.6827</v>
      </c>
      <c r="F1403" s="6">
        <v>0.914</v>
      </c>
      <c r="G1403" s="6">
        <v>229.14</v>
      </c>
    </row>
    <row r="1404" s="4" customFormat="1" ht="17.6" spans="1:7">
      <c r="A1404" s="6" t="s">
        <v>193</v>
      </c>
      <c r="B1404" s="6">
        <v>688066</v>
      </c>
      <c r="C1404" s="6" t="s">
        <v>1657</v>
      </c>
      <c r="D1404" s="6" t="s">
        <v>242</v>
      </c>
      <c r="E1404" s="6">
        <v>0.6825</v>
      </c>
      <c r="F1404" s="6">
        <v>0.3915</v>
      </c>
      <c r="G1404" s="6">
        <v>44.11</v>
      </c>
    </row>
    <row r="1405" s="4" customFormat="1" ht="17.6" spans="1:7">
      <c r="A1405" s="6" t="s">
        <v>335</v>
      </c>
      <c r="B1405" s="6">
        <v>300037</v>
      </c>
      <c r="C1405" s="6" t="s">
        <v>1658</v>
      </c>
      <c r="D1405" s="6" t="s">
        <v>257</v>
      </c>
      <c r="E1405" s="6">
        <v>0.6825</v>
      </c>
      <c r="F1405" s="6">
        <v>0.857</v>
      </c>
      <c r="G1405" s="6">
        <v>41.67</v>
      </c>
    </row>
    <row r="1406" s="4" customFormat="1" ht="17.6" spans="1:7">
      <c r="A1406" s="6" t="s">
        <v>193</v>
      </c>
      <c r="B1406" s="6">
        <v>603233</v>
      </c>
      <c r="C1406" s="6" t="s">
        <v>1659</v>
      </c>
      <c r="D1406" s="6" t="s">
        <v>543</v>
      </c>
      <c r="E1406" s="6">
        <v>0.6821</v>
      </c>
      <c r="F1406" s="6">
        <v>0.7955</v>
      </c>
      <c r="G1406" s="6">
        <v>65.68</v>
      </c>
    </row>
    <row r="1407" s="4" customFormat="1" ht="17.6" spans="1:7">
      <c r="A1407" s="6" t="s">
        <v>335</v>
      </c>
      <c r="B1407" s="6">
        <v>2642</v>
      </c>
      <c r="C1407" s="6" t="s">
        <v>1660</v>
      </c>
      <c r="D1407" s="6" t="s">
        <v>455</v>
      </c>
      <c r="E1407" s="6">
        <v>0.6818</v>
      </c>
      <c r="F1407" s="6">
        <v>0.0961</v>
      </c>
      <c r="G1407" s="6">
        <v>5.45</v>
      </c>
    </row>
    <row r="1408" s="4" customFormat="1" ht="17.6" spans="1:7">
      <c r="A1408" s="6" t="s">
        <v>335</v>
      </c>
      <c r="B1408" s="6">
        <v>636</v>
      </c>
      <c r="C1408" s="6" t="s">
        <v>1661</v>
      </c>
      <c r="D1408" s="6" t="s">
        <v>408</v>
      </c>
      <c r="E1408" s="6">
        <v>0.6809</v>
      </c>
      <c r="F1408" s="6">
        <v>0.8442</v>
      </c>
      <c r="G1408" s="6">
        <v>20.25</v>
      </c>
    </row>
    <row r="1409" s="4" customFormat="1" ht="17.6" spans="1:7">
      <c r="A1409" s="6" t="s">
        <v>335</v>
      </c>
      <c r="B1409" s="6">
        <v>2603</v>
      </c>
      <c r="C1409" s="6" t="s">
        <v>1662</v>
      </c>
      <c r="D1409" s="6" t="s">
        <v>233</v>
      </c>
      <c r="E1409" s="6">
        <v>0.6804</v>
      </c>
      <c r="F1409" s="6">
        <v>0.8198</v>
      </c>
      <c r="G1409" s="6">
        <v>28.78</v>
      </c>
    </row>
    <row r="1410" s="4" customFormat="1" ht="17.6" spans="1:7">
      <c r="A1410" s="6" t="s">
        <v>335</v>
      </c>
      <c r="B1410" s="6">
        <v>2617</v>
      </c>
      <c r="C1410" s="6" t="s">
        <v>1663</v>
      </c>
      <c r="D1410" s="6" t="s">
        <v>220</v>
      </c>
      <c r="E1410" s="6">
        <v>0.68</v>
      </c>
      <c r="F1410" s="6">
        <v>0.327</v>
      </c>
      <c r="G1410" s="6">
        <v>4.95</v>
      </c>
    </row>
    <row r="1411" s="4" customFormat="1" ht="17.6" spans="1:7">
      <c r="A1411" s="6" t="s">
        <v>193</v>
      </c>
      <c r="B1411" s="6">
        <v>600178</v>
      </c>
      <c r="C1411" s="6" t="s">
        <v>1664</v>
      </c>
      <c r="D1411" s="6" t="s">
        <v>283</v>
      </c>
      <c r="E1411" s="6">
        <v>0.6795</v>
      </c>
      <c r="F1411" s="6">
        <v>0.0903</v>
      </c>
      <c r="G1411" s="6">
        <v>4.31</v>
      </c>
    </row>
    <row r="1412" s="4" customFormat="1" ht="17.6" spans="1:7">
      <c r="A1412" s="6" t="s">
        <v>335</v>
      </c>
      <c r="B1412" s="6">
        <v>2465</v>
      </c>
      <c r="C1412" s="6" t="s">
        <v>1665</v>
      </c>
      <c r="D1412" s="6" t="s">
        <v>245</v>
      </c>
      <c r="E1412" s="6">
        <v>0.6795</v>
      </c>
      <c r="F1412" s="6">
        <v>0.4918</v>
      </c>
      <c r="G1412" s="6">
        <v>12.11</v>
      </c>
    </row>
    <row r="1413" s="4" customFormat="1" ht="17.6" spans="1:7">
      <c r="A1413" s="6" t="s">
        <v>193</v>
      </c>
      <c r="B1413" s="6">
        <v>603786</v>
      </c>
      <c r="C1413" s="6" t="s">
        <v>1666</v>
      </c>
      <c r="D1413" s="6" t="s">
        <v>283</v>
      </c>
      <c r="E1413" s="6">
        <v>0.6791</v>
      </c>
      <c r="F1413" s="6">
        <v>0.6791</v>
      </c>
      <c r="G1413" s="6">
        <v>57.5</v>
      </c>
    </row>
    <row r="1414" s="4" customFormat="1" ht="17.6" spans="1:7">
      <c r="A1414" s="6" t="s">
        <v>335</v>
      </c>
      <c r="B1414" s="6">
        <v>2313</v>
      </c>
      <c r="C1414" s="6" t="s">
        <v>1667</v>
      </c>
      <c r="D1414" s="6" t="s">
        <v>245</v>
      </c>
      <c r="E1414" s="6">
        <v>0.6787</v>
      </c>
      <c r="F1414" s="6">
        <v>0.3779</v>
      </c>
      <c r="G1414" s="6">
        <v>17.4</v>
      </c>
    </row>
    <row r="1415" s="4" customFormat="1" ht="17.6" spans="1:7">
      <c r="A1415" s="6" t="s">
        <v>193</v>
      </c>
      <c r="B1415" s="6">
        <v>603278</v>
      </c>
      <c r="C1415" s="6" t="s">
        <v>1668</v>
      </c>
      <c r="D1415" s="6" t="s">
        <v>365</v>
      </c>
      <c r="E1415" s="6">
        <v>0.6783</v>
      </c>
      <c r="F1415" s="6">
        <v>0.0033</v>
      </c>
      <c r="G1415" s="6">
        <v>7.59</v>
      </c>
    </row>
    <row r="1416" s="4" customFormat="1" ht="17.6" spans="1:7">
      <c r="A1416" s="6" t="s">
        <v>193</v>
      </c>
      <c r="B1416" s="6">
        <v>603701</v>
      </c>
      <c r="C1416" s="6" t="s">
        <v>1669</v>
      </c>
      <c r="D1416" s="6" t="s">
        <v>283</v>
      </c>
      <c r="E1416" s="6">
        <v>0.6756</v>
      </c>
      <c r="F1416" s="6">
        <v>0.3049</v>
      </c>
      <c r="G1416" s="6">
        <v>10.92</v>
      </c>
    </row>
    <row r="1417" s="4" customFormat="1" ht="17.6" spans="1:7">
      <c r="A1417" s="6" t="s">
        <v>335</v>
      </c>
      <c r="B1417" s="6">
        <v>300081</v>
      </c>
      <c r="C1417" s="6" t="s">
        <v>1670</v>
      </c>
      <c r="D1417" s="6" t="s">
        <v>242</v>
      </c>
      <c r="E1417" s="6">
        <v>0.6755</v>
      </c>
      <c r="F1417" s="6">
        <v>0.3502</v>
      </c>
      <c r="G1417" s="6">
        <v>9.04</v>
      </c>
    </row>
    <row r="1418" s="4" customFormat="1" ht="17.6" spans="1:7">
      <c r="A1418" s="6" t="s">
        <v>335</v>
      </c>
      <c r="B1418" s="6">
        <v>2306</v>
      </c>
      <c r="C1418" s="6" t="s">
        <v>1671</v>
      </c>
      <c r="D1418" s="6" t="s">
        <v>235</v>
      </c>
      <c r="E1418" s="6">
        <v>0.6746</v>
      </c>
      <c r="F1418" s="6">
        <v>0.6343</v>
      </c>
      <c r="G1418" s="6">
        <v>3.46</v>
      </c>
    </row>
    <row r="1419" s="4" customFormat="1" ht="17.6" spans="1:7">
      <c r="A1419" s="6" t="s">
        <v>335</v>
      </c>
      <c r="B1419" s="6">
        <v>2238</v>
      </c>
      <c r="C1419" s="6" t="s">
        <v>1672</v>
      </c>
      <c r="D1419" s="6" t="s">
        <v>206</v>
      </c>
      <c r="E1419" s="6">
        <v>0.6744</v>
      </c>
      <c r="F1419" s="6">
        <v>0.5284</v>
      </c>
      <c r="G1419" s="6">
        <v>9.58</v>
      </c>
    </row>
    <row r="1420" s="4" customFormat="1" ht="17.6" spans="1:7">
      <c r="A1420" s="6" t="s">
        <v>193</v>
      </c>
      <c r="B1420" s="6">
        <v>603615</v>
      </c>
      <c r="C1420" s="6" t="s">
        <v>1673</v>
      </c>
      <c r="D1420" s="6" t="s">
        <v>850</v>
      </c>
      <c r="E1420" s="6">
        <v>0.6739</v>
      </c>
      <c r="F1420" s="6">
        <v>0.2535</v>
      </c>
      <c r="G1420" s="6">
        <v>8.5</v>
      </c>
    </row>
    <row r="1421" s="4" customFormat="1" ht="17.6" spans="1:7">
      <c r="A1421" s="6" t="s">
        <v>335</v>
      </c>
      <c r="B1421" s="6">
        <v>2806</v>
      </c>
      <c r="C1421" s="6" t="s">
        <v>1674</v>
      </c>
      <c r="D1421" s="6" t="s">
        <v>408</v>
      </c>
      <c r="E1421" s="6">
        <v>0.6737</v>
      </c>
      <c r="F1421" s="6">
        <v>0.0276</v>
      </c>
      <c r="G1421" s="6">
        <v>11.38</v>
      </c>
    </row>
    <row r="1422" s="4" customFormat="1" ht="17.6" spans="1:7">
      <c r="A1422" s="6" t="s">
        <v>335</v>
      </c>
      <c r="B1422" s="6">
        <v>300554</v>
      </c>
      <c r="C1422" s="6" t="s">
        <v>1675</v>
      </c>
      <c r="D1422" s="6" t="s">
        <v>448</v>
      </c>
      <c r="E1422" s="6">
        <v>0.6734</v>
      </c>
      <c r="F1422" s="6">
        <v>0.0515</v>
      </c>
      <c r="G1422" s="6">
        <v>14.17</v>
      </c>
    </row>
    <row r="1423" s="4" customFormat="1" ht="17.6" spans="1:7">
      <c r="A1423" s="6" t="s">
        <v>335</v>
      </c>
      <c r="B1423" s="6">
        <v>2678</v>
      </c>
      <c r="C1423" s="6" t="s">
        <v>1676</v>
      </c>
      <c r="D1423" s="6" t="s">
        <v>432</v>
      </c>
      <c r="E1423" s="6">
        <v>0.6732</v>
      </c>
      <c r="F1423" s="6">
        <v>0.2427</v>
      </c>
      <c r="G1423" s="6">
        <v>8.08</v>
      </c>
    </row>
    <row r="1424" s="4" customFormat="1" ht="17.6" spans="1:7">
      <c r="A1424" s="6" t="s">
        <v>193</v>
      </c>
      <c r="B1424" s="6">
        <v>600880</v>
      </c>
      <c r="C1424" s="6" t="s">
        <v>1677</v>
      </c>
      <c r="D1424" s="6" t="s">
        <v>206</v>
      </c>
      <c r="E1424" s="6">
        <v>0.6731</v>
      </c>
      <c r="F1424" s="6">
        <v>0.0684</v>
      </c>
      <c r="G1424" s="6">
        <v>3.8</v>
      </c>
    </row>
    <row r="1425" s="4" customFormat="1" ht="17.6" spans="1:7">
      <c r="A1425" s="6" t="s">
        <v>335</v>
      </c>
      <c r="B1425" s="6">
        <v>2241</v>
      </c>
      <c r="C1425" s="6" t="s">
        <v>1678</v>
      </c>
      <c r="D1425" s="6" t="s">
        <v>408</v>
      </c>
      <c r="E1425" s="6">
        <v>0.6726</v>
      </c>
      <c r="F1425" s="6">
        <v>0.2108</v>
      </c>
      <c r="G1425" s="6">
        <v>19.35</v>
      </c>
    </row>
    <row r="1426" s="4" customFormat="1" ht="17.6" spans="1:7">
      <c r="A1426" s="6" t="s">
        <v>193</v>
      </c>
      <c r="B1426" s="6">
        <v>603290</v>
      </c>
      <c r="C1426" s="6" t="s">
        <v>1679</v>
      </c>
      <c r="D1426" s="6"/>
      <c r="E1426" s="6">
        <v>0.6721</v>
      </c>
      <c r="F1426" s="6">
        <v>0.918</v>
      </c>
      <c r="G1426" s="6">
        <v>143.8</v>
      </c>
    </row>
    <row r="1427" s="4" customFormat="1" ht="17.6" spans="1:7">
      <c r="A1427" s="6" t="s">
        <v>335</v>
      </c>
      <c r="B1427" s="6">
        <v>812</v>
      </c>
      <c r="C1427" s="6" t="s">
        <v>1680</v>
      </c>
      <c r="D1427" s="6" t="s">
        <v>359</v>
      </c>
      <c r="E1427" s="6">
        <v>0.672</v>
      </c>
      <c r="F1427" s="6">
        <v>0.017</v>
      </c>
      <c r="G1427" s="6">
        <v>2.9</v>
      </c>
    </row>
    <row r="1428" s="4" customFormat="1" ht="17.6" spans="1:7">
      <c r="A1428" s="6" t="s">
        <v>335</v>
      </c>
      <c r="B1428" s="6">
        <v>300083</v>
      </c>
      <c r="C1428" s="6" t="s">
        <v>1681</v>
      </c>
      <c r="D1428" s="6" t="s">
        <v>408</v>
      </c>
      <c r="E1428" s="6">
        <v>0.6719</v>
      </c>
      <c r="F1428" s="6">
        <v>0.9843</v>
      </c>
      <c r="G1428" s="6">
        <v>5.57</v>
      </c>
    </row>
    <row r="1429" s="4" customFormat="1" ht="17.6" spans="1:7">
      <c r="A1429" s="6" t="s">
        <v>335</v>
      </c>
      <c r="B1429" s="6">
        <v>300652</v>
      </c>
      <c r="C1429" s="6" t="s">
        <v>1682</v>
      </c>
      <c r="D1429" s="6" t="s">
        <v>283</v>
      </c>
      <c r="E1429" s="6">
        <v>0.6717</v>
      </c>
      <c r="F1429" s="6">
        <v>0.0457</v>
      </c>
      <c r="G1429" s="6">
        <v>19.05</v>
      </c>
    </row>
    <row r="1430" s="4" customFormat="1" ht="17.6" spans="1:7">
      <c r="A1430" s="6" t="s">
        <v>335</v>
      </c>
      <c r="B1430" s="6">
        <v>2568</v>
      </c>
      <c r="C1430" s="6" t="s">
        <v>1683</v>
      </c>
      <c r="D1430" s="6" t="s">
        <v>348</v>
      </c>
      <c r="E1430" s="6">
        <v>0.6715</v>
      </c>
      <c r="F1430" s="6">
        <v>0.7252</v>
      </c>
      <c r="G1430" s="6">
        <v>39.15</v>
      </c>
    </row>
    <row r="1431" s="4" customFormat="1" ht="17.6" spans="1:7">
      <c r="A1431" s="6" t="s">
        <v>193</v>
      </c>
      <c r="B1431" s="6">
        <v>603501</v>
      </c>
      <c r="C1431" s="6" t="s">
        <v>1684</v>
      </c>
      <c r="D1431" s="6" t="s">
        <v>228</v>
      </c>
      <c r="E1431" s="6">
        <v>0.6708</v>
      </c>
      <c r="F1431" s="6">
        <v>0.8945</v>
      </c>
      <c r="G1431" s="6">
        <v>194.48</v>
      </c>
    </row>
    <row r="1432" s="4" customFormat="1" ht="17.6" spans="1:7">
      <c r="A1432" s="6" t="s">
        <v>335</v>
      </c>
      <c r="B1432" s="6">
        <v>300797</v>
      </c>
      <c r="C1432" s="6" t="s">
        <v>1685</v>
      </c>
      <c r="D1432" s="6" t="s">
        <v>370</v>
      </c>
      <c r="E1432" s="6">
        <v>0.6694</v>
      </c>
      <c r="F1432" s="6">
        <v>0.0992</v>
      </c>
      <c r="G1432" s="6">
        <v>13.62</v>
      </c>
    </row>
    <row r="1433" s="4" customFormat="1" ht="17.6" spans="1:7">
      <c r="A1433" s="6" t="s">
        <v>193</v>
      </c>
      <c r="B1433" s="6">
        <v>600075</v>
      </c>
      <c r="C1433" s="6" t="s">
        <v>1686</v>
      </c>
      <c r="D1433" s="6" t="s">
        <v>257</v>
      </c>
      <c r="E1433" s="6">
        <v>0.6687</v>
      </c>
      <c r="F1433" s="6">
        <v>0.0018</v>
      </c>
      <c r="G1433" s="6">
        <v>4.52</v>
      </c>
    </row>
    <row r="1434" s="4" customFormat="1" ht="17.6" spans="1:7">
      <c r="A1434" s="6" t="s">
        <v>193</v>
      </c>
      <c r="B1434" s="6">
        <v>603716</v>
      </c>
      <c r="C1434" s="6" t="s">
        <v>1687</v>
      </c>
      <c r="D1434" s="6" t="s">
        <v>338</v>
      </c>
      <c r="E1434" s="6">
        <v>0.6686</v>
      </c>
      <c r="F1434" s="6">
        <v>0.1936</v>
      </c>
      <c r="G1434" s="6">
        <v>15.27</v>
      </c>
    </row>
    <row r="1435" s="4" customFormat="1" ht="17.6" spans="1:7">
      <c r="A1435" s="6" t="s">
        <v>335</v>
      </c>
      <c r="B1435" s="6">
        <v>300705</v>
      </c>
      <c r="C1435" s="6" t="s">
        <v>1688</v>
      </c>
      <c r="D1435" s="6" t="s">
        <v>342</v>
      </c>
      <c r="E1435" s="6">
        <v>0.6683</v>
      </c>
      <c r="F1435" s="6">
        <v>0.117</v>
      </c>
      <c r="G1435" s="6">
        <v>10.95</v>
      </c>
    </row>
    <row r="1436" s="4" customFormat="1" ht="17.6" spans="1:7">
      <c r="A1436" s="6" t="s">
        <v>335</v>
      </c>
      <c r="B1436" s="6">
        <v>2607</v>
      </c>
      <c r="C1436" s="6" t="s">
        <v>1689</v>
      </c>
      <c r="D1436" s="6" t="s">
        <v>204</v>
      </c>
      <c r="E1436" s="6">
        <v>0.6682</v>
      </c>
      <c r="F1436" s="6">
        <v>0.9979</v>
      </c>
      <c r="G1436" s="6">
        <v>25.79</v>
      </c>
    </row>
    <row r="1437" s="4" customFormat="1" ht="17.6" spans="1:7">
      <c r="A1437" s="6" t="s">
        <v>193</v>
      </c>
      <c r="B1437" s="6">
        <v>603567</v>
      </c>
      <c r="C1437" s="6" t="s">
        <v>1690</v>
      </c>
      <c r="D1437" s="6" t="s">
        <v>233</v>
      </c>
      <c r="E1437" s="6">
        <v>0.6675</v>
      </c>
      <c r="F1437" s="6">
        <v>0.067</v>
      </c>
      <c r="G1437" s="6">
        <v>12.07</v>
      </c>
    </row>
    <row r="1438" s="4" customFormat="1" ht="17.6" spans="1:7">
      <c r="A1438" s="6" t="s">
        <v>193</v>
      </c>
      <c r="B1438" s="6">
        <v>600988</v>
      </c>
      <c r="C1438" s="6" t="s">
        <v>1691</v>
      </c>
      <c r="D1438" s="6" t="s">
        <v>222</v>
      </c>
      <c r="E1438" s="6">
        <v>0.6671</v>
      </c>
      <c r="F1438" s="6">
        <v>0.3068</v>
      </c>
      <c r="G1438" s="6">
        <v>8.33</v>
      </c>
    </row>
    <row r="1439" s="4" customFormat="1" ht="17.6" spans="1:7">
      <c r="A1439" s="6" t="s">
        <v>335</v>
      </c>
      <c r="B1439" s="6">
        <v>895</v>
      </c>
      <c r="C1439" s="6" t="s">
        <v>1692</v>
      </c>
      <c r="D1439" s="6" t="s">
        <v>348</v>
      </c>
      <c r="E1439" s="6">
        <v>0.6668</v>
      </c>
      <c r="F1439" s="6">
        <v>0.7489</v>
      </c>
      <c r="G1439" s="6">
        <v>40.41</v>
      </c>
    </row>
    <row r="1440" s="4" customFormat="1" ht="17.6" spans="1:7">
      <c r="A1440" s="6" t="s">
        <v>193</v>
      </c>
      <c r="B1440" s="6">
        <v>688318</v>
      </c>
      <c r="C1440" s="6" t="s">
        <v>1693</v>
      </c>
      <c r="D1440" s="6"/>
      <c r="E1440" s="6">
        <v>0.6667</v>
      </c>
      <c r="F1440" s="6">
        <v>0.6667</v>
      </c>
      <c r="G1440" s="6">
        <v>186.68</v>
      </c>
    </row>
    <row r="1441" s="4" customFormat="1" ht="17.6" spans="1:7">
      <c r="A1441" s="6" t="s">
        <v>335</v>
      </c>
      <c r="B1441" s="6">
        <v>2981</v>
      </c>
      <c r="C1441" s="6" t="s">
        <v>1694</v>
      </c>
      <c r="D1441" s="6"/>
      <c r="E1441" s="6">
        <v>0.6667</v>
      </c>
      <c r="F1441" s="6">
        <v>0.6667</v>
      </c>
      <c r="G1441" s="6">
        <v>34.59</v>
      </c>
    </row>
    <row r="1442" s="4" customFormat="1" ht="17.6" spans="1:7">
      <c r="A1442" s="6" t="s">
        <v>335</v>
      </c>
      <c r="B1442" s="6">
        <v>300047</v>
      </c>
      <c r="C1442" s="6" t="s">
        <v>1695</v>
      </c>
      <c r="D1442" s="6" t="s">
        <v>242</v>
      </c>
      <c r="E1442" s="6">
        <v>0.6658</v>
      </c>
      <c r="F1442" s="6">
        <v>0.0647</v>
      </c>
      <c r="G1442" s="6">
        <v>7.22</v>
      </c>
    </row>
    <row r="1443" s="4" customFormat="1" ht="17.6" spans="1:7">
      <c r="A1443" s="6" t="s">
        <v>193</v>
      </c>
      <c r="B1443" s="6">
        <v>600368</v>
      </c>
      <c r="C1443" s="6" t="s">
        <v>1696</v>
      </c>
      <c r="D1443" s="6" t="s">
        <v>490</v>
      </c>
      <c r="E1443" s="6">
        <v>0.6657</v>
      </c>
      <c r="F1443" s="6">
        <v>0.0096</v>
      </c>
      <c r="G1443" s="6">
        <v>3.83</v>
      </c>
    </row>
    <row r="1444" s="4" customFormat="1" ht="17.6" spans="1:7">
      <c r="A1444" s="6" t="s">
        <v>335</v>
      </c>
      <c r="B1444" s="6">
        <v>333</v>
      </c>
      <c r="C1444" s="6" t="s">
        <v>1697</v>
      </c>
      <c r="D1444" s="6" t="s">
        <v>265</v>
      </c>
      <c r="E1444" s="6">
        <v>0.6654</v>
      </c>
      <c r="F1444" s="6">
        <v>0.6563</v>
      </c>
      <c r="G1444" s="6">
        <v>53.75</v>
      </c>
    </row>
    <row r="1445" s="4" customFormat="1" ht="17.6" spans="1:7">
      <c r="A1445" s="6" t="s">
        <v>335</v>
      </c>
      <c r="B1445" s="6">
        <v>635</v>
      </c>
      <c r="C1445" s="6" t="s">
        <v>1698</v>
      </c>
      <c r="D1445" s="6" t="s">
        <v>309</v>
      </c>
      <c r="E1445" s="6">
        <v>0.6654</v>
      </c>
      <c r="F1445" s="6">
        <v>0.0013</v>
      </c>
      <c r="G1445" s="6">
        <v>6.82</v>
      </c>
    </row>
    <row r="1446" s="4" customFormat="1" ht="17.6" spans="1:7">
      <c r="A1446" s="6" t="s">
        <v>335</v>
      </c>
      <c r="B1446" s="6">
        <v>678</v>
      </c>
      <c r="C1446" s="6" t="s">
        <v>1699</v>
      </c>
      <c r="D1446" s="6" t="s">
        <v>283</v>
      </c>
      <c r="E1446" s="6">
        <v>0.6646</v>
      </c>
      <c r="F1446" s="6">
        <v>0.2424</v>
      </c>
      <c r="G1446" s="6">
        <v>5.64</v>
      </c>
    </row>
    <row r="1447" s="4" customFormat="1" ht="17.6" spans="1:7">
      <c r="A1447" s="6" t="s">
        <v>335</v>
      </c>
      <c r="B1447" s="6">
        <v>2367</v>
      </c>
      <c r="C1447" s="6" t="s">
        <v>1700</v>
      </c>
      <c r="D1447" s="6" t="s">
        <v>318</v>
      </c>
      <c r="E1447" s="6">
        <v>0.6644</v>
      </c>
      <c r="F1447" s="6">
        <v>0.3788</v>
      </c>
      <c r="G1447" s="6">
        <v>7.89</v>
      </c>
    </row>
    <row r="1448" s="4" customFormat="1" ht="17.6" spans="1:7">
      <c r="A1448" s="6" t="s">
        <v>193</v>
      </c>
      <c r="B1448" s="6">
        <v>603916</v>
      </c>
      <c r="C1448" s="6" t="s">
        <v>1701</v>
      </c>
      <c r="D1448" s="6" t="s">
        <v>309</v>
      </c>
      <c r="E1448" s="6">
        <v>0.6639</v>
      </c>
      <c r="F1448" s="6">
        <v>0.9834</v>
      </c>
      <c r="G1448" s="6">
        <v>25.18</v>
      </c>
    </row>
    <row r="1449" s="4" customFormat="1" ht="17.6" spans="1:7">
      <c r="A1449" s="6" t="s">
        <v>193</v>
      </c>
      <c r="B1449" s="6">
        <v>603789</v>
      </c>
      <c r="C1449" s="6" t="s">
        <v>1702</v>
      </c>
      <c r="D1449" s="6" t="s">
        <v>318</v>
      </c>
      <c r="E1449" s="6">
        <v>0.6636</v>
      </c>
      <c r="F1449" s="6">
        <v>0.3189</v>
      </c>
      <c r="G1449" s="6">
        <v>13.05</v>
      </c>
    </row>
    <row r="1450" s="4" customFormat="1" ht="17.6" spans="1:7">
      <c r="A1450" s="6" t="s">
        <v>193</v>
      </c>
      <c r="B1450" s="6">
        <v>603520</v>
      </c>
      <c r="C1450" s="6" t="s">
        <v>1703</v>
      </c>
      <c r="D1450" s="6" t="s">
        <v>532</v>
      </c>
      <c r="E1450" s="6">
        <v>0.6633</v>
      </c>
      <c r="F1450" s="6">
        <v>0.9503</v>
      </c>
      <c r="G1450" s="6">
        <v>62.02</v>
      </c>
    </row>
    <row r="1451" s="4" customFormat="1" ht="17.6" spans="1:7">
      <c r="A1451" s="6" t="s">
        <v>335</v>
      </c>
      <c r="B1451" s="6">
        <v>300111</v>
      </c>
      <c r="C1451" s="6" t="s">
        <v>1704</v>
      </c>
      <c r="D1451" s="6" t="s">
        <v>408</v>
      </c>
      <c r="E1451" s="6">
        <v>0.6631</v>
      </c>
      <c r="F1451" s="6">
        <v>0.9258</v>
      </c>
      <c r="G1451" s="6">
        <v>2.3</v>
      </c>
    </row>
    <row r="1452" s="4" customFormat="1" ht="17.6" spans="1:7">
      <c r="A1452" s="6" t="s">
        <v>335</v>
      </c>
      <c r="B1452" s="6">
        <v>300024</v>
      </c>
      <c r="C1452" s="6" t="s">
        <v>1705</v>
      </c>
      <c r="D1452" s="6" t="s">
        <v>237</v>
      </c>
      <c r="E1452" s="6">
        <v>0.663</v>
      </c>
      <c r="F1452" s="6">
        <v>0.0008</v>
      </c>
      <c r="G1452" s="6">
        <v>13.18</v>
      </c>
    </row>
    <row r="1453" s="4" customFormat="1" ht="17.6" spans="1:7">
      <c r="A1453" s="6" t="s">
        <v>335</v>
      </c>
      <c r="B1453" s="6">
        <v>300188</v>
      </c>
      <c r="C1453" s="6" t="s">
        <v>1706</v>
      </c>
      <c r="D1453" s="6" t="s">
        <v>455</v>
      </c>
      <c r="E1453" s="6">
        <v>0.6624</v>
      </c>
      <c r="F1453" s="6">
        <v>0.5892</v>
      </c>
      <c r="G1453" s="6">
        <v>21.52</v>
      </c>
    </row>
    <row r="1454" s="4" customFormat="1" ht="17.6" spans="1:7">
      <c r="A1454" s="6" t="s">
        <v>335</v>
      </c>
      <c r="B1454" s="6">
        <v>300151</v>
      </c>
      <c r="C1454" s="6" t="s">
        <v>1707</v>
      </c>
      <c r="D1454" s="6" t="s">
        <v>318</v>
      </c>
      <c r="E1454" s="6">
        <v>0.6619</v>
      </c>
      <c r="F1454" s="6">
        <v>0.751</v>
      </c>
      <c r="G1454" s="6">
        <v>10.85</v>
      </c>
    </row>
    <row r="1455" s="4" customFormat="1" ht="17.6" spans="1:7">
      <c r="A1455" s="6" t="s">
        <v>335</v>
      </c>
      <c r="B1455" s="6">
        <v>300326</v>
      </c>
      <c r="C1455" s="6" t="s">
        <v>1708</v>
      </c>
      <c r="D1455" s="6" t="s">
        <v>642</v>
      </c>
      <c r="E1455" s="6">
        <v>0.661</v>
      </c>
      <c r="F1455" s="6">
        <v>0.8196</v>
      </c>
      <c r="G1455" s="6">
        <v>24.05</v>
      </c>
    </row>
    <row r="1456" s="4" customFormat="1" ht="17.6" spans="1:7">
      <c r="A1456" s="6" t="s">
        <v>335</v>
      </c>
      <c r="B1456" s="6">
        <v>2823</v>
      </c>
      <c r="C1456" s="6" t="s">
        <v>1709</v>
      </c>
      <c r="D1456" s="6" t="s">
        <v>220</v>
      </c>
      <c r="E1456" s="6">
        <v>0.6606</v>
      </c>
      <c r="F1456" s="6">
        <v>0.1282</v>
      </c>
      <c r="G1456" s="6">
        <v>9.83</v>
      </c>
    </row>
    <row r="1457" s="4" customFormat="1" ht="17.6" spans="1:7">
      <c r="A1457" s="6" t="s">
        <v>335</v>
      </c>
      <c r="B1457" s="6">
        <v>300622</v>
      </c>
      <c r="C1457" s="6" t="s">
        <v>1710</v>
      </c>
      <c r="D1457" s="6" t="s">
        <v>204</v>
      </c>
      <c r="E1457" s="6">
        <v>0.6606</v>
      </c>
      <c r="F1457" s="6">
        <v>0.3014</v>
      </c>
      <c r="G1457" s="6">
        <v>16.58</v>
      </c>
    </row>
    <row r="1458" s="4" customFormat="1" ht="17.6" spans="1:7">
      <c r="A1458" s="6" t="s">
        <v>335</v>
      </c>
      <c r="B1458" s="6">
        <v>2179</v>
      </c>
      <c r="C1458" s="6" t="s">
        <v>1711</v>
      </c>
      <c r="D1458" s="6" t="s">
        <v>408</v>
      </c>
      <c r="E1458" s="6">
        <v>0.658</v>
      </c>
      <c r="F1458" s="6">
        <v>0.3189</v>
      </c>
      <c r="G1458" s="6">
        <v>35.83</v>
      </c>
    </row>
    <row r="1459" s="4" customFormat="1" ht="17.6" spans="1:7">
      <c r="A1459" s="6" t="s">
        <v>193</v>
      </c>
      <c r="B1459" s="6">
        <v>603161</v>
      </c>
      <c r="C1459" s="6" t="s">
        <v>1712</v>
      </c>
      <c r="D1459" s="6" t="s">
        <v>283</v>
      </c>
      <c r="E1459" s="6">
        <v>0.6566</v>
      </c>
      <c r="F1459" s="6">
        <v>0.0463</v>
      </c>
      <c r="G1459" s="6">
        <v>12.92</v>
      </c>
    </row>
    <row r="1460" s="4" customFormat="1" ht="17.6" spans="1:7">
      <c r="A1460" s="6" t="s">
        <v>335</v>
      </c>
      <c r="B1460" s="6">
        <v>2170</v>
      </c>
      <c r="C1460" s="6" t="s">
        <v>1713</v>
      </c>
      <c r="D1460" s="6" t="s">
        <v>226</v>
      </c>
      <c r="E1460" s="6">
        <v>0.6566</v>
      </c>
      <c r="F1460" s="6">
        <v>0.1641</v>
      </c>
      <c r="G1460" s="6">
        <v>4.04</v>
      </c>
    </row>
    <row r="1461" s="4" customFormat="1" ht="17.6" spans="1:7">
      <c r="A1461" s="6" t="s">
        <v>335</v>
      </c>
      <c r="B1461" s="6">
        <v>300793</v>
      </c>
      <c r="C1461" s="6" t="s">
        <v>1714</v>
      </c>
      <c r="D1461" s="6" t="s">
        <v>370</v>
      </c>
      <c r="E1461" s="6">
        <v>0.6565</v>
      </c>
      <c r="F1461" s="6">
        <v>0.5496</v>
      </c>
      <c r="G1461" s="6">
        <v>44.44</v>
      </c>
    </row>
    <row r="1462" s="4" customFormat="1" ht="17.6" spans="1:7">
      <c r="A1462" s="6" t="s">
        <v>335</v>
      </c>
      <c r="B1462" s="6">
        <v>584</v>
      </c>
      <c r="C1462" s="6" t="s">
        <v>1715</v>
      </c>
      <c r="D1462" s="6" t="s">
        <v>270</v>
      </c>
      <c r="E1462" s="6">
        <v>0.6562</v>
      </c>
      <c r="F1462" s="6">
        <v>0.6476</v>
      </c>
      <c r="G1462" s="6">
        <v>5.01</v>
      </c>
    </row>
    <row r="1463" s="4" customFormat="1" ht="17.6" spans="1:7">
      <c r="A1463" s="6" t="s">
        <v>193</v>
      </c>
      <c r="B1463" s="6">
        <v>600690</v>
      </c>
      <c r="C1463" s="6" t="s">
        <v>140</v>
      </c>
      <c r="D1463" s="6" t="s">
        <v>265</v>
      </c>
      <c r="E1463" s="6">
        <v>0.6557</v>
      </c>
      <c r="F1463" s="6">
        <v>0.5506</v>
      </c>
      <c r="G1463" s="6">
        <v>15.46</v>
      </c>
    </row>
    <row r="1464" s="4" customFormat="1" ht="17.6" spans="1:7">
      <c r="A1464" s="6" t="s">
        <v>193</v>
      </c>
      <c r="B1464" s="6">
        <v>600094</v>
      </c>
      <c r="C1464" s="6" t="s">
        <v>1716</v>
      </c>
      <c r="D1464" s="6" t="s">
        <v>212</v>
      </c>
      <c r="E1464" s="6">
        <v>0.6555</v>
      </c>
      <c r="F1464" s="6">
        <v>0.209</v>
      </c>
      <c r="G1464" s="6">
        <v>8.11</v>
      </c>
    </row>
    <row r="1465" s="4" customFormat="1" ht="17.6" spans="1:7">
      <c r="A1465" s="6" t="s">
        <v>193</v>
      </c>
      <c r="B1465" s="6">
        <v>603366</v>
      </c>
      <c r="C1465" s="6" t="s">
        <v>1717</v>
      </c>
      <c r="D1465" s="6" t="s">
        <v>265</v>
      </c>
      <c r="E1465" s="6">
        <v>0.6555</v>
      </c>
      <c r="F1465" s="6">
        <v>0.3921</v>
      </c>
      <c r="G1465" s="6">
        <v>5.86</v>
      </c>
    </row>
    <row r="1466" s="4" customFormat="1" ht="17.6" spans="1:7">
      <c r="A1466" s="6" t="s">
        <v>335</v>
      </c>
      <c r="B1466" s="6">
        <v>2855</v>
      </c>
      <c r="C1466" s="6" t="s">
        <v>1718</v>
      </c>
      <c r="D1466" s="6" t="s">
        <v>408</v>
      </c>
      <c r="E1466" s="6">
        <v>0.6548</v>
      </c>
      <c r="F1466" s="6">
        <v>0.2701</v>
      </c>
      <c r="G1466" s="6">
        <v>10.4</v>
      </c>
    </row>
    <row r="1467" s="4" customFormat="1" ht="17.6" spans="1:7">
      <c r="A1467" s="6" t="s">
        <v>335</v>
      </c>
      <c r="B1467" s="6">
        <v>861</v>
      </c>
      <c r="C1467" s="6" t="s">
        <v>1719</v>
      </c>
      <c r="D1467" s="6" t="s">
        <v>856</v>
      </c>
      <c r="E1467" s="6">
        <v>0.6545</v>
      </c>
      <c r="F1467" s="6">
        <v>0.0638</v>
      </c>
      <c r="G1467" s="6">
        <v>2.8</v>
      </c>
    </row>
    <row r="1468" s="4" customFormat="1" ht="17.6" spans="1:7">
      <c r="A1468" s="6" t="s">
        <v>193</v>
      </c>
      <c r="B1468" s="6">
        <v>600523</v>
      </c>
      <c r="C1468" s="6" t="s">
        <v>1720</v>
      </c>
      <c r="D1468" s="6" t="s">
        <v>283</v>
      </c>
      <c r="E1468" s="6">
        <v>0.6536</v>
      </c>
      <c r="F1468" s="6">
        <v>0.263</v>
      </c>
      <c r="G1468" s="6">
        <v>12.92</v>
      </c>
    </row>
    <row r="1469" s="4" customFormat="1" ht="17.6" spans="1:7">
      <c r="A1469" s="6" t="s">
        <v>193</v>
      </c>
      <c r="B1469" s="6">
        <v>601086</v>
      </c>
      <c r="C1469" s="6" t="s">
        <v>1721</v>
      </c>
      <c r="D1469" s="6" t="s">
        <v>218</v>
      </c>
      <c r="E1469" s="6">
        <v>0.6534</v>
      </c>
      <c r="F1469" s="6">
        <v>0.024</v>
      </c>
      <c r="G1469" s="6">
        <v>4.59</v>
      </c>
    </row>
    <row r="1470" s="4" customFormat="1" ht="17.6" spans="1:7">
      <c r="A1470" s="6" t="s">
        <v>335</v>
      </c>
      <c r="B1470" s="6">
        <v>2820</v>
      </c>
      <c r="C1470" s="6" t="s">
        <v>1722</v>
      </c>
      <c r="D1470" s="6" t="s">
        <v>348</v>
      </c>
      <c r="E1470" s="6">
        <v>0.653</v>
      </c>
      <c r="F1470" s="6">
        <v>0.0398</v>
      </c>
      <c r="G1470" s="6">
        <v>10.61</v>
      </c>
    </row>
    <row r="1471" s="4" customFormat="1" ht="17.6" spans="1:7">
      <c r="A1471" s="6" t="s">
        <v>335</v>
      </c>
      <c r="B1471" s="6">
        <v>2516</v>
      </c>
      <c r="C1471" s="6" t="s">
        <v>1723</v>
      </c>
      <c r="D1471" s="6" t="s">
        <v>276</v>
      </c>
      <c r="E1471" s="6">
        <v>0.6527</v>
      </c>
      <c r="F1471" s="6">
        <v>0.366</v>
      </c>
      <c r="G1471" s="6">
        <v>3.18</v>
      </c>
    </row>
    <row r="1472" s="4" customFormat="1" ht="17.6" spans="1:7">
      <c r="A1472" s="6" t="s">
        <v>193</v>
      </c>
      <c r="B1472" s="6">
        <v>600783</v>
      </c>
      <c r="C1472" s="6" t="s">
        <v>1724</v>
      </c>
      <c r="D1472" s="6" t="s">
        <v>448</v>
      </c>
      <c r="E1472" s="6">
        <v>0.6521</v>
      </c>
      <c r="F1472" s="6">
        <v>0.156</v>
      </c>
      <c r="G1472" s="6">
        <v>13.8</v>
      </c>
    </row>
    <row r="1473" s="4" customFormat="1" ht="17.6" spans="1:7">
      <c r="A1473" s="6" t="s">
        <v>335</v>
      </c>
      <c r="B1473" s="6">
        <v>2822</v>
      </c>
      <c r="C1473" s="6" t="s">
        <v>1725</v>
      </c>
      <c r="D1473" s="6" t="s">
        <v>285</v>
      </c>
      <c r="E1473" s="6">
        <v>0.6519</v>
      </c>
      <c r="F1473" s="6">
        <v>0.5378</v>
      </c>
      <c r="G1473" s="6">
        <v>10.4</v>
      </c>
    </row>
    <row r="1474" s="4" customFormat="1" ht="17.6" spans="1:7">
      <c r="A1474" s="6" t="s">
        <v>335</v>
      </c>
      <c r="B1474" s="6">
        <v>2850</v>
      </c>
      <c r="C1474" s="6" t="s">
        <v>1726</v>
      </c>
      <c r="D1474" s="6" t="s">
        <v>283</v>
      </c>
      <c r="E1474" s="6">
        <v>0.6516</v>
      </c>
      <c r="F1474" s="6">
        <v>0.7668</v>
      </c>
      <c r="G1474" s="6">
        <v>58.5</v>
      </c>
    </row>
    <row r="1475" s="4" customFormat="1" ht="17.6" spans="1:7">
      <c r="A1475" s="6" t="s">
        <v>335</v>
      </c>
      <c r="B1475" s="6">
        <v>300404</v>
      </c>
      <c r="C1475" s="6" t="s">
        <v>1727</v>
      </c>
      <c r="D1475" s="6" t="s">
        <v>438</v>
      </c>
      <c r="E1475" s="6">
        <v>0.6511</v>
      </c>
      <c r="F1475" s="6">
        <v>0.6407</v>
      </c>
      <c r="G1475" s="6">
        <v>22.6</v>
      </c>
    </row>
    <row r="1476" s="4" customFormat="1" ht="17.6" spans="1:7">
      <c r="A1476" s="6" t="s">
        <v>335</v>
      </c>
      <c r="B1476" s="6">
        <v>2022</v>
      </c>
      <c r="C1476" s="6" t="s">
        <v>1728</v>
      </c>
      <c r="D1476" s="6" t="s">
        <v>438</v>
      </c>
      <c r="E1476" s="6">
        <v>0.6508</v>
      </c>
      <c r="F1476" s="6">
        <v>0.2602</v>
      </c>
      <c r="G1476" s="6">
        <v>15.68</v>
      </c>
    </row>
    <row r="1477" s="4" customFormat="1" ht="17.6" spans="1:7">
      <c r="A1477" s="6" t="s">
        <v>335</v>
      </c>
      <c r="B1477" s="6">
        <v>2138</v>
      </c>
      <c r="C1477" s="6" t="s">
        <v>1729</v>
      </c>
      <c r="D1477" s="6" t="s">
        <v>408</v>
      </c>
      <c r="E1477" s="6">
        <v>0.6507</v>
      </c>
      <c r="F1477" s="6">
        <v>0.5606</v>
      </c>
      <c r="G1477" s="6">
        <v>21.95</v>
      </c>
    </row>
    <row r="1478" s="4" customFormat="1" ht="17.6" spans="1:7">
      <c r="A1478" s="6" t="s">
        <v>335</v>
      </c>
      <c r="B1478" s="6">
        <v>300495</v>
      </c>
      <c r="C1478" s="6" t="s">
        <v>1730</v>
      </c>
      <c r="D1478" s="6" t="s">
        <v>285</v>
      </c>
      <c r="E1478" s="6">
        <v>0.6502</v>
      </c>
      <c r="F1478" s="6">
        <v>0.0968</v>
      </c>
      <c r="G1478" s="6">
        <v>10.44</v>
      </c>
    </row>
    <row r="1479" s="4" customFormat="1" ht="17.6" spans="1:7">
      <c r="A1479" s="6" t="s">
        <v>335</v>
      </c>
      <c r="B1479" s="6">
        <v>2705</v>
      </c>
      <c r="C1479" s="6" t="s">
        <v>1731</v>
      </c>
      <c r="D1479" s="6" t="s">
        <v>265</v>
      </c>
      <c r="E1479" s="6">
        <v>0.6501</v>
      </c>
      <c r="F1479" s="6">
        <v>0.9948</v>
      </c>
      <c r="G1479" s="6">
        <v>26.68</v>
      </c>
    </row>
    <row r="1480" s="4" customFormat="1" ht="17.6" spans="1:7">
      <c r="A1480" s="6" t="s">
        <v>335</v>
      </c>
      <c r="B1480" s="6">
        <v>2852</v>
      </c>
      <c r="C1480" s="6" t="s">
        <v>1732</v>
      </c>
      <c r="D1480" s="6" t="s">
        <v>348</v>
      </c>
      <c r="E1480" s="6">
        <v>0.6501</v>
      </c>
      <c r="F1480" s="6">
        <v>0.4243</v>
      </c>
      <c r="G1480" s="6">
        <v>13.57</v>
      </c>
    </row>
    <row r="1481" s="4" customFormat="1" ht="17.6" spans="1:7">
      <c r="A1481" s="6" t="s">
        <v>193</v>
      </c>
      <c r="B1481" s="6">
        <v>600581</v>
      </c>
      <c r="C1481" s="6" t="s">
        <v>1733</v>
      </c>
      <c r="D1481" s="6" t="s">
        <v>365</v>
      </c>
      <c r="E1481" s="6">
        <v>0.65</v>
      </c>
      <c r="F1481" s="6">
        <v>0.2174</v>
      </c>
      <c r="G1481" s="6">
        <v>3.01</v>
      </c>
    </row>
    <row r="1482" s="4" customFormat="1" ht="17.6" spans="1:7">
      <c r="A1482" s="6" t="s">
        <v>193</v>
      </c>
      <c r="B1482" s="6">
        <v>688068</v>
      </c>
      <c r="C1482" s="6" t="s">
        <v>1734</v>
      </c>
      <c r="D1482" s="6" t="s">
        <v>438</v>
      </c>
      <c r="E1482" s="6">
        <v>0.65</v>
      </c>
      <c r="F1482" s="6">
        <v>0.4714</v>
      </c>
      <c r="G1482" s="6">
        <v>50.35</v>
      </c>
    </row>
    <row r="1483" s="4" customFormat="1" ht="17.6" spans="1:7">
      <c r="A1483" s="6" t="s">
        <v>335</v>
      </c>
      <c r="B1483" s="6">
        <v>2882</v>
      </c>
      <c r="C1483" s="6" t="s">
        <v>1735</v>
      </c>
      <c r="D1483" s="6" t="s">
        <v>220</v>
      </c>
      <c r="E1483" s="6">
        <v>0.65</v>
      </c>
      <c r="F1483" s="6">
        <v>0.0912</v>
      </c>
      <c r="G1483" s="6">
        <v>10</v>
      </c>
    </row>
    <row r="1484" s="4" customFormat="1" ht="17.6" spans="1:7">
      <c r="A1484" s="6" t="s">
        <v>193</v>
      </c>
      <c r="B1484" s="6">
        <v>603703</v>
      </c>
      <c r="C1484" s="6" t="s">
        <v>1736</v>
      </c>
      <c r="D1484" s="6" t="s">
        <v>220</v>
      </c>
      <c r="E1484" s="6">
        <v>0.6498</v>
      </c>
      <c r="F1484" s="6">
        <v>0.9563</v>
      </c>
      <c r="G1484" s="6">
        <v>19.01</v>
      </c>
    </row>
    <row r="1485" s="4" customFormat="1" ht="17.6" spans="1:7">
      <c r="A1485" s="6" t="s">
        <v>335</v>
      </c>
      <c r="B1485" s="6">
        <v>300636</v>
      </c>
      <c r="C1485" s="6" t="s">
        <v>1737</v>
      </c>
      <c r="D1485" s="6" t="s">
        <v>342</v>
      </c>
      <c r="E1485" s="6">
        <v>0.6493</v>
      </c>
      <c r="F1485" s="6">
        <v>0.764</v>
      </c>
      <c r="G1485" s="6">
        <v>23.62</v>
      </c>
    </row>
    <row r="1486" s="4" customFormat="1" ht="17.6" spans="1:7">
      <c r="A1486" s="6" t="s">
        <v>193</v>
      </c>
      <c r="B1486" s="6">
        <v>603003</v>
      </c>
      <c r="C1486" s="6" t="s">
        <v>1738</v>
      </c>
      <c r="D1486" s="6" t="s">
        <v>259</v>
      </c>
      <c r="E1486" s="6">
        <v>0.6486</v>
      </c>
      <c r="F1486" s="6">
        <v>0.1363</v>
      </c>
      <c r="G1486" s="6">
        <v>8.16</v>
      </c>
    </row>
    <row r="1487" s="4" customFormat="1" ht="17.6" spans="1:7">
      <c r="A1487" s="6" t="s">
        <v>335</v>
      </c>
      <c r="B1487" s="6">
        <v>572</v>
      </c>
      <c r="C1487" s="6" t="s">
        <v>1739</v>
      </c>
      <c r="D1487" s="6" t="s">
        <v>250</v>
      </c>
      <c r="E1487" s="6">
        <v>0.6486</v>
      </c>
      <c r="F1487" s="6">
        <v>0.0656</v>
      </c>
      <c r="G1487" s="6">
        <v>1.89</v>
      </c>
    </row>
    <row r="1488" s="4" customFormat="1" ht="17.6" spans="1:7">
      <c r="A1488" s="6" t="s">
        <v>335</v>
      </c>
      <c r="B1488" s="6">
        <v>2115</v>
      </c>
      <c r="C1488" s="6" t="s">
        <v>1740</v>
      </c>
      <c r="D1488" s="6" t="s">
        <v>245</v>
      </c>
      <c r="E1488" s="6">
        <v>0.6482</v>
      </c>
      <c r="F1488" s="6">
        <v>0.6695</v>
      </c>
      <c r="G1488" s="6">
        <v>9.11</v>
      </c>
    </row>
    <row r="1489" s="4" customFormat="1" ht="17.6" spans="1:7">
      <c r="A1489" s="6" t="s">
        <v>193</v>
      </c>
      <c r="B1489" s="6">
        <v>603755</v>
      </c>
      <c r="C1489" s="6" t="s">
        <v>1741</v>
      </c>
      <c r="D1489" s="6" t="s">
        <v>348</v>
      </c>
      <c r="E1489" s="6">
        <v>0.6481</v>
      </c>
      <c r="F1489" s="6">
        <v>0.9506</v>
      </c>
      <c r="G1489" s="6">
        <v>53.09</v>
      </c>
    </row>
    <row r="1490" s="4" customFormat="1" ht="17.6" spans="1:7">
      <c r="A1490" s="6" t="s">
        <v>193</v>
      </c>
      <c r="B1490" s="6">
        <v>600569</v>
      </c>
      <c r="C1490" s="6" t="s">
        <v>1742</v>
      </c>
      <c r="D1490" s="6" t="s">
        <v>365</v>
      </c>
      <c r="E1490" s="6">
        <v>0.6478</v>
      </c>
      <c r="F1490" s="6">
        <v>0.2022</v>
      </c>
      <c r="G1490" s="6">
        <v>2.05</v>
      </c>
    </row>
    <row r="1491" s="4" customFormat="1" ht="17.6" spans="1:7">
      <c r="A1491" s="6" t="s">
        <v>193</v>
      </c>
      <c r="B1491" s="6">
        <v>603533</v>
      </c>
      <c r="C1491" s="6" t="s">
        <v>1743</v>
      </c>
      <c r="D1491" s="6" t="s">
        <v>325</v>
      </c>
      <c r="E1491" s="6">
        <v>0.646</v>
      </c>
      <c r="F1491" s="6">
        <v>0.6921</v>
      </c>
      <c r="G1491" s="6">
        <v>34</v>
      </c>
    </row>
    <row r="1492" s="4" customFormat="1" ht="17.6" spans="1:7">
      <c r="A1492" s="6" t="s">
        <v>193</v>
      </c>
      <c r="B1492" s="6">
        <v>600335</v>
      </c>
      <c r="C1492" s="6" t="s">
        <v>1744</v>
      </c>
      <c r="D1492" s="6" t="s">
        <v>204</v>
      </c>
      <c r="E1492" s="6">
        <v>0.6457</v>
      </c>
      <c r="F1492" s="6">
        <v>0.0014</v>
      </c>
      <c r="G1492" s="6">
        <v>4.93</v>
      </c>
    </row>
    <row r="1493" s="4" customFormat="1" ht="17.6" spans="1:7">
      <c r="A1493" s="6" t="s">
        <v>193</v>
      </c>
      <c r="B1493" s="6">
        <v>603557</v>
      </c>
      <c r="C1493" s="6" t="s">
        <v>1745</v>
      </c>
      <c r="D1493" s="6" t="s">
        <v>201</v>
      </c>
      <c r="E1493" s="6">
        <v>0.6455</v>
      </c>
      <c r="F1493" s="6">
        <v>0.3158</v>
      </c>
      <c r="G1493" s="6">
        <v>8.22</v>
      </c>
    </row>
    <row r="1494" s="4" customFormat="1" ht="17.6" spans="1:7">
      <c r="A1494" s="6" t="s">
        <v>193</v>
      </c>
      <c r="B1494" s="6">
        <v>603239</v>
      </c>
      <c r="C1494" s="6" t="s">
        <v>1746</v>
      </c>
      <c r="D1494" s="6" t="s">
        <v>283</v>
      </c>
      <c r="E1494" s="6">
        <v>0.6452</v>
      </c>
      <c r="F1494" s="6">
        <v>0.5538</v>
      </c>
      <c r="G1494" s="6">
        <v>12.55</v>
      </c>
    </row>
    <row r="1495" s="4" customFormat="1" ht="17.6" spans="1:7">
      <c r="A1495" s="6" t="s">
        <v>335</v>
      </c>
      <c r="B1495" s="6">
        <v>2475</v>
      </c>
      <c r="C1495" s="6" t="s">
        <v>1747</v>
      </c>
      <c r="D1495" s="6" t="s">
        <v>408</v>
      </c>
      <c r="E1495" s="6">
        <v>0.6444</v>
      </c>
      <c r="F1495" s="6">
        <v>0.932</v>
      </c>
      <c r="G1495" s="6">
        <v>47.31</v>
      </c>
    </row>
    <row r="1496" s="4" customFormat="1" ht="17.6" spans="1:7">
      <c r="A1496" s="6" t="s">
        <v>335</v>
      </c>
      <c r="B1496" s="6">
        <v>300463</v>
      </c>
      <c r="C1496" s="6" t="s">
        <v>1748</v>
      </c>
      <c r="D1496" s="6" t="s">
        <v>438</v>
      </c>
      <c r="E1496" s="6">
        <v>0.6442</v>
      </c>
      <c r="F1496" s="6">
        <v>0.7267</v>
      </c>
      <c r="G1496" s="6">
        <v>37.39</v>
      </c>
    </row>
    <row r="1497" s="4" customFormat="1" ht="17.6" spans="1:7">
      <c r="A1497" s="6" t="s">
        <v>335</v>
      </c>
      <c r="B1497" s="6">
        <v>2800</v>
      </c>
      <c r="C1497" s="6" t="s">
        <v>1749</v>
      </c>
      <c r="D1497" s="6" t="s">
        <v>287</v>
      </c>
      <c r="E1497" s="6">
        <v>0.6429</v>
      </c>
      <c r="F1497" s="6">
        <v>0.1068</v>
      </c>
      <c r="G1497" s="6">
        <v>19.29</v>
      </c>
    </row>
    <row r="1498" s="4" customFormat="1" ht="17.6" spans="1:7">
      <c r="A1498" s="6" t="s">
        <v>335</v>
      </c>
      <c r="B1498" s="6">
        <v>96</v>
      </c>
      <c r="C1498" s="6" t="s">
        <v>1750</v>
      </c>
      <c r="D1498" s="6" t="s">
        <v>259</v>
      </c>
      <c r="E1498" s="6">
        <v>0.6404</v>
      </c>
      <c r="F1498" s="6">
        <v>0.4454</v>
      </c>
      <c r="G1498" s="6">
        <v>10.78</v>
      </c>
    </row>
    <row r="1499" s="4" customFormat="1" ht="17.6" spans="1:7">
      <c r="A1499" s="6" t="s">
        <v>335</v>
      </c>
      <c r="B1499" s="6">
        <v>300691</v>
      </c>
      <c r="C1499" s="6" t="s">
        <v>1751</v>
      </c>
      <c r="D1499" s="6" t="s">
        <v>408</v>
      </c>
      <c r="E1499" s="6">
        <v>0.6399</v>
      </c>
      <c r="F1499" s="6">
        <v>0.0393</v>
      </c>
      <c r="G1499" s="6">
        <v>14.37</v>
      </c>
    </row>
    <row r="1500" s="4" customFormat="1" ht="17.6" spans="1:7">
      <c r="A1500" s="6" t="s">
        <v>193</v>
      </c>
      <c r="B1500" s="6">
        <v>900943</v>
      </c>
      <c r="C1500" s="6" t="s">
        <v>1752</v>
      </c>
      <c r="D1500" s="6"/>
      <c r="E1500" s="6">
        <v>0.6395</v>
      </c>
      <c r="F1500" s="6">
        <v>0.0054</v>
      </c>
      <c r="G1500" s="6">
        <v>0.46</v>
      </c>
    </row>
    <row r="1501" s="4" customFormat="1" ht="17.6" spans="1:7">
      <c r="A1501" s="6" t="s">
        <v>193</v>
      </c>
      <c r="B1501" s="6">
        <v>900904</v>
      </c>
      <c r="C1501" s="6" t="s">
        <v>1753</v>
      </c>
      <c r="D1501" s="6"/>
      <c r="E1501" s="6">
        <v>0.6391</v>
      </c>
      <c r="F1501" s="6">
        <v>0</v>
      </c>
      <c r="G1501" s="6">
        <v>0.666</v>
      </c>
    </row>
    <row r="1502" s="4" customFormat="1" ht="17.6" spans="1:7">
      <c r="A1502" s="6" t="s">
        <v>193</v>
      </c>
      <c r="B1502" s="6">
        <v>600716</v>
      </c>
      <c r="C1502" s="6" t="s">
        <v>1754</v>
      </c>
      <c r="D1502" s="6" t="s">
        <v>212</v>
      </c>
      <c r="E1502" s="6">
        <v>0.639</v>
      </c>
      <c r="F1502" s="6">
        <v>0.0008</v>
      </c>
      <c r="G1502" s="6">
        <v>3.62</v>
      </c>
    </row>
    <row r="1503" s="4" customFormat="1" ht="17.6" spans="1:7">
      <c r="A1503" s="6" t="s">
        <v>335</v>
      </c>
      <c r="B1503" s="6">
        <v>300040</v>
      </c>
      <c r="C1503" s="6" t="s">
        <v>1755</v>
      </c>
      <c r="D1503" s="6" t="s">
        <v>220</v>
      </c>
      <c r="E1503" s="6">
        <v>0.639</v>
      </c>
      <c r="F1503" s="6">
        <v>0.1996</v>
      </c>
      <c r="G1503" s="6">
        <v>6.49</v>
      </c>
    </row>
    <row r="1504" s="4" customFormat="1" ht="17.6" spans="1:7">
      <c r="A1504" s="6" t="s">
        <v>335</v>
      </c>
      <c r="B1504" s="6">
        <v>300382</v>
      </c>
      <c r="C1504" s="6" t="s">
        <v>1756</v>
      </c>
      <c r="D1504" s="6" t="s">
        <v>318</v>
      </c>
      <c r="E1504" s="6">
        <v>0.6386</v>
      </c>
      <c r="F1504" s="6">
        <v>0.2171</v>
      </c>
      <c r="G1504" s="6">
        <v>6.34</v>
      </c>
    </row>
    <row r="1505" s="4" customFormat="1" ht="17.6" spans="1:7">
      <c r="A1505" s="6" t="s">
        <v>193</v>
      </c>
      <c r="B1505" s="6">
        <v>600312</v>
      </c>
      <c r="C1505" s="6" t="s">
        <v>1757</v>
      </c>
      <c r="D1505" s="6" t="s">
        <v>220</v>
      </c>
      <c r="E1505" s="6">
        <v>0.6384</v>
      </c>
      <c r="F1505" s="6">
        <v>0.1612</v>
      </c>
      <c r="G1505" s="6">
        <v>8.42</v>
      </c>
    </row>
    <row r="1506" s="4" customFormat="1" ht="17.6" spans="1:7">
      <c r="A1506" s="6" t="s">
        <v>335</v>
      </c>
      <c r="B1506" s="6">
        <v>2481</v>
      </c>
      <c r="C1506" s="6" t="s">
        <v>1758</v>
      </c>
      <c r="D1506" s="6" t="s">
        <v>348</v>
      </c>
      <c r="E1506" s="6">
        <v>0.6383</v>
      </c>
      <c r="F1506" s="6">
        <v>0.8672</v>
      </c>
      <c r="G1506" s="6">
        <v>12.95</v>
      </c>
    </row>
    <row r="1507" s="4" customFormat="1" ht="17.6" spans="1:7">
      <c r="A1507" s="6" t="s">
        <v>193</v>
      </c>
      <c r="B1507" s="6">
        <v>600021</v>
      </c>
      <c r="C1507" s="6" t="s">
        <v>1759</v>
      </c>
      <c r="D1507" s="6" t="s">
        <v>230</v>
      </c>
      <c r="E1507" s="6">
        <v>0.6379</v>
      </c>
      <c r="F1507" s="6">
        <v>0.043</v>
      </c>
      <c r="G1507" s="6">
        <v>7.36</v>
      </c>
    </row>
    <row r="1508" s="4" customFormat="1" ht="17.6" spans="1:7">
      <c r="A1508" s="6" t="s">
        <v>335</v>
      </c>
      <c r="B1508" s="6">
        <v>300768</v>
      </c>
      <c r="C1508" s="6" t="s">
        <v>1760</v>
      </c>
      <c r="D1508" s="6" t="s">
        <v>242</v>
      </c>
      <c r="E1508" s="6">
        <v>0.6367</v>
      </c>
      <c r="F1508" s="6">
        <v>0.6406</v>
      </c>
      <c r="G1508" s="6">
        <v>44.14</v>
      </c>
    </row>
    <row r="1509" s="4" customFormat="1" ht="17.6" spans="1:7">
      <c r="A1509" s="6" t="s">
        <v>193</v>
      </c>
      <c r="B1509" s="6">
        <v>688036</v>
      </c>
      <c r="C1509" s="6" t="s">
        <v>1761</v>
      </c>
      <c r="D1509" s="6" t="s">
        <v>245</v>
      </c>
      <c r="E1509" s="6">
        <v>0.6357</v>
      </c>
      <c r="F1509" s="6">
        <v>0.6929</v>
      </c>
      <c r="G1509" s="6">
        <v>54.5</v>
      </c>
    </row>
    <row r="1510" s="4" customFormat="1" ht="17.6" spans="1:7">
      <c r="A1510" s="6" t="s">
        <v>193</v>
      </c>
      <c r="B1510" s="6">
        <v>603987</v>
      </c>
      <c r="C1510" s="6" t="s">
        <v>1762</v>
      </c>
      <c r="D1510" s="6" t="s">
        <v>642</v>
      </c>
      <c r="E1510" s="6">
        <v>0.6353</v>
      </c>
      <c r="F1510" s="6">
        <v>0.7056</v>
      </c>
      <c r="G1510" s="6">
        <v>12.82</v>
      </c>
    </row>
    <row r="1511" s="4" customFormat="1" ht="17.6" spans="1:7">
      <c r="A1511" s="6" t="s">
        <v>193</v>
      </c>
      <c r="B1511" s="6">
        <v>600036</v>
      </c>
      <c r="C1511" s="6" t="s">
        <v>136</v>
      </c>
      <c r="D1511" s="6" t="s">
        <v>1455</v>
      </c>
      <c r="E1511" s="6">
        <v>0.6349</v>
      </c>
      <c r="F1511" s="6">
        <v>0.4656</v>
      </c>
      <c r="G1511" s="6">
        <v>35.09</v>
      </c>
    </row>
    <row r="1512" s="4" customFormat="1" ht="17.6" spans="1:7">
      <c r="A1512" s="6" t="s">
        <v>193</v>
      </c>
      <c r="B1512" s="6">
        <v>603038</v>
      </c>
      <c r="C1512" s="6" t="s">
        <v>1763</v>
      </c>
      <c r="D1512" s="6" t="s">
        <v>309</v>
      </c>
      <c r="E1512" s="6">
        <v>0.6345</v>
      </c>
      <c r="F1512" s="6">
        <v>0.2416</v>
      </c>
      <c r="G1512" s="6">
        <v>12.9</v>
      </c>
    </row>
    <row r="1513" s="4" customFormat="1" ht="17.6" spans="1:7">
      <c r="A1513" s="6" t="s">
        <v>193</v>
      </c>
      <c r="B1513" s="6">
        <v>600131</v>
      </c>
      <c r="C1513" s="6" t="s">
        <v>1764</v>
      </c>
      <c r="D1513" s="6" t="s">
        <v>230</v>
      </c>
      <c r="E1513" s="6">
        <v>0.6343</v>
      </c>
      <c r="F1513" s="6">
        <v>0.9486</v>
      </c>
      <c r="G1513" s="6">
        <v>19.59</v>
      </c>
    </row>
    <row r="1514" s="4" customFormat="1" ht="17.6" spans="1:7">
      <c r="A1514" s="6" t="s">
        <v>335</v>
      </c>
      <c r="B1514" s="6">
        <v>300808</v>
      </c>
      <c r="C1514" s="6" t="s">
        <v>1765</v>
      </c>
      <c r="D1514" s="6" t="s">
        <v>220</v>
      </c>
      <c r="E1514" s="6">
        <v>0.6337</v>
      </c>
      <c r="F1514" s="6">
        <v>0.4059</v>
      </c>
      <c r="G1514" s="6">
        <v>20.49</v>
      </c>
    </row>
    <row r="1515" s="4" customFormat="1" ht="17.6" spans="1:7">
      <c r="A1515" s="6" t="s">
        <v>335</v>
      </c>
      <c r="B1515" s="6">
        <v>2413</v>
      </c>
      <c r="C1515" s="6" t="s">
        <v>1766</v>
      </c>
      <c r="D1515" s="6" t="s">
        <v>521</v>
      </c>
      <c r="E1515" s="6">
        <v>0.6333</v>
      </c>
      <c r="F1515" s="6">
        <v>0.726</v>
      </c>
      <c r="G1515" s="6">
        <v>8.13</v>
      </c>
    </row>
    <row r="1516" s="4" customFormat="1" ht="17.6" spans="1:7">
      <c r="A1516" s="6" t="s">
        <v>193</v>
      </c>
      <c r="B1516" s="6">
        <v>603105</v>
      </c>
      <c r="C1516" s="6" t="s">
        <v>1767</v>
      </c>
      <c r="D1516" s="6" t="s">
        <v>228</v>
      </c>
      <c r="E1516" s="6">
        <v>0.6327</v>
      </c>
      <c r="F1516" s="6">
        <v>0.4331</v>
      </c>
      <c r="G1516" s="6">
        <v>9.22</v>
      </c>
    </row>
    <row r="1517" s="4" customFormat="1" ht="17.6" spans="1:7">
      <c r="A1517" s="6" t="s">
        <v>335</v>
      </c>
      <c r="B1517" s="6">
        <v>2432</v>
      </c>
      <c r="C1517" s="6" t="s">
        <v>1768</v>
      </c>
      <c r="D1517" s="6" t="s">
        <v>642</v>
      </c>
      <c r="E1517" s="6">
        <v>0.6327</v>
      </c>
      <c r="F1517" s="6">
        <v>0.2498</v>
      </c>
      <c r="G1517" s="6">
        <v>9.24</v>
      </c>
    </row>
    <row r="1518" s="4" customFormat="1" ht="17.6" spans="1:7">
      <c r="A1518" s="6" t="s">
        <v>335</v>
      </c>
      <c r="B1518" s="6">
        <v>300725</v>
      </c>
      <c r="C1518" s="6" t="s">
        <v>1769</v>
      </c>
      <c r="D1518" s="6" t="s">
        <v>532</v>
      </c>
      <c r="E1518" s="6">
        <v>0.6326</v>
      </c>
      <c r="F1518" s="6">
        <v>0.7114</v>
      </c>
      <c r="G1518" s="6">
        <v>80.19</v>
      </c>
    </row>
    <row r="1519" s="4" customFormat="1" ht="17.6" spans="1:7">
      <c r="A1519" s="6" t="s">
        <v>335</v>
      </c>
      <c r="B1519" s="6">
        <v>2900</v>
      </c>
      <c r="C1519" s="6" t="s">
        <v>1770</v>
      </c>
      <c r="D1519" s="6" t="s">
        <v>342</v>
      </c>
      <c r="E1519" s="6">
        <v>0.6323</v>
      </c>
      <c r="F1519" s="6">
        <v>0.1331</v>
      </c>
      <c r="G1519" s="6">
        <v>11.05</v>
      </c>
    </row>
    <row r="1520" s="4" customFormat="1" ht="17.6" spans="1:7">
      <c r="A1520" s="6" t="s">
        <v>335</v>
      </c>
      <c r="B1520" s="6">
        <v>300512</v>
      </c>
      <c r="C1520" s="6" t="s">
        <v>1771</v>
      </c>
      <c r="D1520" s="6" t="s">
        <v>237</v>
      </c>
      <c r="E1520" s="6">
        <v>0.6322</v>
      </c>
      <c r="F1520" s="6">
        <v>0.0052</v>
      </c>
      <c r="G1520" s="6">
        <v>10.21</v>
      </c>
    </row>
    <row r="1521" s="4" customFormat="1" ht="17.6" spans="1:7">
      <c r="A1521" s="6" t="s">
        <v>193</v>
      </c>
      <c r="B1521" s="6">
        <v>603721</v>
      </c>
      <c r="C1521" s="6" t="s">
        <v>1772</v>
      </c>
      <c r="D1521" s="6" t="s">
        <v>206</v>
      </c>
      <c r="E1521" s="6">
        <v>0.6313</v>
      </c>
      <c r="F1521" s="6">
        <v>0.6252</v>
      </c>
      <c r="G1521" s="6">
        <v>20.24</v>
      </c>
    </row>
    <row r="1522" s="4" customFormat="1" ht="17.6" spans="1:7">
      <c r="A1522" s="6" t="s">
        <v>193</v>
      </c>
      <c r="B1522" s="6">
        <v>600152</v>
      </c>
      <c r="C1522" s="6" t="s">
        <v>1773</v>
      </c>
      <c r="D1522" s="6" t="s">
        <v>370</v>
      </c>
      <c r="E1522" s="6">
        <v>0.6311</v>
      </c>
      <c r="F1522" s="6">
        <v>0.1503</v>
      </c>
      <c r="G1522" s="6">
        <v>5.74</v>
      </c>
    </row>
    <row r="1523" s="4" customFormat="1" ht="17.6" spans="1:7">
      <c r="A1523" s="6" t="s">
        <v>335</v>
      </c>
      <c r="B1523" s="6">
        <v>300749</v>
      </c>
      <c r="C1523" s="6" t="s">
        <v>1774</v>
      </c>
      <c r="D1523" s="6" t="s">
        <v>263</v>
      </c>
      <c r="E1523" s="6">
        <v>0.6307</v>
      </c>
      <c r="F1523" s="6">
        <v>0.0054</v>
      </c>
      <c r="G1523" s="6">
        <v>9.83</v>
      </c>
    </row>
    <row r="1524" s="4" customFormat="1" ht="17.6" spans="1:7">
      <c r="A1524" s="6" t="s">
        <v>335</v>
      </c>
      <c r="B1524" s="6">
        <v>2959</v>
      </c>
      <c r="C1524" s="6" t="s">
        <v>1775</v>
      </c>
      <c r="D1524" s="6" t="s">
        <v>265</v>
      </c>
      <c r="E1524" s="6">
        <v>0.6303</v>
      </c>
      <c r="F1524" s="6">
        <v>0.9818</v>
      </c>
      <c r="G1524" s="6">
        <v>101.3</v>
      </c>
    </row>
    <row r="1525" s="4" customFormat="1" ht="17.6" spans="1:7">
      <c r="A1525" s="6" t="s">
        <v>335</v>
      </c>
      <c r="B1525" s="6">
        <v>2442</v>
      </c>
      <c r="C1525" s="6" t="s">
        <v>1776</v>
      </c>
      <c r="D1525" s="6" t="s">
        <v>257</v>
      </c>
      <c r="E1525" s="6">
        <v>0.6302</v>
      </c>
      <c r="F1525" s="6">
        <v>0.0058</v>
      </c>
      <c r="G1525" s="6">
        <v>3.95</v>
      </c>
    </row>
    <row r="1526" s="4" customFormat="1" ht="17.6" spans="1:7">
      <c r="A1526" s="6" t="s">
        <v>335</v>
      </c>
      <c r="B1526" s="6">
        <v>2767</v>
      </c>
      <c r="C1526" s="6" t="s">
        <v>1777</v>
      </c>
      <c r="D1526" s="6" t="s">
        <v>370</v>
      </c>
      <c r="E1526" s="6">
        <v>0.6294</v>
      </c>
      <c r="F1526" s="6">
        <v>0.0681</v>
      </c>
      <c r="G1526" s="6">
        <v>13.23</v>
      </c>
    </row>
    <row r="1527" s="4" customFormat="1" ht="17.6" spans="1:7">
      <c r="A1527" s="6" t="s">
        <v>335</v>
      </c>
      <c r="B1527" s="6">
        <v>2545</v>
      </c>
      <c r="C1527" s="6" t="s">
        <v>1778</v>
      </c>
      <c r="D1527" s="6" t="s">
        <v>305</v>
      </c>
      <c r="E1527" s="6">
        <v>0.6288</v>
      </c>
      <c r="F1527" s="6">
        <v>0.3617</v>
      </c>
      <c r="G1527" s="6">
        <v>7.98</v>
      </c>
    </row>
    <row r="1528" s="4" customFormat="1" ht="17.6" spans="1:7">
      <c r="A1528" s="6" t="s">
        <v>335</v>
      </c>
      <c r="B1528" s="6">
        <v>300373</v>
      </c>
      <c r="C1528" s="6" t="s">
        <v>177</v>
      </c>
      <c r="D1528" s="6" t="s">
        <v>228</v>
      </c>
      <c r="E1528" s="6">
        <v>0.628</v>
      </c>
      <c r="F1528" s="6">
        <v>0.3613</v>
      </c>
      <c r="G1528" s="6">
        <v>26.36</v>
      </c>
    </row>
    <row r="1529" s="4" customFormat="1" ht="17.6" spans="1:7">
      <c r="A1529" s="6" t="s">
        <v>193</v>
      </c>
      <c r="B1529" s="6">
        <v>601099</v>
      </c>
      <c r="C1529" s="6" t="s">
        <v>1779</v>
      </c>
      <c r="D1529" s="6" t="s">
        <v>273</v>
      </c>
      <c r="E1529" s="6">
        <v>0.6247</v>
      </c>
      <c r="F1529" s="6">
        <v>0.1125</v>
      </c>
      <c r="G1529" s="6">
        <v>3.25</v>
      </c>
    </row>
    <row r="1530" s="4" customFormat="1" ht="17.6" spans="1:7">
      <c r="A1530" s="6" t="s">
        <v>335</v>
      </c>
      <c r="B1530" s="6">
        <v>300689</v>
      </c>
      <c r="C1530" s="6" t="s">
        <v>1780</v>
      </c>
      <c r="D1530" s="6" t="s">
        <v>408</v>
      </c>
      <c r="E1530" s="6">
        <v>0.6229</v>
      </c>
      <c r="F1530" s="6">
        <v>0.1373</v>
      </c>
      <c r="G1530" s="6">
        <v>33.27</v>
      </c>
    </row>
    <row r="1531" s="4" customFormat="1" ht="17.6" spans="1:7">
      <c r="A1531" s="6" t="s">
        <v>335</v>
      </c>
      <c r="B1531" s="6">
        <v>2385</v>
      </c>
      <c r="C1531" s="6" t="s">
        <v>1781</v>
      </c>
      <c r="D1531" s="6" t="s">
        <v>214</v>
      </c>
      <c r="E1531" s="6">
        <v>0.6224</v>
      </c>
      <c r="F1531" s="6">
        <v>0.5142</v>
      </c>
      <c r="G1531" s="6">
        <v>9.06</v>
      </c>
    </row>
    <row r="1532" s="4" customFormat="1" ht="17.6" spans="1:7">
      <c r="A1532" s="6" t="s">
        <v>193</v>
      </c>
      <c r="B1532" s="6">
        <v>600622</v>
      </c>
      <c r="C1532" s="6" t="s">
        <v>1782</v>
      </c>
      <c r="D1532" s="6" t="s">
        <v>212</v>
      </c>
      <c r="E1532" s="6">
        <v>0.6217</v>
      </c>
      <c r="F1532" s="6">
        <v>0.195</v>
      </c>
      <c r="G1532" s="6">
        <v>4.52</v>
      </c>
    </row>
    <row r="1533" s="4" customFormat="1" ht="17.6" spans="1:7">
      <c r="A1533" s="6" t="s">
        <v>335</v>
      </c>
      <c r="B1533" s="6">
        <v>2763</v>
      </c>
      <c r="C1533" s="6" t="s">
        <v>1783</v>
      </c>
      <c r="D1533" s="6" t="s">
        <v>201</v>
      </c>
      <c r="E1533" s="6">
        <v>0.6216</v>
      </c>
      <c r="F1533" s="6">
        <v>0.0545</v>
      </c>
      <c r="G1533" s="6">
        <v>7.16</v>
      </c>
    </row>
    <row r="1534" s="4" customFormat="1" ht="17.6" spans="1:7">
      <c r="A1534" s="6" t="s">
        <v>193</v>
      </c>
      <c r="B1534" s="6">
        <v>601339</v>
      </c>
      <c r="C1534" s="6" t="s">
        <v>1784</v>
      </c>
      <c r="D1534" s="6" t="s">
        <v>276</v>
      </c>
      <c r="E1534" s="6">
        <v>0.6215</v>
      </c>
      <c r="F1534" s="6">
        <v>0.001</v>
      </c>
      <c r="G1534" s="6">
        <v>3.34</v>
      </c>
    </row>
    <row r="1535" s="4" customFormat="1" ht="17.6" spans="1:7">
      <c r="A1535" s="6" t="s">
        <v>335</v>
      </c>
      <c r="B1535" s="6">
        <v>300033</v>
      </c>
      <c r="C1535" s="6" t="s">
        <v>1785</v>
      </c>
      <c r="D1535" s="6" t="s">
        <v>325</v>
      </c>
      <c r="E1535" s="6">
        <v>0.6212</v>
      </c>
      <c r="F1535" s="6">
        <v>0.8748</v>
      </c>
      <c r="G1535" s="6">
        <v>119.45</v>
      </c>
    </row>
    <row r="1536" s="4" customFormat="1" ht="17.6" spans="1:7">
      <c r="A1536" s="6" t="s">
        <v>193</v>
      </c>
      <c r="B1536" s="6">
        <v>600026</v>
      </c>
      <c r="C1536" s="6" t="s">
        <v>1786</v>
      </c>
      <c r="D1536" s="6" t="s">
        <v>209</v>
      </c>
      <c r="E1536" s="6">
        <v>0.6209</v>
      </c>
      <c r="F1536" s="6">
        <v>0.79</v>
      </c>
      <c r="G1536" s="6">
        <v>8.48</v>
      </c>
    </row>
    <row r="1537" s="4" customFormat="1" ht="17.6" spans="1:7">
      <c r="A1537" s="6" t="s">
        <v>193</v>
      </c>
      <c r="B1537" s="6">
        <v>600675</v>
      </c>
      <c r="C1537" s="6" t="s">
        <v>1787</v>
      </c>
      <c r="D1537" s="6" t="s">
        <v>212</v>
      </c>
      <c r="E1537" s="6">
        <v>0.6207</v>
      </c>
      <c r="F1537" s="6">
        <v>0.336</v>
      </c>
      <c r="G1537" s="6">
        <v>4.23</v>
      </c>
    </row>
    <row r="1538" s="4" customFormat="1" ht="17.6" spans="1:7">
      <c r="A1538" s="6" t="s">
        <v>335</v>
      </c>
      <c r="B1538" s="6">
        <v>707</v>
      </c>
      <c r="C1538" s="6" t="s">
        <v>1788</v>
      </c>
      <c r="D1538" s="6" t="s">
        <v>257</v>
      </c>
      <c r="E1538" s="6">
        <v>0.6207</v>
      </c>
      <c r="F1538" s="6">
        <v>1</v>
      </c>
      <c r="G1538" s="6">
        <v>2.7</v>
      </c>
    </row>
    <row r="1539" s="4" customFormat="1" ht="17.6" spans="1:7">
      <c r="A1539" s="6" t="s">
        <v>193</v>
      </c>
      <c r="B1539" s="6">
        <v>603790</v>
      </c>
      <c r="C1539" s="6" t="s">
        <v>1789</v>
      </c>
      <c r="D1539" s="6" t="s">
        <v>309</v>
      </c>
      <c r="E1539" s="6">
        <v>0.6193</v>
      </c>
      <c r="F1539" s="6">
        <v>0.0025</v>
      </c>
      <c r="G1539" s="6">
        <v>12.07</v>
      </c>
    </row>
    <row r="1540" s="4" customFormat="1" ht="17.6" spans="1:7">
      <c r="A1540" s="6" t="s">
        <v>335</v>
      </c>
      <c r="B1540" s="6">
        <v>2181</v>
      </c>
      <c r="C1540" s="6" t="s">
        <v>1790</v>
      </c>
      <c r="D1540" s="6" t="s">
        <v>206</v>
      </c>
      <c r="E1540" s="6">
        <v>0.6193</v>
      </c>
      <c r="F1540" s="6">
        <v>0.0986</v>
      </c>
      <c r="G1540" s="6">
        <v>4.54</v>
      </c>
    </row>
    <row r="1541" s="4" customFormat="1" ht="17.6" spans="1:7">
      <c r="A1541" s="6" t="s">
        <v>335</v>
      </c>
      <c r="B1541" s="6">
        <v>300818</v>
      </c>
      <c r="C1541" s="6" t="s">
        <v>1791</v>
      </c>
      <c r="D1541" s="6"/>
      <c r="E1541" s="6">
        <v>0.6182</v>
      </c>
      <c r="F1541" s="6">
        <v>0.0727</v>
      </c>
      <c r="G1541" s="6">
        <v>30.12</v>
      </c>
    </row>
    <row r="1542" s="4" customFormat="1" ht="17.6" spans="1:7">
      <c r="A1542" s="6" t="s">
        <v>193</v>
      </c>
      <c r="B1542" s="6">
        <v>600193</v>
      </c>
      <c r="C1542" s="6" t="s">
        <v>1792</v>
      </c>
      <c r="D1542" s="6" t="s">
        <v>285</v>
      </c>
      <c r="E1542" s="6">
        <v>0.6178</v>
      </c>
      <c r="F1542" s="6">
        <v>0.51</v>
      </c>
      <c r="G1542" s="6">
        <v>3.75</v>
      </c>
    </row>
    <row r="1543" s="4" customFormat="1" ht="17.6" spans="1:7">
      <c r="A1543" s="6" t="s">
        <v>193</v>
      </c>
      <c r="B1543" s="6">
        <v>603829</v>
      </c>
      <c r="C1543" s="6" t="s">
        <v>1793</v>
      </c>
      <c r="D1543" s="6" t="s">
        <v>220</v>
      </c>
      <c r="E1543" s="6">
        <v>0.6171</v>
      </c>
      <c r="F1543" s="6">
        <v>0.0598</v>
      </c>
      <c r="G1543" s="6">
        <v>10</v>
      </c>
    </row>
    <row r="1544" s="4" customFormat="1" ht="17.6" spans="1:7">
      <c r="A1544" s="6" t="s">
        <v>335</v>
      </c>
      <c r="B1544" s="6">
        <v>2239</v>
      </c>
      <c r="C1544" s="6" t="s">
        <v>1794</v>
      </c>
      <c r="D1544" s="6" t="s">
        <v>283</v>
      </c>
      <c r="E1544" s="6">
        <v>0.6167</v>
      </c>
      <c r="F1544" s="6">
        <v>0.2858</v>
      </c>
      <c r="G1544" s="6">
        <v>3.54</v>
      </c>
    </row>
    <row r="1545" s="4" customFormat="1" ht="17.6" spans="1:7">
      <c r="A1545" s="6" t="s">
        <v>335</v>
      </c>
      <c r="B1545" s="6">
        <v>300041</v>
      </c>
      <c r="C1545" s="6" t="s">
        <v>1795</v>
      </c>
      <c r="D1545" s="6" t="s">
        <v>257</v>
      </c>
      <c r="E1545" s="6">
        <v>0.6167</v>
      </c>
      <c r="F1545" s="6">
        <v>0.8124</v>
      </c>
      <c r="G1545" s="6">
        <v>15</v>
      </c>
    </row>
    <row r="1546" s="4" customFormat="1" ht="17.6" spans="1:7">
      <c r="A1546" s="6" t="s">
        <v>335</v>
      </c>
      <c r="B1546" s="6">
        <v>300335</v>
      </c>
      <c r="C1546" s="6" t="s">
        <v>1796</v>
      </c>
      <c r="D1546" s="6" t="s">
        <v>1797</v>
      </c>
      <c r="E1546" s="6">
        <v>0.6166</v>
      </c>
      <c r="F1546" s="6">
        <v>0.0103</v>
      </c>
      <c r="G1546" s="6">
        <v>4.54</v>
      </c>
    </row>
    <row r="1547" s="4" customFormat="1" ht="17.6" spans="1:7">
      <c r="A1547" s="6" t="s">
        <v>335</v>
      </c>
      <c r="B1547" s="6">
        <v>2330</v>
      </c>
      <c r="C1547" s="6" t="s">
        <v>1798</v>
      </c>
      <c r="D1547" s="6" t="s">
        <v>348</v>
      </c>
      <c r="E1547" s="6">
        <v>0.6165</v>
      </c>
      <c r="F1547" s="6">
        <v>0.4562</v>
      </c>
      <c r="G1547" s="6">
        <v>6.98</v>
      </c>
    </row>
    <row r="1548" s="4" customFormat="1" ht="17.6" spans="1:7">
      <c r="A1548" s="6" t="s">
        <v>335</v>
      </c>
      <c r="B1548" s="6">
        <v>300377</v>
      </c>
      <c r="C1548" s="6" t="s">
        <v>1799</v>
      </c>
      <c r="D1548" s="6" t="s">
        <v>1349</v>
      </c>
      <c r="E1548" s="6">
        <v>0.6164</v>
      </c>
      <c r="F1548" s="6">
        <v>0.0203</v>
      </c>
      <c r="G1548" s="6">
        <v>10.2</v>
      </c>
    </row>
    <row r="1549" s="4" customFormat="1" ht="17.6" spans="1:7">
      <c r="A1549" s="6" t="s">
        <v>335</v>
      </c>
      <c r="B1549" s="6">
        <v>300708</v>
      </c>
      <c r="C1549" s="6" t="s">
        <v>1800</v>
      </c>
      <c r="D1549" s="6" t="s">
        <v>546</v>
      </c>
      <c r="E1549" s="6">
        <v>0.6161</v>
      </c>
      <c r="F1549" s="6">
        <v>0.1516</v>
      </c>
      <c r="G1549" s="6">
        <v>12.55</v>
      </c>
    </row>
    <row r="1550" s="4" customFormat="1" ht="17.6" spans="1:7">
      <c r="A1550" s="6" t="s">
        <v>335</v>
      </c>
      <c r="B1550" s="6">
        <v>300650</v>
      </c>
      <c r="C1550" s="6" t="s">
        <v>1801</v>
      </c>
      <c r="D1550" s="6" t="s">
        <v>265</v>
      </c>
      <c r="E1550" s="6">
        <v>0.6156</v>
      </c>
      <c r="F1550" s="6">
        <v>0.0027</v>
      </c>
      <c r="G1550" s="6">
        <v>13.55</v>
      </c>
    </row>
    <row r="1551" s="4" customFormat="1" ht="17.6" spans="1:7">
      <c r="A1551" s="6" t="s">
        <v>193</v>
      </c>
      <c r="B1551" s="6">
        <v>603033</v>
      </c>
      <c r="C1551" s="6" t="s">
        <v>1802</v>
      </c>
      <c r="D1551" s="6" t="s">
        <v>448</v>
      </c>
      <c r="E1551" s="6">
        <v>0.6149</v>
      </c>
      <c r="F1551" s="6">
        <v>0.8606</v>
      </c>
      <c r="G1551" s="6">
        <v>29</v>
      </c>
    </row>
    <row r="1552" s="4" customFormat="1" ht="17.6" spans="1:7">
      <c r="A1552" s="6" t="s">
        <v>335</v>
      </c>
      <c r="B1552" s="6">
        <v>2047</v>
      </c>
      <c r="C1552" s="6" t="s">
        <v>1803</v>
      </c>
      <c r="D1552" s="6" t="s">
        <v>285</v>
      </c>
      <c r="E1552" s="6">
        <v>0.6148</v>
      </c>
      <c r="F1552" s="6">
        <v>0.0183</v>
      </c>
      <c r="G1552" s="6">
        <v>4.96</v>
      </c>
    </row>
    <row r="1553" s="4" customFormat="1" ht="17.6" spans="1:7">
      <c r="A1553" s="6" t="s">
        <v>335</v>
      </c>
      <c r="B1553" s="6">
        <v>2771</v>
      </c>
      <c r="C1553" s="6" t="s">
        <v>1804</v>
      </c>
      <c r="D1553" s="6" t="s">
        <v>455</v>
      </c>
      <c r="E1553" s="6">
        <v>0.6148</v>
      </c>
      <c r="F1553" s="6">
        <v>0.3569</v>
      </c>
      <c r="G1553" s="6">
        <v>13.17</v>
      </c>
    </row>
    <row r="1554" s="4" customFormat="1" ht="17.6" spans="1:7">
      <c r="A1554" s="6" t="s">
        <v>335</v>
      </c>
      <c r="B1554" s="6">
        <v>300125</v>
      </c>
      <c r="C1554" s="6" t="s">
        <v>1805</v>
      </c>
      <c r="D1554" s="6" t="s">
        <v>285</v>
      </c>
      <c r="E1554" s="6">
        <v>0.6144</v>
      </c>
      <c r="F1554" s="6">
        <v>0.8737</v>
      </c>
      <c r="G1554" s="6">
        <v>12.85</v>
      </c>
    </row>
    <row r="1555" s="4" customFormat="1" ht="17.6" spans="1:7">
      <c r="A1555" s="6" t="s">
        <v>335</v>
      </c>
      <c r="B1555" s="6">
        <v>2169</v>
      </c>
      <c r="C1555" s="6" t="s">
        <v>1806</v>
      </c>
      <c r="D1555" s="6" t="s">
        <v>220</v>
      </c>
      <c r="E1555" s="6">
        <v>0.6143</v>
      </c>
      <c r="F1555" s="6">
        <v>0.3598</v>
      </c>
      <c r="G1555" s="6">
        <v>7.95</v>
      </c>
    </row>
    <row r="1556" s="4" customFormat="1" ht="17.6" spans="1:7">
      <c r="A1556" s="6" t="s">
        <v>335</v>
      </c>
      <c r="B1556" s="6">
        <v>300651</v>
      </c>
      <c r="C1556" s="6" t="s">
        <v>1807</v>
      </c>
      <c r="D1556" s="6" t="s">
        <v>432</v>
      </c>
      <c r="E1556" s="6">
        <v>0.6135</v>
      </c>
      <c r="F1556" s="6">
        <v>0.5131</v>
      </c>
      <c r="G1556" s="6">
        <v>25.08</v>
      </c>
    </row>
    <row r="1557" s="4" customFormat="1" ht="17.6" spans="1:7">
      <c r="A1557" s="6" t="s">
        <v>335</v>
      </c>
      <c r="B1557" s="6">
        <v>300634</v>
      </c>
      <c r="C1557" s="6" t="s">
        <v>1808</v>
      </c>
      <c r="D1557" s="6" t="s">
        <v>455</v>
      </c>
      <c r="E1557" s="6">
        <v>0.6133</v>
      </c>
      <c r="F1557" s="6">
        <v>0.2266</v>
      </c>
      <c r="G1557" s="6">
        <v>20.99</v>
      </c>
    </row>
    <row r="1558" s="4" customFormat="1" ht="17.6" spans="1:7">
      <c r="A1558" s="6" t="s">
        <v>193</v>
      </c>
      <c r="B1558" s="6">
        <v>603189</v>
      </c>
      <c r="C1558" s="6" t="s">
        <v>1809</v>
      </c>
      <c r="D1558" s="6" t="s">
        <v>242</v>
      </c>
      <c r="E1558" s="6">
        <v>0.6132</v>
      </c>
      <c r="F1558" s="6">
        <v>0.6621</v>
      </c>
      <c r="G1558" s="6">
        <v>21.71</v>
      </c>
    </row>
    <row r="1559" s="4" customFormat="1" ht="17.6" spans="1:7">
      <c r="A1559" s="6" t="s">
        <v>335</v>
      </c>
      <c r="B1559" s="6">
        <v>300663</v>
      </c>
      <c r="C1559" s="6" t="s">
        <v>1810</v>
      </c>
      <c r="D1559" s="6" t="s">
        <v>242</v>
      </c>
      <c r="E1559" s="6">
        <v>0.6124</v>
      </c>
      <c r="F1559" s="6">
        <v>0.6252</v>
      </c>
      <c r="G1559" s="6">
        <v>23.44</v>
      </c>
    </row>
    <row r="1560" s="4" customFormat="1" ht="17.6" spans="1:7">
      <c r="A1560" s="6" t="s">
        <v>335</v>
      </c>
      <c r="B1560" s="6">
        <v>300363</v>
      </c>
      <c r="C1560" s="6" t="s">
        <v>1811</v>
      </c>
      <c r="D1560" s="6" t="s">
        <v>342</v>
      </c>
      <c r="E1560" s="6">
        <v>0.6116</v>
      </c>
      <c r="F1560" s="6">
        <v>0.4103</v>
      </c>
      <c r="G1560" s="6">
        <v>28.24</v>
      </c>
    </row>
    <row r="1561" s="4" customFormat="1" ht="17.6" spans="1:7">
      <c r="A1561" s="6" t="s">
        <v>335</v>
      </c>
      <c r="B1561" s="6">
        <v>2252</v>
      </c>
      <c r="C1561" s="6" t="s">
        <v>1812</v>
      </c>
      <c r="D1561" s="6" t="s">
        <v>438</v>
      </c>
      <c r="E1561" s="6">
        <v>0.6115</v>
      </c>
      <c r="F1561" s="6">
        <v>0.0087</v>
      </c>
      <c r="G1561" s="6">
        <v>8.47</v>
      </c>
    </row>
    <row r="1562" s="4" customFormat="1" ht="17.6" spans="1:7">
      <c r="A1562" s="6" t="s">
        <v>335</v>
      </c>
      <c r="B1562" s="6">
        <v>2405</v>
      </c>
      <c r="C1562" s="6" t="s">
        <v>1813</v>
      </c>
      <c r="D1562" s="6" t="s">
        <v>242</v>
      </c>
      <c r="E1562" s="6">
        <v>0.6115</v>
      </c>
      <c r="F1562" s="6">
        <v>0.255</v>
      </c>
      <c r="G1562" s="6">
        <v>14.7</v>
      </c>
    </row>
    <row r="1563" s="4" customFormat="1" ht="17.6" spans="1:7">
      <c r="A1563" s="6" t="s">
        <v>193</v>
      </c>
      <c r="B1563" s="6">
        <v>600896</v>
      </c>
      <c r="C1563" s="6" t="s">
        <v>1814</v>
      </c>
      <c r="D1563" s="6" t="s">
        <v>338</v>
      </c>
      <c r="E1563" s="6">
        <v>0.611</v>
      </c>
      <c r="F1563" s="6">
        <v>0.6466</v>
      </c>
      <c r="G1563" s="6">
        <v>4.34</v>
      </c>
    </row>
    <row r="1564" s="4" customFormat="1" ht="17.6" spans="1:7">
      <c r="A1564" s="6" t="s">
        <v>193</v>
      </c>
      <c r="B1564" s="6">
        <v>603169</v>
      </c>
      <c r="C1564" s="6" t="s">
        <v>1815</v>
      </c>
      <c r="D1564" s="6" t="s">
        <v>318</v>
      </c>
      <c r="E1564" s="6">
        <v>0.61</v>
      </c>
      <c r="F1564" s="6">
        <v>0.2939</v>
      </c>
      <c r="G1564" s="6">
        <v>4.54</v>
      </c>
    </row>
    <row r="1565" s="4" customFormat="1" ht="17.6" spans="1:7">
      <c r="A1565" s="6" t="s">
        <v>193</v>
      </c>
      <c r="B1565" s="6">
        <v>600268</v>
      </c>
      <c r="C1565" s="6" t="s">
        <v>1816</v>
      </c>
      <c r="D1565" s="6" t="s">
        <v>220</v>
      </c>
      <c r="E1565" s="6">
        <v>0.6094</v>
      </c>
      <c r="F1565" s="6">
        <v>0.722</v>
      </c>
      <c r="G1565" s="6">
        <v>10.02</v>
      </c>
    </row>
    <row r="1566" s="4" customFormat="1" ht="17.6" spans="1:7">
      <c r="A1566" s="6" t="s">
        <v>335</v>
      </c>
      <c r="B1566" s="6">
        <v>780</v>
      </c>
      <c r="C1566" s="6" t="s">
        <v>1817</v>
      </c>
      <c r="D1566" s="6" t="s">
        <v>483</v>
      </c>
      <c r="E1566" s="6">
        <v>0.6081</v>
      </c>
      <c r="F1566" s="6">
        <v>0.0004</v>
      </c>
      <c r="G1566" s="6">
        <v>2.08</v>
      </c>
    </row>
    <row r="1567" s="4" customFormat="1" ht="17.6" spans="1:7">
      <c r="A1567" s="6" t="s">
        <v>335</v>
      </c>
      <c r="B1567" s="6">
        <v>836</v>
      </c>
      <c r="C1567" s="6" t="s">
        <v>1818</v>
      </c>
      <c r="D1567" s="6" t="s">
        <v>245</v>
      </c>
      <c r="E1567" s="6">
        <v>0.6075</v>
      </c>
      <c r="F1567" s="6">
        <v>0.5283</v>
      </c>
      <c r="G1567" s="6">
        <v>3.35</v>
      </c>
    </row>
    <row r="1568" s="4" customFormat="1" ht="17.6" spans="1:7">
      <c r="A1568" s="6" t="s">
        <v>335</v>
      </c>
      <c r="B1568" s="6">
        <v>2395</v>
      </c>
      <c r="C1568" s="6" t="s">
        <v>1819</v>
      </c>
      <c r="D1568" s="6" t="s">
        <v>309</v>
      </c>
      <c r="E1568" s="6">
        <v>0.6074</v>
      </c>
      <c r="F1568" s="6">
        <v>0.7547</v>
      </c>
      <c r="G1568" s="6">
        <v>21.45</v>
      </c>
    </row>
    <row r="1569" s="4" customFormat="1" ht="17.6" spans="1:7">
      <c r="A1569" s="6" t="s">
        <v>193</v>
      </c>
      <c r="B1569" s="6">
        <v>600272</v>
      </c>
      <c r="C1569" s="6" t="s">
        <v>1820</v>
      </c>
      <c r="D1569" s="6" t="s">
        <v>543</v>
      </c>
      <c r="E1569" s="6">
        <v>0.6061</v>
      </c>
      <c r="F1569" s="6">
        <v>0.0124</v>
      </c>
      <c r="G1569" s="6">
        <v>7.22</v>
      </c>
    </row>
    <row r="1570" s="4" customFormat="1" ht="17.6" spans="1:7">
      <c r="A1570" s="6" t="s">
        <v>335</v>
      </c>
      <c r="B1570" s="6">
        <v>300448</v>
      </c>
      <c r="C1570" s="6" t="s">
        <v>1821</v>
      </c>
      <c r="D1570" s="6" t="s">
        <v>370</v>
      </c>
      <c r="E1570" s="6">
        <v>0.6059</v>
      </c>
      <c r="F1570" s="6">
        <v>0.4171</v>
      </c>
      <c r="G1570" s="6">
        <v>9.11</v>
      </c>
    </row>
    <row r="1571" s="4" customFormat="1" ht="17.6" spans="1:7">
      <c r="A1571" s="6" t="s">
        <v>335</v>
      </c>
      <c r="B1571" s="6">
        <v>2906</v>
      </c>
      <c r="C1571" s="6" t="s">
        <v>1822</v>
      </c>
      <c r="D1571" s="6" t="s">
        <v>370</v>
      </c>
      <c r="E1571" s="6">
        <v>0.6055</v>
      </c>
      <c r="F1571" s="6">
        <v>0.5829</v>
      </c>
      <c r="G1571" s="6">
        <v>13.11</v>
      </c>
    </row>
    <row r="1572" s="4" customFormat="1" ht="17.6" spans="1:7">
      <c r="A1572" s="6" t="s">
        <v>335</v>
      </c>
      <c r="B1572" s="6">
        <v>300699</v>
      </c>
      <c r="C1572" s="6" t="s">
        <v>1823</v>
      </c>
      <c r="D1572" s="6" t="s">
        <v>270</v>
      </c>
      <c r="E1572" s="6">
        <v>0.6053</v>
      </c>
      <c r="F1572" s="6">
        <v>0.8282</v>
      </c>
      <c r="G1572" s="6">
        <v>54.72</v>
      </c>
    </row>
    <row r="1573" s="4" customFormat="1" ht="17.6" spans="1:7">
      <c r="A1573" s="6" t="s">
        <v>193</v>
      </c>
      <c r="B1573" s="6">
        <v>600958</v>
      </c>
      <c r="C1573" s="6" t="s">
        <v>1824</v>
      </c>
      <c r="D1573" s="6" t="s">
        <v>273</v>
      </c>
      <c r="E1573" s="6">
        <v>0.6052</v>
      </c>
      <c r="F1573" s="6">
        <v>0.0653</v>
      </c>
      <c r="G1573" s="6">
        <v>9.4</v>
      </c>
    </row>
    <row r="1574" s="4" customFormat="1" ht="17.6" spans="1:7">
      <c r="A1574" s="6" t="s">
        <v>193</v>
      </c>
      <c r="B1574" s="6">
        <v>603089</v>
      </c>
      <c r="C1574" s="6" t="s">
        <v>1825</v>
      </c>
      <c r="D1574" s="6" t="s">
        <v>283</v>
      </c>
      <c r="E1574" s="6">
        <v>0.6048</v>
      </c>
      <c r="F1574" s="6">
        <v>0.2551</v>
      </c>
      <c r="G1574" s="6">
        <v>11.12</v>
      </c>
    </row>
    <row r="1575" s="4" customFormat="1" ht="17.6" spans="1:7">
      <c r="A1575" s="6" t="s">
        <v>335</v>
      </c>
      <c r="B1575" s="6">
        <v>2108</v>
      </c>
      <c r="C1575" s="6" t="s">
        <v>1826</v>
      </c>
      <c r="D1575" s="6" t="s">
        <v>309</v>
      </c>
      <c r="E1575" s="6">
        <v>0.6045</v>
      </c>
      <c r="F1575" s="6">
        <v>0.0357</v>
      </c>
      <c r="G1575" s="6">
        <v>3.51</v>
      </c>
    </row>
    <row r="1576" s="4" customFormat="1" ht="17.6" spans="1:7">
      <c r="A1576" s="6" t="s">
        <v>335</v>
      </c>
      <c r="B1576" s="6">
        <v>2464</v>
      </c>
      <c r="C1576" s="6" t="s">
        <v>1827</v>
      </c>
      <c r="D1576" s="6" t="s">
        <v>325</v>
      </c>
      <c r="E1576" s="6">
        <v>0.6033</v>
      </c>
      <c r="F1576" s="6">
        <v>0.9972</v>
      </c>
      <c r="G1576" s="6">
        <v>6.52</v>
      </c>
    </row>
    <row r="1577" s="4" customFormat="1" ht="17.6" spans="1:7">
      <c r="A1577" s="6" t="s">
        <v>335</v>
      </c>
      <c r="B1577" s="6">
        <v>502</v>
      </c>
      <c r="C1577" s="6" t="s">
        <v>1828</v>
      </c>
      <c r="D1577" s="6" t="s">
        <v>212</v>
      </c>
      <c r="E1577" s="6">
        <v>0.6031</v>
      </c>
      <c r="F1577" s="6">
        <v>0.2428</v>
      </c>
      <c r="G1577" s="6">
        <v>6.46</v>
      </c>
    </row>
    <row r="1578" s="4" customFormat="1" ht="17.6" spans="1:7">
      <c r="A1578" s="6" t="s">
        <v>335</v>
      </c>
      <c r="B1578" s="6">
        <v>996</v>
      </c>
      <c r="C1578" s="6" t="s">
        <v>1829</v>
      </c>
      <c r="D1578" s="6" t="s">
        <v>204</v>
      </c>
      <c r="E1578" s="6">
        <v>0.6029</v>
      </c>
      <c r="F1578" s="6">
        <v>0.0777</v>
      </c>
      <c r="G1578" s="6">
        <v>8.01</v>
      </c>
    </row>
    <row r="1579" s="4" customFormat="1" ht="17.6" spans="1:7">
      <c r="A1579" s="6" t="s">
        <v>335</v>
      </c>
      <c r="B1579" s="6">
        <v>2708</v>
      </c>
      <c r="C1579" s="6" t="s">
        <v>1830</v>
      </c>
      <c r="D1579" s="6" t="s">
        <v>283</v>
      </c>
      <c r="E1579" s="6">
        <v>0.6028</v>
      </c>
      <c r="F1579" s="6">
        <v>0.1386</v>
      </c>
      <c r="G1579" s="6">
        <v>6.35</v>
      </c>
    </row>
    <row r="1580" s="4" customFormat="1" ht="17.6" spans="1:7">
      <c r="A1580" s="6" t="s">
        <v>193</v>
      </c>
      <c r="B1580" s="6">
        <v>600696</v>
      </c>
      <c r="C1580" s="6" t="s">
        <v>1831</v>
      </c>
      <c r="D1580" s="6" t="s">
        <v>212</v>
      </c>
      <c r="E1580" s="6">
        <v>0.6023</v>
      </c>
      <c r="F1580" s="6">
        <v>0.8789</v>
      </c>
      <c r="G1580" s="6">
        <v>12.45</v>
      </c>
    </row>
    <row r="1581" s="4" customFormat="1" ht="17.6" spans="1:7">
      <c r="A1581" s="6" t="s">
        <v>193</v>
      </c>
      <c r="B1581" s="6">
        <v>600933</v>
      </c>
      <c r="C1581" s="6" t="s">
        <v>1832</v>
      </c>
      <c r="D1581" s="6" t="s">
        <v>283</v>
      </c>
      <c r="E1581" s="6">
        <v>0.6023</v>
      </c>
      <c r="F1581" s="6">
        <v>0.552</v>
      </c>
      <c r="G1581" s="6">
        <v>11.48</v>
      </c>
    </row>
    <row r="1582" s="4" customFormat="1" ht="17.6" spans="1:7">
      <c r="A1582" s="6" t="s">
        <v>335</v>
      </c>
      <c r="B1582" s="6">
        <v>2695</v>
      </c>
      <c r="C1582" s="6" t="s">
        <v>1833</v>
      </c>
      <c r="D1582" s="6" t="s">
        <v>348</v>
      </c>
      <c r="E1582" s="6">
        <v>0.602</v>
      </c>
      <c r="F1582" s="6">
        <v>0.7749</v>
      </c>
      <c r="G1582" s="6">
        <v>20.32</v>
      </c>
    </row>
    <row r="1583" s="4" customFormat="1" ht="17.6" spans="1:7">
      <c r="A1583" s="6" t="s">
        <v>335</v>
      </c>
      <c r="B1583" s="6">
        <v>300493</v>
      </c>
      <c r="C1583" s="6" t="s">
        <v>1834</v>
      </c>
      <c r="D1583" s="6" t="s">
        <v>228</v>
      </c>
      <c r="E1583" s="6">
        <v>0.6019</v>
      </c>
      <c r="F1583" s="6">
        <v>0.3292</v>
      </c>
      <c r="G1583" s="6">
        <v>8.54</v>
      </c>
    </row>
    <row r="1584" s="4" customFormat="1" ht="17.6" spans="1:7">
      <c r="A1584" s="6" t="s">
        <v>335</v>
      </c>
      <c r="B1584" s="6">
        <v>2369</v>
      </c>
      <c r="C1584" s="6" t="s">
        <v>1835</v>
      </c>
      <c r="D1584" s="6" t="s">
        <v>245</v>
      </c>
      <c r="E1584" s="6">
        <v>0.6018</v>
      </c>
      <c r="F1584" s="6">
        <v>0.1414</v>
      </c>
      <c r="G1584" s="6">
        <v>8.3</v>
      </c>
    </row>
    <row r="1585" s="4" customFormat="1" ht="17.6" spans="1:7">
      <c r="A1585" s="6" t="s">
        <v>335</v>
      </c>
      <c r="B1585" s="6">
        <v>300612</v>
      </c>
      <c r="C1585" s="6" t="s">
        <v>1836</v>
      </c>
      <c r="D1585" s="6" t="s">
        <v>359</v>
      </c>
      <c r="E1585" s="6">
        <v>0.6013</v>
      </c>
      <c r="F1585" s="6">
        <v>0.0703</v>
      </c>
      <c r="G1585" s="6">
        <v>12.4</v>
      </c>
    </row>
    <row r="1586" s="4" customFormat="1" ht="17.6" spans="1:7">
      <c r="A1586" s="6" t="s">
        <v>335</v>
      </c>
      <c r="B1586" s="6">
        <v>300765</v>
      </c>
      <c r="C1586" s="6" t="s">
        <v>1837</v>
      </c>
      <c r="D1586" s="6" t="s">
        <v>348</v>
      </c>
      <c r="E1586" s="6">
        <v>0.6</v>
      </c>
      <c r="F1586" s="6">
        <v>0.7963</v>
      </c>
      <c r="G1586" s="6">
        <v>21.58</v>
      </c>
    </row>
    <row r="1587" s="4" customFormat="1" ht="17.6" spans="1:7">
      <c r="A1587" s="6" t="s">
        <v>335</v>
      </c>
      <c r="B1587" s="6">
        <v>2559</v>
      </c>
      <c r="C1587" s="6" t="s">
        <v>1838</v>
      </c>
      <c r="D1587" s="6" t="s">
        <v>237</v>
      </c>
      <c r="E1587" s="6">
        <v>0.5999</v>
      </c>
      <c r="F1587" s="6">
        <v>0.3469</v>
      </c>
      <c r="G1587" s="6">
        <v>5.53</v>
      </c>
    </row>
    <row r="1588" s="4" customFormat="1" ht="17.6" spans="1:7">
      <c r="A1588" s="6" t="s">
        <v>193</v>
      </c>
      <c r="B1588" s="6">
        <v>600084</v>
      </c>
      <c r="C1588" s="6" t="s">
        <v>1839</v>
      </c>
      <c r="D1588" s="6" t="s">
        <v>311</v>
      </c>
      <c r="E1588" s="6">
        <v>0.5994</v>
      </c>
      <c r="F1588" s="6">
        <v>0.049</v>
      </c>
      <c r="G1588" s="6">
        <v>2.38</v>
      </c>
    </row>
    <row r="1589" s="4" customFormat="1" ht="17.6" spans="1:7">
      <c r="A1589" s="6" t="s">
        <v>335</v>
      </c>
      <c r="B1589" s="6">
        <v>300457</v>
      </c>
      <c r="C1589" s="6" t="s">
        <v>1840</v>
      </c>
      <c r="D1589" s="6" t="s">
        <v>318</v>
      </c>
      <c r="E1589" s="6">
        <v>0.5991</v>
      </c>
      <c r="F1589" s="6">
        <v>0.3835</v>
      </c>
      <c r="G1589" s="6">
        <v>42.23</v>
      </c>
    </row>
    <row r="1590" s="4" customFormat="1" ht="17.6" spans="1:7">
      <c r="A1590" s="6" t="s">
        <v>335</v>
      </c>
      <c r="B1590" s="6">
        <v>300220</v>
      </c>
      <c r="C1590" s="6" t="s">
        <v>1841</v>
      </c>
      <c r="D1590" s="6" t="s">
        <v>370</v>
      </c>
      <c r="E1590" s="6">
        <v>0.598</v>
      </c>
      <c r="F1590" s="6">
        <v>0.9857</v>
      </c>
      <c r="G1590" s="6">
        <v>51.11</v>
      </c>
    </row>
    <row r="1591" s="4" customFormat="1" ht="17.6" spans="1:7">
      <c r="A1591" s="6" t="s">
        <v>335</v>
      </c>
      <c r="B1591" s="6">
        <v>2090</v>
      </c>
      <c r="C1591" s="6" t="s">
        <v>1842</v>
      </c>
      <c r="D1591" s="6" t="s">
        <v>357</v>
      </c>
      <c r="E1591" s="6">
        <v>0.5964</v>
      </c>
      <c r="F1591" s="6">
        <v>0.0135</v>
      </c>
      <c r="G1591" s="6">
        <v>8.27</v>
      </c>
    </row>
    <row r="1592" s="4" customFormat="1" ht="17.6" spans="1:7">
      <c r="A1592" s="6" t="s">
        <v>335</v>
      </c>
      <c r="B1592" s="6">
        <v>2886</v>
      </c>
      <c r="C1592" s="6" t="s">
        <v>1843</v>
      </c>
      <c r="D1592" s="6" t="s">
        <v>309</v>
      </c>
      <c r="E1592" s="6">
        <v>0.5962</v>
      </c>
      <c r="F1592" s="6">
        <v>0.768</v>
      </c>
      <c r="G1592" s="6">
        <v>26.16</v>
      </c>
    </row>
    <row r="1593" s="4" customFormat="1" ht="17.6" spans="1:7">
      <c r="A1593" s="6" t="s">
        <v>193</v>
      </c>
      <c r="B1593" s="6">
        <v>603613</v>
      </c>
      <c r="C1593" s="6" t="s">
        <v>1844</v>
      </c>
      <c r="D1593" s="6" t="s">
        <v>325</v>
      </c>
      <c r="E1593" s="6">
        <v>0.5956</v>
      </c>
      <c r="F1593" s="6">
        <v>0.5738</v>
      </c>
      <c r="G1593" s="6">
        <v>105.1</v>
      </c>
    </row>
    <row r="1594" s="4" customFormat="1" ht="17.6" spans="1:7">
      <c r="A1594" s="6" t="s">
        <v>335</v>
      </c>
      <c r="B1594" s="6">
        <v>300516</v>
      </c>
      <c r="C1594" s="6" t="s">
        <v>1845</v>
      </c>
      <c r="D1594" s="6" t="s">
        <v>370</v>
      </c>
      <c r="E1594" s="6">
        <v>0.5956</v>
      </c>
      <c r="F1594" s="6">
        <v>0.5168</v>
      </c>
      <c r="G1594" s="6">
        <v>31.6</v>
      </c>
    </row>
    <row r="1595" s="4" customFormat="1" ht="17.6" spans="1:7">
      <c r="A1595" s="6" t="s">
        <v>193</v>
      </c>
      <c r="B1595" s="6">
        <v>600744</v>
      </c>
      <c r="C1595" s="6" t="s">
        <v>1846</v>
      </c>
      <c r="D1595" s="6" t="s">
        <v>230</v>
      </c>
      <c r="E1595" s="6">
        <v>0.5955</v>
      </c>
      <c r="F1595" s="6">
        <v>0.0026</v>
      </c>
      <c r="G1595" s="6">
        <v>2.21</v>
      </c>
    </row>
    <row r="1596" s="4" customFormat="1" ht="17.6" spans="1:7">
      <c r="A1596" s="6" t="s">
        <v>193</v>
      </c>
      <c r="B1596" s="6">
        <v>600182</v>
      </c>
      <c r="C1596" s="6" t="s">
        <v>1847</v>
      </c>
      <c r="D1596" s="6" t="s">
        <v>283</v>
      </c>
      <c r="E1596" s="6">
        <v>0.5952</v>
      </c>
      <c r="F1596" s="6">
        <v>0.1745</v>
      </c>
      <c r="G1596" s="6">
        <v>12.89</v>
      </c>
    </row>
    <row r="1597" s="4" customFormat="1" ht="17.6" spans="1:7">
      <c r="A1597" s="6" t="s">
        <v>193</v>
      </c>
      <c r="B1597" s="6">
        <v>603596</v>
      </c>
      <c r="C1597" s="6" t="s">
        <v>1848</v>
      </c>
      <c r="D1597" s="6" t="s">
        <v>283</v>
      </c>
      <c r="E1597" s="6">
        <v>0.5951</v>
      </c>
      <c r="F1597" s="6">
        <v>0.6524</v>
      </c>
      <c r="G1597" s="6">
        <v>28.01</v>
      </c>
    </row>
    <row r="1598" s="4" customFormat="1" ht="17.6" spans="1:7">
      <c r="A1598" s="6" t="s">
        <v>193</v>
      </c>
      <c r="B1598" s="6">
        <v>600522</v>
      </c>
      <c r="C1598" s="6" t="s">
        <v>1849</v>
      </c>
      <c r="D1598" s="6" t="s">
        <v>245</v>
      </c>
      <c r="E1598" s="6">
        <v>0.5933</v>
      </c>
      <c r="F1598" s="6">
        <v>0.4251</v>
      </c>
      <c r="G1598" s="6">
        <v>11.17</v>
      </c>
    </row>
    <row r="1599" s="4" customFormat="1" ht="17.6" spans="1:7">
      <c r="A1599" s="6" t="s">
        <v>193</v>
      </c>
      <c r="B1599" s="6">
        <v>603267</v>
      </c>
      <c r="C1599" s="6" t="s">
        <v>1850</v>
      </c>
      <c r="D1599" s="6" t="s">
        <v>408</v>
      </c>
      <c r="E1599" s="6">
        <v>0.5932</v>
      </c>
      <c r="F1599" s="6">
        <v>0.3771</v>
      </c>
      <c r="G1599" s="6">
        <v>51.99</v>
      </c>
    </row>
    <row r="1600" s="4" customFormat="1" ht="17.6" spans="1:7">
      <c r="A1600" s="6" t="s">
        <v>335</v>
      </c>
      <c r="B1600" s="6">
        <v>428</v>
      </c>
      <c r="C1600" s="6" t="s">
        <v>1851</v>
      </c>
      <c r="D1600" s="6" t="s">
        <v>235</v>
      </c>
      <c r="E1600" s="6">
        <v>0.5927</v>
      </c>
      <c r="F1600" s="6">
        <v>0.2333</v>
      </c>
      <c r="G1600" s="6">
        <v>3.55</v>
      </c>
    </row>
    <row r="1601" s="4" customFormat="1" ht="17.6" spans="1:7">
      <c r="A1601" s="6" t="s">
        <v>335</v>
      </c>
      <c r="B1601" s="6">
        <v>300029</v>
      </c>
      <c r="C1601" s="6" t="s">
        <v>1852</v>
      </c>
      <c r="D1601" s="6" t="s">
        <v>318</v>
      </c>
      <c r="E1601" s="6">
        <v>0.5926</v>
      </c>
      <c r="F1601" s="6">
        <v>1</v>
      </c>
      <c r="G1601" s="6">
        <v>5.53</v>
      </c>
    </row>
    <row r="1602" s="4" customFormat="1" ht="17.6" spans="1:7">
      <c r="A1602" s="6" t="s">
        <v>335</v>
      </c>
      <c r="B1602" s="6">
        <v>2195</v>
      </c>
      <c r="C1602" s="6" t="s">
        <v>1853</v>
      </c>
      <c r="D1602" s="6" t="s">
        <v>325</v>
      </c>
      <c r="E1602" s="6">
        <v>0.5923</v>
      </c>
      <c r="F1602" s="6">
        <v>0.0064</v>
      </c>
      <c r="G1602" s="6">
        <v>2.98</v>
      </c>
    </row>
    <row r="1603" s="4" customFormat="1" ht="17.6" spans="1:7">
      <c r="A1603" s="6" t="s">
        <v>335</v>
      </c>
      <c r="B1603" s="6">
        <v>2474</v>
      </c>
      <c r="C1603" s="6" t="s">
        <v>1854</v>
      </c>
      <c r="D1603" s="6" t="s">
        <v>455</v>
      </c>
      <c r="E1603" s="6">
        <v>0.5904</v>
      </c>
      <c r="F1603" s="6">
        <v>0.2174</v>
      </c>
      <c r="G1603" s="6">
        <v>7.49</v>
      </c>
    </row>
    <row r="1604" s="4" customFormat="1" ht="17.6" spans="1:7">
      <c r="A1604" s="6" t="s">
        <v>193</v>
      </c>
      <c r="B1604" s="6">
        <v>600233</v>
      </c>
      <c r="C1604" s="6" t="s">
        <v>1855</v>
      </c>
      <c r="D1604" s="6" t="s">
        <v>287</v>
      </c>
      <c r="E1604" s="6">
        <v>0.5903</v>
      </c>
      <c r="F1604" s="6">
        <v>0.3801</v>
      </c>
      <c r="G1604" s="6">
        <v>12.66</v>
      </c>
    </row>
    <row r="1605" s="4" customFormat="1" ht="17.6" spans="1:7">
      <c r="A1605" s="6" t="s">
        <v>335</v>
      </c>
      <c r="B1605" s="6">
        <v>300656</v>
      </c>
      <c r="C1605" s="6" t="s">
        <v>1856</v>
      </c>
      <c r="D1605" s="6" t="s">
        <v>370</v>
      </c>
      <c r="E1605" s="6">
        <v>0.5899</v>
      </c>
      <c r="F1605" s="6">
        <v>0.0568</v>
      </c>
      <c r="G1605" s="6">
        <v>20.72</v>
      </c>
    </row>
    <row r="1606" s="4" customFormat="1" ht="17.6" spans="1:7">
      <c r="A1606" s="6" t="s">
        <v>193</v>
      </c>
      <c r="B1606" s="6">
        <v>688258</v>
      </c>
      <c r="C1606" s="6" t="s">
        <v>1857</v>
      </c>
      <c r="D1606" s="6" t="s">
        <v>325</v>
      </c>
      <c r="E1606" s="6">
        <v>0.5895</v>
      </c>
      <c r="F1606" s="6">
        <v>0.5895</v>
      </c>
      <c r="G1606" s="6">
        <v>88.4</v>
      </c>
    </row>
    <row r="1607" s="4" customFormat="1" ht="17.6" spans="1:7">
      <c r="A1607" s="6" t="s">
        <v>193</v>
      </c>
      <c r="B1607" s="6">
        <v>600683</v>
      </c>
      <c r="C1607" s="6" t="s">
        <v>1858</v>
      </c>
      <c r="D1607" s="6" t="s">
        <v>212</v>
      </c>
      <c r="E1607" s="6">
        <v>0.5891</v>
      </c>
      <c r="F1607" s="6">
        <v>0.0088</v>
      </c>
      <c r="G1607" s="6">
        <v>4.13</v>
      </c>
    </row>
    <row r="1608" s="4" customFormat="1" ht="17.6" spans="1:7">
      <c r="A1608" s="6" t="s">
        <v>335</v>
      </c>
      <c r="B1608" s="6">
        <v>338</v>
      </c>
      <c r="C1608" s="6" t="s">
        <v>1859</v>
      </c>
      <c r="D1608" s="6" t="s">
        <v>237</v>
      </c>
      <c r="E1608" s="6">
        <v>0.5889</v>
      </c>
      <c r="F1608" s="6">
        <v>0.6599</v>
      </c>
      <c r="G1608" s="6">
        <v>13.4</v>
      </c>
    </row>
    <row r="1609" s="4" customFormat="1" ht="17.6" spans="1:7">
      <c r="A1609" s="6" t="s">
        <v>335</v>
      </c>
      <c r="B1609" s="6">
        <v>300727</v>
      </c>
      <c r="C1609" s="6" t="s">
        <v>1860</v>
      </c>
      <c r="D1609" s="6" t="s">
        <v>257</v>
      </c>
      <c r="E1609" s="6">
        <v>0.5881</v>
      </c>
      <c r="F1609" s="6">
        <v>0.0678</v>
      </c>
      <c r="G1609" s="6">
        <v>13.68</v>
      </c>
    </row>
    <row r="1610" s="4" customFormat="1" ht="17.6" spans="1:7">
      <c r="A1610" s="6" t="s">
        <v>193</v>
      </c>
      <c r="B1610" s="6">
        <v>600428</v>
      </c>
      <c r="C1610" s="6" t="s">
        <v>1861</v>
      </c>
      <c r="D1610" s="6" t="s">
        <v>209</v>
      </c>
      <c r="E1610" s="6">
        <v>0.5876</v>
      </c>
      <c r="F1610" s="6">
        <v>0.0047</v>
      </c>
      <c r="G1610" s="6">
        <v>3.11</v>
      </c>
    </row>
    <row r="1611" s="4" customFormat="1" ht="17.6" spans="1:7">
      <c r="A1611" s="6" t="s">
        <v>335</v>
      </c>
      <c r="B1611" s="6">
        <v>300471</v>
      </c>
      <c r="C1611" s="6" t="s">
        <v>1862</v>
      </c>
      <c r="D1611" s="6" t="s">
        <v>318</v>
      </c>
      <c r="E1611" s="6">
        <v>0.5876</v>
      </c>
      <c r="F1611" s="6">
        <v>0.2701</v>
      </c>
      <c r="G1611" s="6">
        <v>8.62</v>
      </c>
    </row>
    <row r="1612" s="4" customFormat="1" ht="17.6" spans="1:7">
      <c r="A1612" s="6" t="s">
        <v>335</v>
      </c>
      <c r="B1612" s="6">
        <v>2676</v>
      </c>
      <c r="C1612" s="6" t="s">
        <v>1863</v>
      </c>
      <c r="D1612" s="6" t="s">
        <v>265</v>
      </c>
      <c r="E1612" s="6">
        <v>0.5874</v>
      </c>
      <c r="F1612" s="6">
        <v>0.5939</v>
      </c>
      <c r="G1612" s="6">
        <v>3.78</v>
      </c>
    </row>
    <row r="1613" s="4" customFormat="1" ht="17.6" spans="1:7">
      <c r="A1613" s="6" t="s">
        <v>193</v>
      </c>
      <c r="B1613" s="6">
        <v>600155</v>
      </c>
      <c r="C1613" s="6" t="s">
        <v>1864</v>
      </c>
      <c r="D1613" s="6" t="s">
        <v>273</v>
      </c>
      <c r="E1613" s="6">
        <v>0.5873</v>
      </c>
      <c r="F1613" s="6">
        <v>0.1582</v>
      </c>
      <c r="G1613" s="6">
        <v>11.3</v>
      </c>
    </row>
    <row r="1614" s="4" customFormat="1" ht="17.6" spans="1:7">
      <c r="A1614" s="6" t="s">
        <v>335</v>
      </c>
      <c r="B1614" s="6">
        <v>2965</v>
      </c>
      <c r="C1614" s="6" t="s">
        <v>1865</v>
      </c>
      <c r="D1614" s="6" t="s">
        <v>283</v>
      </c>
      <c r="E1614" s="6">
        <v>0.5873</v>
      </c>
      <c r="F1614" s="6">
        <v>0.6587</v>
      </c>
      <c r="G1614" s="6">
        <v>35.9</v>
      </c>
    </row>
    <row r="1615" s="4" customFormat="1" ht="17.6" spans="1:7">
      <c r="A1615" s="6" t="s">
        <v>335</v>
      </c>
      <c r="B1615" s="6">
        <v>300738</v>
      </c>
      <c r="C1615" s="6" t="s">
        <v>1866</v>
      </c>
      <c r="D1615" s="6" t="s">
        <v>325</v>
      </c>
      <c r="E1615" s="6">
        <v>0.587</v>
      </c>
      <c r="F1615" s="6">
        <v>0.8822</v>
      </c>
      <c r="G1615" s="6">
        <v>42.77</v>
      </c>
    </row>
    <row r="1616" s="4" customFormat="1" ht="17.6" spans="1:7">
      <c r="A1616" s="6" t="s">
        <v>193</v>
      </c>
      <c r="B1616" s="6">
        <v>603007</v>
      </c>
      <c r="C1616" s="6" t="s">
        <v>1867</v>
      </c>
      <c r="D1616" s="6" t="s">
        <v>285</v>
      </c>
      <c r="E1616" s="6">
        <v>0.5868</v>
      </c>
      <c r="F1616" s="6">
        <v>0.0386</v>
      </c>
      <c r="G1616" s="6">
        <v>6.19</v>
      </c>
    </row>
    <row r="1617" s="4" customFormat="1" ht="17.6" spans="1:7">
      <c r="A1617" s="6" t="s">
        <v>335</v>
      </c>
      <c r="B1617" s="6">
        <v>63</v>
      </c>
      <c r="C1617" s="6" t="s">
        <v>1868</v>
      </c>
      <c r="D1617" s="6" t="s">
        <v>245</v>
      </c>
      <c r="E1617" s="6">
        <v>0.5861</v>
      </c>
      <c r="F1617" s="6">
        <v>0.8564</v>
      </c>
      <c r="G1617" s="6">
        <v>41.09</v>
      </c>
    </row>
    <row r="1618" s="4" customFormat="1" ht="17.6" spans="1:7">
      <c r="A1618" s="6" t="s">
        <v>335</v>
      </c>
      <c r="B1618" s="6">
        <v>2706</v>
      </c>
      <c r="C1618" s="6" t="s">
        <v>1869</v>
      </c>
      <c r="D1618" s="6" t="s">
        <v>220</v>
      </c>
      <c r="E1618" s="6">
        <v>0.5851</v>
      </c>
      <c r="F1618" s="6">
        <v>0.8898</v>
      </c>
      <c r="G1618" s="6">
        <v>12.99</v>
      </c>
    </row>
    <row r="1619" s="4" customFormat="1" ht="17.6" spans="1:7">
      <c r="A1619" s="6" t="s">
        <v>335</v>
      </c>
      <c r="B1619" s="6">
        <v>300211</v>
      </c>
      <c r="C1619" s="6" t="s">
        <v>1870</v>
      </c>
      <c r="D1619" s="6" t="s">
        <v>245</v>
      </c>
      <c r="E1619" s="6">
        <v>0.5851</v>
      </c>
      <c r="F1619" s="6">
        <v>0.6544</v>
      </c>
      <c r="G1619" s="6">
        <v>7.12</v>
      </c>
    </row>
    <row r="1620" s="4" customFormat="1" ht="17.6" spans="1:7">
      <c r="A1620" s="6" t="s">
        <v>335</v>
      </c>
      <c r="B1620" s="6">
        <v>731</v>
      </c>
      <c r="C1620" s="6" t="s">
        <v>1871</v>
      </c>
      <c r="D1620" s="6" t="s">
        <v>226</v>
      </c>
      <c r="E1620" s="6">
        <v>0.5845</v>
      </c>
      <c r="F1620" s="6">
        <v>0.0317</v>
      </c>
      <c r="G1620" s="6">
        <v>4.99</v>
      </c>
    </row>
    <row r="1621" s="4" customFormat="1" ht="17.6" spans="1:7">
      <c r="A1621" s="6" t="s">
        <v>193</v>
      </c>
      <c r="B1621" s="6">
        <v>600117</v>
      </c>
      <c r="C1621" s="6" t="s">
        <v>1872</v>
      </c>
      <c r="D1621" s="6" t="s">
        <v>365</v>
      </c>
      <c r="E1621" s="6">
        <v>0.5841</v>
      </c>
      <c r="F1621" s="6">
        <v>0.6812</v>
      </c>
      <c r="G1621" s="6">
        <v>3</v>
      </c>
    </row>
    <row r="1622" s="4" customFormat="1" ht="17.6" spans="1:7">
      <c r="A1622" s="6" t="s">
        <v>335</v>
      </c>
      <c r="B1622" s="6">
        <v>2375</v>
      </c>
      <c r="C1622" s="6" t="s">
        <v>1873</v>
      </c>
      <c r="D1622" s="6" t="s">
        <v>285</v>
      </c>
      <c r="E1622" s="6">
        <v>0.584</v>
      </c>
      <c r="F1622" s="6">
        <v>0.2417</v>
      </c>
      <c r="G1622" s="6">
        <v>8.64</v>
      </c>
    </row>
    <row r="1623" s="4" customFormat="1" ht="17.6" spans="1:7">
      <c r="A1623" s="6" t="s">
        <v>193</v>
      </c>
      <c r="B1623" s="6">
        <v>601066</v>
      </c>
      <c r="C1623" s="6" t="s">
        <v>1874</v>
      </c>
      <c r="D1623" s="6" t="s">
        <v>273</v>
      </c>
      <c r="E1623" s="6">
        <v>0.5837</v>
      </c>
      <c r="F1623" s="6">
        <v>0.9251</v>
      </c>
      <c r="G1623" s="6">
        <v>34.99</v>
      </c>
    </row>
    <row r="1624" s="4" customFormat="1" ht="17.6" spans="1:7">
      <c r="A1624" s="6" t="s">
        <v>193</v>
      </c>
      <c r="B1624" s="6">
        <v>603799</v>
      </c>
      <c r="C1624" s="6" t="s">
        <v>1875</v>
      </c>
      <c r="D1624" s="6" t="s">
        <v>222</v>
      </c>
      <c r="E1624" s="6">
        <v>0.5831</v>
      </c>
      <c r="F1624" s="6">
        <v>0.343</v>
      </c>
      <c r="G1624" s="6">
        <v>34.44</v>
      </c>
    </row>
    <row r="1625" s="4" customFormat="1" ht="17.6" spans="1:7">
      <c r="A1625" s="6" t="s">
        <v>193</v>
      </c>
      <c r="B1625" s="6">
        <v>603823</v>
      </c>
      <c r="C1625" s="6" t="s">
        <v>1876</v>
      </c>
      <c r="D1625" s="6" t="s">
        <v>309</v>
      </c>
      <c r="E1625" s="6">
        <v>0.5831</v>
      </c>
      <c r="F1625" s="6">
        <v>0.8093</v>
      </c>
      <c r="G1625" s="6">
        <v>28.4</v>
      </c>
    </row>
    <row r="1626" s="4" customFormat="1" ht="17.6" spans="1:7">
      <c r="A1626" s="6" t="s">
        <v>193</v>
      </c>
      <c r="B1626" s="6">
        <v>603115</v>
      </c>
      <c r="C1626" s="6" t="s">
        <v>1877</v>
      </c>
      <c r="D1626" s="6" t="s">
        <v>222</v>
      </c>
      <c r="E1626" s="6">
        <v>0.5829</v>
      </c>
      <c r="F1626" s="6">
        <v>0.2457</v>
      </c>
      <c r="G1626" s="6">
        <v>16.78</v>
      </c>
    </row>
    <row r="1627" s="4" customFormat="1" ht="17.6" spans="1:7">
      <c r="A1627" s="6" t="s">
        <v>335</v>
      </c>
      <c r="B1627" s="6">
        <v>2265</v>
      </c>
      <c r="C1627" s="6" t="s">
        <v>1878</v>
      </c>
      <c r="D1627" s="6" t="s">
        <v>283</v>
      </c>
      <c r="E1627" s="6">
        <v>0.5826</v>
      </c>
      <c r="F1627" s="6">
        <v>0.0013</v>
      </c>
      <c r="G1627" s="6">
        <v>7.39</v>
      </c>
    </row>
    <row r="1628" s="4" customFormat="1" ht="17.6" spans="1:7">
      <c r="A1628" s="6" t="s">
        <v>193</v>
      </c>
      <c r="B1628" s="6">
        <v>600355</v>
      </c>
      <c r="C1628" s="6" t="s">
        <v>1879</v>
      </c>
      <c r="D1628" s="6" t="s">
        <v>245</v>
      </c>
      <c r="E1628" s="6">
        <v>0.5823</v>
      </c>
      <c r="F1628" s="6">
        <v>0.5528</v>
      </c>
      <c r="G1628" s="6">
        <v>3.06</v>
      </c>
    </row>
    <row r="1629" s="4" customFormat="1" ht="17.6" spans="1:7">
      <c r="A1629" s="6" t="s">
        <v>193</v>
      </c>
      <c r="B1629" s="6">
        <v>688033</v>
      </c>
      <c r="C1629" s="6" t="s">
        <v>1880</v>
      </c>
      <c r="D1629" s="6" t="s">
        <v>237</v>
      </c>
      <c r="E1629" s="6">
        <v>0.582</v>
      </c>
      <c r="F1629" s="6">
        <v>0.0635</v>
      </c>
      <c r="G1629" s="6">
        <v>24.5</v>
      </c>
    </row>
    <row r="1630" s="4" customFormat="1" ht="17.6" spans="1:7">
      <c r="A1630" s="6" t="s">
        <v>193</v>
      </c>
      <c r="B1630" s="6">
        <v>603980</v>
      </c>
      <c r="C1630" s="6" t="s">
        <v>1881</v>
      </c>
      <c r="D1630" s="6" t="s">
        <v>309</v>
      </c>
      <c r="E1630" s="6">
        <v>0.5806</v>
      </c>
      <c r="F1630" s="6">
        <v>0.0385</v>
      </c>
      <c r="G1630" s="6">
        <v>6.88</v>
      </c>
    </row>
    <row r="1631" s="4" customFormat="1" ht="17.6" spans="1:7">
      <c r="A1631" s="6" t="s">
        <v>335</v>
      </c>
      <c r="B1631" s="6">
        <v>300499</v>
      </c>
      <c r="C1631" s="6" t="s">
        <v>1882</v>
      </c>
      <c r="D1631" s="6" t="s">
        <v>220</v>
      </c>
      <c r="E1631" s="6">
        <v>0.5804</v>
      </c>
      <c r="F1631" s="6">
        <v>0.5649</v>
      </c>
      <c r="G1631" s="6">
        <v>15.15</v>
      </c>
    </row>
    <row r="1632" s="4" customFormat="1" ht="17.6" spans="1:7">
      <c r="A1632" s="6" t="s">
        <v>193</v>
      </c>
      <c r="B1632" s="6">
        <v>600835</v>
      </c>
      <c r="C1632" s="6" t="s">
        <v>1883</v>
      </c>
      <c r="D1632" s="6" t="s">
        <v>357</v>
      </c>
      <c r="E1632" s="6">
        <v>0.5803</v>
      </c>
      <c r="F1632" s="6">
        <v>0.026</v>
      </c>
      <c r="G1632" s="6">
        <v>14.87</v>
      </c>
    </row>
    <row r="1633" s="4" customFormat="1" ht="17.6" spans="1:7">
      <c r="A1633" s="6" t="s">
        <v>193</v>
      </c>
      <c r="B1633" s="6">
        <v>600870</v>
      </c>
      <c r="C1633" s="6" t="s">
        <v>1884</v>
      </c>
      <c r="D1633" s="6" t="s">
        <v>423</v>
      </c>
      <c r="E1633" s="6">
        <v>0.5795</v>
      </c>
      <c r="F1633" s="6">
        <v>0.1252</v>
      </c>
      <c r="G1633" s="6">
        <v>2.66</v>
      </c>
    </row>
    <row r="1634" s="4" customFormat="1" ht="17.6" spans="1:7">
      <c r="A1634" s="6" t="s">
        <v>193</v>
      </c>
      <c r="B1634" s="6">
        <v>603006</v>
      </c>
      <c r="C1634" s="6" t="s">
        <v>1885</v>
      </c>
      <c r="D1634" s="6" t="s">
        <v>283</v>
      </c>
      <c r="E1634" s="6">
        <v>0.5791</v>
      </c>
      <c r="F1634" s="6">
        <v>0.0007</v>
      </c>
      <c r="G1634" s="6">
        <v>9.39</v>
      </c>
    </row>
    <row r="1635" s="4" customFormat="1" ht="17.6" spans="1:7">
      <c r="A1635" s="6" t="s">
        <v>335</v>
      </c>
      <c r="B1635" s="6">
        <v>300223</v>
      </c>
      <c r="C1635" s="6" t="s">
        <v>1886</v>
      </c>
      <c r="D1635" s="6" t="s">
        <v>228</v>
      </c>
      <c r="E1635" s="6">
        <v>0.5783</v>
      </c>
      <c r="F1635" s="6">
        <v>0.975</v>
      </c>
      <c r="G1635" s="6">
        <v>93.18</v>
      </c>
    </row>
    <row r="1636" s="4" customFormat="1" ht="17.6" spans="1:7">
      <c r="A1636" s="6" t="s">
        <v>193</v>
      </c>
      <c r="B1636" s="6">
        <v>601231</v>
      </c>
      <c r="C1636" s="6" t="s">
        <v>1887</v>
      </c>
      <c r="D1636" s="6" t="s">
        <v>370</v>
      </c>
      <c r="E1636" s="6">
        <v>0.5774</v>
      </c>
      <c r="F1636" s="6">
        <v>0.4489</v>
      </c>
      <c r="G1636" s="6">
        <v>17.88</v>
      </c>
    </row>
    <row r="1637" s="4" customFormat="1" ht="17.6" spans="1:7">
      <c r="A1637" s="6" t="s">
        <v>193</v>
      </c>
      <c r="B1637" s="6">
        <v>603269</v>
      </c>
      <c r="C1637" s="6" t="s">
        <v>1888</v>
      </c>
      <c r="D1637" s="6" t="s">
        <v>237</v>
      </c>
      <c r="E1637" s="6">
        <v>0.577</v>
      </c>
      <c r="F1637" s="6">
        <v>0.0139</v>
      </c>
      <c r="G1637" s="6">
        <v>13.05</v>
      </c>
    </row>
    <row r="1638" s="4" customFormat="1" ht="17.6" spans="1:7">
      <c r="A1638" s="6" t="s">
        <v>193</v>
      </c>
      <c r="B1638" s="6">
        <v>601377</v>
      </c>
      <c r="C1638" s="6" t="s">
        <v>1889</v>
      </c>
      <c r="D1638" s="6" t="s">
        <v>273</v>
      </c>
      <c r="E1638" s="6">
        <v>0.5764</v>
      </c>
      <c r="F1638" s="6">
        <v>0.0794</v>
      </c>
      <c r="G1638" s="6">
        <v>6.03</v>
      </c>
    </row>
    <row r="1639" s="4" customFormat="1" ht="17.6" spans="1:7">
      <c r="A1639" s="6" t="s">
        <v>335</v>
      </c>
      <c r="B1639" s="6">
        <v>2873</v>
      </c>
      <c r="C1639" s="6" t="s">
        <v>1890</v>
      </c>
      <c r="D1639" s="6" t="s">
        <v>233</v>
      </c>
      <c r="E1639" s="6">
        <v>0.5758</v>
      </c>
      <c r="F1639" s="6">
        <v>0.2754</v>
      </c>
      <c r="G1639" s="6">
        <v>16.76</v>
      </c>
    </row>
    <row r="1640" s="4" customFormat="1" ht="17.6" spans="1:7">
      <c r="A1640" s="6" t="s">
        <v>335</v>
      </c>
      <c r="B1640" s="6">
        <v>300759</v>
      </c>
      <c r="C1640" s="6" t="s">
        <v>1891</v>
      </c>
      <c r="D1640" s="6" t="s">
        <v>438</v>
      </c>
      <c r="E1640" s="6">
        <v>0.5757</v>
      </c>
      <c r="F1640" s="6">
        <v>0.0559</v>
      </c>
      <c r="G1640" s="6">
        <v>64.08</v>
      </c>
    </row>
    <row r="1641" s="4" customFormat="1" ht="17.6" spans="1:7">
      <c r="A1641" s="6" t="s">
        <v>335</v>
      </c>
      <c r="B1641" s="6">
        <v>2745</v>
      </c>
      <c r="C1641" s="6" t="s">
        <v>1892</v>
      </c>
      <c r="D1641" s="6" t="s">
        <v>546</v>
      </c>
      <c r="E1641" s="6">
        <v>0.5754</v>
      </c>
      <c r="F1641" s="6">
        <v>0.0578</v>
      </c>
      <c r="G1641" s="6">
        <v>11.55</v>
      </c>
    </row>
    <row r="1642" s="4" customFormat="1" ht="17.6" spans="1:7">
      <c r="A1642" s="6" t="s">
        <v>335</v>
      </c>
      <c r="B1642" s="6">
        <v>2769</v>
      </c>
      <c r="C1642" s="6" t="s">
        <v>1893</v>
      </c>
      <c r="D1642" s="6" t="s">
        <v>359</v>
      </c>
      <c r="E1642" s="6">
        <v>0.575</v>
      </c>
      <c r="F1642" s="6">
        <v>0.0043</v>
      </c>
      <c r="G1642" s="6">
        <v>6.98</v>
      </c>
    </row>
    <row r="1643" s="4" customFormat="1" ht="17.6" spans="1:7">
      <c r="A1643" s="6" t="s">
        <v>335</v>
      </c>
      <c r="B1643" s="6">
        <v>559</v>
      </c>
      <c r="C1643" s="6" t="s">
        <v>1894</v>
      </c>
      <c r="D1643" s="6" t="s">
        <v>283</v>
      </c>
      <c r="E1643" s="6">
        <v>0.5747</v>
      </c>
      <c r="F1643" s="6">
        <v>0.1669</v>
      </c>
      <c r="G1643" s="6">
        <v>4.97</v>
      </c>
    </row>
    <row r="1644" s="4" customFormat="1" ht="17.6" spans="1:7">
      <c r="A1644" s="6" t="s">
        <v>335</v>
      </c>
      <c r="B1644" s="6">
        <v>2049</v>
      </c>
      <c r="C1644" s="6" t="s">
        <v>1895</v>
      </c>
      <c r="D1644" s="6" t="s">
        <v>228</v>
      </c>
      <c r="E1644" s="6">
        <v>0.5747</v>
      </c>
      <c r="F1644" s="6">
        <v>0.7729</v>
      </c>
      <c r="G1644" s="6">
        <v>61.58</v>
      </c>
    </row>
    <row r="1645" s="4" customFormat="1" ht="17.6" spans="1:7">
      <c r="A1645" s="6" t="s">
        <v>193</v>
      </c>
      <c r="B1645" s="6">
        <v>603970</v>
      </c>
      <c r="C1645" s="6" t="s">
        <v>1896</v>
      </c>
      <c r="D1645" s="6" t="s">
        <v>239</v>
      </c>
      <c r="E1645" s="6">
        <v>0.5745</v>
      </c>
      <c r="F1645" s="6">
        <v>0.5209</v>
      </c>
      <c r="G1645" s="6">
        <v>15.88</v>
      </c>
    </row>
    <row r="1646" s="4" customFormat="1" ht="17.6" spans="1:7">
      <c r="A1646" s="6" t="s">
        <v>193</v>
      </c>
      <c r="B1646" s="6">
        <v>603319</v>
      </c>
      <c r="C1646" s="6" t="s">
        <v>1897</v>
      </c>
      <c r="D1646" s="6" t="s">
        <v>283</v>
      </c>
      <c r="E1646" s="6">
        <v>0.5733</v>
      </c>
      <c r="F1646" s="6">
        <v>0.3089</v>
      </c>
      <c r="G1646" s="6">
        <v>19.46</v>
      </c>
    </row>
    <row r="1647" s="4" customFormat="1" ht="17.6" spans="1:7">
      <c r="A1647" s="6" t="s">
        <v>335</v>
      </c>
      <c r="B1647" s="6">
        <v>2795</v>
      </c>
      <c r="C1647" s="6" t="s">
        <v>1898</v>
      </c>
      <c r="D1647" s="6" t="s">
        <v>237</v>
      </c>
      <c r="E1647" s="6">
        <v>0.573</v>
      </c>
      <c r="F1647" s="6">
        <v>0.3891</v>
      </c>
      <c r="G1647" s="6">
        <v>14.95</v>
      </c>
    </row>
    <row r="1648" s="4" customFormat="1" ht="17.6" spans="1:7">
      <c r="A1648" s="6" t="s">
        <v>193</v>
      </c>
      <c r="B1648" s="6">
        <v>600539</v>
      </c>
      <c r="C1648" s="6" t="s">
        <v>1899</v>
      </c>
      <c r="D1648" s="6" t="s">
        <v>289</v>
      </c>
      <c r="E1648" s="6">
        <v>0.5729</v>
      </c>
      <c r="F1648" s="6">
        <v>0.5126</v>
      </c>
      <c r="G1648" s="6">
        <v>6.16</v>
      </c>
    </row>
    <row r="1649" s="4" customFormat="1" ht="17.6" spans="1:7">
      <c r="A1649" s="6" t="s">
        <v>193</v>
      </c>
      <c r="B1649" s="6">
        <v>900941</v>
      </c>
      <c r="C1649" s="6" t="s">
        <v>1900</v>
      </c>
      <c r="D1649" s="6"/>
      <c r="E1649" s="6">
        <v>0.5728</v>
      </c>
      <c r="F1649" s="6">
        <v>0.2476</v>
      </c>
      <c r="G1649" s="6">
        <v>0.481</v>
      </c>
    </row>
    <row r="1650" s="4" customFormat="1" ht="17.6" spans="1:7">
      <c r="A1650" s="6" t="s">
        <v>193</v>
      </c>
      <c r="B1650" s="6">
        <v>603357</v>
      </c>
      <c r="C1650" s="6" t="s">
        <v>1901</v>
      </c>
      <c r="D1650" s="6" t="s">
        <v>359</v>
      </c>
      <c r="E1650" s="6">
        <v>0.5725</v>
      </c>
      <c r="F1650" s="6">
        <v>0.0478</v>
      </c>
      <c r="G1650" s="6">
        <v>10.1</v>
      </c>
    </row>
    <row r="1651" s="4" customFormat="1" ht="17.6" spans="1:7">
      <c r="A1651" s="6" t="s">
        <v>335</v>
      </c>
      <c r="B1651" s="6">
        <v>300468</v>
      </c>
      <c r="C1651" s="6" t="s">
        <v>1902</v>
      </c>
      <c r="D1651" s="6" t="s">
        <v>242</v>
      </c>
      <c r="E1651" s="6">
        <v>0.5723</v>
      </c>
      <c r="F1651" s="6">
        <v>0.5663</v>
      </c>
      <c r="G1651" s="6">
        <v>35.39</v>
      </c>
    </row>
    <row r="1652" s="4" customFormat="1" ht="17.6" spans="1:7">
      <c r="A1652" s="6" t="s">
        <v>335</v>
      </c>
      <c r="B1652" s="6">
        <v>2618</v>
      </c>
      <c r="C1652" s="6" t="s">
        <v>1903</v>
      </c>
      <c r="D1652" s="6" t="s">
        <v>408</v>
      </c>
      <c r="E1652" s="6">
        <v>0.5718</v>
      </c>
      <c r="F1652" s="6">
        <v>0.1498</v>
      </c>
      <c r="G1652" s="6">
        <v>8.92</v>
      </c>
    </row>
    <row r="1653" s="4" customFormat="1" ht="17.6" spans="1:7">
      <c r="A1653" s="6" t="s">
        <v>193</v>
      </c>
      <c r="B1653" s="6">
        <v>603730</v>
      </c>
      <c r="C1653" s="6" t="s">
        <v>1904</v>
      </c>
      <c r="D1653" s="6" t="s">
        <v>283</v>
      </c>
      <c r="E1653" s="6">
        <v>0.5716</v>
      </c>
      <c r="F1653" s="6">
        <v>0.5457</v>
      </c>
      <c r="G1653" s="6">
        <v>29.81</v>
      </c>
    </row>
    <row r="1654" s="4" customFormat="1" ht="17.6" spans="1:7">
      <c r="A1654" s="6" t="s">
        <v>193</v>
      </c>
      <c r="B1654" s="6">
        <v>688118</v>
      </c>
      <c r="C1654" s="6" t="s">
        <v>1905</v>
      </c>
      <c r="D1654" s="6" t="s">
        <v>242</v>
      </c>
      <c r="E1654" s="6">
        <v>0.5714</v>
      </c>
      <c r="F1654" s="6">
        <v>0.0204</v>
      </c>
      <c r="G1654" s="6">
        <v>34.63</v>
      </c>
    </row>
    <row r="1655" s="4" customFormat="1" ht="17.6" spans="1:7">
      <c r="A1655" s="6" t="s">
        <v>335</v>
      </c>
      <c r="B1655" s="6">
        <v>2752</v>
      </c>
      <c r="C1655" s="6" t="s">
        <v>1906</v>
      </c>
      <c r="D1655" s="6" t="s">
        <v>298</v>
      </c>
      <c r="E1655" s="6">
        <v>0.5713</v>
      </c>
      <c r="F1655" s="6">
        <v>0.0223</v>
      </c>
      <c r="G1655" s="6">
        <v>5.32</v>
      </c>
    </row>
    <row r="1656" s="4" customFormat="1" ht="17.6" spans="1:7">
      <c r="A1656" s="6" t="s">
        <v>193</v>
      </c>
      <c r="B1656" s="6">
        <v>600303</v>
      </c>
      <c r="C1656" s="6" t="s">
        <v>1907</v>
      </c>
      <c r="D1656" s="6" t="s">
        <v>250</v>
      </c>
      <c r="E1656" s="6">
        <v>0.5711</v>
      </c>
      <c r="F1656" s="6">
        <v>0.0204</v>
      </c>
      <c r="G1656" s="6">
        <v>3.49</v>
      </c>
    </row>
    <row r="1657" s="4" customFormat="1" ht="17.6" spans="1:7">
      <c r="A1657" s="6" t="s">
        <v>193</v>
      </c>
      <c r="B1657" s="6">
        <v>600106</v>
      </c>
      <c r="C1657" s="6" t="s">
        <v>1908</v>
      </c>
      <c r="D1657" s="6" t="s">
        <v>195</v>
      </c>
      <c r="E1657" s="6">
        <v>0.5708</v>
      </c>
      <c r="F1657" s="6">
        <v>0.0237</v>
      </c>
      <c r="G1657" s="6">
        <v>2.83</v>
      </c>
    </row>
    <row r="1658" s="4" customFormat="1" ht="17.6" spans="1:7">
      <c r="A1658" s="6" t="s">
        <v>335</v>
      </c>
      <c r="B1658" s="6">
        <v>300110</v>
      </c>
      <c r="C1658" s="6" t="s">
        <v>1909</v>
      </c>
      <c r="D1658" s="6" t="s">
        <v>342</v>
      </c>
      <c r="E1658" s="6">
        <v>0.5705</v>
      </c>
      <c r="F1658" s="6">
        <v>0.157</v>
      </c>
      <c r="G1658" s="6">
        <v>4.1</v>
      </c>
    </row>
    <row r="1659" s="4" customFormat="1" ht="17.6" spans="1:7">
      <c r="A1659" s="6" t="s">
        <v>335</v>
      </c>
      <c r="B1659" s="6">
        <v>300627</v>
      </c>
      <c r="C1659" s="6" t="s">
        <v>1910</v>
      </c>
      <c r="D1659" s="6" t="s">
        <v>521</v>
      </c>
      <c r="E1659" s="6">
        <v>0.5705</v>
      </c>
      <c r="F1659" s="6">
        <v>0.5375</v>
      </c>
      <c r="G1659" s="6">
        <v>26.78</v>
      </c>
    </row>
    <row r="1660" s="4" customFormat="1" ht="17.6" spans="1:7">
      <c r="A1660" s="6" t="s">
        <v>335</v>
      </c>
      <c r="B1660" s="6">
        <v>300184</v>
      </c>
      <c r="C1660" s="6" t="s">
        <v>1911</v>
      </c>
      <c r="D1660" s="6" t="s">
        <v>370</v>
      </c>
      <c r="E1660" s="6">
        <v>0.5704</v>
      </c>
      <c r="F1660" s="6">
        <v>0.447</v>
      </c>
      <c r="G1660" s="6">
        <v>7.19</v>
      </c>
    </row>
    <row r="1661" s="4" customFormat="1" ht="17.6" spans="1:7">
      <c r="A1661" s="6" t="s">
        <v>335</v>
      </c>
      <c r="B1661" s="6">
        <v>631</v>
      </c>
      <c r="C1661" s="6" t="s">
        <v>1912</v>
      </c>
      <c r="D1661" s="6" t="s">
        <v>212</v>
      </c>
      <c r="E1661" s="6">
        <v>0.5703</v>
      </c>
      <c r="F1661" s="6">
        <v>0.0759</v>
      </c>
      <c r="G1661" s="6">
        <v>3.03</v>
      </c>
    </row>
    <row r="1662" s="4" customFormat="1" ht="17.6" spans="1:7">
      <c r="A1662" s="6" t="s">
        <v>335</v>
      </c>
      <c r="B1662" s="6">
        <v>426</v>
      </c>
      <c r="C1662" s="6" t="s">
        <v>1913</v>
      </c>
      <c r="D1662" s="6" t="s">
        <v>222</v>
      </c>
      <c r="E1662" s="6">
        <v>0.5685</v>
      </c>
      <c r="F1662" s="6">
        <v>0.1007</v>
      </c>
      <c r="G1662" s="6">
        <v>5.1</v>
      </c>
    </row>
    <row r="1663" s="4" customFormat="1" ht="17.6" spans="1:7">
      <c r="A1663" s="6" t="s">
        <v>193</v>
      </c>
      <c r="B1663" s="6">
        <v>603985</v>
      </c>
      <c r="C1663" s="6" t="s">
        <v>1914</v>
      </c>
      <c r="D1663" s="6" t="s">
        <v>237</v>
      </c>
      <c r="E1663" s="6">
        <v>0.5679</v>
      </c>
      <c r="F1663" s="6">
        <v>0.4348</v>
      </c>
      <c r="G1663" s="6">
        <v>17.43</v>
      </c>
    </row>
    <row r="1664" s="4" customFormat="1" ht="17.6" spans="1:7">
      <c r="A1664" s="6" t="s">
        <v>193</v>
      </c>
      <c r="B1664" s="6">
        <v>600236</v>
      </c>
      <c r="C1664" s="6" t="s">
        <v>1915</v>
      </c>
      <c r="D1664" s="6" t="s">
        <v>230</v>
      </c>
      <c r="E1664" s="6">
        <v>0.5676</v>
      </c>
      <c r="F1664" s="6">
        <v>0.3665</v>
      </c>
      <c r="G1664" s="6">
        <v>4.3</v>
      </c>
    </row>
    <row r="1665" s="4" customFormat="1" ht="17.6" spans="1:7">
      <c r="A1665" s="6" t="s">
        <v>335</v>
      </c>
      <c r="B1665" s="6">
        <v>2825</v>
      </c>
      <c r="C1665" s="6" t="s">
        <v>1916</v>
      </c>
      <c r="D1665" s="6" t="s">
        <v>359</v>
      </c>
      <c r="E1665" s="6">
        <v>0.5673</v>
      </c>
      <c r="F1665" s="6">
        <v>0.2945</v>
      </c>
      <c r="G1665" s="6">
        <v>14.66</v>
      </c>
    </row>
    <row r="1666" s="4" customFormat="1" ht="17.6" spans="1:7">
      <c r="A1666" s="6" t="s">
        <v>193</v>
      </c>
      <c r="B1666" s="6">
        <v>603383</v>
      </c>
      <c r="C1666" s="6" t="s">
        <v>1917</v>
      </c>
      <c r="D1666" s="6" t="s">
        <v>1349</v>
      </c>
      <c r="E1666" s="6">
        <v>0.567</v>
      </c>
      <c r="F1666" s="6">
        <v>0.602</v>
      </c>
      <c r="G1666" s="6">
        <v>56.21</v>
      </c>
    </row>
    <row r="1667" s="4" customFormat="1" ht="17.6" spans="1:7">
      <c r="A1667" s="6" t="s">
        <v>193</v>
      </c>
      <c r="B1667" s="6">
        <v>603138</v>
      </c>
      <c r="C1667" s="6" t="s">
        <v>1918</v>
      </c>
      <c r="D1667" s="6" t="s">
        <v>455</v>
      </c>
      <c r="E1667" s="6">
        <v>0.5662</v>
      </c>
      <c r="F1667" s="6">
        <v>0.4273</v>
      </c>
      <c r="G1667" s="6">
        <v>19.81</v>
      </c>
    </row>
    <row r="1668" s="4" customFormat="1" ht="17.6" spans="1:7">
      <c r="A1668" s="6" t="s">
        <v>193</v>
      </c>
      <c r="B1668" s="6">
        <v>688018</v>
      </c>
      <c r="C1668" s="6" t="s">
        <v>1919</v>
      </c>
      <c r="D1668" s="6" t="s">
        <v>228</v>
      </c>
      <c r="E1668" s="6">
        <v>0.5661</v>
      </c>
      <c r="F1668" s="6">
        <v>0.6402</v>
      </c>
      <c r="G1668" s="6">
        <v>190.13</v>
      </c>
    </row>
    <row r="1669" s="4" customFormat="1" ht="17.6" spans="1:7">
      <c r="A1669" s="6" t="s">
        <v>193</v>
      </c>
      <c r="B1669" s="6">
        <v>600785</v>
      </c>
      <c r="C1669" s="6" t="s">
        <v>1920</v>
      </c>
      <c r="D1669" s="6" t="s">
        <v>218</v>
      </c>
      <c r="E1669" s="6">
        <v>0.5658</v>
      </c>
      <c r="F1669" s="6">
        <v>0.0168</v>
      </c>
      <c r="G1669" s="6">
        <v>14.56</v>
      </c>
    </row>
    <row r="1670" s="4" customFormat="1" ht="17.6" spans="1:7">
      <c r="A1670" s="6" t="s">
        <v>193</v>
      </c>
      <c r="B1670" s="6">
        <v>688358</v>
      </c>
      <c r="C1670" s="6" t="s">
        <v>1921</v>
      </c>
      <c r="D1670" s="6" t="s">
        <v>642</v>
      </c>
      <c r="E1670" s="6">
        <v>0.5657</v>
      </c>
      <c r="F1670" s="6">
        <v>0.7778</v>
      </c>
      <c r="G1670" s="6">
        <v>72.33</v>
      </c>
    </row>
    <row r="1671" s="4" customFormat="1" ht="17.6" spans="1:7">
      <c r="A1671" s="6" t="s">
        <v>335</v>
      </c>
      <c r="B1671" s="6">
        <v>988</v>
      </c>
      <c r="C1671" s="6" t="s">
        <v>1922</v>
      </c>
      <c r="D1671" s="6" t="s">
        <v>370</v>
      </c>
      <c r="E1671" s="6">
        <v>0.5653</v>
      </c>
      <c r="F1671" s="6">
        <v>0.5298</v>
      </c>
      <c r="G1671" s="6">
        <v>20.9</v>
      </c>
    </row>
    <row r="1672" s="4" customFormat="1" ht="17.6" spans="1:7">
      <c r="A1672" s="6" t="s">
        <v>335</v>
      </c>
      <c r="B1672" s="6">
        <v>2342</v>
      </c>
      <c r="C1672" s="6" t="s">
        <v>1923</v>
      </c>
      <c r="D1672" s="6" t="s">
        <v>237</v>
      </c>
      <c r="E1672" s="6">
        <v>0.5652</v>
      </c>
      <c r="F1672" s="6">
        <v>0.0108</v>
      </c>
      <c r="G1672" s="6">
        <v>3</v>
      </c>
    </row>
    <row r="1673" s="4" customFormat="1" ht="17.6" spans="1:7">
      <c r="A1673" s="6" t="s">
        <v>335</v>
      </c>
      <c r="B1673" s="6">
        <v>300523</v>
      </c>
      <c r="C1673" s="6" t="s">
        <v>1924</v>
      </c>
      <c r="D1673" s="6" t="s">
        <v>325</v>
      </c>
      <c r="E1673" s="6">
        <v>0.5647</v>
      </c>
      <c r="F1673" s="6">
        <v>0.1463</v>
      </c>
      <c r="G1673" s="6">
        <v>41.32</v>
      </c>
    </row>
    <row r="1674" s="4" customFormat="1" ht="17.6" spans="1:7">
      <c r="A1674" s="6" t="s">
        <v>335</v>
      </c>
      <c r="B1674" s="6">
        <v>300224</v>
      </c>
      <c r="C1674" s="6" t="s">
        <v>1925</v>
      </c>
      <c r="D1674" s="6" t="s">
        <v>408</v>
      </c>
      <c r="E1674" s="6">
        <v>0.5641</v>
      </c>
      <c r="F1674" s="6">
        <v>0.2271</v>
      </c>
      <c r="G1674" s="6">
        <v>7.66</v>
      </c>
    </row>
    <row r="1675" s="4" customFormat="1" ht="17.6" spans="1:7">
      <c r="A1675" s="6" t="s">
        <v>193</v>
      </c>
      <c r="B1675" s="6">
        <v>600742</v>
      </c>
      <c r="C1675" s="6" t="s">
        <v>1926</v>
      </c>
      <c r="D1675" s="6" t="s">
        <v>283</v>
      </c>
      <c r="E1675" s="6">
        <v>0.5637</v>
      </c>
      <c r="F1675" s="6">
        <v>0.0029</v>
      </c>
      <c r="G1675" s="6">
        <v>9.43</v>
      </c>
    </row>
    <row r="1676" s="4" customFormat="1" ht="17.6" spans="1:7">
      <c r="A1676" s="6" t="s">
        <v>193</v>
      </c>
      <c r="B1676" s="6">
        <v>603650</v>
      </c>
      <c r="C1676" s="6" t="s">
        <v>1927</v>
      </c>
      <c r="D1676" s="6" t="s">
        <v>257</v>
      </c>
      <c r="E1676" s="6">
        <v>0.5635</v>
      </c>
      <c r="F1676" s="6">
        <v>0.049</v>
      </c>
      <c r="G1676" s="6">
        <v>14.9</v>
      </c>
    </row>
    <row r="1677" s="4" customFormat="1" ht="17.6" spans="1:7">
      <c r="A1677" s="6" t="s">
        <v>193</v>
      </c>
      <c r="B1677" s="6">
        <v>601100</v>
      </c>
      <c r="C1677" s="6" t="s">
        <v>1928</v>
      </c>
      <c r="D1677" s="6" t="s">
        <v>318</v>
      </c>
      <c r="E1677" s="6">
        <v>0.5626</v>
      </c>
      <c r="F1677" s="6">
        <v>0.9936</v>
      </c>
      <c r="G1677" s="6">
        <v>69.4</v>
      </c>
    </row>
    <row r="1678" s="4" customFormat="1" ht="17.6" spans="1:7">
      <c r="A1678" s="6" t="s">
        <v>193</v>
      </c>
      <c r="B1678" s="6">
        <v>600126</v>
      </c>
      <c r="C1678" s="6" t="s">
        <v>1929</v>
      </c>
      <c r="D1678" s="6" t="s">
        <v>365</v>
      </c>
      <c r="E1678" s="6">
        <v>0.5615</v>
      </c>
      <c r="F1678" s="6">
        <v>0.7963</v>
      </c>
      <c r="G1678" s="6">
        <v>7.92</v>
      </c>
    </row>
    <row r="1679" s="4" customFormat="1" ht="17.6" spans="1:7">
      <c r="A1679" s="6" t="s">
        <v>193</v>
      </c>
      <c r="B1679" s="6">
        <v>600362</v>
      </c>
      <c r="C1679" s="6" t="s">
        <v>1930</v>
      </c>
      <c r="D1679" s="6" t="s">
        <v>222</v>
      </c>
      <c r="E1679" s="6">
        <v>0.561</v>
      </c>
      <c r="F1679" s="6">
        <v>0.0384</v>
      </c>
      <c r="G1679" s="6">
        <v>12.8</v>
      </c>
    </row>
    <row r="1680" s="4" customFormat="1" ht="17.6" spans="1:7">
      <c r="A1680" s="6" t="s">
        <v>335</v>
      </c>
      <c r="B1680" s="6">
        <v>909</v>
      </c>
      <c r="C1680" s="6" t="s">
        <v>1931</v>
      </c>
      <c r="D1680" s="6" t="s">
        <v>212</v>
      </c>
      <c r="E1680" s="6">
        <v>0.5598</v>
      </c>
      <c r="F1680" s="6">
        <v>0.217</v>
      </c>
      <c r="G1680" s="6">
        <v>7.95</v>
      </c>
    </row>
    <row r="1681" s="4" customFormat="1" ht="17.6" spans="1:7">
      <c r="A1681" s="6" t="s">
        <v>335</v>
      </c>
      <c r="B1681" s="6">
        <v>2865</v>
      </c>
      <c r="C1681" s="6" t="s">
        <v>1932</v>
      </c>
      <c r="D1681" s="6" t="s">
        <v>283</v>
      </c>
      <c r="E1681" s="6">
        <v>0.5598</v>
      </c>
      <c r="F1681" s="6">
        <v>0.0095</v>
      </c>
      <c r="G1681" s="6">
        <v>13.18</v>
      </c>
    </row>
    <row r="1682" s="4" customFormat="1" ht="17.6" spans="1:7">
      <c r="A1682" s="6" t="s">
        <v>335</v>
      </c>
      <c r="B1682" s="6">
        <v>300099</v>
      </c>
      <c r="C1682" s="6" t="s">
        <v>1933</v>
      </c>
      <c r="D1682" s="6" t="s">
        <v>318</v>
      </c>
      <c r="E1682" s="6">
        <v>0.5598</v>
      </c>
      <c r="F1682" s="6">
        <v>0.1795</v>
      </c>
      <c r="G1682" s="6">
        <v>5.35</v>
      </c>
    </row>
    <row r="1683" s="4" customFormat="1" ht="17.6" spans="1:7">
      <c r="A1683" s="6" t="s">
        <v>193</v>
      </c>
      <c r="B1683" s="6">
        <v>600883</v>
      </c>
      <c r="C1683" s="6" t="s">
        <v>1934</v>
      </c>
      <c r="D1683" s="6" t="s">
        <v>289</v>
      </c>
      <c r="E1683" s="6">
        <v>0.5596</v>
      </c>
      <c r="F1683" s="6">
        <v>0.4457</v>
      </c>
      <c r="G1683" s="6">
        <v>8.53</v>
      </c>
    </row>
    <row r="1684" s="4" customFormat="1" ht="17.6" spans="1:7">
      <c r="A1684" s="6" t="s">
        <v>193</v>
      </c>
      <c r="B1684" s="6">
        <v>601828</v>
      </c>
      <c r="C1684" s="6" t="s">
        <v>1935</v>
      </c>
      <c r="D1684" s="6" t="s">
        <v>204</v>
      </c>
      <c r="E1684" s="6">
        <v>0.5588</v>
      </c>
      <c r="F1684" s="6">
        <v>0.0181</v>
      </c>
      <c r="G1684" s="6">
        <v>9.52</v>
      </c>
    </row>
    <row r="1685" s="4" customFormat="1" ht="17.6" spans="1:7">
      <c r="A1685" s="6" t="s">
        <v>335</v>
      </c>
      <c r="B1685" s="6">
        <v>300639</v>
      </c>
      <c r="C1685" s="6" t="s">
        <v>1936</v>
      </c>
      <c r="D1685" s="6" t="s">
        <v>438</v>
      </c>
      <c r="E1685" s="6">
        <v>0.5584</v>
      </c>
      <c r="F1685" s="6">
        <v>0.906</v>
      </c>
      <c r="G1685" s="6">
        <v>30.75</v>
      </c>
    </row>
    <row r="1686" s="4" customFormat="1" ht="17.6" spans="1:7">
      <c r="A1686" s="6" t="s">
        <v>193</v>
      </c>
      <c r="B1686" s="6">
        <v>601555</v>
      </c>
      <c r="C1686" s="6" t="s">
        <v>1937</v>
      </c>
      <c r="D1686" s="6" t="s">
        <v>273</v>
      </c>
      <c r="E1686" s="6">
        <v>0.5583</v>
      </c>
      <c r="F1686" s="6">
        <v>0.0929</v>
      </c>
      <c r="G1686" s="6">
        <v>7.73</v>
      </c>
    </row>
    <row r="1687" s="4" customFormat="1" ht="17.6" spans="1:7">
      <c r="A1687" s="6" t="s">
        <v>193</v>
      </c>
      <c r="B1687" s="6">
        <v>600392</v>
      </c>
      <c r="C1687" s="6" t="s">
        <v>1938</v>
      </c>
      <c r="D1687" s="6" t="s">
        <v>222</v>
      </c>
      <c r="E1687" s="6">
        <v>0.5579</v>
      </c>
      <c r="F1687" s="6">
        <v>0.006</v>
      </c>
      <c r="G1687" s="6">
        <v>6.84</v>
      </c>
    </row>
    <row r="1688" s="4" customFormat="1" ht="17.6" spans="1:7">
      <c r="A1688" s="6" t="s">
        <v>335</v>
      </c>
      <c r="B1688" s="6">
        <v>300659</v>
      </c>
      <c r="C1688" s="6" t="s">
        <v>1939</v>
      </c>
      <c r="D1688" s="6" t="s">
        <v>325</v>
      </c>
      <c r="E1688" s="6">
        <v>0.5578</v>
      </c>
      <c r="F1688" s="6">
        <v>0.9241</v>
      </c>
      <c r="G1688" s="6">
        <v>82.97</v>
      </c>
    </row>
    <row r="1689" s="4" customFormat="1" ht="17.6" spans="1:7">
      <c r="A1689" s="6" t="s">
        <v>335</v>
      </c>
      <c r="B1689" s="6">
        <v>300183</v>
      </c>
      <c r="C1689" s="6" t="s">
        <v>1940</v>
      </c>
      <c r="D1689" s="6" t="s">
        <v>370</v>
      </c>
      <c r="E1689" s="6">
        <v>0.5563</v>
      </c>
      <c r="F1689" s="6">
        <v>0.0685</v>
      </c>
      <c r="G1689" s="6">
        <v>14.59</v>
      </c>
    </row>
    <row r="1690" s="4" customFormat="1" ht="17.6" spans="1:7">
      <c r="A1690" s="6" t="s">
        <v>335</v>
      </c>
      <c r="B1690" s="6">
        <v>300684</v>
      </c>
      <c r="C1690" s="6" t="s">
        <v>1941</v>
      </c>
      <c r="D1690" s="6" t="s">
        <v>448</v>
      </c>
      <c r="E1690" s="6">
        <v>0.5563</v>
      </c>
      <c r="F1690" s="6">
        <v>0.7306</v>
      </c>
      <c r="G1690" s="6">
        <v>30.35</v>
      </c>
    </row>
    <row r="1691" s="4" customFormat="1" ht="17.6" spans="1:7">
      <c r="A1691" s="6" t="s">
        <v>193</v>
      </c>
      <c r="B1691" s="6">
        <v>600371</v>
      </c>
      <c r="C1691" s="6" t="s">
        <v>1942</v>
      </c>
      <c r="D1691" s="6" t="s">
        <v>214</v>
      </c>
      <c r="E1691" s="6">
        <v>0.5562</v>
      </c>
      <c r="F1691" s="6">
        <v>0.5447</v>
      </c>
      <c r="G1691" s="6">
        <v>13.98</v>
      </c>
    </row>
    <row r="1692" s="4" customFormat="1" ht="17.6" spans="1:7">
      <c r="A1692" s="6" t="s">
        <v>193</v>
      </c>
      <c r="B1692" s="6">
        <v>603527</v>
      </c>
      <c r="C1692" s="6" t="s">
        <v>1943</v>
      </c>
      <c r="D1692" s="6" t="s">
        <v>222</v>
      </c>
      <c r="E1692" s="6">
        <v>0.5561</v>
      </c>
      <c r="F1692" s="6">
        <v>0.5857</v>
      </c>
      <c r="G1692" s="6">
        <v>14.31</v>
      </c>
    </row>
    <row r="1693" s="4" customFormat="1" ht="17.6" spans="1:7">
      <c r="A1693" s="6" t="s">
        <v>193</v>
      </c>
      <c r="B1693" s="6">
        <v>600160</v>
      </c>
      <c r="C1693" s="6" t="s">
        <v>1944</v>
      </c>
      <c r="D1693" s="6" t="s">
        <v>257</v>
      </c>
      <c r="E1693" s="6">
        <v>0.5557</v>
      </c>
      <c r="F1693" s="6">
        <v>0.0814</v>
      </c>
      <c r="G1693" s="6">
        <v>6.44</v>
      </c>
    </row>
    <row r="1694" s="4" customFormat="1" ht="17.6" spans="1:7">
      <c r="A1694" s="6" t="s">
        <v>193</v>
      </c>
      <c r="B1694" s="6">
        <v>600232</v>
      </c>
      <c r="C1694" s="6" t="s">
        <v>1945</v>
      </c>
      <c r="D1694" s="6" t="s">
        <v>276</v>
      </c>
      <c r="E1694" s="6">
        <v>0.5556</v>
      </c>
      <c r="F1694" s="6">
        <v>0.6178</v>
      </c>
      <c r="G1694" s="6">
        <v>6.02</v>
      </c>
    </row>
    <row r="1695" s="4" customFormat="1" ht="17.6" spans="1:7">
      <c r="A1695" s="6" t="s">
        <v>193</v>
      </c>
      <c r="B1695" s="6">
        <v>688029</v>
      </c>
      <c r="C1695" s="6" t="s">
        <v>1946</v>
      </c>
      <c r="D1695" s="6" t="s">
        <v>642</v>
      </c>
      <c r="E1695" s="6">
        <v>0.5556</v>
      </c>
      <c r="F1695" s="6">
        <v>0.7354</v>
      </c>
      <c r="G1695" s="6">
        <v>182.75</v>
      </c>
    </row>
    <row r="1696" s="4" customFormat="1" ht="17.6" spans="1:7">
      <c r="A1696" s="6" t="s">
        <v>335</v>
      </c>
      <c r="B1696" s="6">
        <v>2409</v>
      </c>
      <c r="C1696" s="6" t="s">
        <v>1947</v>
      </c>
      <c r="D1696" s="6" t="s">
        <v>257</v>
      </c>
      <c r="E1696" s="6">
        <v>0.5552</v>
      </c>
      <c r="F1696" s="6">
        <v>0.9806</v>
      </c>
      <c r="G1696" s="6">
        <v>41.47</v>
      </c>
    </row>
    <row r="1697" s="4" customFormat="1" ht="17.6" spans="1:7">
      <c r="A1697" s="6" t="s">
        <v>335</v>
      </c>
      <c r="B1697" s="6">
        <v>2561</v>
      </c>
      <c r="C1697" s="6" t="s">
        <v>1948</v>
      </c>
      <c r="D1697" s="6" t="s">
        <v>218</v>
      </c>
      <c r="E1697" s="6">
        <v>0.5537</v>
      </c>
      <c r="F1697" s="6">
        <v>0.0045</v>
      </c>
      <c r="G1697" s="6">
        <v>7.54</v>
      </c>
    </row>
    <row r="1698" s="4" customFormat="1" ht="17.6" spans="1:7">
      <c r="A1698" s="6" t="s">
        <v>335</v>
      </c>
      <c r="B1698" s="6">
        <v>2536</v>
      </c>
      <c r="C1698" s="6" t="s">
        <v>1949</v>
      </c>
      <c r="D1698" s="6" t="s">
        <v>283</v>
      </c>
      <c r="E1698" s="6">
        <v>0.5535</v>
      </c>
      <c r="F1698" s="6">
        <v>0.0593</v>
      </c>
      <c r="G1698" s="6">
        <v>4.91</v>
      </c>
    </row>
    <row r="1699" s="4" customFormat="1" ht="17.6" spans="1:7">
      <c r="A1699" s="6" t="s">
        <v>335</v>
      </c>
      <c r="B1699" s="6">
        <v>2858</v>
      </c>
      <c r="C1699" s="6" t="s">
        <v>1950</v>
      </c>
      <c r="D1699" s="6" t="s">
        <v>235</v>
      </c>
      <c r="E1699" s="6">
        <v>0.5535</v>
      </c>
      <c r="F1699" s="6">
        <v>0.2567</v>
      </c>
      <c r="G1699" s="6">
        <v>12.38</v>
      </c>
    </row>
    <row r="1700" s="4" customFormat="1" ht="17.6" spans="1:7">
      <c r="A1700" s="6" t="s">
        <v>193</v>
      </c>
      <c r="B1700" s="6">
        <v>603825</v>
      </c>
      <c r="C1700" s="6" t="s">
        <v>1951</v>
      </c>
      <c r="D1700" s="6" t="s">
        <v>206</v>
      </c>
      <c r="E1700" s="6">
        <v>0.5533</v>
      </c>
      <c r="F1700" s="6">
        <v>0.6306</v>
      </c>
      <c r="G1700" s="6">
        <v>24.91</v>
      </c>
    </row>
    <row r="1701" s="4" customFormat="1" ht="17.6" spans="1:7">
      <c r="A1701" s="6" t="s">
        <v>193</v>
      </c>
      <c r="B1701" s="6">
        <v>601918</v>
      </c>
      <c r="C1701" s="6" t="s">
        <v>1952</v>
      </c>
      <c r="D1701" s="6" t="s">
        <v>483</v>
      </c>
      <c r="E1701" s="6">
        <v>0.5531</v>
      </c>
      <c r="F1701" s="6">
        <v>0.0823</v>
      </c>
      <c r="G1701" s="6">
        <v>2.68</v>
      </c>
    </row>
    <row r="1702" s="4" customFormat="1" ht="17.6" spans="1:7">
      <c r="A1702" s="6" t="s">
        <v>193</v>
      </c>
      <c r="B1702" s="6">
        <v>603577</v>
      </c>
      <c r="C1702" s="6" t="s">
        <v>1953</v>
      </c>
      <c r="D1702" s="6" t="s">
        <v>305</v>
      </c>
      <c r="E1702" s="6">
        <v>0.5527</v>
      </c>
      <c r="F1702" s="6">
        <v>0.6985</v>
      </c>
      <c r="G1702" s="6">
        <v>13.2</v>
      </c>
    </row>
    <row r="1703" s="4" customFormat="1" ht="17.6" spans="1:7">
      <c r="A1703" s="6" t="s">
        <v>335</v>
      </c>
      <c r="B1703" s="6">
        <v>2624</v>
      </c>
      <c r="C1703" s="6" t="s">
        <v>1954</v>
      </c>
      <c r="D1703" s="6" t="s">
        <v>242</v>
      </c>
      <c r="E1703" s="6">
        <v>0.5517</v>
      </c>
      <c r="F1703" s="6">
        <v>0.7069</v>
      </c>
      <c r="G1703" s="6">
        <v>47.29</v>
      </c>
    </row>
    <row r="1704" s="4" customFormat="1" ht="17.6" spans="1:7">
      <c r="A1704" s="6" t="s">
        <v>193</v>
      </c>
      <c r="B1704" s="6">
        <v>600469</v>
      </c>
      <c r="C1704" s="6" t="s">
        <v>1955</v>
      </c>
      <c r="D1704" s="6" t="s">
        <v>283</v>
      </c>
      <c r="E1704" s="6">
        <v>0.5514</v>
      </c>
      <c r="F1704" s="6">
        <v>0.1167</v>
      </c>
      <c r="G1704" s="6">
        <v>4.71</v>
      </c>
    </row>
    <row r="1705" s="4" customFormat="1" ht="17.6" spans="1:7">
      <c r="A1705" s="6" t="s">
        <v>335</v>
      </c>
      <c r="B1705" s="6">
        <v>300637</v>
      </c>
      <c r="C1705" s="6" t="s">
        <v>1956</v>
      </c>
      <c r="D1705" s="6" t="s">
        <v>309</v>
      </c>
      <c r="E1705" s="6">
        <v>0.5503</v>
      </c>
      <c r="F1705" s="6">
        <v>0.0054</v>
      </c>
      <c r="G1705" s="6">
        <v>8.94</v>
      </c>
    </row>
    <row r="1706" s="4" customFormat="1" ht="17.6" spans="1:7">
      <c r="A1706" s="6" t="s">
        <v>193</v>
      </c>
      <c r="B1706" s="6">
        <v>600012</v>
      </c>
      <c r="C1706" s="6" t="s">
        <v>1957</v>
      </c>
      <c r="D1706" s="6" t="s">
        <v>195</v>
      </c>
      <c r="E1706" s="6">
        <v>0.5501</v>
      </c>
      <c r="F1706" s="6">
        <v>0.0111</v>
      </c>
      <c r="G1706" s="6">
        <v>5.36</v>
      </c>
    </row>
    <row r="1707" s="4" customFormat="1" ht="17.6" spans="1:7">
      <c r="A1707" s="6" t="s">
        <v>335</v>
      </c>
      <c r="B1707" s="6">
        <v>300215</v>
      </c>
      <c r="C1707" s="6" t="s">
        <v>1958</v>
      </c>
      <c r="D1707" s="6" t="s">
        <v>359</v>
      </c>
      <c r="E1707" s="6">
        <v>0.5501</v>
      </c>
      <c r="F1707" s="6">
        <v>0.1388</v>
      </c>
      <c r="G1707" s="6">
        <v>6.75</v>
      </c>
    </row>
    <row r="1708" s="4" customFormat="1" ht="17.6" spans="1:7">
      <c r="A1708" s="6" t="s">
        <v>193</v>
      </c>
      <c r="B1708" s="6">
        <v>600130</v>
      </c>
      <c r="C1708" s="6" t="s">
        <v>1959</v>
      </c>
      <c r="D1708" s="6" t="s">
        <v>245</v>
      </c>
      <c r="E1708" s="6">
        <v>0.5496</v>
      </c>
      <c r="F1708" s="6">
        <v>0.091</v>
      </c>
      <c r="G1708" s="6">
        <v>3.64</v>
      </c>
    </row>
    <row r="1709" s="4" customFormat="1" ht="17.6" spans="1:7">
      <c r="A1709" s="6" t="s">
        <v>193</v>
      </c>
      <c r="B1709" s="6">
        <v>900926</v>
      </c>
      <c r="C1709" s="6" t="s">
        <v>1960</v>
      </c>
      <c r="D1709" s="6"/>
      <c r="E1709" s="6">
        <v>0.5493</v>
      </c>
      <c r="F1709" s="6">
        <v>0.8206</v>
      </c>
      <c r="G1709" s="6">
        <v>2.251</v>
      </c>
    </row>
    <row r="1710" s="4" customFormat="1" ht="17.6" spans="1:7">
      <c r="A1710" s="6" t="s">
        <v>193</v>
      </c>
      <c r="B1710" s="6">
        <v>600723</v>
      </c>
      <c r="C1710" s="6" t="s">
        <v>1961</v>
      </c>
      <c r="D1710" s="6" t="s">
        <v>218</v>
      </c>
      <c r="E1710" s="6">
        <v>0.5492</v>
      </c>
      <c r="F1710" s="6">
        <v>0.02</v>
      </c>
      <c r="G1710" s="6">
        <v>5.44</v>
      </c>
    </row>
    <row r="1711" s="4" customFormat="1" ht="17.6" spans="1:7">
      <c r="A1711" s="6" t="s">
        <v>335</v>
      </c>
      <c r="B1711" s="6">
        <v>2066</v>
      </c>
      <c r="C1711" s="6" t="s">
        <v>1962</v>
      </c>
      <c r="D1711" s="6" t="s">
        <v>448</v>
      </c>
      <c r="E1711" s="6">
        <v>0.5486</v>
      </c>
      <c r="F1711" s="6">
        <v>0.5745</v>
      </c>
      <c r="G1711" s="6">
        <v>8.76</v>
      </c>
    </row>
    <row r="1712" s="4" customFormat="1" ht="17.6" spans="1:7">
      <c r="A1712" s="6" t="s">
        <v>335</v>
      </c>
      <c r="B1712" s="6">
        <v>2977</v>
      </c>
      <c r="C1712" s="6" t="s">
        <v>1963</v>
      </c>
      <c r="D1712" s="6"/>
      <c r="E1712" s="6">
        <v>0.5484</v>
      </c>
      <c r="F1712" s="6">
        <v>0.2903</v>
      </c>
      <c r="G1712" s="6">
        <v>71.8</v>
      </c>
    </row>
    <row r="1713" s="4" customFormat="1" ht="17.6" spans="1:7">
      <c r="A1713" s="6" t="s">
        <v>335</v>
      </c>
      <c r="B1713" s="6">
        <v>2691</v>
      </c>
      <c r="C1713" s="6" t="s">
        <v>1964</v>
      </c>
      <c r="D1713" s="6" t="s">
        <v>318</v>
      </c>
      <c r="E1713" s="6">
        <v>0.5483</v>
      </c>
      <c r="F1713" s="6">
        <v>0.0018</v>
      </c>
      <c r="G1713" s="6">
        <v>4.88</v>
      </c>
    </row>
    <row r="1714" s="4" customFormat="1" ht="17.6" spans="1:7">
      <c r="A1714" s="6" t="s">
        <v>193</v>
      </c>
      <c r="B1714" s="6">
        <v>600137</v>
      </c>
      <c r="C1714" s="6" t="s">
        <v>1965</v>
      </c>
      <c r="D1714" s="6" t="s">
        <v>201</v>
      </c>
      <c r="E1714" s="6">
        <v>0.5482</v>
      </c>
      <c r="F1714" s="6">
        <v>0.2837</v>
      </c>
      <c r="G1714" s="6">
        <v>14.01</v>
      </c>
    </row>
    <row r="1715" s="4" customFormat="1" ht="17.6" spans="1:7">
      <c r="A1715" s="6" t="s">
        <v>193</v>
      </c>
      <c r="B1715" s="6">
        <v>600560</v>
      </c>
      <c r="C1715" s="6" t="s">
        <v>1966</v>
      </c>
      <c r="D1715" s="6" t="s">
        <v>357</v>
      </c>
      <c r="E1715" s="6">
        <v>0.5482</v>
      </c>
      <c r="F1715" s="6">
        <v>0.3883</v>
      </c>
      <c r="G1715" s="6">
        <v>10.3</v>
      </c>
    </row>
    <row r="1716" s="4" customFormat="1" ht="17.6" spans="1:7">
      <c r="A1716" s="6" t="s">
        <v>335</v>
      </c>
      <c r="B1716" s="6">
        <v>300642</v>
      </c>
      <c r="C1716" s="6" t="s">
        <v>1967</v>
      </c>
      <c r="D1716" s="6" t="s">
        <v>438</v>
      </c>
      <c r="E1716" s="6">
        <v>0.5474</v>
      </c>
      <c r="F1716" s="6">
        <v>0.1098</v>
      </c>
      <c r="G1716" s="6">
        <v>41.94</v>
      </c>
    </row>
    <row r="1717" s="4" customFormat="1" ht="17.6" spans="1:7">
      <c r="A1717" s="6" t="s">
        <v>193</v>
      </c>
      <c r="B1717" s="6">
        <v>603801</v>
      </c>
      <c r="C1717" s="6" t="s">
        <v>1968</v>
      </c>
      <c r="D1717" s="6" t="s">
        <v>263</v>
      </c>
      <c r="E1717" s="6">
        <v>0.547</v>
      </c>
      <c r="F1717" s="6">
        <v>0.5137</v>
      </c>
      <c r="G1717" s="6">
        <v>23</v>
      </c>
    </row>
    <row r="1718" s="4" customFormat="1" ht="17.6" spans="1:7">
      <c r="A1718" s="6" t="s">
        <v>335</v>
      </c>
      <c r="B1718" s="6">
        <v>985</v>
      </c>
      <c r="C1718" s="6" t="s">
        <v>1969</v>
      </c>
      <c r="D1718" s="6" t="s">
        <v>257</v>
      </c>
      <c r="E1718" s="6">
        <v>0.547</v>
      </c>
      <c r="F1718" s="6">
        <v>0.0474</v>
      </c>
      <c r="G1718" s="6">
        <v>11.51</v>
      </c>
    </row>
    <row r="1719" s="4" customFormat="1" ht="17.6" spans="1:7">
      <c r="A1719" s="6" t="s">
        <v>335</v>
      </c>
      <c r="B1719" s="6">
        <v>2204</v>
      </c>
      <c r="C1719" s="6" t="s">
        <v>1970</v>
      </c>
      <c r="D1719" s="6" t="s">
        <v>318</v>
      </c>
      <c r="E1719" s="6">
        <v>0.5456</v>
      </c>
      <c r="F1719" s="6">
        <v>0.2622</v>
      </c>
      <c r="G1719" s="6">
        <v>3.94</v>
      </c>
    </row>
    <row r="1720" s="4" customFormat="1" ht="17.6" spans="1:7">
      <c r="A1720" s="6" t="s">
        <v>193</v>
      </c>
      <c r="B1720" s="6">
        <v>603937</v>
      </c>
      <c r="C1720" s="6" t="s">
        <v>1971</v>
      </c>
      <c r="D1720" s="6" t="s">
        <v>222</v>
      </c>
      <c r="E1720" s="6">
        <v>0.5453</v>
      </c>
      <c r="F1720" s="6">
        <v>0.2867</v>
      </c>
      <c r="G1720" s="6">
        <v>11.74</v>
      </c>
    </row>
    <row r="1721" s="4" customFormat="1" ht="17.6" spans="1:7">
      <c r="A1721" s="6" t="s">
        <v>335</v>
      </c>
      <c r="B1721" s="6">
        <v>300482</v>
      </c>
      <c r="C1721" s="6" t="s">
        <v>1972</v>
      </c>
      <c r="D1721" s="6" t="s">
        <v>438</v>
      </c>
      <c r="E1721" s="6">
        <v>0.5453</v>
      </c>
      <c r="F1721" s="6">
        <v>0.5573</v>
      </c>
      <c r="G1721" s="6">
        <v>79.3</v>
      </c>
    </row>
    <row r="1722" s="4" customFormat="1" ht="17.6" spans="1:7">
      <c r="A1722" s="6" t="s">
        <v>335</v>
      </c>
      <c r="B1722" s="6">
        <v>2571</v>
      </c>
      <c r="C1722" s="6" t="s">
        <v>1973</v>
      </c>
      <c r="D1722" s="6" t="s">
        <v>263</v>
      </c>
      <c r="E1722" s="6">
        <v>0.545</v>
      </c>
      <c r="F1722" s="6">
        <v>0.0467</v>
      </c>
      <c r="G1722" s="6">
        <v>4.62</v>
      </c>
    </row>
    <row r="1723" s="4" customFormat="1" ht="17.6" spans="1:7">
      <c r="A1723" s="6" t="s">
        <v>193</v>
      </c>
      <c r="B1723" s="6">
        <v>603890</v>
      </c>
      <c r="C1723" s="6" t="s">
        <v>1974</v>
      </c>
      <c r="D1723" s="6" t="s">
        <v>411</v>
      </c>
      <c r="E1723" s="6">
        <v>0.544</v>
      </c>
      <c r="F1723" s="6">
        <v>0.8187</v>
      </c>
      <c r="G1723" s="6">
        <v>16.9</v>
      </c>
    </row>
    <row r="1724" s="4" customFormat="1" ht="17.6" spans="1:7">
      <c r="A1724" s="6" t="s">
        <v>335</v>
      </c>
      <c r="B1724" s="6">
        <v>2368</v>
      </c>
      <c r="C1724" s="6" t="s">
        <v>1975</v>
      </c>
      <c r="D1724" s="6" t="s">
        <v>455</v>
      </c>
      <c r="E1724" s="6">
        <v>0.544</v>
      </c>
      <c r="F1724" s="6">
        <v>0.6738</v>
      </c>
      <c r="G1724" s="6">
        <v>39.22</v>
      </c>
    </row>
    <row r="1725" s="4" customFormat="1" ht="17.6" spans="1:7">
      <c r="A1725" s="6" t="s">
        <v>335</v>
      </c>
      <c r="B1725" s="6">
        <v>300277</v>
      </c>
      <c r="C1725" s="6" t="s">
        <v>1976</v>
      </c>
      <c r="D1725" s="6" t="s">
        <v>455</v>
      </c>
      <c r="E1725" s="6">
        <v>0.5429</v>
      </c>
      <c r="F1725" s="6">
        <v>0.5665</v>
      </c>
      <c r="G1725" s="6">
        <v>7.62</v>
      </c>
    </row>
    <row r="1726" s="4" customFormat="1" ht="17.6" spans="1:7">
      <c r="A1726" s="6" t="s">
        <v>193</v>
      </c>
      <c r="B1726" s="6">
        <v>600167</v>
      </c>
      <c r="C1726" s="6" t="s">
        <v>1977</v>
      </c>
      <c r="D1726" s="6" t="s">
        <v>956</v>
      </c>
      <c r="E1726" s="6">
        <v>0.5424</v>
      </c>
      <c r="F1726" s="6">
        <v>0.8771</v>
      </c>
      <c r="G1726" s="6">
        <v>15.27</v>
      </c>
    </row>
    <row r="1727" s="4" customFormat="1" ht="17.6" spans="1:7">
      <c r="A1727" s="6" t="s">
        <v>193</v>
      </c>
      <c r="B1727" s="6">
        <v>688363</v>
      </c>
      <c r="C1727" s="6" t="s">
        <v>1978</v>
      </c>
      <c r="D1727" s="6" t="s">
        <v>438</v>
      </c>
      <c r="E1727" s="6">
        <v>0.5424</v>
      </c>
      <c r="F1727" s="6">
        <v>0.9661</v>
      </c>
      <c r="G1727" s="6">
        <v>94.86</v>
      </c>
    </row>
    <row r="1728" s="4" customFormat="1" ht="17.6" spans="1:7">
      <c r="A1728" s="6" t="s">
        <v>335</v>
      </c>
      <c r="B1728" s="6">
        <v>300763</v>
      </c>
      <c r="C1728" s="6" t="s">
        <v>1979</v>
      </c>
      <c r="D1728" s="6" t="s">
        <v>220</v>
      </c>
      <c r="E1728" s="6">
        <v>0.5421</v>
      </c>
      <c r="F1728" s="6">
        <v>0.7546</v>
      </c>
      <c r="G1728" s="6">
        <v>67.65</v>
      </c>
    </row>
    <row r="1729" s="4" customFormat="1" ht="17.6" spans="1:7">
      <c r="A1729" s="6" t="s">
        <v>193</v>
      </c>
      <c r="B1729" s="6">
        <v>600079</v>
      </c>
      <c r="C1729" s="6" t="s">
        <v>1980</v>
      </c>
      <c r="D1729" s="6" t="s">
        <v>342</v>
      </c>
      <c r="E1729" s="6">
        <v>0.5418</v>
      </c>
      <c r="F1729" s="6">
        <v>0.6625</v>
      </c>
      <c r="G1729" s="6">
        <v>20.7</v>
      </c>
    </row>
    <row r="1730" s="4" customFormat="1" ht="17.6" spans="1:7">
      <c r="A1730" s="6" t="s">
        <v>193</v>
      </c>
      <c r="B1730" s="6">
        <v>688169</v>
      </c>
      <c r="C1730" s="6" t="s">
        <v>1981</v>
      </c>
      <c r="D1730" s="6"/>
      <c r="E1730" s="6">
        <v>0.5417</v>
      </c>
      <c r="F1730" s="6">
        <v>0.6458</v>
      </c>
      <c r="G1730" s="6">
        <v>376</v>
      </c>
    </row>
    <row r="1731" s="4" customFormat="1" ht="17.6" spans="1:7">
      <c r="A1731" s="6" t="s">
        <v>335</v>
      </c>
      <c r="B1731" s="6">
        <v>88</v>
      </c>
      <c r="C1731" s="6" t="s">
        <v>1982</v>
      </c>
      <c r="D1731" s="6" t="s">
        <v>195</v>
      </c>
      <c r="E1731" s="6">
        <v>0.5397</v>
      </c>
      <c r="F1731" s="6">
        <v>0.0017</v>
      </c>
      <c r="G1731" s="6">
        <v>4.44</v>
      </c>
    </row>
    <row r="1732" s="4" customFormat="1" ht="17.6" spans="1:7">
      <c r="A1732" s="6" t="s">
        <v>335</v>
      </c>
      <c r="B1732" s="6">
        <v>2485</v>
      </c>
      <c r="C1732" s="6" t="s">
        <v>1983</v>
      </c>
      <c r="D1732" s="6" t="s">
        <v>201</v>
      </c>
      <c r="E1732" s="6">
        <v>0.5391</v>
      </c>
      <c r="F1732" s="6">
        <v>0.1752</v>
      </c>
      <c r="G1732" s="6">
        <v>5.06</v>
      </c>
    </row>
    <row r="1733" s="4" customFormat="1" ht="17.6" spans="1:7">
      <c r="A1733" s="6" t="s">
        <v>193</v>
      </c>
      <c r="B1733" s="6">
        <v>603685</v>
      </c>
      <c r="C1733" s="6" t="s">
        <v>1984</v>
      </c>
      <c r="D1733" s="6" t="s">
        <v>265</v>
      </c>
      <c r="E1733" s="6">
        <v>0.539</v>
      </c>
      <c r="F1733" s="6">
        <v>0.3983</v>
      </c>
      <c r="G1733" s="6">
        <v>12.87</v>
      </c>
    </row>
    <row r="1734" s="4" customFormat="1" ht="17.6" spans="1:7">
      <c r="A1734" s="6" t="s">
        <v>335</v>
      </c>
      <c r="B1734" s="6">
        <v>300603</v>
      </c>
      <c r="C1734" s="6" t="s">
        <v>1985</v>
      </c>
      <c r="D1734" s="6" t="s">
        <v>455</v>
      </c>
      <c r="E1734" s="6">
        <v>0.5388</v>
      </c>
      <c r="F1734" s="6">
        <v>0.3946</v>
      </c>
      <c r="G1734" s="6">
        <v>26.57</v>
      </c>
    </row>
    <row r="1735" s="4" customFormat="1" ht="17.6" spans="1:7">
      <c r="A1735" s="6" t="s">
        <v>193</v>
      </c>
      <c r="B1735" s="6">
        <v>600220</v>
      </c>
      <c r="C1735" s="6" t="s">
        <v>1986</v>
      </c>
      <c r="D1735" s="6" t="s">
        <v>276</v>
      </c>
      <c r="E1735" s="6">
        <v>0.5374</v>
      </c>
      <c r="F1735" s="6">
        <v>0.1463</v>
      </c>
      <c r="G1735" s="6">
        <v>2.15</v>
      </c>
    </row>
    <row r="1736" s="4" customFormat="1" ht="17.6" spans="1:7">
      <c r="A1736" s="6" t="s">
        <v>193</v>
      </c>
      <c r="B1736" s="6">
        <v>600973</v>
      </c>
      <c r="C1736" s="6" t="s">
        <v>1987</v>
      </c>
      <c r="D1736" s="6" t="s">
        <v>220</v>
      </c>
      <c r="E1736" s="6">
        <v>0.5366</v>
      </c>
      <c r="F1736" s="6">
        <v>0.3084</v>
      </c>
      <c r="G1736" s="6">
        <v>4.24</v>
      </c>
    </row>
    <row r="1737" s="4" customFormat="1" ht="17.6" spans="1:7">
      <c r="A1737" s="6" t="s">
        <v>193</v>
      </c>
      <c r="B1737" s="6">
        <v>601900</v>
      </c>
      <c r="C1737" s="6" t="s">
        <v>1988</v>
      </c>
      <c r="D1737" s="6" t="s">
        <v>206</v>
      </c>
      <c r="E1737" s="6">
        <v>0.5363</v>
      </c>
      <c r="F1737" s="6">
        <v>0.2077</v>
      </c>
      <c r="G1737" s="6">
        <v>9.61</v>
      </c>
    </row>
    <row r="1738" s="4" customFormat="1" ht="17.6" spans="1:7">
      <c r="A1738" s="6" t="s">
        <v>193</v>
      </c>
      <c r="B1738" s="6">
        <v>600992</v>
      </c>
      <c r="C1738" s="6" t="s">
        <v>1989</v>
      </c>
      <c r="D1738" s="6" t="s">
        <v>365</v>
      </c>
      <c r="E1738" s="6">
        <v>0.5359</v>
      </c>
      <c r="F1738" s="6">
        <v>0.0021</v>
      </c>
      <c r="G1738" s="6">
        <v>5.99</v>
      </c>
    </row>
    <row r="1739" s="4" customFormat="1" ht="17.6" spans="1:7">
      <c r="A1739" s="6" t="s">
        <v>335</v>
      </c>
      <c r="B1739" s="6">
        <v>2580</v>
      </c>
      <c r="C1739" s="6" t="s">
        <v>1990</v>
      </c>
      <c r="D1739" s="6" t="s">
        <v>370</v>
      </c>
      <c r="E1739" s="6">
        <v>0.5355</v>
      </c>
      <c r="F1739" s="6">
        <v>0.0518</v>
      </c>
      <c r="G1739" s="6">
        <v>5.24</v>
      </c>
    </row>
    <row r="1740" s="4" customFormat="1" ht="17.6" spans="1:7">
      <c r="A1740" s="6" t="s">
        <v>335</v>
      </c>
      <c r="B1740" s="6">
        <v>300421</v>
      </c>
      <c r="C1740" s="6" t="s">
        <v>1991</v>
      </c>
      <c r="D1740" s="6" t="s">
        <v>237</v>
      </c>
      <c r="E1740" s="6">
        <v>0.5355</v>
      </c>
      <c r="F1740" s="6">
        <v>0.0016</v>
      </c>
      <c r="G1740" s="6">
        <v>5.56</v>
      </c>
    </row>
    <row r="1741" s="4" customFormat="1" ht="17.6" spans="1:7">
      <c r="A1741" s="6" t="s">
        <v>335</v>
      </c>
      <c r="B1741" s="6">
        <v>818</v>
      </c>
      <c r="C1741" s="6" t="s">
        <v>1992</v>
      </c>
      <c r="D1741" s="6" t="s">
        <v>257</v>
      </c>
      <c r="E1741" s="6">
        <v>0.5354</v>
      </c>
      <c r="F1741" s="6">
        <v>0.9578</v>
      </c>
      <c r="G1741" s="6">
        <v>23.43</v>
      </c>
    </row>
    <row r="1742" s="4" customFormat="1" ht="17.6" spans="1:7">
      <c r="A1742" s="6" t="s">
        <v>335</v>
      </c>
      <c r="B1742" s="6">
        <v>300395</v>
      </c>
      <c r="C1742" s="6" t="s">
        <v>1993</v>
      </c>
      <c r="D1742" s="6" t="s">
        <v>448</v>
      </c>
      <c r="E1742" s="6">
        <v>0.5353</v>
      </c>
      <c r="F1742" s="6">
        <v>0.1107</v>
      </c>
      <c r="G1742" s="6">
        <v>23.14</v>
      </c>
    </row>
    <row r="1743" s="4" customFormat="1" ht="17.6" spans="1:7">
      <c r="A1743" s="6" t="s">
        <v>193</v>
      </c>
      <c r="B1743" s="6">
        <v>603416</v>
      </c>
      <c r="C1743" s="6" t="s">
        <v>1994</v>
      </c>
      <c r="D1743" s="6" t="s">
        <v>220</v>
      </c>
      <c r="E1743" s="6">
        <v>0.5349</v>
      </c>
      <c r="F1743" s="6">
        <v>0.6083</v>
      </c>
      <c r="G1743" s="6">
        <v>39.83</v>
      </c>
    </row>
    <row r="1744" s="4" customFormat="1" ht="17.6" spans="1:7">
      <c r="A1744" s="6" t="s">
        <v>335</v>
      </c>
      <c r="B1744" s="6">
        <v>720</v>
      </c>
      <c r="C1744" s="6" t="s">
        <v>1995</v>
      </c>
      <c r="D1744" s="6" t="s">
        <v>230</v>
      </c>
      <c r="E1744" s="6">
        <v>0.5335</v>
      </c>
      <c r="F1744" s="6">
        <v>0.406</v>
      </c>
      <c r="G1744" s="6">
        <v>5.79</v>
      </c>
    </row>
    <row r="1745" s="4" customFormat="1" ht="17.6" spans="1:7">
      <c r="A1745" s="6" t="s">
        <v>335</v>
      </c>
      <c r="B1745" s="6">
        <v>200056</v>
      </c>
      <c r="C1745" s="6" t="s">
        <v>1996</v>
      </c>
      <c r="D1745" s="6"/>
      <c r="E1745" s="6">
        <v>0.5332</v>
      </c>
      <c r="F1745" s="6">
        <v>0.0004</v>
      </c>
      <c r="G1745" s="6">
        <v>1.5</v>
      </c>
    </row>
    <row r="1746" s="4" customFormat="1" ht="17.6" spans="1:7">
      <c r="A1746" s="6" t="s">
        <v>335</v>
      </c>
      <c r="B1746" s="6">
        <v>300296</v>
      </c>
      <c r="C1746" s="6" t="s">
        <v>1997</v>
      </c>
      <c r="D1746" s="6" t="s">
        <v>546</v>
      </c>
      <c r="E1746" s="6">
        <v>0.532</v>
      </c>
      <c r="F1746" s="6">
        <v>0.0989</v>
      </c>
      <c r="G1746" s="6">
        <v>5.59</v>
      </c>
    </row>
    <row r="1747" s="4" customFormat="1" ht="17.6" spans="1:7">
      <c r="A1747" s="6" t="s">
        <v>193</v>
      </c>
      <c r="B1747" s="6">
        <v>600208</v>
      </c>
      <c r="C1747" s="6" t="s">
        <v>1998</v>
      </c>
      <c r="D1747" s="6" t="s">
        <v>212</v>
      </c>
      <c r="E1747" s="6">
        <v>0.5305</v>
      </c>
      <c r="F1747" s="6">
        <v>0.0665</v>
      </c>
      <c r="G1747" s="6">
        <v>3.14</v>
      </c>
    </row>
    <row r="1748" s="4" customFormat="1" ht="17.6" spans="1:7">
      <c r="A1748" s="6" t="s">
        <v>193</v>
      </c>
      <c r="B1748" s="6">
        <v>603429</v>
      </c>
      <c r="C1748" s="6" t="s">
        <v>1999</v>
      </c>
      <c r="D1748" s="6" t="s">
        <v>359</v>
      </c>
      <c r="E1748" s="6">
        <v>0.5302</v>
      </c>
      <c r="F1748" s="6">
        <v>0.3275</v>
      </c>
      <c r="G1748" s="6">
        <v>37.74</v>
      </c>
    </row>
    <row r="1749" s="4" customFormat="1" ht="17.6" spans="1:7">
      <c r="A1749" s="6" t="s">
        <v>335</v>
      </c>
      <c r="B1749" s="6">
        <v>2271</v>
      </c>
      <c r="C1749" s="6" t="s">
        <v>2000</v>
      </c>
      <c r="D1749" s="6" t="s">
        <v>289</v>
      </c>
      <c r="E1749" s="6">
        <v>0.5299</v>
      </c>
      <c r="F1749" s="6">
        <v>0.6942</v>
      </c>
      <c r="G1749" s="6">
        <v>38.64</v>
      </c>
    </row>
    <row r="1750" s="4" customFormat="1" ht="17.6" spans="1:7">
      <c r="A1750" s="6" t="s">
        <v>193</v>
      </c>
      <c r="B1750" s="6">
        <v>601886</v>
      </c>
      <c r="C1750" s="6" t="s">
        <v>2001</v>
      </c>
      <c r="D1750" s="6" t="s">
        <v>285</v>
      </c>
      <c r="E1750" s="6">
        <v>0.5298</v>
      </c>
      <c r="F1750" s="6">
        <v>0.0139</v>
      </c>
      <c r="G1750" s="6">
        <v>6.42</v>
      </c>
    </row>
    <row r="1751" s="4" customFormat="1" ht="17.6" spans="1:7">
      <c r="A1751" s="6" t="s">
        <v>193</v>
      </c>
      <c r="B1751" s="6">
        <v>603590</v>
      </c>
      <c r="C1751" s="6" t="s">
        <v>2002</v>
      </c>
      <c r="D1751" s="6" t="s">
        <v>342</v>
      </c>
      <c r="E1751" s="6">
        <v>0.5296</v>
      </c>
      <c r="F1751" s="6">
        <v>0.0049</v>
      </c>
      <c r="G1751" s="6">
        <v>32.86</v>
      </c>
    </row>
    <row r="1752" s="4" customFormat="1" ht="17.6" spans="1:7">
      <c r="A1752" s="6" t="s">
        <v>193</v>
      </c>
      <c r="B1752" s="6">
        <v>600353</v>
      </c>
      <c r="C1752" s="6" t="s">
        <v>2003</v>
      </c>
      <c r="D1752" s="6" t="s">
        <v>408</v>
      </c>
      <c r="E1752" s="6">
        <v>0.5295</v>
      </c>
      <c r="F1752" s="6">
        <v>0.3507</v>
      </c>
      <c r="G1752" s="6">
        <v>5.05</v>
      </c>
    </row>
    <row r="1753" s="4" customFormat="1" ht="17.6" spans="1:7">
      <c r="A1753" s="6" t="s">
        <v>335</v>
      </c>
      <c r="B1753" s="6">
        <v>300212</v>
      </c>
      <c r="C1753" s="6" t="s">
        <v>2004</v>
      </c>
      <c r="D1753" s="6" t="s">
        <v>455</v>
      </c>
      <c r="E1753" s="6">
        <v>0.5295</v>
      </c>
      <c r="F1753" s="6">
        <v>0.7273</v>
      </c>
      <c r="G1753" s="6">
        <v>47.83</v>
      </c>
    </row>
    <row r="1754" s="4" customFormat="1" ht="17.6" spans="1:7">
      <c r="A1754" s="6" t="s">
        <v>193</v>
      </c>
      <c r="B1754" s="6">
        <v>603016</v>
      </c>
      <c r="C1754" s="6" t="s">
        <v>2005</v>
      </c>
      <c r="D1754" s="6" t="s">
        <v>220</v>
      </c>
      <c r="E1754" s="6">
        <v>0.5292</v>
      </c>
      <c r="F1754" s="6">
        <v>0.5902</v>
      </c>
      <c r="G1754" s="6">
        <v>23.68</v>
      </c>
    </row>
    <row r="1755" s="4" customFormat="1" ht="17.6" spans="1:7">
      <c r="A1755" s="6" t="s">
        <v>193</v>
      </c>
      <c r="B1755" s="6">
        <v>600689</v>
      </c>
      <c r="C1755" s="6" t="s">
        <v>2006</v>
      </c>
      <c r="D1755" s="6" t="s">
        <v>276</v>
      </c>
      <c r="E1755" s="6">
        <v>0.5291</v>
      </c>
      <c r="F1755" s="6">
        <v>0.0366</v>
      </c>
      <c r="G1755" s="6">
        <v>7.88</v>
      </c>
    </row>
    <row r="1756" s="4" customFormat="1" ht="17.6" spans="1:7">
      <c r="A1756" s="6" t="s">
        <v>193</v>
      </c>
      <c r="B1756" s="6">
        <v>601162</v>
      </c>
      <c r="C1756" s="6" t="s">
        <v>2007</v>
      </c>
      <c r="D1756" s="6" t="s">
        <v>273</v>
      </c>
      <c r="E1756" s="6">
        <v>0.5286</v>
      </c>
      <c r="F1756" s="6">
        <v>0.0518</v>
      </c>
      <c r="G1756" s="6">
        <v>5.49</v>
      </c>
    </row>
    <row r="1757" s="4" customFormat="1" ht="17.6" spans="1:7">
      <c r="A1757" s="6" t="s">
        <v>335</v>
      </c>
      <c r="B1757" s="6">
        <v>2463</v>
      </c>
      <c r="C1757" s="6" t="s">
        <v>2008</v>
      </c>
      <c r="D1757" s="6" t="s">
        <v>228</v>
      </c>
      <c r="E1757" s="6">
        <v>0.5281</v>
      </c>
      <c r="F1757" s="6">
        <v>0.9668</v>
      </c>
      <c r="G1757" s="6">
        <v>26.86</v>
      </c>
    </row>
    <row r="1758" s="4" customFormat="1" ht="17.6" spans="1:7">
      <c r="A1758" s="6" t="s">
        <v>335</v>
      </c>
      <c r="B1758" s="6">
        <v>300340</v>
      </c>
      <c r="C1758" s="6" t="s">
        <v>2009</v>
      </c>
      <c r="D1758" s="6" t="s">
        <v>370</v>
      </c>
      <c r="E1758" s="6">
        <v>0.5281</v>
      </c>
      <c r="F1758" s="6">
        <v>0.1878</v>
      </c>
      <c r="G1758" s="6">
        <v>9.9</v>
      </c>
    </row>
    <row r="1759" s="4" customFormat="1" ht="17.6" spans="1:7">
      <c r="A1759" s="6" t="s">
        <v>335</v>
      </c>
      <c r="B1759" s="6">
        <v>609</v>
      </c>
      <c r="C1759" s="6" t="s">
        <v>2010</v>
      </c>
      <c r="D1759" s="6" t="s">
        <v>212</v>
      </c>
      <c r="E1759" s="6">
        <v>0.528</v>
      </c>
      <c r="F1759" s="6">
        <v>0.1887</v>
      </c>
      <c r="G1759" s="6">
        <v>6.57</v>
      </c>
    </row>
    <row r="1760" s="4" customFormat="1" ht="17.6" spans="1:7">
      <c r="A1760" s="6" t="s">
        <v>335</v>
      </c>
      <c r="B1760" s="6">
        <v>2946</v>
      </c>
      <c r="C1760" s="6" t="s">
        <v>2011</v>
      </c>
      <c r="D1760" s="6" t="s">
        <v>348</v>
      </c>
      <c r="E1760" s="6">
        <v>0.5279</v>
      </c>
      <c r="F1760" s="6">
        <v>0.2689</v>
      </c>
      <c r="G1760" s="6">
        <v>10.85</v>
      </c>
    </row>
    <row r="1761" s="4" customFormat="1" ht="17.6" spans="1:7">
      <c r="A1761" s="6" t="s">
        <v>335</v>
      </c>
      <c r="B1761" s="6">
        <v>833</v>
      </c>
      <c r="C1761" s="6" t="s">
        <v>2012</v>
      </c>
      <c r="D1761" s="6" t="s">
        <v>199</v>
      </c>
      <c r="E1761" s="6">
        <v>0.5278</v>
      </c>
      <c r="F1761" s="6">
        <v>0.0076</v>
      </c>
      <c r="G1761" s="6">
        <v>4.63</v>
      </c>
    </row>
    <row r="1762" s="4" customFormat="1" ht="17.6" spans="1:7">
      <c r="A1762" s="6" t="s">
        <v>335</v>
      </c>
      <c r="B1762" s="6">
        <v>2702</v>
      </c>
      <c r="C1762" s="6" t="s">
        <v>2013</v>
      </c>
      <c r="D1762" s="6" t="s">
        <v>348</v>
      </c>
      <c r="E1762" s="6">
        <v>0.5276</v>
      </c>
      <c r="F1762" s="6">
        <v>0.6063</v>
      </c>
      <c r="G1762" s="6">
        <v>5.55</v>
      </c>
    </row>
    <row r="1763" s="4" customFormat="1" ht="17.6" spans="1:7">
      <c r="A1763" s="6" t="s">
        <v>335</v>
      </c>
      <c r="B1763" s="6">
        <v>300032</v>
      </c>
      <c r="C1763" s="6" t="s">
        <v>2014</v>
      </c>
      <c r="D1763" s="6" t="s">
        <v>370</v>
      </c>
      <c r="E1763" s="6">
        <v>0.5243</v>
      </c>
      <c r="F1763" s="6">
        <v>0.1689</v>
      </c>
      <c r="G1763" s="6">
        <v>3.69</v>
      </c>
    </row>
    <row r="1764" s="4" customFormat="1" ht="17.6" spans="1:7">
      <c r="A1764" s="6" t="s">
        <v>193</v>
      </c>
      <c r="B1764" s="6">
        <v>688016</v>
      </c>
      <c r="C1764" s="6" t="s">
        <v>2015</v>
      </c>
      <c r="D1764" s="6" t="s">
        <v>642</v>
      </c>
      <c r="E1764" s="6">
        <v>0.5238</v>
      </c>
      <c r="F1764" s="6">
        <v>0.9524</v>
      </c>
      <c r="G1764" s="6">
        <v>192.02</v>
      </c>
    </row>
    <row r="1765" s="4" customFormat="1" ht="17.6" spans="1:7">
      <c r="A1765" s="6" t="s">
        <v>335</v>
      </c>
      <c r="B1765" s="6">
        <v>300438</v>
      </c>
      <c r="C1765" s="6" t="s">
        <v>2016</v>
      </c>
      <c r="D1765" s="6" t="s">
        <v>220</v>
      </c>
      <c r="E1765" s="6">
        <v>0.5233</v>
      </c>
      <c r="F1765" s="6">
        <v>0.2324</v>
      </c>
      <c r="G1765" s="6">
        <v>20.51</v>
      </c>
    </row>
    <row r="1766" s="4" customFormat="1" ht="17.6" spans="1:7">
      <c r="A1766" s="6" t="s">
        <v>335</v>
      </c>
      <c r="B1766" s="6">
        <v>822</v>
      </c>
      <c r="C1766" s="6" t="s">
        <v>2017</v>
      </c>
      <c r="D1766" s="6" t="s">
        <v>257</v>
      </c>
      <c r="E1766" s="6">
        <v>0.5227</v>
      </c>
      <c r="F1766" s="6">
        <v>0.0289</v>
      </c>
      <c r="G1766" s="6">
        <v>3.56</v>
      </c>
    </row>
    <row r="1767" s="4" customFormat="1" ht="17.6" spans="1:7">
      <c r="A1767" s="6" t="s">
        <v>335</v>
      </c>
      <c r="B1767" s="6">
        <v>900</v>
      </c>
      <c r="C1767" s="6" t="s">
        <v>2018</v>
      </c>
      <c r="D1767" s="6" t="s">
        <v>195</v>
      </c>
      <c r="E1767" s="6">
        <v>0.5223</v>
      </c>
      <c r="F1767" s="6">
        <v>0.0156</v>
      </c>
      <c r="G1767" s="6">
        <v>3.88</v>
      </c>
    </row>
    <row r="1768" s="4" customFormat="1" ht="17.6" spans="1:7">
      <c r="A1768" s="6" t="s">
        <v>335</v>
      </c>
      <c r="B1768" s="6">
        <v>2899</v>
      </c>
      <c r="C1768" s="6" t="s">
        <v>2019</v>
      </c>
      <c r="D1768" s="6" t="s">
        <v>432</v>
      </c>
      <c r="E1768" s="6">
        <v>0.5221</v>
      </c>
      <c r="F1768" s="6">
        <v>0.0063</v>
      </c>
      <c r="G1768" s="6">
        <v>12.3</v>
      </c>
    </row>
    <row r="1769" s="4" customFormat="1" ht="17.6" spans="1:7">
      <c r="A1769" s="6" t="s">
        <v>193</v>
      </c>
      <c r="B1769" s="6">
        <v>600141</v>
      </c>
      <c r="C1769" s="6" t="s">
        <v>2020</v>
      </c>
      <c r="D1769" s="6" t="s">
        <v>226</v>
      </c>
      <c r="E1769" s="6">
        <v>0.5219</v>
      </c>
      <c r="F1769" s="6">
        <v>0.0285</v>
      </c>
      <c r="G1769" s="6">
        <v>8.91</v>
      </c>
    </row>
    <row r="1770" s="4" customFormat="1" ht="17.6" spans="1:7">
      <c r="A1770" s="6" t="s">
        <v>335</v>
      </c>
      <c r="B1770" s="6">
        <v>12</v>
      </c>
      <c r="C1770" s="6" t="s">
        <v>2021</v>
      </c>
      <c r="D1770" s="6" t="s">
        <v>448</v>
      </c>
      <c r="E1770" s="6">
        <v>0.5218</v>
      </c>
      <c r="F1770" s="6">
        <v>0.0972</v>
      </c>
      <c r="G1770" s="6">
        <v>4.47</v>
      </c>
    </row>
    <row r="1771" s="4" customFormat="1" ht="17.6" spans="1:7">
      <c r="A1771" s="6" t="s">
        <v>335</v>
      </c>
      <c r="B1771" s="6">
        <v>300399</v>
      </c>
      <c r="C1771" s="6" t="s">
        <v>2022</v>
      </c>
      <c r="D1771" s="6" t="s">
        <v>325</v>
      </c>
      <c r="E1771" s="6">
        <v>0.5216</v>
      </c>
      <c r="F1771" s="6">
        <v>0.3234</v>
      </c>
      <c r="G1771" s="6">
        <v>14.41</v>
      </c>
    </row>
    <row r="1772" s="4" customFormat="1" ht="17.6" spans="1:7">
      <c r="A1772" s="6" t="s">
        <v>335</v>
      </c>
      <c r="B1772" s="6">
        <v>2871</v>
      </c>
      <c r="C1772" s="6" t="s">
        <v>2023</v>
      </c>
      <c r="D1772" s="6" t="s">
        <v>237</v>
      </c>
      <c r="E1772" s="6">
        <v>0.5214</v>
      </c>
      <c r="F1772" s="6">
        <v>0.0028</v>
      </c>
      <c r="G1772" s="6">
        <v>15.89</v>
      </c>
    </row>
    <row r="1773" s="4" customFormat="1" ht="17.6" spans="1:7">
      <c r="A1773" s="6" t="s">
        <v>335</v>
      </c>
      <c r="B1773" s="6">
        <v>300644</v>
      </c>
      <c r="C1773" s="6" t="s">
        <v>2024</v>
      </c>
      <c r="D1773" s="6" t="s">
        <v>309</v>
      </c>
      <c r="E1773" s="6">
        <v>0.5214</v>
      </c>
      <c r="F1773" s="6">
        <v>0.3333</v>
      </c>
      <c r="G1773" s="6">
        <v>29.34</v>
      </c>
    </row>
    <row r="1774" s="4" customFormat="1" ht="17.6" spans="1:7">
      <c r="A1774" s="6" t="s">
        <v>335</v>
      </c>
      <c r="B1774" s="6">
        <v>800</v>
      </c>
      <c r="C1774" s="6" t="s">
        <v>2025</v>
      </c>
      <c r="D1774" s="6" t="s">
        <v>250</v>
      </c>
      <c r="E1774" s="6">
        <v>0.5211</v>
      </c>
      <c r="F1774" s="6">
        <v>0.0017</v>
      </c>
      <c r="G1774" s="6">
        <v>9.97</v>
      </c>
    </row>
    <row r="1775" s="4" customFormat="1" ht="17.6" spans="1:7">
      <c r="A1775" s="6" t="s">
        <v>193</v>
      </c>
      <c r="B1775" s="6">
        <v>688389</v>
      </c>
      <c r="C1775" s="6" t="s">
        <v>2026</v>
      </c>
      <c r="D1775" s="6" t="s">
        <v>438</v>
      </c>
      <c r="E1775" s="6">
        <v>0.521</v>
      </c>
      <c r="F1775" s="6">
        <v>0.6471</v>
      </c>
      <c r="G1775" s="6">
        <v>21.06</v>
      </c>
    </row>
    <row r="1776" s="4" customFormat="1" ht="17.6" spans="1:7">
      <c r="A1776" s="6" t="s">
        <v>335</v>
      </c>
      <c r="B1776" s="6">
        <v>300440</v>
      </c>
      <c r="C1776" s="6" t="s">
        <v>2027</v>
      </c>
      <c r="D1776" s="6" t="s">
        <v>242</v>
      </c>
      <c r="E1776" s="6">
        <v>0.521</v>
      </c>
      <c r="F1776" s="6">
        <v>0.5393</v>
      </c>
      <c r="G1776" s="6">
        <v>11.49</v>
      </c>
    </row>
    <row r="1777" s="4" customFormat="1" ht="17.6" spans="1:7">
      <c r="A1777" s="6" t="s">
        <v>193</v>
      </c>
      <c r="B1777" s="6">
        <v>603508</v>
      </c>
      <c r="C1777" s="6" t="s">
        <v>2028</v>
      </c>
      <c r="D1777" s="6" t="s">
        <v>370</v>
      </c>
      <c r="E1777" s="6">
        <v>0.5201</v>
      </c>
      <c r="F1777" s="6">
        <v>0.4768</v>
      </c>
      <c r="G1777" s="6">
        <v>50.53</v>
      </c>
    </row>
    <row r="1778" s="4" customFormat="1" ht="17.6" spans="1:7">
      <c r="A1778" s="6" t="s">
        <v>193</v>
      </c>
      <c r="B1778" s="6">
        <v>600827</v>
      </c>
      <c r="C1778" s="6" t="s">
        <v>2029</v>
      </c>
      <c r="D1778" s="6" t="s">
        <v>218</v>
      </c>
      <c r="E1778" s="6">
        <v>0.5195</v>
      </c>
      <c r="F1778" s="6">
        <v>0.0251</v>
      </c>
      <c r="G1778" s="6">
        <v>7.92</v>
      </c>
    </row>
    <row r="1779" s="4" customFormat="1" ht="17.6" spans="1:7">
      <c r="A1779" s="6" t="s">
        <v>193</v>
      </c>
      <c r="B1779" s="6">
        <v>601949</v>
      </c>
      <c r="C1779" s="6" t="s">
        <v>2030</v>
      </c>
      <c r="D1779" s="6" t="s">
        <v>206</v>
      </c>
      <c r="E1779" s="6">
        <v>0.5191</v>
      </c>
      <c r="F1779" s="6">
        <v>0.2397</v>
      </c>
      <c r="G1779" s="6">
        <v>5.25</v>
      </c>
    </row>
    <row r="1780" s="4" customFormat="1" ht="17.6" spans="1:7">
      <c r="A1780" s="6" t="s">
        <v>193</v>
      </c>
      <c r="B1780" s="6">
        <v>603608</v>
      </c>
      <c r="C1780" s="6" t="s">
        <v>2031</v>
      </c>
      <c r="D1780" s="6" t="s">
        <v>201</v>
      </c>
      <c r="E1780" s="6">
        <v>0.519</v>
      </c>
      <c r="F1780" s="6">
        <v>0.2431</v>
      </c>
      <c r="G1780" s="6">
        <v>8.91</v>
      </c>
    </row>
    <row r="1781" s="4" customFormat="1" ht="17.6" spans="1:7">
      <c r="A1781" s="6" t="s">
        <v>335</v>
      </c>
      <c r="B1781" s="6">
        <v>2160</v>
      </c>
      <c r="C1781" s="6" t="s">
        <v>2032</v>
      </c>
      <c r="D1781" s="6" t="s">
        <v>222</v>
      </c>
      <c r="E1781" s="6">
        <v>0.5188</v>
      </c>
      <c r="F1781" s="6">
        <v>0.2006</v>
      </c>
      <c r="G1781" s="6">
        <v>4.73</v>
      </c>
    </row>
    <row r="1782" s="4" customFormat="1" ht="17.6" spans="1:7">
      <c r="A1782" s="6" t="s">
        <v>335</v>
      </c>
      <c r="B1782" s="6">
        <v>300266</v>
      </c>
      <c r="C1782" s="6" t="s">
        <v>2033</v>
      </c>
      <c r="D1782" s="6" t="s">
        <v>359</v>
      </c>
      <c r="E1782" s="6">
        <v>0.5188</v>
      </c>
      <c r="F1782" s="6">
        <v>0.1294</v>
      </c>
      <c r="G1782" s="6">
        <v>3.36</v>
      </c>
    </row>
    <row r="1783" s="4" customFormat="1" ht="17.6" spans="1:7">
      <c r="A1783" s="6" t="s">
        <v>193</v>
      </c>
      <c r="B1783" s="6">
        <v>688138</v>
      </c>
      <c r="C1783" s="6" t="s">
        <v>2034</v>
      </c>
      <c r="D1783" s="6" t="s">
        <v>408</v>
      </c>
      <c r="E1783" s="6">
        <v>0.5185</v>
      </c>
      <c r="F1783" s="6">
        <v>0.5926</v>
      </c>
      <c r="G1783" s="6">
        <v>18.67</v>
      </c>
    </row>
    <row r="1784" s="4" customFormat="1" ht="17.6" spans="1:7">
      <c r="A1784" s="6" t="s">
        <v>335</v>
      </c>
      <c r="B1784" s="6">
        <v>783</v>
      </c>
      <c r="C1784" s="6" t="s">
        <v>2035</v>
      </c>
      <c r="D1784" s="6" t="s">
        <v>273</v>
      </c>
      <c r="E1784" s="6">
        <v>0.5185</v>
      </c>
      <c r="F1784" s="6">
        <v>0.0922</v>
      </c>
      <c r="G1784" s="6">
        <v>6.37</v>
      </c>
    </row>
    <row r="1785" s="4" customFormat="1" ht="17.6" spans="1:7">
      <c r="A1785" s="6" t="s">
        <v>193</v>
      </c>
      <c r="B1785" s="6">
        <v>603015</v>
      </c>
      <c r="C1785" s="6" t="s">
        <v>2036</v>
      </c>
      <c r="D1785" s="6" t="s">
        <v>318</v>
      </c>
      <c r="E1785" s="6">
        <v>0.5184</v>
      </c>
      <c r="F1785" s="6">
        <v>0.02</v>
      </c>
      <c r="G1785" s="6">
        <v>5.85</v>
      </c>
    </row>
    <row r="1786" s="4" customFormat="1" ht="17.6" spans="1:7">
      <c r="A1786" s="6" t="s">
        <v>193</v>
      </c>
      <c r="B1786" s="6">
        <v>601608</v>
      </c>
      <c r="C1786" s="6" t="s">
        <v>2037</v>
      </c>
      <c r="D1786" s="6" t="s">
        <v>318</v>
      </c>
      <c r="E1786" s="6">
        <v>0.5183</v>
      </c>
      <c r="F1786" s="6">
        <v>0.5679</v>
      </c>
      <c r="G1786" s="6">
        <v>3.75</v>
      </c>
    </row>
    <row r="1787" s="4" customFormat="1" ht="17.6" spans="1:7">
      <c r="A1787" s="6" t="s">
        <v>335</v>
      </c>
      <c r="B1787" s="6">
        <v>2925</v>
      </c>
      <c r="C1787" s="6" t="s">
        <v>2038</v>
      </c>
      <c r="D1787" s="6" t="s">
        <v>370</v>
      </c>
      <c r="E1787" s="6">
        <v>0.5181</v>
      </c>
      <c r="F1787" s="6">
        <v>0.5884</v>
      </c>
      <c r="G1787" s="6">
        <v>52.8</v>
      </c>
    </row>
    <row r="1788" s="4" customFormat="1" ht="17.6" spans="1:7">
      <c r="A1788" s="6" t="s">
        <v>193</v>
      </c>
      <c r="B1788" s="6">
        <v>601368</v>
      </c>
      <c r="C1788" s="6" t="s">
        <v>2039</v>
      </c>
      <c r="D1788" s="6" t="s">
        <v>2040</v>
      </c>
      <c r="E1788" s="6">
        <v>0.5177</v>
      </c>
      <c r="F1788" s="6">
        <v>0.0042</v>
      </c>
      <c r="G1788" s="6">
        <v>5.23</v>
      </c>
    </row>
    <row r="1789" s="4" customFormat="1" ht="17.6" spans="1:7">
      <c r="A1789" s="6" t="s">
        <v>193</v>
      </c>
      <c r="B1789" s="6">
        <v>603639</v>
      </c>
      <c r="C1789" s="6" t="s">
        <v>2041</v>
      </c>
      <c r="D1789" s="6" t="s">
        <v>226</v>
      </c>
      <c r="E1789" s="6">
        <v>0.5175</v>
      </c>
      <c r="F1789" s="6">
        <v>0.2195</v>
      </c>
      <c r="G1789" s="6">
        <v>28.88</v>
      </c>
    </row>
    <row r="1790" s="4" customFormat="1" ht="17.6" spans="1:7">
      <c r="A1790" s="6" t="s">
        <v>335</v>
      </c>
      <c r="B1790" s="6">
        <v>300674</v>
      </c>
      <c r="C1790" s="6" t="s">
        <v>2042</v>
      </c>
      <c r="D1790" s="6" t="s">
        <v>455</v>
      </c>
      <c r="E1790" s="6">
        <v>0.5167</v>
      </c>
      <c r="F1790" s="6">
        <v>0.6444</v>
      </c>
      <c r="G1790" s="6">
        <v>40.59</v>
      </c>
    </row>
    <row r="1791" s="4" customFormat="1" ht="17.6" spans="1:7">
      <c r="A1791" s="6" t="s">
        <v>193</v>
      </c>
      <c r="B1791" s="6">
        <v>601519</v>
      </c>
      <c r="C1791" s="6" t="s">
        <v>2043</v>
      </c>
      <c r="D1791" s="6" t="s">
        <v>1349</v>
      </c>
      <c r="E1791" s="6">
        <v>0.5162</v>
      </c>
      <c r="F1791" s="6">
        <v>0.807</v>
      </c>
      <c r="G1791" s="6">
        <v>7.34</v>
      </c>
    </row>
    <row r="1792" s="4" customFormat="1" ht="17.6" spans="1:7">
      <c r="A1792" s="6" t="s">
        <v>335</v>
      </c>
      <c r="B1792" s="6">
        <v>78</v>
      </c>
      <c r="C1792" s="6" t="s">
        <v>2044</v>
      </c>
      <c r="D1792" s="6" t="s">
        <v>543</v>
      </c>
      <c r="E1792" s="6">
        <v>0.516</v>
      </c>
      <c r="F1792" s="6">
        <v>0.1835</v>
      </c>
      <c r="G1792" s="6">
        <v>4.18</v>
      </c>
    </row>
    <row r="1793" s="4" customFormat="1" ht="17.6" spans="1:7">
      <c r="A1793" s="6" t="s">
        <v>335</v>
      </c>
      <c r="B1793" s="6">
        <v>300192</v>
      </c>
      <c r="C1793" s="6" t="s">
        <v>2045</v>
      </c>
      <c r="D1793" s="6" t="s">
        <v>309</v>
      </c>
      <c r="E1793" s="6">
        <v>0.516</v>
      </c>
      <c r="F1793" s="6">
        <v>0.741</v>
      </c>
      <c r="G1793" s="6">
        <v>17.75</v>
      </c>
    </row>
    <row r="1794" s="4" customFormat="1" ht="17.6" spans="1:7">
      <c r="A1794" s="6" t="s">
        <v>193</v>
      </c>
      <c r="B1794" s="6">
        <v>600834</v>
      </c>
      <c r="C1794" s="6" t="s">
        <v>2046</v>
      </c>
      <c r="D1794" s="6" t="s">
        <v>490</v>
      </c>
      <c r="E1794" s="6">
        <v>0.5156</v>
      </c>
      <c r="F1794" s="6">
        <v>0.02</v>
      </c>
      <c r="G1794" s="6">
        <v>6.27</v>
      </c>
    </row>
    <row r="1795" s="4" customFormat="1" ht="17.6" spans="1:7">
      <c r="A1795" s="6" t="s">
        <v>193</v>
      </c>
      <c r="B1795" s="6">
        <v>600936</v>
      </c>
      <c r="C1795" s="6" t="s">
        <v>2047</v>
      </c>
      <c r="D1795" s="6" t="s">
        <v>206</v>
      </c>
      <c r="E1795" s="6">
        <v>0.5155</v>
      </c>
      <c r="F1795" s="6">
        <v>0.0322</v>
      </c>
      <c r="G1795" s="6">
        <v>3.6</v>
      </c>
    </row>
    <row r="1796" s="4" customFormat="1" ht="17.6" spans="1:7">
      <c r="A1796" s="6" t="s">
        <v>193</v>
      </c>
      <c r="B1796" s="6">
        <v>601816</v>
      </c>
      <c r="C1796" s="6" t="s">
        <v>2048</v>
      </c>
      <c r="D1796" s="6"/>
      <c r="E1796" s="6">
        <v>0.5147</v>
      </c>
      <c r="F1796" s="6">
        <v>0.5588</v>
      </c>
      <c r="G1796" s="6">
        <v>6.5</v>
      </c>
    </row>
    <row r="1797" s="4" customFormat="1" ht="17.6" spans="1:7">
      <c r="A1797" s="6" t="s">
        <v>335</v>
      </c>
      <c r="B1797" s="6">
        <v>300233</v>
      </c>
      <c r="C1797" s="6" t="s">
        <v>2049</v>
      </c>
      <c r="D1797" s="6" t="s">
        <v>532</v>
      </c>
      <c r="E1797" s="6">
        <v>0.5146</v>
      </c>
      <c r="F1797" s="6">
        <v>0.3498</v>
      </c>
      <c r="G1797" s="6">
        <v>19.92</v>
      </c>
    </row>
    <row r="1798" s="4" customFormat="1" ht="17.6" spans="1:7">
      <c r="A1798" s="6" t="s">
        <v>193</v>
      </c>
      <c r="B1798" s="6">
        <v>600746</v>
      </c>
      <c r="C1798" s="6" t="s">
        <v>2050</v>
      </c>
      <c r="D1798" s="6" t="s">
        <v>257</v>
      </c>
      <c r="E1798" s="6">
        <v>0.5144</v>
      </c>
      <c r="F1798" s="6">
        <v>0.0004</v>
      </c>
      <c r="G1798" s="6">
        <v>6.52</v>
      </c>
    </row>
    <row r="1799" s="4" customFormat="1" ht="17.6" spans="1:7">
      <c r="A1799" s="6" t="s">
        <v>193</v>
      </c>
      <c r="B1799" s="6">
        <v>900922</v>
      </c>
      <c r="C1799" s="6" t="s">
        <v>2051</v>
      </c>
      <c r="D1799" s="6"/>
      <c r="E1799" s="6">
        <v>0.5143</v>
      </c>
      <c r="F1799" s="6">
        <v>0.0022</v>
      </c>
      <c r="G1799" s="6">
        <v>0.468</v>
      </c>
    </row>
    <row r="1800" s="4" customFormat="1" ht="17.6" spans="1:7">
      <c r="A1800" s="6" t="s">
        <v>335</v>
      </c>
      <c r="B1800" s="6">
        <v>2639</v>
      </c>
      <c r="C1800" s="6" t="s">
        <v>2052</v>
      </c>
      <c r="D1800" s="6" t="s">
        <v>318</v>
      </c>
      <c r="E1800" s="6">
        <v>0.5139</v>
      </c>
      <c r="F1800" s="6">
        <v>0.4511</v>
      </c>
      <c r="G1800" s="6">
        <v>7.2</v>
      </c>
    </row>
    <row r="1801" s="4" customFormat="1" ht="17.6" spans="1:7">
      <c r="A1801" s="6" t="s">
        <v>193</v>
      </c>
      <c r="B1801" s="6">
        <v>688300</v>
      </c>
      <c r="C1801" s="6" t="s">
        <v>2053</v>
      </c>
      <c r="D1801" s="6" t="s">
        <v>448</v>
      </c>
      <c r="E1801" s="6">
        <v>0.5135</v>
      </c>
      <c r="F1801" s="6">
        <v>0.9369</v>
      </c>
      <c r="G1801" s="6">
        <v>55.42</v>
      </c>
    </row>
    <row r="1802" s="4" customFormat="1" ht="17.6" spans="1:7">
      <c r="A1802" s="6" t="s">
        <v>335</v>
      </c>
      <c r="B1802" s="6">
        <v>2722</v>
      </c>
      <c r="C1802" s="6" t="s">
        <v>2054</v>
      </c>
      <c r="D1802" s="6" t="s">
        <v>365</v>
      </c>
      <c r="E1802" s="6">
        <v>0.5132</v>
      </c>
      <c r="F1802" s="6">
        <v>0.0223</v>
      </c>
      <c r="G1802" s="6">
        <v>12.11</v>
      </c>
    </row>
    <row r="1803" s="4" customFormat="1" ht="17.6" spans="1:7">
      <c r="A1803" s="6" t="s">
        <v>193</v>
      </c>
      <c r="B1803" s="6">
        <v>603026</v>
      </c>
      <c r="C1803" s="6" t="s">
        <v>2055</v>
      </c>
      <c r="D1803" s="6" t="s">
        <v>257</v>
      </c>
      <c r="E1803" s="6">
        <v>0.5129</v>
      </c>
      <c r="F1803" s="6">
        <v>0.1852</v>
      </c>
      <c r="G1803" s="6">
        <v>25.16</v>
      </c>
    </row>
    <row r="1804" s="4" customFormat="1" ht="17.6" spans="1:7">
      <c r="A1804" s="6" t="s">
        <v>335</v>
      </c>
      <c r="B1804" s="6">
        <v>300322</v>
      </c>
      <c r="C1804" s="6" t="s">
        <v>2056</v>
      </c>
      <c r="D1804" s="6" t="s">
        <v>245</v>
      </c>
      <c r="E1804" s="6">
        <v>0.5129</v>
      </c>
      <c r="F1804" s="6">
        <v>0.6867</v>
      </c>
      <c r="G1804" s="6">
        <v>16.23</v>
      </c>
    </row>
    <row r="1805" s="4" customFormat="1" ht="17.6" spans="1:7">
      <c r="A1805" s="6" t="s">
        <v>193</v>
      </c>
      <c r="B1805" s="6">
        <v>600586</v>
      </c>
      <c r="C1805" s="6" t="s">
        <v>2057</v>
      </c>
      <c r="D1805" s="6" t="s">
        <v>448</v>
      </c>
      <c r="E1805" s="6">
        <v>0.5122</v>
      </c>
      <c r="F1805" s="6">
        <v>0.0207</v>
      </c>
      <c r="G1805" s="6">
        <v>2.71</v>
      </c>
    </row>
    <row r="1806" s="4" customFormat="1" ht="17.6" spans="1:7">
      <c r="A1806" s="6" t="s">
        <v>193</v>
      </c>
      <c r="B1806" s="6">
        <v>600309</v>
      </c>
      <c r="C1806" s="6" t="s">
        <v>2058</v>
      </c>
      <c r="D1806" s="6" t="s">
        <v>257</v>
      </c>
      <c r="E1806" s="6">
        <v>0.5116</v>
      </c>
      <c r="F1806" s="6">
        <v>0.13</v>
      </c>
      <c r="G1806" s="6">
        <v>45</v>
      </c>
    </row>
    <row r="1807" s="4" customFormat="1" ht="17.6" spans="1:7">
      <c r="A1807" s="6" t="s">
        <v>193</v>
      </c>
      <c r="B1807" s="6">
        <v>603679</v>
      </c>
      <c r="C1807" s="6" t="s">
        <v>2059</v>
      </c>
      <c r="D1807" s="6" t="s">
        <v>220</v>
      </c>
      <c r="E1807" s="6">
        <v>0.5115</v>
      </c>
      <c r="F1807" s="6">
        <v>0.735</v>
      </c>
      <c r="G1807" s="6">
        <v>45.94</v>
      </c>
    </row>
    <row r="1808" s="4" customFormat="1" ht="17.6" spans="1:7">
      <c r="A1808" s="6" t="s">
        <v>335</v>
      </c>
      <c r="B1808" s="6">
        <v>2682</v>
      </c>
      <c r="C1808" s="6" t="s">
        <v>2060</v>
      </c>
      <c r="D1808" s="6" t="s">
        <v>490</v>
      </c>
      <c r="E1808" s="6">
        <v>0.5112</v>
      </c>
      <c r="F1808" s="6">
        <v>0.0016</v>
      </c>
      <c r="G1808" s="6">
        <v>3.93</v>
      </c>
    </row>
    <row r="1809" s="4" customFormat="1" ht="17.6" spans="1:7">
      <c r="A1809" s="6" t="s">
        <v>193</v>
      </c>
      <c r="B1809" s="6">
        <v>600674</v>
      </c>
      <c r="C1809" s="6" t="s">
        <v>2061</v>
      </c>
      <c r="D1809" s="6" t="s">
        <v>230</v>
      </c>
      <c r="E1809" s="6">
        <v>0.511</v>
      </c>
      <c r="F1809" s="6">
        <v>0.065</v>
      </c>
      <c r="G1809" s="6">
        <v>8.97</v>
      </c>
    </row>
    <row r="1810" s="4" customFormat="1" ht="17.6" spans="1:7">
      <c r="A1810" s="6" t="s">
        <v>193</v>
      </c>
      <c r="B1810" s="6">
        <v>600809</v>
      </c>
      <c r="C1810" s="6" t="s">
        <v>2062</v>
      </c>
      <c r="D1810" s="6" t="s">
        <v>311</v>
      </c>
      <c r="E1810" s="6">
        <v>0.511</v>
      </c>
      <c r="F1810" s="6">
        <v>0.8335</v>
      </c>
      <c r="G1810" s="6">
        <v>107.31</v>
      </c>
    </row>
    <row r="1811" s="4" customFormat="1" ht="17.6" spans="1:7">
      <c r="A1811" s="6" t="s">
        <v>193</v>
      </c>
      <c r="B1811" s="6">
        <v>600894</v>
      </c>
      <c r="C1811" s="6" t="s">
        <v>2063</v>
      </c>
      <c r="D1811" s="6" t="s">
        <v>357</v>
      </c>
      <c r="E1811" s="6">
        <v>0.5109</v>
      </c>
      <c r="F1811" s="6">
        <v>0.0942</v>
      </c>
      <c r="G1811" s="6">
        <v>7</v>
      </c>
    </row>
    <row r="1812" s="4" customFormat="1" ht="17.6" spans="1:7">
      <c r="A1812" s="6" t="s">
        <v>335</v>
      </c>
      <c r="B1812" s="6">
        <v>2028</v>
      </c>
      <c r="C1812" s="6" t="s">
        <v>2064</v>
      </c>
      <c r="D1812" s="6" t="s">
        <v>357</v>
      </c>
      <c r="E1812" s="6">
        <v>0.5103</v>
      </c>
      <c r="F1812" s="6">
        <v>0.8186</v>
      </c>
      <c r="G1812" s="6">
        <v>19.76</v>
      </c>
    </row>
    <row r="1813" s="4" customFormat="1" ht="17.6" spans="1:7">
      <c r="A1813" s="6" t="s">
        <v>193</v>
      </c>
      <c r="B1813" s="6">
        <v>600769</v>
      </c>
      <c r="C1813" s="6" t="s">
        <v>2065</v>
      </c>
      <c r="D1813" s="6" t="s">
        <v>285</v>
      </c>
      <c r="E1813" s="6">
        <v>0.51</v>
      </c>
      <c r="F1813" s="6">
        <v>0.3216</v>
      </c>
      <c r="G1813" s="6">
        <v>5.6</v>
      </c>
    </row>
    <row r="1814" s="4" customFormat="1" ht="17.6" spans="1:7">
      <c r="A1814" s="6" t="s">
        <v>335</v>
      </c>
      <c r="B1814" s="6">
        <v>300030</v>
      </c>
      <c r="C1814" s="6" t="s">
        <v>2066</v>
      </c>
      <c r="D1814" s="6" t="s">
        <v>642</v>
      </c>
      <c r="E1814" s="6">
        <v>0.5098</v>
      </c>
      <c r="F1814" s="6">
        <v>0.551</v>
      </c>
      <c r="G1814" s="6">
        <v>9.55</v>
      </c>
    </row>
    <row r="1815" s="4" customFormat="1" ht="17.6" spans="1:7">
      <c r="A1815" s="6" t="s">
        <v>335</v>
      </c>
      <c r="B1815" s="6">
        <v>300590</v>
      </c>
      <c r="C1815" s="6" t="s">
        <v>2067</v>
      </c>
      <c r="D1815" s="6" t="s">
        <v>245</v>
      </c>
      <c r="E1815" s="6">
        <v>0.5093</v>
      </c>
      <c r="F1815" s="6">
        <v>0.6481</v>
      </c>
      <c r="G1815" s="6">
        <v>41.28</v>
      </c>
    </row>
    <row r="1816" s="4" customFormat="1" ht="17.6" spans="1:7">
      <c r="A1816" s="6" t="s">
        <v>335</v>
      </c>
      <c r="B1816" s="6">
        <v>739</v>
      </c>
      <c r="C1816" s="6" t="s">
        <v>2068</v>
      </c>
      <c r="D1816" s="6" t="s">
        <v>532</v>
      </c>
      <c r="E1816" s="6">
        <v>0.5092</v>
      </c>
      <c r="F1816" s="6">
        <v>0.9695</v>
      </c>
      <c r="G1816" s="6">
        <v>17.71</v>
      </c>
    </row>
    <row r="1817" s="4" customFormat="1" ht="17.6" spans="1:7">
      <c r="A1817" s="6" t="s">
        <v>335</v>
      </c>
      <c r="B1817" s="6">
        <v>300201</v>
      </c>
      <c r="C1817" s="6" t="s">
        <v>2069</v>
      </c>
      <c r="D1817" s="6" t="s">
        <v>318</v>
      </c>
      <c r="E1817" s="6">
        <v>0.509</v>
      </c>
      <c r="F1817" s="6">
        <v>0.3559</v>
      </c>
      <c r="G1817" s="6">
        <v>3.58</v>
      </c>
    </row>
    <row r="1818" s="4" customFormat="1" ht="17.6" spans="1:7">
      <c r="A1818" s="6" t="s">
        <v>335</v>
      </c>
      <c r="B1818" s="6">
        <v>300525</v>
      </c>
      <c r="C1818" s="6" t="s">
        <v>2070</v>
      </c>
      <c r="D1818" s="6" t="s">
        <v>242</v>
      </c>
      <c r="E1818" s="6">
        <v>0.5088</v>
      </c>
      <c r="F1818" s="6">
        <v>0.3974</v>
      </c>
      <c r="G1818" s="6">
        <v>32.16</v>
      </c>
    </row>
    <row r="1819" s="4" customFormat="1" ht="17.6" spans="1:7">
      <c r="A1819" s="6" t="s">
        <v>335</v>
      </c>
      <c r="B1819" s="6">
        <v>565</v>
      </c>
      <c r="C1819" s="6" t="s">
        <v>2071</v>
      </c>
      <c r="D1819" s="6" t="s">
        <v>309</v>
      </c>
      <c r="E1819" s="6">
        <v>0.5087</v>
      </c>
      <c r="F1819" s="6">
        <v>0.0311</v>
      </c>
      <c r="G1819" s="6">
        <v>4.61</v>
      </c>
    </row>
    <row r="1820" s="4" customFormat="1" ht="17.6" spans="1:7">
      <c r="A1820" s="6" t="s">
        <v>193</v>
      </c>
      <c r="B1820" s="6">
        <v>603220</v>
      </c>
      <c r="C1820" s="6" t="s">
        <v>2072</v>
      </c>
      <c r="D1820" s="6" t="s">
        <v>245</v>
      </c>
      <c r="E1820" s="6">
        <v>0.5085</v>
      </c>
      <c r="F1820" s="6">
        <v>0.1921</v>
      </c>
      <c r="G1820" s="6">
        <v>20.09</v>
      </c>
    </row>
    <row r="1821" s="4" customFormat="1" ht="17.6" spans="1:7">
      <c r="A1821" s="6" t="s">
        <v>193</v>
      </c>
      <c r="B1821" s="6">
        <v>688021</v>
      </c>
      <c r="C1821" s="6" t="s">
        <v>2073</v>
      </c>
      <c r="D1821" s="6" t="s">
        <v>283</v>
      </c>
      <c r="E1821" s="6">
        <v>0.5085</v>
      </c>
      <c r="F1821" s="6">
        <v>0.7627</v>
      </c>
      <c r="G1821" s="6">
        <v>38.18</v>
      </c>
    </row>
    <row r="1822" s="4" customFormat="1" ht="17.6" spans="1:7">
      <c r="A1822" s="6" t="s">
        <v>193</v>
      </c>
      <c r="B1822" s="6">
        <v>601388</v>
      </c>
      <c r="C1822" s="6" t="s">
        <v>2074</v>
      </c>
      <c r="D1822" s="6" t="s">
        <v>222</v>
      </c>
      <c r="E1822" s="6">
        <v>0.5081</v>
      </c>
      <c r="F1822" s="6">
        <v>0.0044</v>
      </c>
      <c r="G1822" s="6">
        <v>1.65</v>
      </c>
    </row>
    <row r="1823" s="4" customFormat="1" ht="17.6" spans="1:7">
      <c r="A1823" s="6" t="s">
        <v>335</v>
      </c>
      <c r="B1823" s="6">
        <v>2109</v>
      </c>
      <c r="C1823" s="6" t="s">
        <v>2075</v>
      </c>
      <c r="D1823" s="6" t="s">
        <v>257</v>
      </c>
      <c r="E1823" s="6">
        <v>0.508</v>
      </c>
      <c r="F1823" s="6">
        <v>0.0013</v>
      </c>
      <c r="G1823" s="6">
        <v>2.98</v>
      </c>
    </row>
    <row r="1824" s="4" customFormat="1" ht="17.6" spans="1:7">
      <c r="A1824" s="6" t="s">
        <v>193</v>
      </c>
      <c r="B1824" s="6">
        <v>603197</v>
      </c>
      <c r="C1824" s="6" t="s">
        <v>2076</v>
      </c>
      <c r="D1824" s="6" t="s">
        <v>283</v>
      </c>
      <c r="E1824" s="6">
        <v>0.5076</v>
      </c>
      <c r="F1824" s="6">
        <v>0.7524</v>
      </c>
      <c r="G1824" s="6">
        <v>26.85</v>
      </c>
    </row>
    <row r="1825" s="4" customFormat="1" ht="17.6" spans="1:7">
      <c r="A1825" s="6" t="s">
        <v>335</v>
      </c>
      <c r="B1825" s="6">
        <v>2884</v>
      </c>
      <c r="C1825" s="6" t="s">
        <v>2077</v>
      </c>
      <c r="D1825" s="6" t="s">
        <v>237</v>
      </c>
      <c r="E1825" s="6">
        <v>0.5074</v>
      </c>
      <c r="F1825" s="6">
        <v>0.4174</v>
      </c>
      <c r="G1825" s="6">
        <v>15.33</v>
      </c>
    </row>
    <row r="1826" s="4" customFormat="1" ht="17.6" spans="1:7">
      <c r="A1826" s="6" t="s">
        <v>193</v>
      </c>
      <c r="B1826" s="6">
        <v>600613</v>
      </c>
      <c r="C1826" s="6" t="s">
        <v>2078</v>
      </c>
      <c r="D1826" s="6" t="s">
        <v>342</v>
      </c>
      <c r="E1826" s="6">
        <v>0.5072</v>
      </c>
      <c r="F1826" s="6">
        <v>0.0763</v>
      </c>
      <c r="G1826" s="6">
        <v>6.6</v>
      </c>
    </row>
    <row r="1827" s="4" customFormat="1" ht="17.6" spans="1:7">
      <c r="A1827" s="6" t="s">
        <v>193</v>
      </c>
      <c r="B1827" s="6">
        <v>601177</v>
      </c>
      <c r="C1827" s="6" t="s">
        <v>2079</v>
      </c>
      <c r="D1827" s="6" t="s">
        <v>237</v>
      </c>
      <c r="E1827" s="6">
        <v>0.5058</v>
      </c>
      <c r="F1827" s="6">
        <v>0.2163</v>
      </c>
      <c r="G1827" s="6">
        <v>7.81</v>
      </c>
    </row>
    <row r="1828" s="4" customFormat="1" ht="17.6" spans="1:7">
      <c r="A1828" s="6" t="s">
        <v>335</v>
      </c>
      <c r="B1828" s="6">
        <v>2753</v>
      </c>
      <c r="C1828" s="6" t="s">
        <v>2080</v>
      </c>
      <c r="D1828" s="6" t="s">
        <v>257</v>
      </c>
      <c r="E1828" s="6">
        <v>0.5058</v>
      </c>
      <c r="F1828" s="6">
        <v>0.0066</v>
      </c>
      <c r="G1828" s="6">
        <v>6.87</v>
      </c>
    </row>
    <row r="1829" s="4" customFormat="1" ht="17.6" spans="1:7">
      <c r="A1829" s="6" t="s">
        <v>193</v>
      </c>
      <c r="B1829" s="6">
        <v>600962</v>
      </c>
      <c r="C1829" s="6" t="s">
        <v>2081</v>
      </c>
      <c r="D1829" s="6" t="s">
        <v>311</v>
      </c>
      <c r="E1829" s="6">
        <v>0.5056</v>
      </c>
      <c r="F1829" s="6">
        <v>0.4458</v>
      </c>
      <c r="G1829" s="6">
        <v>7.99</v>
      </c>
    </row>
    <row r="1830" s="4" customFormat="1" ht="17.6" spans="1:7">
      <c r="A1830" s="6" t="s">
        <v>335</v>
      </c>
      <c r="B1830" s="6">
        <v>300105</v>
      </c>
      <c r="C1830" s="6" t="s">
        <v>2082</v>
      </c>
      <c r="D1830" s="6" t="s">
        <v>220</v>
      </c>
      <c r="E1830" s="6">
        <v>0.5055</v>
      </c>
      <c r="F1830" s="6">
        <v>0.0906</v>
      </c>
      <c r="G1830" s="6">
        <v>4.09</v>
      </c>
    </row>
    <row r="1831" s="4" customFormat="1" ht="17.6" spans="1:7">
      <c r="A1831" s="6" t="s">
        <v>335</v>
      </c>
      <c r="B1831" s="6">
        <v>300502</v>
      </c>
      <c r="C1831" s="6" t="s">
        <v>2083</v>
      </c>
      <c r="D1831" s="6" t="s">
        <v>245</v>
      </c>
      <c r="E1831" s="6">
        <v>0.5054</v>
      </c>
      <c r="F1831" s="6">
        <v>0.9773</v>
      </c>
      <c r="G1831" s="6">
        <v>72.3</v>
      </c>
    </row>
    <row r="1832" s="4" customFormat="1" ht="17.6" spans="1:7">
      <c r="A1832" s="6" t="s">
        <v>193</v>
      </c>
      <c r="B1832" s="6">
        <v>601010</v>
      </c>
      <c r="C1832" s="6" t="s">
        <v>2084</v>
      </c>
      <c r="D1832" s="6" t="s">
        <v>218</v>
      </c>
      <c r="E1832" s="6">
        <v>0.5053</v>
      </c>
      <c r="F1832" s="6">
        <v>0.0628</v>
      </c>
      <c r="G1832" s="6">
        <v>3.06</v>
      </c>
    </row>
    <row r="1833" s="4" customFormat="1" ht="17.6" spans="1:7">
      <c r="A1833" s="6" t="s">
        <v>335</v>
      </c>
      <c r="B1833" s="6">
        <v>2079</v>
      </c>
      <c r="C1833" s="6" t="s">
        <v>2085</v>
      </c>
      <c r="D1833" s="6" t="s">
        <v>228</v>
      </c>
      <c r="E1833" s="6">
        <v>0.5051</v>
      </c>
      <c r="F1833" s="6">
        <v>0.5008</v>
      </c>
      <c r="G1833" s="6">
        <v>9.68</v>
      </c>
    </row>
    <row r="1834" s="4" customFormat="1" ht="17.6" spans="1:7">
      <c r="A1834" s="6" t="s">
        <v>193</v>
      </c>
      <c r="B1834" s="6">
        <v>600548</v>
      </c>
      <c r="C1834" s="6" t="s">
        <v>2086</v>
      </c>
      <c r="D1834" s="6" t="s">
        <v>195</v>
      </c>
      <c r="E1834" s="6">
        <v>0.5045</v>
      </c>
      <c r="F1834" s="6">
        <v>0.3544</v>
      </c>
      <c r="G1834" s="6">
        <v>9.74</v>
      </c>
    </row>
    <row r="1835" s="4" customFormat="1" ht="17.6" spans="1:7">
      <c r="A1835" s="6" t="s">
        <v>335</v>
      </c>
      <c r="B1835" s="6">
        <v>548</v>
      </c>
      <c r="C1835" s="6" t="s">
        <v>2087</v>
      </c>
      <c r="D1835" s="6" t="s">
        <v>195</v>
      </c>
      <c r="E1835" s="6">
        <v>0.5045</v>
      </c>
      <c r="F1835" s="6">
        <v>0.0087</v>
      </c>
      <c r="G1835" s="6">
        <v>3.7</v>
      </c>
    </row>
    <row r="1836" s="4" customFormat="1" ht="17.6" spans="1:7">
      <c r="A1836" s="6" t="s">
        <v>193</v>
      </c>
      <c r="B1836" s="6">
        <v>603160</v>
      </c>
      <c r="C1836" s="6" t="s">
        <v>2088</v>
      </c>
      <c r="D1836" s="6" t="s">
        <v>408</v>
      </c>
      <c r="E1836" s="6">
        <v>0.5035</v>
      </c>
      <c r="F1836" s="6">
        <v>0.8299</v>
      </c>
      <c r="G1836" s="6">
        <v>236.25</v>
      </c>
    </row>
    <row r="1837" s="4" customFormat="1" ht="17.6" spans="1:7">
      <c r="A1837" s="6" t="s">
        <v>193</v>
      </c>
      <c r="B1837" s="6">
        <v>603199</v>
      </c>
      <c r="C1837" s="6" t="s">
        <v>2089</v>
      </c>
      <c r="D1837" s="6" t="s">
        <v>235</v>
      </c>
      <c r="E1837" s="6">
        <v>0.5024</v>
      </c>
      <c r="F1837" s="6">
        <v>0.0892</v>
      </c>
      <c r="G1837" s="6">
        <v>20.8</v>
      </c>
    </row>
    <row r="1838" s="4" customFormat="1" ht="17.6" spans="1:7">
      <c r="A1838" s="6" t="s">
        <v>335</v>
      </c>
      <c r="B1838" s="6">
        <v>300385</v>
      </c>
      <c r="C1838" s="6" t="s">
        <v>2090</v>
      </c>
      <c r="D1838" s="6" t="s">
        <v>318</v>
      </c>
      <c r="E1838" s="6">
        <v>0.5018</v>
      </c>
      <c r="F1838" s="6">
        <v>0.3002</v>
      </c>
      <c r="G1838" s="6">
        <v>11.1</v>
      </c>
    </row>
    <row r="1839" s="4" customFormat="1" ht="17.6" spans="1:7">
      <c r="A1839" s="6" t="s">
        <v>335</v>
      </c>
      <c r="B1839" s="6">
        <v>9</v>
      </c>
      <c r="C1839" s="6" t="s">
        <v>2091</v>
      </c>
      <c r="D1839" s="6" t="s">
        <v>596</v>
      </c>
      <c r="E1839" s="6">
        <v>0.5017</v>
      </c>
      <c r="F1839" s="6">
        <v>0.2158</v>
      </c>
      <c r="G1839" s="6">
        <v>6.56</v>
      </c>
    </row>
    <row r="1840" s="4" customFormat="1" ht="17.6" spans="1:7">
      <c r="A1840" s="6" t="s">
        <v>193</v>
      </c>
      <c r="B1840" s="6">
        <v>600584</v>
      </c>
      <c r="C1840" s="6" t="s">
        <v>2092</v>
      </c>
      <c r="D1840" s="6" t="s">
        <v>228</v>
      </c>
      <c r="E1840" s="6">
        <v>0.5016</v>
      </c>
      <c r="F1840" s="6">
        <v>0.6357</v>
      </c>
      <c r="G1840" s="6">
        <v>25.19</v>
      </c>
    </row>
    <row r="1841" s="4" customFormat="1" ht="17.6" spans="1:7">
      <c r="A1841" s="6" t="s">
        <v>335</v>
      </c>
      <c r="B1841" s="6">
        <v>2730</v>
      </c>
      <c r="C1841" s="6" t="s">
        <v>2093</v>
      </c>
      <c r="D1841" s="6" t="s">
        <v>220</v>
      </c>
      <c r="E1841" s="6">
        <v>0.5012</v>
      </c>
      <c r="F1841" s="6">
        <v>0.049</v>
      </c>
      <c r="G1841" s="6">
        <v>7.29</v>
      </c>
    </row>
    <row r="1842" s="4" customFormat="1" ht="17.6" spans="1:7">
      <c r="A1842" s="6" t="s">
        <v>193</v>
      </c>
      <c r="B1842" s="6">
        <v>603225</v>
      </c>
      <c r="C1842" s="6" t="s">
        <v>2094</v>
      </c>
      <c r="D1842" s="6" t="s">
        <v>270</v>
      </c>
      <c r="E1842" s="6">
        <v>0.5007</v>
      </c>
      <c r="F1842" s="6">
        <v>0.0067</v>
      </c>
      <c r="G1842" s="6">
        <v>10.39</v>
      </c>
    </row>
    <row r="1843" s="4" customFormat="1" ht="17.6" spans="1:7">
      <c r="A1843" s="6" t="s">
        <v>335</v>
      </c>
      <c r="B1843" s="6">
        <v>400</v>
      </c>
      <c r="C1843" s="6" t="s">
        <v>2095</v>
      </c>
      <c r="D1843" s="6" t="s">
        <v>357</v>
      </c>
      <c r="E1843" s="6">
        <v>0.5002</v>
      </c>
      <c r="F1843" s="6">
        <v>0.2242</v>
      </c>
      <c r="G1843" s="6">
        <v>14.09</v>
      </c>
    </row>
    <row r="1844" s="4" customFormat="1" ht="17.6" spans="1:7">
      <c r="A1844" s="6" t="s">
        <v>335</v>
      </c>
      <c r="B1844" s="6">
        <v>2982</v>
      </c>
      <c r="C1844" s="6" t="s">
        <v>2096</v>
      </c>
      <c r="D1844" s="6"/>
      <c r="E1844" s="6">
        <v>0.5</v>
      </c>
      <c r="F1844" s="6">
        <v>1</v>
      </c>
      <c r="G1844" s="6">
        <v>62.47</v>
      </c>
    </row>
    <row r="1845" s="4" customFormat="1" ht="17.6" spans="1:7">
      <c r="A1845" s="6" t="s">
        <v>335</v>
      </c>
      <c r="B1845" s="6">
        <v>829</v>
      </c>
      <c r="C1845" s="6" t="s">
        <v>2097</v>
      </c>
      <c r="D1845" s="6" t="s">
        <v>204</v>
      </c>
      <c r="E1845" s="6">
        <v>0.4995</v>
      </c>
      <c r="F1845" s="6">
        <v>0.4452</v>
      </c>
      <c r="G1845" s="6">
        <v>5.46</v>
      </c>
    </row>
    <row r="1846" s="4" customFormat="1" ht="17.6" spans="1:7">
      <c r="A1846" s="6" t="s">
        <v>335</v>
      </c>
      <c r="B1846" s="6">
        <v>2307</v>
      </c>
      <c r="C1846" s="6" t="s">
        <v>2098</v>
      </c>
      <c r="D1846" s="6" t="s">
        <v>285</v>
      </c>
      <c r="E1846" s="6">
        <v>0.499</v>
      </c>
      <c r="F1846" s="6">
        <v>0.2934</v>
      </c>
      <c r="G1846" s="6">
        <v>5.77</v>
      </c>
    </row>
    <row r="1847" s="4" customFormat="1" ht="17.6" spans="1:7">
      <c r="A1847" s="6" t="s">
        <v>335</v>
      </c>
      <c r="B1847" s="6">
        <v>2492</v>
      </c>
      <c r="C1847" s="6" t="s">
        <v>2099</v>
      </c>
      <c r="D1847" s="6" t="s">
        <v>259</v>
      </c>
      <c r="E1847" s="6">
        <v>0.4988</v>
      </c>
      <c r="F1847" s="6">
        <v>0.0639</v>
      </c>
      <c r="G1847" s="6">
        <v>5.34</v>
      </c>
    </row>
    <row r="1848" s="4" customFormat="1" ht="17.6" spans="1:7">
      <c r="A1848" s="6" t="s">
        <v>335</v>
      </c>
      <c r="B1848" s="6">
        <v>2112</v>
      </c>
      <c r="C1848" s="6" t="s">
        <v>2100</v>
      </c>
      <c r="D1848" s="6" t="s">
        <v>357</v>
      </c>
      <c r="E1848" s="6">
        <v>0.4974</v>
      </c>
      <c r="F1848" s="6">
        <v>0.426</v>
      </c>
      <c r="G1848" s="6">
        <v>6.5</v>
      </c>
    </row>
    <row r="1849" s="4" customFormat="1" ht="17.6" spans="1:7">
      <c r="A1849" s="6" t="s">
        <v>335</v>
      </c>
      <c r="B1849" s="6">
        <v>680</v>
      </c>
      <c r="C1849" s="6" t="s">
        <v>2101</v>
      </c>
      <c r="D1849" s="6" t="s">
        <v>318</v>
      </c>
      <c r="E1849" s="6">
        <v>0.4969</v>
      </c>
      <c r="F1849" s="6">
        <v>0.319</v>
      </c>
      <c r="G1849" s="6">
        <v>3.68</v>
      </c>
    </row>
    <row r="1850" s="4" customFormat="1" ht="17.6" spans="1:7">
      <c r="A1850" s="6" t="s">
        <v>335</v>
      </c>
      <c r="B1850" s="6">
        <v>2434</v>
      </c>
      <c r="C1850" s="6" t="s">
        <v>2102</v>
      </c>
      <c r="D1850" s="6" t="s">
        <v>283</v>
      </c>
      <c r="E1850" s="6">
        <v>0.4967</v>
      </c>
      <c r="F1850" s="6">
        <v>0.4922</v>
      </c>
      <c r="G1850" s="6">
        <v>8.95</v>
      </c>
    </row>
    <row r="1851" s="4" customFormat="1" ht="17.6" spans="1:7">
      <c r="A1851" s="6" t="s">
        <v>335</v>
      </c>
      <c r="B1851" s="6">
        <v>300356</v>
      </c>
      <c r="C1851" s="6" t="s">
        <v>2103</v>
      </c>
      <c r="D1851" s="6" t="s">
        <v>370</v>
      </c>
      <c r="E1851" s="6">
        <v>0.4966</v>
      </c>
      <c r="F1851" s="6">
        <v>0.1062</v>
      </c>
      <c r="G1851" s="6">
        <v>5.68</v>
      </c>
    </row>
    <row r="1852" s="4" customFormat="1" ht="17.6" spans="1:7">
      <c r="A1852" s="6" t="s">
        <v>193</v>
      </c>
      <c r="B1852" s="6">
        <v>603042</v>
      </c>
      <c r="C1852" s="6" t="s">
        <v>2104</v>
      </c>
      <c r="D1852" s="6" t="s">
        <v>245</v>
      </c>
      <c r="E1852" s="6">
        <v>0.4965</v>
      </c>
      <c r="F1852" s="6">
        <v>0.5513</v>
      </c>
      <c r="G1852" s="6">
        <v>16.87</v>
      </c>
    </row>
    <row r="1853" s="4" customFormat="1" ht="17.6" spans="1:7">
      <c r="A1853" s="6" t="s">
        <v>193</v>
      </c>
      <c r="B1853" s="6">
        <v>600410</v>
      </c>
      <c r="C1853" s="6" t="s">
        <v>2105</v>
      </c>
      <c r="D1853" s="6" t="s">
        <v>455</v>
      </c>
      <c r="E1853" s="6">
        <v>0.4949</v>
      </c>
      <c r="F1853" s="6">
        <v>0.5918</v>
      </c>
      <c r="G1853" s="6">
        <v>14.81</v>
      </c>
    </row>
    <row r="1854" s="4" customFormat="1" ht="17.6" spans="1:7">
      <c r="A1854" s="6" t="s">
        <v>335</v>
      </c>
      <c r="B1854" s="6">
        <v>2011</v>
      </c>
      <c r="C1854" s="6" t="s">
        <v>2106</v>
      </c>
      <c r="D1854" s="6" t="s">
        <v>237</v>
      </c>
      <c r="E1854" s="6">
        <v>0.4944</v>
      </c>
      <c r="F1854" s="6">
        <v>0.1036</v>
      </c>
      <c r="G1854" s="6">
        <v>4.04</v>
      </c>
    </row>
    <row r="1855" s="4" customFormat="1" ht="17.6" spans="1:7">
      <c r="A1855" s="6" t="s">
        <v>193</v>
      </c>
      <c r="B1855" s="6">
        <v>603159</v>
      </c>
      <c r="C1855" s="6" t="s">
        <v>2107</v>
      </c>
      <c r="D1855" s="6" t="s">
        <v>318</v>
      </c>
      <c r="E1855" s="6">
        <v>0.4928</v>
      </c>
      <c r="F1855" s="6">
        <v>0.0166</v>
      </c>
      <c r="G1855" s="6">
        <v>10.33</v>
      </c>
    </row>
    <row r="1856" s="4" customFormat="1" ht="17.6" spans="1:7">
      <c r="A1856" s="6" t="s">
        <v>193</v>
      </c>
      <c r="B1856" s="6">
        <v>603301</v>
      </c>
      <c r="C1856" s="6" t="s">
        <v>2108</v>
      </c>
      <c r="D1856" s="6" t="s">
        <v>642</v>
      </c>
      <c r="E1856" s="6">
        <v>0.492</v>
      </c>
      <c r="F1856" s="6">
        <v>0.686</v>
      </c>
      <c r="G1856" s="6">
        <v>37.88</v>
      </c>
    </row>
    <row r="1857" s="4" customFormat="1" ht="17.6" spans="1:7">
      <c r="A1857" s="6" t="s">
        <v>335</v>
      </c>
      <c r="B1857" s="6">
        <v>300348</v>
      </c>
      <c r="C1857" s="6" t="s">
        <v>2109</v>
      </c>
      <c r="D1857" s="6" t="s">
        <v>242</v>
      </c>
      <c r="E1857" s="6">
        <v>0.4914</v>
      </c>
      <c r="F1857" s="6">
        <v>0.8059</v>
      </c>
      <c r="G1857" s="6">
        <v>25.35</v>
      </c>
    </row>
    <row r="1858" s="4" customFormat="1" ht="17.6" spans="1:7">
      <c r="A1858" s="6" t="s">
        <v>335</v>
      </c>
      <c r="B1858" s="6">
        <v>2857</v>
      </c>
      <c r="C1858" s="6" t="s">
        <v>2110</v>
      </c>
      <c r="D1858" s="6" t="s">
        <v>220</v>
      </c>
      <c r="E1858" s="6">
        <v>0.4913</v>
      </c>
      <c r="F1858" s="6">
        <v>0.0569</v>
      </c>
      <c r="G1858" s="6">
        <v>11.57</v>
      </c>
    </row>
    <row r="1859" s="4" customFormat="1" ht="17.6" spans="1:7">
      <c r="A1859" s="6" t="s">
        <v>335</v>
      </c>
      <c r="B1859" s="6">
        <v>2515</v>
      </c>
      <c r="C1859" s="6" t="s">
        <v>2111</v>
      </c>
      <c r="D1859" s="6" t="s">
        <v>348</v>
      </c>
      <c r="E1859" s="6">
        <v>0.4907</v>
      </c>
      <c r="F1859" s="6">
        <v>0.6887</v>
      </c>
      <c r="G1859" s="6">
        <v>6.2</v>
      </c>
    </row>
    <row r="1860" s="4" customFormat="1" ht="17.6" spans="1:7">
      <c r="A1860" s="6" t="s">
        <v>193</v>
      </c>
      <c r="B1860" s="6">
        <v>600855</v>
      </c>
      <c r="C1860" s="6" t="s">
        <v>2112</v>
      </c>
      <c r="D1860" s="6" t="s">
        <v>318</v>
      </c>
      <c r="E1860" s="6">
        <v>0.4905</v>
      </c>
      <c r="F1860" s="6">
        <v>0.4635</v>
      </c>
      <c r="G1860" s="6">
        <v>17.93</v>
      </c>
    </row>
    <row r="1861" s="4" customFormat="1" ht="17.6" spans="1:7">
      <c r="A1861" s="6" t="s">
        <v>335</v>
      </c>
      <c r="B1861" s="6">
        <v>2276</v>
      </c>
      <c r="C1861" s="6" t="s">
        <v>2113</v>
      </c>
      <c r="D1861" s="6" t="s">
        <v>220</v>
      </c>
      <c r="E1861" s="6">
        <v>0.4904</v>
      </c>
      <c r="F1861" s="6">
        <v>0.2237</v>
      </c>
      <c r="G1861" s="6">
        <v>7.37</v>
      </c>
    </row>
    <row r="1862" s="4" customFormat="1" ht="17.6" spans="1:7">
      <c r="A1862" s="6" t="s">
        <v>193</v>
      </c>
      <c r="B1862" s="6">
        <v>603860</v>
      </c>
      <c r="C1862" s="6" t="s">
        <v>2114</v>
      </c>
      <c r="D1862" s="6" t="s">
        <v>359</v>
      </c>
      <c r="E1862" s="6">
        <v>0.4895</v>
      </c>
      <c r="F1862" s="6">
        <v>0.0075</v>
      </c>
      <c r="G1862" s="6">
        <v>24.52</v>
      </c>
    </row>
    <row r="1863" s="4" customFormat="1" ht="17.6" spans="1:7">
      <c r="A1863" s="6" t="s">
        <v>335</v>
      </c>
      <c r="B1863" s="6">
        <v>1872</v>
      </c>
      <c r="C1863" s="6" t="s">
        <v>2115</v>
      </c>
      <c r="D1863" s="6" t="s">
        <v>195</v>
      </c>
      <c r="E1863" s="6">
        <v>0.4892</v>
      </c>
      <c r="F1863" s="6">
        <v>0.1538</v>
      </c>
      <c r="G1863" s="6">
        <v>14.2</v>
      </c>
    </row>
    <row r="1864" s="4" customFormat="1" ht="17.6" spans="1:7">
      <c r="A1864" s="6" t="s">
        <v>335</v>
      </c>
      <c r="B1864" s="6">
        <v>201872</v>
      </c>
      <c r="C1864" s="6" t="s">
        <v>2116</v>
      </c>
      <c r="D1864" s="6"/>
      <c r="E1864" s="6">
        <v>0.4892</v>
      </c>
      <c r="F1864" s="6">
        <v>0.0277</v>
      </c>
      <c r="G1864" s="6">
        <v>7.23</v>
      </c>
    </row>
    <row r="1865" s="4" customFormat="1" ht="17.6" spans="1:7">
      <c r="A1865" s="6" t="s">
        <v>335</v>
      </c>
      <c r="B1865" s="6">
        <v>541</v>
      </c>
      <c r="C1865" s="6" t="s">
        <v>2117</v>
      </c>
      <c r="D1865" s="6" t="s">
        <v>265</v>
      </c>
      <c r="E1865" s="6">
        <v>0.4887</v>
      </c>
      <c r="F1865" s="6">
        <v>0.0033</v>
      </c>
      <c r="G1865" s="6">
        <v>4.55</v>
      </c>
    </row>
    <row r="1866" s="4" customFormat="1" ht="17.6" spans="1:7">
      <c r="A1866" s="6" t="s">
        <v>335</v>
      </c>
      <c r="B1866" s="6">
        <v>990</v>
      </c>
      <c r="C1866" s="6" t="s">
        <v>2118</v>
      </c>
      <c r="D1866" s="6" t="s">
        <v>309</v>
      </c>
      <c r="E1866" s="6">
        <v>0.4883</v>
      </c>
      <c r="F1866" s="6">
        <v>0.1903</v>
      </c>
      <c r="G1866" s="6">
        <v>11.9</v>
      </c>
    </row>
    <row r="1867" s="4" customFormat="1" ht="17.6" spans="1:7">
      <c r="A1867" s="6" t="s">
        <v>193</v>
      </c>
      <c r="B1867" s="6">
        <v>600879</v>
      </c>
      <c r="C1867" s="6" t="s">
        <v>2119</v>
      </c>
      <c r="D1867" s="6" t="s">
        <v>521</v>
      </c>
      <c r="E1867" s="6">
        <v>0.4882</v>
      </c>
      <c r="F1867" s="6">
        <v>0.1067</v>
      </c>
      <c r="G1867" s="6">
        <v>6.52</v>
      </c>
    </row>
    <row r="1868" s="4" customFormat="1" ht="17.6" spans="1:7">
      <c r="A1868" s="6" t="s">
        <v>335</v>
      </c>
      <c r="B1868" s="6">
        <v>2876</v>
      </c>
      <c r="C1868" s="6" t="s">
        <v>2120</v>
      </c>
      <c r="D1868" s="6" t="s">
        <v>408</v>
      </c>
      <c r="E1868" s="6">
        <v>0.4881</v>
      </c>
      <c r="F1868" s="6">
        <v>0.6536</v>
      </c>
      <c r="G1868" s="6">
        <v>48.7</v>
      </c>
    </row>
    <row r="1869" s="4" customFormat="1" ht="17.6" spans="1:7">
      <c r="A1869" s="6" t="s">
        <v>335</v>
      </c>
      <c r="B1869" s="6">
        <v>666</v>
      </c>
      <c r="C1869" s="6" t="s">
        <v>2121</v>
      </c>
      <c r="D1869" s="6" t="s">
        <v>599</v>
      </c>
      <c r="E1869" s="6">
        <v>0.488</v>
      </c>
      <c r="F1869" s="6">
        <v>0.0009</v>
      </c>
      <c r="G1869" s="6">
        <v>9.05</v>
      </c>
    </row>
    <row r="1870" s="4" customFormat="1" ht="17.6" spans="1:7">
      <c r="A1870" s="6" t="s">
        <v>335</v>
      </c>
      <c r="B1870" s="6">
        <v>2304</v>
      </c>
      <c r="C1870" s="6" t="s">
        <v>40</v>
      </c>
      <c r="D1870" s="6" t="s">
        <v>311</v>
      </c>
      <c r="E1870" s="6">
        <v>0.488</v>
      </c>
      <c r="F1870" s="6">
        <v>0.2432</v>
      </c>
      <c r="G1870" s="6">
        <v>98.44</v>
      </c>
    </row>
    <row r="1871" s="4" customFormat="1" ht="17.6" spans="1:7">
      <c r="A1871" s="6" t="s">
        <v>335</v>
      </c>
      <c r="B1871" s="6">
        <v>2398</v>
      </c>
      <c r="C1871" s="6" t="s">
        <v>2122</v>
      </c>
      <c r="D1871" s="6" t="s">
        <v>289</v>
      </c>
      <c r="E1871" s="6">
        <v>0.4865</v>
      </c>
      <c r="F1871" s="6">
        <v>0.851</v>
      </c>
      <c r="G1871" s="6">
        <v>11.45</v>
      </c>
    </row>
    <row r="1872" s="4" customFormat="1" ht="17.6" spans="1:7">
      <c r="A1872" s="6" t="s">
        <v>335</v>
      </c>
      <c r="B1872" s="6">
        <v>2347</v>
      </c>
      <c r="C1872" s="6" t="s">
        <v>2123</v>
      </c>
      <c r="D1872" s="6" t="s">
        <v>237</v>
      </c>
      <c r="E1872" s="6">
        <v>0.4861</v>
      </c>
      <c r="F1872" s="6">
        <v>0.1937</v>
      </c>
      <c r="G1872" s="6">
        <v>4.15</v>
      </c>
    </row>
    <row r="1873" s="4" customFormat="1" ht="17.6" spans="1:7">
      <c r="A1873" s="6" t="s">
        <v>335</v>
      </c>
      <c r="B1873" s="6">
        <v>300538</v>
      </c>
      <c r="C1873" s="6" t="s">
        <v>2124</v>
      </c>
      <c r="D1873" s="6" t="s">
        <v>239</v>
      </c>
      <c r="E1873" s="6">
        <v>0.486</v>
      </c>
      <c r="F1873" s="6">
        <v>0.841</v>
      </c>
      <c r="G1873" s="6">
        <v>25.19</v>
      </c>
    </row>
    <row r="1874" s="4" customFormat="1" ht="17.6" spans="1:7">
      <c r="A1874" s="6" t="s">
        <v>193</v>
      </c>
      <c r="B1874" s="6">
        <v>600811</v>
      </c>
      <c r="C1874" s="6" t="s">
        <v>2125</v>
      </c>
      <c r="D1874" s="6" t="s">
        <v>423</v>
      </c>
      <c r="E1874" s="6">
        <v>0.4857</v>
      </c>
      <c r="F1874" s="6">
        <v>0.0639</v>
      </c>
      <c r="G1874" s="6">
        <v>3.57</v>
      </c>
    </row>
    <row r="1875" s="4" customFormat="1" ht="17.6" spans="1:7">
      <c r="A1875" s="6" t="s">
        <v>193</v>
      </c>
      <c r="B1875" s="6">
        <v>600551</v>
      </c>
      <c r="C1875" s="6" t="s">
        <v>2126</v>
      </c>
      <c r="D1875" s="6" t="s">
        <v>206</v>
      </c>
      <c r="E1875" s="6">
        <v>0.4855</v>
      </c>
      <c r="F1875" s="6">
        <v>0.0087</v>
      </c>
      <c r="G1875" s="6">
        <v>7.34</v>
      </c>
    </row>
    <row r="1876" s="4" customFormat="1" ht="17.6" spans="1:7">
      <c r="A1876" s="6" t="s">
        <v>193</v>
      </c>
      <c r="B1876" s="6">
        <v>600966</v>
      </c>
      <c r="C1876" s="6" t="s">
        <v>2127</v>
      </c>
      <c r="D1876" s="6" t="s">
        <v>199</v>
      </c>
      <c r="E1876" s="6">
        <v>0.4853</v>
      </c>
      <c r="F1876" s="6">
        <v>0.9469</v>
      </c>
      <c r="G1876" s="6">
        <v>7.7</v>
      </c>
    </row>
    <row r="1877" s="4" customFormat="1" ht="17.6" spans="1:7">
      <c r="A1877" s="6" t="s">
        <v>193</v>
      </c>
      <c r="B1877" s="6">
        <v>600645</v>
      </c>
      <c r="C1877" s="6" t="s">
        <v>2128</v>
      </c>
      <c r="D1877" s="6" t="s">
        <v>438</v>
      </c>
      <c r="E1877" s="6">
        <v>0.4847</v>
      </c>
      <c r="F1877" s="6">
        <v>0.0645</v>
      </c>
      <c r="G1877" s="6">
        <v>18.65</v>
      </c>
    </row>
    <row r="1878" s="4" customFormat="1" ht="17.6" spans="1:7">
      <c r="A1878" s="6" t="s">
        <v>193</v>
      </c>
      <c r="B1878" s="6">
        <v>600602</v>
      </c>
      <c r="C1878" s="6" t="s">
        <v>2129</v>
      </c>
      <c r="D1878" s="6" t="s">
        <v>325</v>
      </c>
      <c r="E1878" s="6">
        <v>0.4846</v>
      </c>
      <c r="F1878" s="6">
        <v>0.3026</v>
      </c>
      <c r="G1878" s="6">
        <v>7.16</v>
      </c>
    </row>
    <row r="1879" s="4" customFormat="1" ht="17.6" spans="1:7">
      <c r="A1879" s="6" t="s">
        <v>335</v>
      </c>
      <c r="B1879" s="6">
        <v>300456</v>
      </c>
      <c r="C1879" s="6" t="s">
        <v>2130</v>
      </c>
      <c r="D1879" s="6" t="s">
        <v>370</v>
      </c>
      <c r="E1879" s="6">
        <v>0.484</v>
      </c>
      <c r="F1879" s="6">
        <v>0.1717</v>
      </c>
      <c r="G1879" s="6">
        <v>22.91</v>
      </c>
    </row>
    <row r="1880" s="4" customFormat="1" ht="17.6" spans="1:7">
      <c r="A1880" s="6" t="s">
        <v>193</v>
      </c>
      <c r="B1880" s="6">
        <v>600356</v>
      </c>
      <c r="C1880" s="6" t="s">
        <v>2131</v>
      </c>
      <c r="D1880" s="6" t="s">
        <v>199</v>
      </c>
      <c r="E1880" s="6">
        <v>0.4836</v>
      </c>
      <c r="F1880" s="6">
        <v>0.0697</v>
      </c>
      <c r="G1880" s="6">
        <v>6.42</v>
      </c>
    </row>
    <row r="1881" s="4" customFormat="1" ht="17.6" spans="1:7">
      <c r="A1881" s="6" t="s">
        <v>193</v>
      </c>
      <c r="B1881" s="6">
        <v>600841</v>
      </c>
      <c r="C1881" s="6" t="s">
        <v>2132</v>
      </c>
      <c r="D1881" s="6" t="s">
        <v>237</v>
      </c>
      <c r="E1881" s="6">
        <v>0.4832</v>
      </c>
      <c r="F1881" s="6">
        <v>0.0494</v>
      </c>
      <c r="G1881" s="6">
        <v>7.1</v>
      </c>
    </row>
    <row r="1882" s="4" customFormat="1" ht="17.6" spans="1:7">
      <c r="A1882" s="6" t="s">
        <v>335</v>
      </c>
      <c r="B1882" s="6">
        <v>300455</v>
      </c>
      <c r="C1882" s="6" t="s">
        <v>2133</v>
      </c>
      <c r="D1882" s="6" t="s">
        <v>370</v>
      </c>
      <c r="E1882" s="6">
        <v>0.4828</v>
      </c>
      <c r="F1882" s="6">
        <v>0.5209</v>
      </c>
      <c r="G1882" s="6">
        <v>14.11</v>
      </c>
    </row>
    <row r="1883" s="4" customFormat="1" ht="17.6" spans="1:7">
      <c r="A1883" s="6" t="s">
        <v>335</v>
      </c>
      <c r="B1883" s="6">
        <v>953</v>
      </c>
      <c r="C1883" s="6" t="s">
        <v>2134</v>
      </c>
      <c r="D1883" s="6" t="s">
        <v>226</v>
      </c>
      <c r="E1883" s="6">
        <v>0.4823</v>
      </c>
      <c r="F1883" s="6">
        <v>0.6412</v>
      </c>
      <c r="G1883" s="6">
        <v>5.35</v>
      </c>
    </row>
    <row r="1884" s="4" customFormat="1" ht="17.6" spans="1:7">
      <c r="A1884" s="6" t="s">
        <v>193</v>
      </c>
      <c r="B1884" s="6">
        <v>688186</v>
      </c>
      <c r="C1884" s="6" t="s">
        <v>2135</v>
      </c>
      <c r="D1884" s="6"/>
      <c r="E1884" s="6">
        <v>0.4821</v>
      </c>
      <c r="F1884" s="6">
        <v>0.0893</v>
      </c>
      <c r="G1884" s="6">
        <v>29.85</v>
      </c>
    </row>
    <row r="1885" s="4" customFormat="1" ht="17.6" spans="1:7">
      <c r="A1885" s="6" t="s">
        <v>335</v>
      </c>
      <c r="B1885" s="6">
        <v>2075</v>
      </c>
      <c r="C1885" s="6" t="s">
        <v>2136</v>
      </c>
      <c r="D1885" s="6" t="s">
        <v>365</v>
      </c>
      <c r="E1885" s="6">
        <v>0.4815</v>
      </c>
      <c r="F1885" s="6">
        <v>0.7804</v>
      </c>
      <c r="G1885" s="6">
        <v>13.48</v>
      </c>
    </row>
    <row r="1886" s="4" customFormat="1" ht="17.6" spans="1:7">
      <c r="A1886" s="6" t="s">
        <v>335</v>
      </c>
      <c r="B1886" s="6">
        <v>2200</v>
      </c>
      <c r="C1886" s="6" t="s">
        <v>2137</v>
      </c>
      <c r="D1886" s="6" t="s">
        <v>285</v>
      </c>
      <c r="E1886" s="6">
        <v>0.4811</v>
      </c>
      <c r="F1886" s="6">
        <v>0.7465</v>
      </c>
      <c r="G1886" s="6">
        <v>6</v>
      </c>
    </row>
    <row r="1887" s="4" customFormat="1" ht="17.6" spans="1:7">
      <c r="A1887" s="6" t="s">
        <v>335</v>
      </c>
      <c r="B1887" s="6">
        <v>630</v>
      </c>
      <c r="C1887" s="6" t="s">
        <v>2138</v>
      </c>
      <c r="D1887" s="6" t="s">
        <v>222</v>
      </c>
      <c r="E1887" s="6">
        <v>0.481</v>
      </c>
      <c r="F1887" s="6">
        <v>0.0044</v>
      </c>
      <c r="G1887" s="6">
        <v>1.94</v>
      </c>
    </row>
    <row r="1888" s="4" customFormat="1" ht="17.6" spans="1:7">
      <c r="A1888" s="6" t="s">
        <v>335</v>
      </c>
      <c r="B1888" s="6">
        <v>300069</v>
      </c>
      <c r="C1888" s="6" t="s">
        <v>2139</v>
      </c>
      <c r="D1888" s="6" t="s">
        <v>220</v>
      </c>
      <c r="E1888" s="6">
        <v>0.4809</v>
      </c>
      <c r="F1888" s="6">
        <v>0.6422</v>
      </c>
      <c r="G1888" s="6">
        <v>13.73</v>
      </c>
    </row>
    <row r="1889" s="4" customFormat="1" ht="17.6" spans="1:7">
      <c r="A1889" s="6" t="s">
        <v>335</v>
      </c>
      <c r="B1889" s="6">
        <v>56</v>
      </c>
      <c r="C1889" s="6" t="s">
        <v>2140</v>
      </c>
      <c r="D1889" s="6" t="s">
        <v>856</v>
      </c>
      <c r="E1889" s="6">
        <v>0.4801</v>
      </c>
      <c r="F1889" s="6">
        <v>0.0049</v>
      </c>
      <c r="G1889" s="6">
        <v>3.39</v>
      </c>
    </row>
    <row r="1890" s="4" customFormat="1" ht="17.6" spans="1:7">
      <c r="A1890" s="6" t="s">
        <v>193</v>
      </c>
      <c r="B1890" s="6">
        <v>600573</v>
      </c>
      <c r="C1890" s="6" t="s">
        <v>2141</v>
      </c>
      <c r="D1890" s="6" t="s">
        <v>311</v>
      </c>
      <c r="E1890" s="6">
        <v>0.4798</v>
      </c>
      <c r="F1890" s="6">
        <v>0.0491</v>
      </c>
      <c r="G1890" s="6">
        <v>6</v>
      </c>
    </row>
    <row r="1891" s="4" customFormat="1" ht="17.6" spans="1:7">
      <c r="A1891" s="6" t="s">
        <v>335</v>
      </c>
      <c r="B1891" s="6">
        <v>761</v>
      </c>
      <c r="C1891" s="6" t="s">
        <v>2142</v>
      </c>
      <c r="D1891" s="6" t="s">
        <v>365</v>
      </c>
      <c r="E1891" s="6">
        <v>0.4796</v>
      </c>
      <c r="F1891" s="6">
        <v>0.1346</v>
      </c>
      <c r="G1891" s="6">
        <v>3.46</v>
      </c>
    </row>
    <row r="1892" s="4" customFormat="1" ht="17.6" spans="1:7">
      <c r="A1892" s="6" t="s">
        <v>193</v>
      </c>
      <c r="B1892" s="6">
        <v>603700</v>
      </c>
      <c r="C1892" s="6" t="s">
        <v>2143</v>
      </c>
      <c r="D1892" s="6" t="s">
        <v>370</v>
      </c>
      <c r="E1892" s="6">
        <v>0.4773</v>
      </c>
      <c r="F1892" s="6">
        <v>0.737</v>
      </c>
      <c r="G1892" s="6">
        <v>36.78</v>
      </c>
    </row>
    <row r="1893" s="4" customFormat="1" ht="17.6" spans="1:7">
      <c r="A1893" s="6" t="s">
        <v>335</v>
      </c>
      <c r="B1893" s="6">
        <v>300003</v>
      </c>
      <c r="C1893" s="6" t="s">
        <v>2144</v>
      </c>
      <c r="D1893" s="6" t="s">
        <v>642</v>
      </c>
      <c r="E1893" s="6">
        <v>0.4773</v>
      </c>
      <c r="F1893" s="6">
        <v>0.8498</v>
      </c>
      <c r="G1893" s="6">
        <v>38.11</v>
      </c>
    </row>
    <row r="1894" s="4" customFormat="1" ht="17.6" spans="1:7">
      <c r="A1894" s="6" t="s">
        <v>335</v>
      </c>
      <c r="B1894" s="6">
        <v>300599</v>
      </c>
      <c r="C1894" s="6" t="s">
        <v>2145</v>
      </c>
      <c r="D1894" s="6" t="s">
        <v>309</v>
      </c>
      <c r="E1894" s="6">
        <v>0.4767</v>
      </c>
      <c r="F1894" s="6">
        <v>0.4252</v>
      </c>
      <c r="G1894" s="6">
        <v>12.76</v>
      </c>
    </row>
    <row r="1895" s="4" customFormat="1" ht="17.6" spans="1:7">
      <c r="A1895" s="6" t="s">
        <v>193</v>
      </c>
      <c r="B1895" s="6">
        <v>600989</v>
      </c>
      <c r="C1895" s="6" t="s">
        <v>2146</v>
      </c>
      <c r="D1895" s="6" t="s">
        <v>483</v>
      </c>
      <c r="E1895" s="6">
        <v>0.4766</v>
      </c>
      <c r="F1895" s="6">
        <v>0.0085</v>
      </c>
      <c r="G1895" s="6">
        <v>8.44</v>
      </c>
    </row>
    <row r="1896" s="4" customFormat="1" ht="17.6" spans="1:7">
      <c r="A1896" s="6" t="s">
        <v>193</v>
      </c>
      <c r="B1896" s="6">
        <v>900901</v>
      </c>
      <c r="C1896" s="6" t="s">
        <v>2147</v>
      </c>
      <c r="D1896" s="6"/>
      <c r="E1896" s="6">
        <v>0.4762</v>
      </c>
      <c r="F1896" s="6">
        <v>0.3004</v>
      </c>
      <c r="G1896" s="6">
        <v>0.544</v>
      </c>
    </row>
    <row r="1897" s="4" customFormat="1" ht="17.6" spans="1:7">
      <c r="A1897" s="6" t="s">
        <v>335</v>
      </c>
      <c r="B1897" s="6">
        <v>2701</v>
      </c>
      <c r="C1897" s="6" t="s">
        <v>183</v>
      </c>
      <c r="D1897" s="6" t="s">
        <v>298</v>
      </c>
      <c r="E1897" s="6">
        <v>0.4761</v>
      </c>
      <c r="F1897" s="6">
        <v>0.0483</v>
      </c>
      <c r="G1897" s="6">
        <v>4.06</v>
      </c>
    </row>
    <row r="1898" s="4" customFormat="1" ht="17.6" spans="1:7">
      <c r="A1898" s="6" t="s">
        <v>335</v>
      </c>
      <c r="B1898" s="6">
        <v>586</v>
      </c>
      <c r="C1898" s="6" t="s">
        <v>2148</v>
      </c>
      <c r="D1898" s="6" t="s">
        <v>245</v>
      </c>
      <c r="E1898" s="6">
        <v>0.476</v>
      </c>
      <c r="F1898" s="6">
        <v>0.3596</v>
      </c>
      <c r="G1898" s="6">
        <v>10.05</v>
      </c>
    </row>
    <row r="1899" s="4" customFormat="1" ht="17.6" spans="1:7">
      <c r="A1899" s="6" t="s">
        <v>335</v>
      </c>
      <c r="B1899" s="6">
        <v>300429</v>
      </c>
      <c r="C1899" s="6" t="s">
        <v>2149</v>
      </c>
      <c r="D1899" s="6" t="s">
        <v>309</v>
      </c>
      <c r="E1899" s="6">
        <v>0.4757</v>
      </c>
      <c r="F1899" s="6">
        <v>0.1887</v>
      </c>
      <c r="G1899" s="6">
        <v>15.67</v>
      </c>
    </row>
    <row r="1900" s="4" customFormat="1" ht="17.6" spans="1:7">
      <c r="A1900" s="6" t="s">
        <v>335</v>
      </c>
      <c r="B1900" s="6">
        <v>2272</v>
      </c>
      <c r="C1900" s="6" t="s">
        <v>2150</v>
      </c>
      <c r="D1900" s="6" t="s">
        <v>237</v>
      </c>
      <c r="E1900" s="6">
        <v>0.4753</v>
      </c>
      <c r="F1900" s="6">
        <v>0.0072</v>
      </c>
      <c r="G1900" s="6">
        <v>4.15</v>
      </c>
    </row>
    <row r="1901" s="4" customFormat="1" ht="17.6" spans="1:7">
      <c r="A1901" s="6" t="s">
        <v>335</v>
      </c>
      <c r="B1901" s="6">
        <v>300416</v>
      </c>
      <c r="C1901" s="6" t="s">
        <v>2151</v>
      </c>
      <c r="D1901" s="6" t="s">
        <v>370</v>
      </c>
      <c r="E1901" s="6">
        <v>0.4753</v>
      </c>
      <c r="F1901" s="6">
        <v>0.4188</v>
      </c>
      <c r="G1901" s="6">
        <v>34.37</v>
      </c>
    </row>
    <row r="1902" s="4" customFormat="1" ht="17.6" spans="1:7">
      <c r="A1902" s="6" t="s">
        <v>193</v>
      </c>
      <c r="B1902" s="6">
        <v>603377</v>
      </c>
      <c r="C1902" s="6" t="s">
        <v>2152</v>
      </c>
      <c r="D1902" s="6" t="s">
        <v>457</v>
      </c>
      <c r="E1902" s="6">
        <v>0.4752</v>
      </c>
      <c r="F1902" s="6">
        <v>0.2954</v>
      </c>
      <c r="G1902" s="6">
        <v>15.82</v>
      </c>
    </row>
    <row r="1903" s="4" customFormat="1" ht="17.6" spans="1:7">
      <c r="A1903" s="6" t="s">
        <v>335</v>
      </c>
      <c r="B1903" s="6">
        <v>695</v>
      </c>
      <c r="C1903" s="6" t="s">
        <v>2153</v>
      </c>
      <c r="D1903" s="6" t="s">
        <v>956</v>
      </c>
      <c r="E1903" s="6">
        <v>0.4744</v>
      </c>
      <c r="F1903" s="6">
        <v>0.0186</v>
      </c>
      <c r="G1903" s="6">
        <v>7</v>
      </c>
    </row>
    <row r="1904" s="4" customFormat="1" ht="17.6" spans="1:7">
      <c r="A1904" s="6" t="s">
        <v>335</v>
      </c>
      <c r="B1904" s="6">
        <v>300657</v>
      </c>
      <c r="C1904" s="6" t="s">
        <v>2154</v>
      </c>
      <c r="D1904" s="6" t="s">
        <v>408</v>
      </c>
      <c r="E1904" s="6">
        <v>0.4736</v>
      </c>
      <c r="F1904" s="6">
        <v>0.0176</v>
      </c>
      <c r="G1904" s="6">
        <v>25.65</v>
      </c>
    </row>
    <row r="1905" s="4" customFormat="1" ht="17.6" spans="1:7">
      <c r="A1905" s="6" t="s">
        <v>193</v>
      </c>
      <c r="B1905" s="6">
        <v>600729</v>
      </c>
      <c r="C1905" s="6" t="s">
        <v>2155</v>
      </c>
      <c r="D1905" s="6" t="s">
        <v>218</v>
      </c>
      <c r="E1905" s="6">
        <v>0.4735</v>
      </c>
      <c r="F1905" s="6">
        <v>0.0402</v>
      </c>
      <c r="G1905" s="6">
        <v>27.06</v>
      </c>
    </row>
    <row r="1906" s="4" customFormat="1" ht="17.6" spans="1:7">
      <c r="A1906" s="6" t="s">
        <v>193</v>
      </c>
      <c r="B1906" s="6">
        <v>600608</v>
      </c>
      <c r="C1906" s="6" t="s">
        <v>2156</v>
      </c>
      <c r="D1906" s="6" t="s">
        <v>239</v>
      </c>
      <c r="E1906" s="6">
        <v>0.4728</v>
      </c>
      <c r="F1906" s="6">
        <v>0.0174</v>
      </c>
      <c r="G1906" s="6">
        <v>4.5</v>
      </c>
    </row>
    <row r="1907" s="4" customFormat="1" ht="17.6" spans="1:7">
      <c r="A1907" s="6" t="s">
        <v>193</v>
      </c>
      <c r="B1907" s="6">
        <v>688111</v>
      </c>
      <c r="C1907" s="6" t="s">
        <v>2157</v>
      </c>
      <c r="D1907" s="6" t="s">
        <v>242</v>
      </c>
      <c r="E1907" s="6">
        <v>0.4727</v>
      </c>
      <c r="F1907" s="6">
        <v>0.9545</v>
      </c>
      <c r="G1907" s="6">
        <v>262.48</v>
      </c>
    </row>
    <row r="1908" s="4" customFormat="1" ht="17.6" spans="1:7">
      <c r="A1908" s="6" t="s">
        <v>335</v>
      </c>
      <c r="B1908" s="6">
        <v>2840</v>
      </c>
      <c r="C1908" s="6" t="s">
        <v>2158</v>
      </c>
      <c r="D1908" s="6" t="s">
        <v>348</v>
      </c>
      <c r="E1908" s="6">
        <v>0.4726</v>
      </c>
      <c r="F1908" s="6">
        <v>0.1157</v>
      </c>
      <c r="G1908" s="6">
        <v>16.08</v>
      </c>
    </row>
    <row r="1909" s="4" customFormat="1" ht="17.6" spans="1:7">
      <c r="A1909" s="6" t="s">
        <v>335</v>
      </c>
      <c r="B1909" s="6">
        <v>2772</v>
      </c>
      <c r="C1909" s="6" t="s">
        <v>2159</v>
      </c>
      <c r="D1909" s="6" t="s">
        <v>214</v>
      </c>
      <c r="E1909" s="6">
        <v>0.4722</v>
      </c>
      <c r="F1909" s="6">
        <v>0.2758</v>
      </c>
      <c r="G1909" s="6">
        <v>7.68</v>
      </c>
    </row>
    <row r="1910" s="4" customFormat="1" ht="17.6" spans="1:7">
      <c r="A1910" s="6" t="s">
        <v>335</v>
      </c>
      <c r="B1910" s="6">
        <v>2770</v>
      </c>
      <c r="C1910" s="6" t="s">
        <v>2160</v>
      </c>
      <c r="D1910" s="6" t="s">
        <v>348</v>
      </c>
      <c r="E1910" s="6">
        <v>0.4721</v>
      </c>
      <c r="F1910" s="6">
        <v>0.1246</v>
      </c>
      <c r="G1910" s="6">
        <v>2.49</v>
      </c>
    </row>
    <row r="1911" s="4" customFormat="1" ht="17.6" spans="1:7">
      <c r="A1911" s="6" t="s">
        <v>335</v>
      </c>
      <c r="B1911" s="6">
        <v>2628</v>
      </c>
      <c r="C1911" s="6" t="s">
        <v>2161</v>
      </c>
      <c r="D1911" s="6" t="s">
        <v>285</v>
      </c>
      <c r="E1911" s="6">
        <v>0.472</v>
      </c>
      <c r="F1911" s="6">
        <v>0.0025</v>
      </c>
      <c r="G1911" s="6">
        <v>3.98</v>
      </c>
    </row>
    <row r="1912" s="4" customFormat="1" ht="17.6" spans="1:7">
      <c r="A1912" s="6" t="s">
        <v>335</v>
      </c>
      <c r="B1912" s="6">
        <v>2815</v>
      </c>
      <c r="C1912" s="6" t="s">
        <v>2162</v>
      </c>
      <c r="D1912" s="6" t="s">
        <v>408</v>
      </c>
      <c r="E1912" s="6">
        <v>0.4717</v>
      </c>
      <c r="F1912" s="6">
        <v>0.0381</v>
      </c>
      <c r="G1912" s="6">
        <v>17.73</v>
      </c>
    </row>
    <row r="1913" s="4" customFormat="1" ht="17.6" spans="1:7">
      <c r="A1913" s="6" t="s">
        <v>335</v>
      </c>
      <c r="B1913" s="6">
        <v>300126</v>
      </c>
      <c r="C1913" s="6" t="s">
        <v>2163</v>
      </c>
      <c r="D1913" s="6" t="s">
        <v>237</v>
      </c>
      <c r="E1913" s="6">
        <v>0.4716</v>
      </c>
      <c r="F1913" s="6">
        <v>0.8675</v>
      </c>
      <c r="G1913" s="6">
        <v>5.86</v>
      </c>
    </row>
    <row r="1914" s="4" customFormat="1" ht="17.6" spans="1:7">
      <c r="A1914" s="6" t="s">
        <v>335</v>
      </c>
      <c r="B1914" s="6">
        <v>2783</v>
      </c>
      <c r="C1914" s="6" t="s">
        <v>2164</v>
      </c>
      <c r="D1914" s="6" t="s">
        <v>309</v>
      </c>
      <c r="E1914" s="6">
        <v>0.471</v>
      </c>
      <c r="F1914" s="6">
        <v>0.128</v>
      </c>
      <c r="G1914" s="6">
        <v>9.4</v>
      </c>
    </row>
    <row r="1915" s="4" customFormat="1" ht="17.6" spans="1:7">
      <c r="A1915" s="6" t="s">
        <v>193</v>
      </c>
      <c r="B1915" s="6">
        <v>688001</v>
      </c>
      <c r="C1915" s="6" t="s">
        <v>2165</v>
      </c>
      <c r="D1915" s="6" t="s">
        <v>370</v>
      </c>
      <c r="E1915" s="6">
        <v>0.4709</v>
      </c>
      <c r="F1915" s="6">
        <v>0.164</v>
      </c>
      <c r="G1915" s="6">
        <v>36.87</v>
      </c>
    </row>
    <row r="1916" s="4" customFormat="1" ht="17.6" spans="1:7">
      <c r="A1916" s="6" t="s">
        <v>193</v>
      </c>
      <c r="B1916" s="6">
        <v>688022</v>
      </c>
      <c r="C1916" s="6" t="s">
        <v>2166</v>
      </c>
      <c r="D1916" s="6" t="s">
        <v>318</v>
      </c>
      <c r="E1916" s="6">
        <v>0.4709</v>
      </c>
      <c r="F1916" s="6">
        <v>0.0688</v>
      </c>
      <c r="G1916" s="6">
        <v>38.63</v>
      </c>
    </row>
    <row r="1917" s="4" customFormat="1" ht="17.6" spans="1:7">
      <c r="A1917" s="6" t="s">
        <v>335</v>
      </c>
      <c r="B1917" s="6">
        <v>300288</v>
      </c>
      <c r="C1917" s="6" t="s">
        <v>2167</v>
      </c>
      <c r="D1917" s="6" t="s">
        <v>325</v>
      </c>
      <c r="E1917" s="6">
        <v>0.4706</v>
      </c>
      <c r="F1917" s="6">
        <v>0.0033</v>
      </c>
      <c r="G1917" s="6">
        <v>11.12</v>
      </c>
    </row>
    <row r="1918" s="4" customFormat="1" ht="17.6" spans="1:7">
      <c r="A1918" s="6" t="s">
        <v>193</v>
      </c>
      <c r="B1918" s="6">
        <v>600298</v>
      </c>
      <c r="C1918" s="6" t="s">
        <v>2168</v>
      </c>
      <c r="D1918" s="6" t="s">
        <v>348</v>
      </c>
      <c r="E1918" s="6">
        <v>0.4704</v>
      </c>
      <c r="F1918" s="6">
        <v>0.7484</v>
      </c>
      <c r="G1918" s="6">
        <v>37.14</v>
      </c>
    </row>
    <row r="1919" s="4" customFormat="1" ht="17.6" spans="1:7">
      <c r="A1919" s="6" t="s">
        <v>335</v>
      </c>
      <c r="B1919" s="6">
        <v>300324</v>
      </c>
      <c r="C1919" s="6" t="s">
        <v>2169</v>
      </c>
      <c r="D1919" s="6" t="s">
        <v>455</v>
      </c>
      <c r="E1919" s="6">
        <v>0.4696</v>
      </c>
      <c r="F1919" s="6">
        <v>0.1741</v>
      </c>
      <c r="G1919" s="6">
        <v>6.31</v>
      </c>
    </row>
    <row r="1920" s="4" customFormat="1" ht="17.6" spans="1:7">
      <c r="A1920" s="6" t="s">
        <v>193</v>
      </c>
      <c r="B1920" s="6">
        <v>600246</v>
      </c>
      <c r="C1920" s="6" t="s">
        <v>2170</v>
      </c>
      <c r="D1920" s="6" t="s">
        <v>212</v>
      </c>
      <c r="E1920" s="6">
        <v>0.4693</v>
      </c>
      <c r="F1920" s="6">
        <v>0.8579</v>
      </c>
      <c r="G1920" s="6">
        <v>7.75</v>
      </c>
    </row>
    <row r="1921" s="4" customFormat="1" ht="17.6" spans="1:7">
      <c r="A1921" s="6" t="s">
        <v>335</v>
      </c>
      <c r="B1921" s="6">
        <v>300580</v>
      </c>
      <c r="C1921" s="6" t="s">
        <v>2171</v>
      </c>
      <c r="D1921" s="6" t="s">
        <v>283</v>
      </c>
      <c r="E1921" s="6">
        <v>0.4691</v>
      </c>
      <c r="F1921" s="6">
        <v>0.3885</v>
      </c>
      <c r="G1921" s="6">
        <v>17.41</v>
      </c>
    </row>
    <row r="1922" s="4" customFormat="1" ht="17.6" spans="1:7">
      <c r="A1922" s="6" t="s">
        <v>193</v>
      </c>
      <c r="B1922" s="6">
        <v>600149</v>
      </c>
      <c r="C1922" s="6" t="s">
        <v>2172</v>
      </c>
      <c r="D1922" s="6" t="s">
        <v>1419</v>
      </c>
      <c r="E1922" s="6">
        <v>0.4689</v>
      </c>
      <c r="F1922" s="6">
        <v>0.4671</v>
      </c>
      <c r="G1922" s="6">
        <v>5.12</v>
      </c>
    </row>
    <row r="1923" s="4" customFormat="1" ht="17.6" spans="1:7">
      <c r="A1923" s="6" t="s">
        <v>193</v>
      </c>
      <c r="B1923" s="6">
        <v>600262</v>
      </c>
      <c r="C1923" s="6" t="s">
        <v>2173</v>
      </c>
      <c r="D1923" s="6" t="s">
        <v>318</v>
      </c>
      <c r="E1923" s="6">
        <v>0.4689</v>
      </c>
      <c r="F1923" s="6">
        <v>0.0857</v>
      </c>
      <c r="G1923" s="6">
        <v>15.55</v>
      </c>
    </row>
    <row r="1924" s="4" customFormat="1" ht="17.6" spans="1:7">
      <c r="A1924" s="6" t="s">
        <v>335</v>
      </c>
      <c r="B1924" s="6">
        <v>2961</v>
      </c>
      <c r="C1924" s="6" t="s">
        <v>2174</v>
      </c>
      <c r="D1924" s="6" t="s">
        <v>1349</v>
      </c>
      <c r="E1924" s="6">
        <v>0.4679</v>
      </c>
      <c r="F1924" s="6">
        <v>0.1538</v>
      </c>
      <c r="G1924" s="6">
        <v>27.41</v>
      </c>
    </row>
    <row r="1925" s="4" customFormat="1" ht="17.6" spans="1:7">
      <c r="A1925" s="6" t="s">
        <v>193</v>
      </c>
      <c r="B1925" s="6">
        <v>600283</v>
      </c>
      <c r="C1925" s="6" t="s">
        <v>2175</v>
      </c>
      <c r="D1925" s="6" t="s">
        <v>2040</v>
      </c>
      <c r="E1925" s="6">
        <v>0.4678</v>
      </c>
      <c r="F1925" s="6">
        <v>0.0287</v>
      </c>
      <c r="G1925" s="6">
        <v>9.69</v>
      </c>
    </row>
    <row r="1926" s="4" customFormat="1" ht="17.6" spans="1:7">
      <c r="A1926" s="6" t="s">
        <v>193</v>
      </c>
      <c r="B1926" s="6">
        <v>600293</v>
      </c>
      <c r="C1926" s="6" t="s">
        <v>2176</v>
      </c>
      <c r="D1926" s="6" t="s">
        <v>245</v>
      </c>
      <c r="E1926" s="6">
        <v>0.4676</v>
      </c>
      <c r="F1926" s="6">
        <v>0.0066</v>
      </c>
      <c r="G1926" s="6">
        <v>2.54</v>
      </c>
    </row>
    <row r="1927" s="4" customFormat="1" ht="17.6" spans="1:7">
      <c r="A1927" s="6" t="s">
        <v>193</v>
      </c>
      <c r="B1927" s="6">
        <v>601727</v>
      </c>
      <c r="C1927" s="6" t="s">
        <v>2177</v>
      </c>
      <c r="D1927" s="6" t="s">
        <v>357</v>
      </c>
      <c r="E1927" s="6">
        <v>0.4676</v>
      </c>
      <c r="F1927" s="6">
        <v>0.0329</v>
      </c>
      <c r="G1927" s="6">
        <v>4.85</v>
      </c>
    </row>
    <row r="1928" s="4" customFormat="1" ht="17.6" spans="1:7">
      <c r="A1928" s="6" t="s">
        <v>335</v>
      </c>
      <c r="B1928" s="6">
        <v>300244</v>
      </c>
      <c r="C1928" s="6" t="s">
        <v>2178</v>
      </c>
      <c r="D1928" s="6" t="s">
        <v>338</v>
      </c>
      <c r="E1928" s="6">
        <v>0.4674</v>
      </c>
      <c r="F1928" s="6">
        <v>0.2888</v>
      </c>
      <c r="G1928" s="6">
        <v>25.12</v>
      </c>
    </row>
    <row r="1929" s="4" customFormat="1" ht="17.6" spans="1:7">
      <c r="A1929" s="6" t="s">
        <v>193</v>
      </c>
      <c r="B1929" s="6">
        <v>600697</v>
      </c>
      <c r="C1929" s="6" t="s">
        <v>2179</v>
      </c>
      <c r="D1929" s="6" t="s">
        <v>218</v>
      </c>
      <c r="E1929" s="6">
        <v>0.4666</v>
      </c>
      <c r="F1929" s="6">
        <v>0</v>
      </c>
      <c r="G1929" s="6">
        <v>14.43</v>
      </c>
    </row>
    <row r="1930" s="4" customFormat="1" ht="17.6" spans="1:7">
      <c r="A1930" s="6" t="s">
        <v>335</v>
      </c>
      <c r="B1930" s="6">
        <v>300451</v>
      </c>
      <c r="C1930" s="6" t="s">
        <v>2180</v>
      </c>
      <c r="D1930" s="6" t="s">
        <v>242</v>
      </c>
      <c r="E1930" s="6">
        <v>0.4663</v>
      </c>
      <c r="F1930" s="6">
        <v>0.6722</v>
      </c>
      <c r="G1930" s="6">
        <v>15.61</v>
      </c>
    </row>
    <row r="1931" s="4" customFormat="1" ht="17.6" spans="1:7">
      <c r="A1931" s="6" t="s">
        <v>335</v>
      </c>
      <c r="B1931" s="6">
        <v>300606</v>
      </c>
      <c r="C1931" s="6" t="s">
        <v>2181</v>
      </c>
      <c r="D1931" s="6" t="s">
        <v>199</v>
      </c>
      <c r="E1931" s="6">
        <v>0.4657</v>
      </c>
      <c r="F1931" s="6">
        <v>0.5152</v>
      </c>
      <c r="G1931" s="6">
        <v>23.23</v>
      </c>
    </row>
    <row r="1932" s="4" customFormat="1" ht="17.6" spans="1:7">
      <c r="A1932" s="6" t="s">
        <v>193</v>
      </c>
      <c r="B1932" s="6">
        <v>603866</v>
      </c>
      <c r="C1932" s="6" t="s">
        <v>2182</v>
      </c>
      <c r="D1932" s="6" t="s">
        <v>348</v>
      </c>
      <c r="E1932" s="6">
        <v>0.4656</v>
      </c>
      <c r="F1932" s="6">
        <v>0.8586</v>
      </c>
      <c r="G1932" s="6">
        <v>49.08</v>
      </c>
    </row>
    <row r="1933" s="4" customFormat="1" ht="17.6" spans="1:7">
      <c r="A1933" s="6" t="s">
        <v>335</v>
      </c>
      <c r="B1933" s="6">
        <v>926</v>
      </c>
      <c r="C1933" s="6" t="s">
        <v>2183</v>
      </c>
      <c r="D1933" s="6" t="s">
        <v>212</v>
      </c>
      <c r="E1933" s="6">
        <v>0.4656</v>
      </c>
      <c r="F1933" s="6">
        <v>0.0134</v>
      </c>
      <c r="G1933" s="6">
        <v>5.35</v>
      </c>
    </row>
    <row r="1934" s="4" customFormat="1" ht="17.6" spans="1:7">
      <c r="A1934" s="6" t="s">
        <v>335</v>
      </c>
      <c r="B1934" s="6">
        <v>668</v>
      </c>
      <c r="C1934" s="6" t="s">
        <v>2184</v>
      </c>
      <c r="D1934" s="6" t="s">
        <v>212</v>
      </c>
      <c r="E1934" s="6">
        <v>0.4647</v>
      </c>
      <c r="F1934" s="6">
        <v>0.166</v>
      </c>
      <c r="G1934" s="6">
        <v>11.6</v>
      </c>
    </row>
    <row r="1935" s="4" customFormat="1" ht="17.6" spans="1:7">
      <c r="A1935" s="6" t="s">
        <v>193</v>
      </c>
      <c r="B1935" s="6">
        <v>603393</v>
      </c>
      <c r="C1935" s="6" t="s">
        <v>2185</v>
      </c>
      <c r="D1935" s="6" t="s">
        <v>383</v>
      </c>
      <c r="E1935" s="6">
        <v>0.4646</v>
      </c>
      <c r="F1935" s="6">
        <v>0.7817</v>
      </c>
      <c r="G1935" s="6">
        <v>43.65</v>
      </c>
    </row>
    <row r="1936" s="4" customFormat="1" ht="17.6" spans="1:7">
      <c r="A1936" s="6" t="s">
        <v>193</v>
      </c>
      <c r="B1936" s="6">
        <v>603587</v>
      </c>
      <c r="C1936" s="6" t="s">
        <v>2186</v>
      </c>
      <c r="D1936" s="6" t="s">
        <v>201</v>
      </c>
      <c r="E1936" s="6">
        <v>0.4646</v>
      </c>
      <c r="F1936" s="6">
        <v>0.1128</v>
      </c>
      <c r="G1936" s="6">
        <v>21.55</v>
      </c>
    </row>
    <row r="1937" s="4" customFormat="1" ht="17.6" spans="1:7">
      <c r="A1937" s="6" t="s">
        <v>335</v>
      </c>
      <c r="B1937" s="6">
        <v>2602</v>
      </c>
      <c r="C1937" s="6" t="s">
        <v>2187</v>
      </c>
      <c r="D1937" s="6" t="s">
        <v>242</v>
      </c>
      <c r="E1937" s="6">
        <v>0.4645</v>
      </c>
      <c r="F1937" s="6">
        <v>0.4873</v>
      </c>
      <c r="G1937" s="6">
        <v>13.9</v>
      </c>
    </row>
    <row r="1938" s="4" customFormat="1" ht="17.6" spans="1:7">
      <c r="A1938" s="6" t="s">
        <v>193</v>
      </c>
      <c r="B1938" s="6">
        <v>601020</v>
      </c>
      <c r="C1938" s="6" t="s">
        <v>2188</v>
      </c>
      <c r="D1938" s="6" t="s">
        <v>222</v>
      </c>
      <c r="E1938" s="6">
        <v>0.4643</v>
      </c>
      <c r="F1938" s="6">
        <v>0.0271</v>
      </c>
      <c r="G1938" s="6">
        <v>7.82</v>
      </c>
    </row>
    <row r="1939" s="4" customFormat="1" ht="17.6" spans="1:7">
      <c r="A1939" s="6" t="s">
        <v>335</v>
      </c>
      <c r="B1939" s="6">
        <v>300005</v>
      </c>
      <c r="C1939" s="6" t="s">
        <v>2189</v>
      </c>
      <c r="D1939" s="6" t="s">
        <v>432</v>
      </c>
      <c r="E1939" s="6">
        <v>0.4643</v>
      </c>
      <c r="F1939" s="6">
        <v>0.0225</v>
      </c>
      <c r="G1939" s="6">
        <v>3.33</v>
      </c>
    </row>
    <row r="1940" s="4" customFormat="1" ht="17.6" spans="1:7">
      <c r="A1940" s="6" t="s">
        <v>335</v>
      </c>
      <c r="B1940" s="6">
        <v>539</v>
      </c>
      <c r="C1940" s="6" t="s">
        <v>2190</v>
      </c>
      <c r="D1940" s="6" t="s">
        <v>230</v>
      </c>
      <c r="E1940" s="6">
        <v>0.4641</v>
      </c>
      <c r="F1940" s="6">
        <v>0.0009</v>
      </c>
      <c r="G1940" s="6">
        <v>3.47</v>
      </c>
    </row>
    <row r="1941" s="4" customFormat="1" ht="17.6" spans="1:7">
      <c r="A1941" s="6" t="s">
        <v>193</v>
      </c>
      <c r="B1941" s="6">
        <v>600096</v>
      </c>
      <c r="C1941" s="6" t="s">
        <v>2191</v>
      </c>
      <c r="D1941" s="6" t="s">
        <v>226</v>
      </c>
      <c r="E1941" s="6">
        <v>0.4638</v>
      </c>
      <c r="F1941" s="6">
        <v>0.2193</v>
      </c>
      <c r="G1941" s="6">
        <v>4.78</v>
      </c>
    </row>
    <row r="1942" s="4" customFormat="1" ht="17.6" spans="1:7">
      <c r="A1942" s="6" t="s">
        <v>193</v>
      </c>
      <c r="B1942" s="6">
        <v>600380</v>
      </c>
      <c r="C1942" s="6" t="s">
        <v>2192</v>
      </c>
      <c r="D1942" s="6" t="s">
        <v>342</v>
      </c>
      <c r="E1942" s="6">
        <v>0.4635</v>
      </c>
      <c r="F1942" s="6">
        <v>0.4164</v>
      </c>
      <c r="G1942" s="6">
        <v>12.53</v>
      </c>
    </row>
    <row r="1943" s="4" customFormat="1" ht="17.6" spans="1:7">
      <c r="A1943" s="6" t="s">
        <v>193</v>
      </c>
      <c r="B1943" s="6">
        <v>600598</v>
      </c>
      <c r="C1943" s="6" t="s">
        <v>2193</v>
      </c>
      <c r="D1943" s="6" t="s">
        <v>214</v>
      </c>
      <c r="E1943" s="6">
        <v>0.4632</v>
      </c>
      <c r="F1943" s="6">
        <v>0.8291</v>
      </c>
      <c r="G1943" s="6">
        <v>17.02</v>
      </c>
    </row>
    <row r="1944" s="4" customFormat="1" ht="17.6" spans="1:7">
      <c r="A1944" s="6" t="s">
        <v>335</v>
      </c>
      <c r="B1944" s="6">
        <v>2278</v>
      </c>
      <c r="C1944" s="6" t="s">
        <v>2194</v>
      </c>
      <c r="D1944" s="6" t="s">
        <v>654</v>
      </c>
      <c r="E1944" s="6">
        <v>0.4632</v>
      </c>
      <c r="F1944" s="6">
        <v>0.0005</v>
      </c>
      <c r="G1944" s="6">
        <v>5.07</v>
      </c>
    </row>
    <row r="1945" s="4" customFormat="1" ht="17.6" spans="1:7">
      <c r="A1945" s="6" t="s">
        <v>335</v>
      </c>
      <c r="B1945" s="6">
        <v>2636</v>
      </c>
      <c r="C1945" s="6" t="s">
        <v>2195</v>
      </c>
      <c r="D1945" s="6" t="s">
        <v>408</v>
      </c>
      <c r="E1945" s="6">
        <v>0.4626</v>
      </c>
      <c r="F1945" s="6">
        <v>0.3624</v>
      </c>
      <c r="G1945" s="6">
        <v>8.01</v>
      </c>
    </row>
    <row r="1946" s="4" customFormat="1" ht="17.6" spans="1:7">
      <c r="A1946" s="6" t="s">
        <v>193</v>
      </c>
      <c r="B1946" s="6">
        <v>600633</v>
      </c>
      <c r="C1946" s="6" t="s">
        <v>2196</v>
      </c>
      <c r="D1946" s="6" t="s">
        <v>325</v>
      </c>
      <c r="E1946" s="6">
        <v>0.4603</v>
      </c>
      <c r="F1946" s="6">
        <v>0.2032</v>
      </c>
      <c r="G1946" s="6">
        <v>9.57</v>
      </c>
    </row>
    <row r="1947" s="4" customFormat="1" ht="17.6" spans="1:7">
      <c r="A1947" s="6" t="s">
        <v>335</v>
      </c>
      <c r="B1947" s="6">
        <v>2715</v>
      </c>
      <c r="C1947" s="6" t="s">
        <v>2197</v>
      </c>
      <c r="D1947" s="6" t="s">
        <v>283</v>
      </c>
      <c r="E1947" s="6">
        <v>0.46</v>
      </c>
      <c r="F1947" s="6">
        <v>0.348</v>
      </c>
      <c r="G1947" s="6">
        <v>21.77</v>
      </c>
    </row>
    <row r="1948" s="4" customFormat="1" ht="17.6" spans="1:7">
      <c r="A1948" s="6" t="s">
        <v>193</v>
      </c>
      <c r="B1948" s="6">
        <v>603339</v>
      </c>
      <c r="C1948" s="6" t="s">
        <v>2198</v>
      </c>
      <c r="D1948" s="6" t="s">
        <v>237</v>
      </c>
      <c r="E1948" s="6">
        <v>0.4599</v>
      </c>
      <c r="F1948" s="6">
        <v>0.0937</v>
      </c>
      <c r="G1948" s="6">
        <v>13.5</v>
      </c>
    </row>
    <row r="1949" s="4" customFormat="1" ht="17.6" spans="1:7">
      <c r="A1949" s="6" t="s">
        <v>335</v>
      </c>
      <c r="B1949" s="6">
        <v>300239</v>
      </c>
      <c r="C1949" s="6" t="s">
        <v>2199</v>
      </c>
      <c r="D1949" s="6" t="s">
        <v>438</v>
      </c>
      <c r="E1949" s="6">
        <v>0.4596</v>
      </c>
      <c r="F1949" s="6">
        <v>0.0421</v>
      </c>
      <c r="G1949" s="6">
        <v>4.51</v>
      </c>
    </row>
    <row r="1950" s="4" customFormat="1" ht="17.6" spans="1:7">
      <c r="A1950" s="6" t="s">
        <v>193</v>
      </c>
      <c r="B1950" s="6">
        <v>600446</v>
      </c>
      <c r="C1950" s="6" t="s">
        <v>2200</v>
      </c>
      <c r="D1950" s="6" t="s">
        <v>1349</v>
      </c>
      <c r="E1950" s="6">
        <v>0.4592</v>
      </c>
      <c r="F1950" s="6">
        <v>0.467</v>
      </c>
      <c r="G1950" s="6">
        <v>17.08</v>
      </c>
    </row>
    <row r="1951" s="4" customFormat="1" ht="17.6" spans="1:7">
      <c r="A1951" s="6" t="s">
        <v>335</v>
      </c>
      <c r="B1951" s="6">
        <v>300207</v>
      </c>
      <c r="C1951" s="6" t="s">
        <v>2201</v>
      </c>
      <c r="D1951" s="6" t="s">
        <v>370</v>
      </c>
      <c r="E1951" s="6">
        <v>0.4592</v>
      </c>
      <c r="F1951" s="6">
        <v>0.4251</v>
      </c>
      <c r="G1951" s="6">
        <v>14.39</v>
      </c>
    </row>
    <row r="1952" s="4" customFormat="1" ht="17.6" spans="1:7">
      <c r="A1952" s="6" t="s">
        <v>193</v>
      </c>
      <c r="B1952" s="6">
        <v>603920</v>
      </c>
      <c r="C1952" s="6" t="s">
        <v>2202</v>
      </c>
      <c r="D1952" s="6" t="s">
        <v>408</v>
      </c>
      <c r="E1952" s="6">
        <v>0.4585</v>
      </c>
      <c r="F1952" s="6">
        <v>0.9279</v>
      </c>
      <c r="G1952" s="6">
        <v>24.71</v>
      </c>
    </row>
    <row r="1953" s="4" customFormat="1" ht="17.6" spans="1:7">
      <c r="A1953" s="6" t="s">
        <v>335</v>
      </c>
      <c r="B1953" s="6">
        <v>425</v>
      </c>
      <c r="C1953" s="6" t="s">
        <v>2203</v>
      </c>
      <c r="D1953" s="6" t="s">
        <v>318</v>
      </c>
      <c r="E1953" s="6">
        <v>0.4581</v>
      </c>
      <c r="F1953" s="6">
        <v>0.6793</v>
      </c>
      <c r="G1953" s="6">
        <v>5.55</v>
      </c>
    </row>
    <row r="1954" s="4" customFormat="1" ht="17.6" spans="1:7">
      <c r="A1954" s="6" t="s">
        <v>335</v>
      </c>
      <c r="B1954" s="6">
        <v>300275</v>
      </c>
      <c r="C1954" s="6" t="s">
        <v>2204</v>
      </c>
      <c r="D1954" s="6" t="s">
        <v>370</v>
      </c>
      <c r="E1954" s="6">
        <v>0.4581</v>
      </c>
      <c r="F1954" s="6">
        <v>0.2339</v>
      </c>
      <c r="G1954" s="6">
        <v>10.8</v>
      </c>
    </row>
    <row r="1955" s="4" customFormat="1" ht="17.6" spans="1:7">
      <c r="A1955" s="6" t="s">
        <v>193</v>
      </c>
      <c r="B1955" s="6">
        <v>600882</v>
      </c>
      <c r="C1955" s="6" t="s">
        <v>2205</v>
      </c>
      <c r="D1955" s="6" t="s">
        <v>348</v>
      </c>
      <c r="E1955" s="6">
        <v>0.4574</v>
      </c>
      <c r="F1955" s="6">
        <v>0.8779</v>
      </c>
      <c r="G1955" s="6">
        <v>26.86</v>
      </c>
    </row>
    <row r="1956" s="4" customFormat="1" ht="17.6" spans="1:7">
      <c r="A1956" s="6" t="s">
        <v>193</v>
      </c>
      <c r="B1956" s="6">
        <v>600493</v>
      </c>
      <c r="C1956" s="6" t="s">
        <v>2206</v>
      </c>
      <c r="D1956" s="6" t="s">
        <v>276</v>
      </c>
      <c r="E1956" s="6">
        <v>0.457</v>
      </c>
      <c r="F1956" s="6">
        <v>0.0343</v>
      </c>
      <c r="G1956" s="6">
        <v>5</v>
      </c>
    </row>
    <row r="1957" s="4" customFormat="1" ht="17.6" spans="1:7">
      <c r="A1957" s="6" t="s">
        <v>193</v>
      </c>
      <c r="B1957" s="6">
        <v>600158</v>
      </c>
      <c r="C1957" s="6" t="s">
        <v>2207</v>
      </c>
      <c r="D1957" s="6" t="s">
        <v>235</v>
      </c>
      <c r="E1957" s="6">
        <v>0.4569</v>
      </c>
      <c r="F1957" s="6">
        <v>0.1743</v>
      </c>
      <c r="G1957" s="6">
        <v>8.59</v>
      </c>
    </row>
    <row r="1958" s="4" customFormat="1" ht="17.6" spans="1:7">
      <c r="A1958" s="6" t="s">
        <v>193</v>
      </c>
      <c r="B1958" s="6">
        <v>600609</v>
      </c>
      <c r="C1958" s="6" t="s">
        <v>2208</v>
      </c>
      <c r="D1958" s="6" t="s">
        <v>250</v>
      </c>
      <c r="E1958" s="6">
        <v>0.4562</v>
      </c>
      <c r="F1958" s="6">
        <v>0.4367</v>
      </c>
      <c r="G1958" s="6">
        <v>4.51</v>
      </c>
    </row>
    <row r="1959" s="4" customFormat="1" ht="17.6" spans="1:7">
      <c r="A1959" s="6" t="s">
        <v>335</v>
      </c>
      <c r="B1959" s="6">
        <v>1896</v>
      </c>
      <c r="C1959" s="6" t="s">
        <v>2209</v>
      </c>
      <c r="D1959" s="6" t="s">
        <v>230</v>
      </c>
      <c r="E1959" s="6">
        <v>0.4559</v>
      </c>
      <c r="F1959" s="6">
        <v>0.0544</v>
      </c>
      <c r="G1959" s="6">
        <v>3.25</v>
      </c>
    </row>
    <row r="1960" s="4" customFormat="1" ht="17.6" spans="1:7">
      <c r="A1960" s="6" t="s">
        <v>335</v>
      </c>
      <c r="B1960" s="6">
        <v>2777</v>
      </c>
      <c r="C1960" s="6" t="s">
        <v>2210</v>
      </c>
      <c r="D1960" s="6" t="s">
        <v>325</v>
      </c>
      <c r="E1960" s="6">
        <v>0.4559</v>
      </c>
      <c r="F1960" s="6">
        <v>0.4933</v>
      </c>
      <c r="G1960" s="6">
        <v>43.78</v>
      </c>
    </row>
    <row r="1961" s="4" customFormat="1" ht="17.6" spans="1:7">
      <c r="A1961" s="6" t="s">
        <v>335</v>
      </c>
      <c r="B1961" s="6">
        <v>300036</v>
      </c>
      <c r="C1961" s="6" t="s">
        <v>2211</v>
      </c>
      <c r="D1961" s="6" t="s">
        <v>242</v>
      </c>
      <c r="E1961" s="6">
        <v>0.4559</v>
      </c>
      <c r="F1961" s="6">
        <v>0.92</v>
      </c>
      <c r="G1961" s="6">
        <v>25.6</v>
      </c>
    </row>
    <row r="1962" s="4" customFormat="1" ht="17.6" spans="1:7">
      <c r="A1962" s="6" t="s">
        <v>335</v>
      </c>
      <c r="B1962" s="6">
        <v>300191</v>
      </c>
      <c r="C1962" s="6" t="s">
        <v>2212</v>
      </c>
      <c r="D1962" s="6" t="s">
        <v>654</v>
      </c>
      <c r="E1962" s="6">
        <v>0.4554</v>
      </c>
      <c r="F1962" s="6">
        <v>0.3126</v>
      </c>
      <c r="G1962" s="6">
        <v>16.5</v>
      </c>
    </row>
    <row r="1963" s="4" customFormat="1" ht="17.6" spans="1:7">
      <c r="A1963" s="6" t="s">
        <v>335</v>
      </c>
      <c r="B1963" s="6">
        <v>300068</v>
      </c>
      <c r="C1963" s="6" t="s">
        <v>2213</v>
      </c>
      <c r="D1963" s="6" t="s">
        <v>370</v>
      </c>
      <c r="E1963" s="6">
        <v>0.4551</v>
      </c>
      <c r="F1963" s="6">
        <v>0.0664</v>
      </c>
      <c r="G1963" s="6">
        <v>10.8</v>
      </c>
    </row>
    <row r="1964" s="4" customFormat="1" ht="17.6" spans="1:7">
      <c r="A1964" s="6" t="s">
        <v>193</v>
      </c>
      <c r="B1964" s="6">
        <v>601789</v>
      </c>
      <c r="C1964" s="6" t="s">
        <v>2214</v>
      </c>
      <c r="D1964" s="6" t="s">
        <v>285</v>
      </c>
      <c r="E1964" s="6">
        <v>0.4549</v>
      </c>
      <c r="F1964" s="6">
        <v>0.2583</v>
      </c>
      <c r="G1964" s="6">
        <v>4.86</v>
      </c>
    </row>
    <row r="1965" s="4" customFormat="1" ht="17.6" spans="1:7">
      <c r="A1965" s="6" t="s">
        <v>335</v>
      </c>
      <c r="B1965" s="6">
        <v>2879</v>
      </c>
      <c r="C1965" s="6" t="s">
        <v>2215</v>
      </c>
      <c r="D1965" s="6" t="s">
        <v>220</v>
      </c>
      <c r="E1965" s="6">
        <v>0.4548</v>
      </c>
      <c r="F1965" s="6">
        <v>0.6676</v>
      </c>
      <c r="G1965" s="6">
        <v>17.66</v>
      </c>
    </row>
    <row r="1966" s="4" customFormat="1" ht="17.6" spans="1:7">
      <c r="A1966" s="6" t="s">
        <v>335</v>
      </c>
      <c r="B1966" s="6">
        <v>2674</v>
      </c>
      <c r="C1966" s="6" t="s">
        <v>2216</v>
      </c>
      <c r="D1966" s="6" t="s">
        <v>201</v>
      </c>
      <c r="E1966" s="6">
        <v>0.4545</v>
      </c>
      <c r="F1966" s="6">
        <v>0.09</v>
      </c>
      <c r="G1966" s="6">
        <v>8.21</v>
      </c>
    </row>
    <row r="1967" s="4" customFormat="1" ht="17.6" spans="1:7">
      <c r="A1967" s="6" t="s">
        <v>335</v>
      </c>
      <c r="B1967" s="6">
        <v>300450</v>
      </c>
      <c r="C1967" s="6" t="s">
        <v>2217</v>
      </c>
      <c r="D1967" s="6" t="s">
        <v>318</v>
      </c>
      <c r="E1967" s="6">
        <v>0.4538</v>
      </c>
      <c r="F1967" s="6">
        <v>0.2066</v>
      </c>
      <c r="G1967" s="6">
        <v>38</v>
      </c>
    </row>
    <row r="1968" s="4" customFormat="1" ht="17.6" spans="1:7">
      <c r="A1968" s="6" t="s">
        <v>193</v>
      </c>
      <c r="B1968" s="6">
        <v>600299</v>
      </c>
      <c r="C1968" s="6" t="s">
        <v>2218</v>
      </c>
      <c r="D1968" s="6" t="s">
        <v>342</v>
      </c>
      <c r="E1968" s="6">
        <v>0.4536</v>
      </c>
      <c r="F1968" s="6">
        <v>0.5713</v>
      </c>
      <c r="G1968" s="6">
        <v>11.95</v>
      </c>
    </row>
    <row r="1969" s="4" customFormat="1" ht="17.6" spans="1:7">
      <c r="A1969" s="6" t="s">
        <v>335</v>
      </c>
      <c r="B1969" s="6">
        <v>300283</v>
      </c>
      <c r="C1969" s="6" t="s">
        <v>2219</v>
      </c>
      <c r="D1969" s="6" t="s">
        <v>220</v>
      </c>
      <c r="E1969" s="6">
        <v>0.4532</v>
      </c>
      <c r="F1969" s="6">
        <v>0.2585</v>
      </c>
      <c r="G1969" s="6">
        <v>4.05</v>
      </c>
    </row>
    <row r="1970" s="4" customFormat="1" ht="17.6" spans="1:7">
      <c r="A1970" s="6" t="s">
        <v>193</v>
      </c>
      <c r="B1970" s="6">
        <v>601882</v>
      </c>
      <c r="C1970" s="6" t="s">
        <v>2220</v>
      </c>
      <c r="D1970" s="6" t="s">
        <v>237</v>
      </c>
      <c r="E1970" s="6">
        <v>0.4527</v>
      </c>
      <c r="F1970" s="6">
        <v>0.2021</v>
      </c>
      <c r="G1970" s="6">
        <v>7.72</v>
      </c>
    </row>
    <row r="1971" s="4" customFormat="1" ht="17.6" spans="1:7">
      <c r="A1971" s="6" t="s">
        <v>335</v>
      </c>
      <c r="B1971" s="6">
        <v>300414</v>
      </c>
      <c r="C1971" s="6" t="s">
        <v>2221</v>
      </c>
      <c r="D1971" s="6" t="s">
        <v>370</v>
      </c>
      <c r="E1971" s="6">
        <v>0.4526</v>
      </c>
      <c r="F1971" s="6">
        <v>0.3021</v>
      </c>
      <c r="G1971" s="6">
        <v>12.1</v>
      </c>
    </row>
    <row r="1972" s="4" customFormat="1" ht="17.6" spans="1:7">
      <c r="A1972" s="6" t="s">
        <v>335</v>
      </c>
      <c r="B1972" s="6">
        <v>300330</v>
      </c>
      <c r="C1972" s="6" t="s">
        <v>2222</v>
      </c>
      <c r="D1972" s="6" t="s">
        <v>455</v>
      </c>
      <c r="E1972" s="6">
        <v>0.4522</v>
      </c>
      <c r="F1972" s="6">
        <v>0.2599</v>
      </c>
      <c r="G1972" s="6">
        <v>8.51</v>
      </c>
    </row>
    <row r="1973" s="4" customFormat="1" ht="17.6" spans="1:7">
      <c r="A1973" s="6" t="s">
        <v>193</v>
      </c>
      <c r="B1973" s="6">
        <v>600817</v>
      </c>
      <c r="C1973" s="6" t="s">
        <v>2223</v>
      </c>
      <c r="D1973" s="6" t="s">
        <v>856</v>
      </c>
      <c r="E1973" s="6">
        <v>0.4521</v>
      </c>
      <c r="F1973" s="6">
        <v>0.5121</v>
      </c>
      <c r="G1973" s="6">
        <v>9.67</v>
      </c>
    </row>
    <row r="1974" s="4" customFormat="1" ht="17.6" spans="1:7">
      <c r="A1974" s="6" t="s">
        <v>335</v>
      </c>
      <c r="B1974" s="6">
        <v>415</v>
      </c>
      <c r="C1974" s="6" t="s">
        <v>2224</v>
      </c>
      <c r="D1974" s="6" t="s">
        <v>705</v>
      </c>
      <c r="E1974" s="6">
        <v>0.4516</v>
      </c>
      <c r="F1974" s="6">
        <v>0.001</v>
      </c>
      <c r="G1974" s="6">
        <v>2.74</v>
      </c>
    </row>
    <row r="1975" s="4" customFormat="1" ht="17.6" spans="1:7">
      <c r="A1975" s="6" t="s">
        <v>193</v>
      </c>
      <c r="B1975" s="6">
        <v>603798</v>
      </c>
      <c r="C1975" s="6" t="s">
        <v>2225</v>
      </c>
      <c r="D1975" s="6" t="s">
        <v>309</v>
      </c>
      <c r="E1975" s="6">
        <v>0.4511</v>
      </c>
      <c r="F1975" s="6">
        <v>0.003</v>
      </c>
      <c r="G1975" s="6">
        <v>9.64</v>
      </c>
    </row>
    <row r="1976" s="4" customFormat="1" ht="17.6" spans="1:7">
      <c r="A1976" s="6" t="s">
        <v>335</v>
      </c>
      <c r="B1976" s="6">
        <v>300257</v>
      </c>
      <c r="C1976" s="6" t="s">
        <v>2226</v>
      </c>
      <c r="D1976" s="6" t="s">
        <v>237</v>
      </c>
      <c r="E1976" s="6">
        <v>0.4498</v>
      </c>
      <c r="F1976" s="6">
        <v>0.0877</v>
      </c>
      <c r="G1976" s="6">
        <v>10.62</v>
      </c>
    </row>
    <row r="1977" s="4" customFormat="1" ht="17.6" spans="1:7">
      <c r="A1977" s="6" t="s">
        <v>335</v>
      </c>
      <c r="B1977" s="6">
        <v>300666</v>
      </c>
      <c r="C1977" s="6" t="s">
        <v>2227</v>
      </c>
      <c r="D1977" s="6" t="s">
        <v>408</v>
      </c>
      <c r="E1977" s="6">
        <v>0.4498</v>
      </c>
      <c r="F1977" s="6">
        <v>0.5167</v>
      </c>
      <c r="G1977" s="6">
        <v>52.55</v>
      </c>
    </row>
    <row r="1978" s="4" customFormat="1" ht="17.6" spans="1:7">
      <c r="A1978" s="6" t="s">
        <v>193</v>
      </c>
      <c r="B1978" s="6">
        <v>600851</v>
      </c>
      <c r="C1978" s="6" t="s">
        <v>2228</v>
      </c>
      <c r="D1978" s="6" t="s">
        <v>532</v>
      </c>
      <c r="E1978" s="6">
        <v>0.4496</v>
      </c>
      <c r="F1978" s="6">
        <v>0.194</v>
      </c>
      <c r="G1978" s="6">
        <v>7.56</v>
      </c>
    </row>
    <row r="1979" s="4" customFormat="1" ht="17.6" spans="1:7">
      <c r="A1979" s="6" t="s">
        <v>193</v>
      </c>
      <c r="B1979" s="6">
        <v>600501</v>
      </c>
      <c r="C1979" s="6" t="s">
        <v>2229</v>
      </c>
      <c r="D1979" s="6" t="s">
        <v>318</v>
      </c>
      <c r="E1979" s="6">
        <v>0.4495</v>
      </c>
      <c r="F1979" s="6">
        <v>0.0986</v>
      </c>
      <c r="G1979" s="6">
        <v>8.45</v>
      </c>
    </row>
    <row r="1980" s="4" customFormat="1" ht="17.6" spans="1:7">
      <c r="A1980" s="6" t="s">
        <v>335</v>
      </c>
      <c r="B1980" s="6">
        <v>42</v>
      </c>
      <c r="C1980" s="6" t="s">
        <v>2230</v>
      </c>
      <c r="D1980" s="6" t="s">
        <v>525</v>
      </c>
      <c r="E1980" s="6">
        <v>0.4493</v>
      </c>
      <c r="F1980" s="6">
        <v>0.0351</v>
      </c>
      <c r="G1980" s="6">
        <v>9.45</v>
      </c>
    </row>
    <row r="1981" s="4" customFormat="1" ht="17.6" spans="1:7">
      <c r="A1981" s="6" t="s">
        <v>335</v>
      </c>
      <c r="B1981" s="6">
        <v>561</v>
      </c>
      <c r="C1981" s="6" t="s">
        <v>2231</v>
      </c>
      <c r="D1981" s="6" t="s">
        <v>245</v>
      </c>
      <c r="E1981" s="6">
        <v>0.4492</v>
      </c>
      <c r="F1981" s="6">
        <v>0.0252</v>
      </c>
      <c r="G1981" s="6">
        <v>6.46</v>
      </c>
    </row>
    <row r="1982" s="4" customFormat="1" ht="17.6" spans="1:7">
      <c r="A1982" s="6" t="s">
        <v>335</v>
      </c>
      <c r="B1982" s="6">
        <v>2553</v>
      </c>
      <c r="C1982" s="6" t="s">
        <v>2232</v>
      </c>
      <c r="D1982" s="6" t="s">
        <v>237</v>
      </c>
      <c r="E1982" s="6">
        <v>0.4492</v>
      </c>
      <c r="F1982" s="6">
        <v>0.2607</v>
      </c>
      <c r="G1982" s="6">
        <v>5.2</v>
      </c>
    </row>
    <row r="1983" s="4" customFormat="1" ht="17.6" spans="1:7">
      <c r="A1983" s="6" t="s">
        <v>193</v>
      </c>
      <c r="B1983" s="6">
        <v>600749</v>
      </c>
      <c r="C1983" s="6" t="s">
        <v>2233</v>
      </c>
      <c r="D1983" s="6" t="s">
        <v>235</v>
      </c>
      <c r="E1983" s="6">
        <v>0.4491</v>
      </c>
      <c r="F1983" s="6">
        <v>0.0163</v>
      </c>
      <c r="G1983" s="6">
        <v>8.41</v>
      </c>
    </row>
    <row r="1984" s="4" customFormat="1" ht="17.6" spans="1:7">
      <c r="A1984" s="6" t="s">
        <v>193</v>
      </c>
      <c r="B1984" s="6">
        <v>603893</v>
      </c>
      <c r="C1984" s="6" t="s">
        <v>2234</v>
      </c>
      <c r="D1984" s="6"/>
      <c r="E1984" s="6">
        <v>0.4483</v>
      </c>
      <c r="F1984" s="6">
        <v>0.7759</v>
      </c>
      <c r="G1984" s="6">
        <v>65.28</v>
      </c>
    </row>
    <row r="1985" s="4" customFormat="1" ht="17.6" spans="1:7">
      <c r="A1985" s="6" t="s">
        <v>193</v>
      </c>
      <c r="B1985" s="6">
        <v>600159</v>
      </c>
      <c r="C1985" s="6" t="s">
        <v>2235</v>
      </c>
      <c r="D1985" s="6" t="s">
        <v>212</v>
      </c>
      <c r="E1985" s="6">
        <v>0.4481</v>
      </c>
      <c r="F1985" s="6">
        <v>0.0264</v>
      </c>
      <c r="G1985" s="6">
        <v>2.5</v>
      </c>
    </row>
    <row r="1986" s="4" customFormat="1" ht="17.6" spans="1:7">
      <c r="A1986" s="6" t="s">
        <v>335</v>
      </c>
      <c r="B1986" s="6">
        <v>966</v>
      </c>
      <c r="C1986" s="6" t="s">
        <v>2236</v>
      </c>
      <c r="D1986" s="6" t="s">
        <v>230</v>
      </c>
      <c r="E1986" s="6">
        <v>0.4479</v>
      </c>
      <c r="F1986" s="6">
        <v>0.0992</v>
      </c>
      <c r="G1986" s="6">
        <v>4.12</v>
      </c>
    </row>
    <row r="1987" s="4" customFormat="1" ht="17.6" spans="1:7">
      <c r="A1987" s="6" t="s">
        <v>335</v>
      </c>
      <c r="B1987" s="6">
        <v>2012</v>
      </c>
      <c r="C1987" s="6" t="s">
        <v>2237</v>
      </c>
      <c r="D1987" s="6" t="s">
        <v>199</v>
      </c>
      <c r="E1987" s="6">
        <v>0.4479</v>
      </c>
      <c r="F1987" s="6">
        <v>0.2585</v>
      </c>
      <c r="G1987" s="6">
        <v>5.98</v>
      </c>
    </row>
    <row r="1988" s="4" customFormat="1" ht="17.6" spans="1:7">
      <c r="A1988" s="6" t="s">
        <v>193</v>
      </c>
      <c r="B1988" s="6">
        <v>600231</v>
      </c>
      <c r="C1988" s="6" t="s">
        <v>2238</v>
      </c>
      <c r="D1988" s="6" t="s">
        <v>365</v>
      </c>
      <c r="E1988" s="6">
        <v>0.4477</v>
      </c>
      <c r="F1988" s="6">
        <v>0.1439</v>
      </c>
      <c r="G1988" s="6">
        <v>2.18</v>
      </c>
    </row>
    <row r="1989" s="4" customFormat="1" ht="17.6" spans="1:7">
      <c r="A1989" s="6" t="s">
        <v>335</v>
      </c>
      <c r="B1989" s="6">
        <v>200539</v>
      </c>
      <c r="C1989" s="6" t="s">
        <v>2239</v>
      </c>
      <c r="D1989" s="6"/>
      <c r="E1989" s="6">
        <v>0.4477</v>
      </c>
      <c r="F1989" s="6">
        <v>0.0095</v>
      </c>
      <c r="G1989" s="6">
        <v>2.12</v>
      </c>
    </row>
    <row r="1990" s="4" customFormat="1" ht="17.6" spans="1:7">
      <c r="A1990" s="6" t="s">
        <v>335</v>
      </c>
      <c r="B1990" s="6">
        <v>300308</v>
      </c>
      <c r="C1990" s="6" t="s">
        <v>2240</v>
      </c>
      <c r="D1990" s="6" t="s">
        <v>245</v>
      </c>
      <c r="E1990" s="6">
        <v>0.4473</v>
      </c>
      <c r="F1990" s="6">
        <v>0.7434</v>
      </c>
      <c r="G1990" s="6">
        <v>64.86</v>
      </c>
    </row>
    <row r="1991" s="4" customFormat="1" ht="17.6" spans="1:7">
      <c r="A1991" s="6" t="s">
        <v>193</v>
      </c>
      <c r="B1991" s="6">
        <v>603387</v>
      </c>
      <c r="C1991" s="6" t="s">
        <v>2241</v>
      </c>
      <c r="D1991" s="6" t="s">
        <v>438</v>
      </c>
      <c r="E1991" s="6">
        <v>0.4471</v>
      </c>
      <c r="F1991" s="6">
        <v>0.3632</v>
      </c>
      <c r="G1991" s="6">
        <v>31.25</v>
      </c>
    </row>
    <row r="1992" s="4" customFormat="1" ht="17.6" spans="1:7">
      <c r="A1992" s="6" t="s">
        <v>335</v>
      </c>
      <c r="B1992" s="6">
        <v>2300</v>
      </c>
      <c r="C1992" s="6" t="s">
        <v>2242</v>
      </c>
      <c r="D1992" s="6" t="s">
        <v>220</v>
      </c>
      <c r="E1992" s="6">
        <v>0.4466</v>
      </c>
      <c r="F1992" s="6">
        <v>0.4887</v>
      </c>
      <c r="G1992" s="6">
        <v>7.23</v>
      </c>
    </row>
    <row r="1993" s="4" customFormat="1" ht="17.6" spans="1:7">
      <c r="A1993" s="6" t="s">
        <v>335</v>
      </c>
      <c r="B1993" s="6">
        <v>200596</v>
      </c>
      <c r="C1993" s="6" t="s">
        <v>2243</v>
      </c>
      <c r="D1993" s="6"/>
      <c r="E1993" s="6">
        <v>0.4459</v>
      </c>
      <c r="F1993" s="6">
        <v>0.6879</v>
      </c>
      <c r="G1993" s="6">
        <v>66.07</v>
      </c>
    </row>
    <row r="1994" s="4" customFormat="1" ht="17.6" spans="1:7">
      <c r="A1994" s="6" t="s">
        <v>335</v>
      </c>
      <c r="B1994" s="6">
        <v>300149</v>
      </c>
      <c r="C1994" s="6" t="s">
        <v>2244</v>
      </c>
      <c r="D1994" s="6" t="s">
        <v>348</v>
      </c>
      <c r="E1994" s="6">
        <v>0.4454</v>
      </c>
      <c r="F1994" s="6">
        <v>0.638</v>
      </c>
      <c r="G1994" s="6">
        <v>11.08</v>
      </c>
    </row>
    <row r="1995" s="4" customFormat="1" ht="17.6" spans="1:7">
      <c r="A1995" s="6" t="s">
        <v>335</v>
      </c>
      <c r="B1995" s="6">
        <v>568</v>
      </c>
      <c r="C1995" s="6" t="s">
        <v>2245</v>
      </c>
      <c r="D1995" s="6" t="s">
        <v>311</v>
      </c>
      <c r="E1995" s="6">
        <v>0.4453</v>
      </c>
      <c r="F1995" s="6">
        <v>0.6232</v>
      </c>
      <c r="G1995" s="6">
        <v>79.17</v>
      </c>
    </row>
    <row r="1996" s="4" customFormat="1" ht="17.6" spans="1:7">
      <c r="A1996" s="6" t="s">
        <v>193</v>
      </c>
      <c r="B1996" s="6">
        <v>600101</v>
      </c>
      <c r="C1996" s="6" t="s">
        <v>2246</v>
      </c>
      <c r="D1996" s="6" t="s">
        <v>230</v>
      </c>
      <c r="E1996" s="6">
        <v>0.4452</v>
      </c>
      <c r="F1996" s="6">
        <v>0.0453</v>
      </c>
      <c r="G1996" s="6">
        <v>5.97</v>
      </c>
    </row>
    <row r="1997" s="4" customFormat="1" ht="17.6" spans="1:7">
      <c r="A1997" s="6" t="s">
        <v>193</v>
      </c>
      <c r="B1997" s="6">
        <v>600707</v>
      </c>
      <c r="C1997" s="6" t="s">
        <v>2247</v>
      </c>
      <c r="D1997" s="6" t="s">
        <v>546</v>
      </c>
      <c r="E1997" s="6">
        <v>0.4446</v>
      </c>
      <c r="F1997" s="6">
        <v>0.028</v>
      </c>
      <c r="G1997" s="6">
        <v>4.11</v>
      </c>
    </row>
    <row r="1998" s="4" customFormat="1" ht="17.6" spans="1:7">
      <c r="A1998" s="6" t="s">
        <v>335</v>
      </c>
      <c r="B1998" s="6">
        <v>300376</v>
      </c>
      <c r="C1998" s="6" t="s">
        <v>2248</v>
      </c>
      <c r="D1998" s="6" t="s">
        <v>220</v>
      </c>
      <c r="E1998" s="6">
        <v>0.444</v>
      </c>
      <c r="F1998" s="6">
        <v>0.1761</v>
      </c>
      <c r="G1998" s="6">
        <v>5.29</v>
      </c>
    </row>
    <row r="1999" s="4" customFormat="1" ht="17.6" spans="1:7">
      <c r="A1999" s="6" t="s">
        <v>335</v>
      </c>
      <c r="B1999" s="6">
        <v>755</v>
      </c>
      <c r="C1999" s="6" t="s">
        <v>2249</v>
      </c>
      <c r="D1999" s="6" t="s">
        <v>257</v>
      </c>
      <c r="E1999" s="6">
        <v>0.4434</v>
      </c>
      <c r="F1999" s="6">
        <v>0.3584</v>
      </c>
      <c r="G1999" s="6">
        <v>3.65</v>
      </c>
    </row>
    <row r="2000" s="4" customFormat="1" ht="17.6" spans="1:7">
      <c r="A2000" s="6" t="s">
        <v>335</v>
      </c>
      <c r="B2000" s="6">
        <v>2578</v>
      </c>
      <c r="C2000" s="6" t="s">
        <v>2250</v>
      </c>
      <c r="D2000" s="6" t="s">
        <v>222</v>
      </c>
      <c r="E2000" s="6">
        <v>0.4433</v>
      </c>
      <c r="F2000" s="6">
        <v>0.4908</v>
      </c>
      <c r="G2000" s="6">
        <v>3.44</v>
      </c>
    </row>
    <row r="2001" s="4" customFormat="1" ht="17.6" spans="1:7">
      <c r="A2001" s="6" t="s">
        <v>335</v>
      </c>
      <c r="B2001" s="6">
        <v>558</v>
      </c>
      <c r="C2001" s="6" t="s">
        <v>2251</v>
      </c>
      <c r="D2001" s="6" t="s">
        <v>212</v>
      </c>
      <c r="E2001" s="6">
        <v>0.4432</v>
      </c>
      <c r="F2001" s="6">
        <v>0.023</v>
      </c>
      <c r="G2001" s="6">
        <v>2.52</v>
      </c>
    </row>
    <row r="2002" s="4" customFormat="1" ht="17.6" spans="1:7">
      <c r="A2002" s="6" t="s">
        <v>335</v>
      </c>
      <c r="B2002" s="6">
        <v>300065</v>
      </c>
      <c r="C2002" s="6" t="s">
        <v>2252</v>
      </c>
      <c r="D2002" s="6" t="s">
        <v>370</v>
      </c>
      <c r="E2002" s="6">
        <v>0.4425</v>
      </c>
      <c r="F2002" s="6">
        <v>0.3824</v>
      </c>
      <c r="G2002" s="6">
        <v>9.63</v>
      </c>
    </row>
    <row r="2003" s="4" customFormat="1" ht="17.6" spans="1:7">
      <c r="A2003" s="6" t="s">
        <v>335</v>
      </c>
      <c r="B2003" s="6">
        <v>200761</v>
      </c>
      <c r="C2003" s="6" t="s">
        <v>2253</v>
      </c>
      <c r="D2003" s="6"/>
      <c r="E2003" s="6">
        <v>0.4417</v>
      </c>
      <c r="F2003" s="6">
        <v>0.0029</v>
      </c>
      <c r="G2003" s="6">
        <v>1.62</v>
      </c>
    </row>
    <row r="2004" s="4" customFormat="1" ht="17.6" spans="1:7">
      <c r="A2004" s="6" t="s">
        <v>193</v>
      </c>
      <c r="B2004" s="6">
        <v>601116</v>
      </c>
      <c r="C2004" s="6" t="s">
        <v>2254</v>
      </c>
      <c r="D2004" s="6" t="s">
        <v>497</v>
      </c>
      <c r="E2004" s="6">
        <v>0.4412</v>
      </c>
      <c r="F2004" s="6">
        <v>0.2622</v>
      </c>
      <c r="G2004" s="6">
        <v>13.67</v>
      </c>
    </row>
    <row r="2005" s="4" customFormat="1" ht="17.6" spans="1:7">
      <c r="A2005" s="6" t="s">
        <v>335</v>
      </c>
      <c r="B2005" s="6">
        <v>2912</v>
      </c>
      <c r="C2005" s="6" t="s">
        <v>2255</v>
      </c>
      <c r="D2005" s="6" t="s">
        <v>325</v>
      </c>
      <c r="E2005" s="6">
        <v>0.4411</v>
      </c>
      <c r="F2005" s="6">
        <v>0.9697</v>
      </c>
      <c r="G2005" s="6">
        <v>181.8</v>
      </c>
    </row>
    <row r="2006" s="4" customFormat="1" ht="17.6" spans="1:7">
      <c r="A2006" s="6" t="s">
        <v>193</v>
      </c>
      <c r="B2006" s="6">
        <v>601890</v>
      </c>
      <c r="C2006" s="6" t="s">
        <v>2256</v>
      </c>
      <c r="D2006" s="6" t="s">
        <v>318</v>
      </c>
      <c r="E2006" s="6">
        <v>0.4408</v>
      </c>
      <c r="F2006" s="6">
        <v>0.3971</v>
      </c>
      <c r="G2006" s="6">
        <v>5.35</v>
      </c>
    </row>
    <row r="2007" s="4" customFormat="1" ht="17.6" spans="1:7">
      <c r="A2007" s="6" t="s">
        <v>335</v>
      </c>
      <c r="B2007" s="6">
        <v>300553</v>
      </c>
      <c r="C2007" s="6" t="s">
        <v>2257</v>
      </c>
      <c r="D2007" s="6" t="s">
        <v>370</v>
      </c>
      <c r="E2007" s="6">
        <v>0.4407</v>
      </c>
      <c r="F2007" s="6">
        <v>0.064</v>
      </c>
      <c r="G2007" s="6">
        <v>33.22</v>
      </c>
    </row>
    <row r="2008" s="4" customFormat="1" ht="17.6" spans="1:7">
      <c r="A2008" s="6" t="s">
        <v>335</v>
      </c>
      <c r="B2008" s="6">
        <v>2201</v>
      </c>
      <c r="C2008" s="6" t="s">
        <v>2258</v>
      </c>
      <c r="D2008" s="6" t="s">
        <v>448</v>
      </c>
      <c r="E2008" s="6">
        <v>0.4393</v>
      </c>
      <c r="F2008" s="6">
        <v>0.7414</v>
      </c>
      <c r="G2008" s="6">
        <v>13.88</v>
      </c>
    </row>
    <row r="2009" s="4" customFormat="1" ht="17.6" spans="1:7">
      <c r="A2009" s="6" t="s">
        <v>193</v>
      </c>
      <c r="B2009" s="6">
        <v>600363</v>
      </c>
      <c r="C2009" s="6" t="s">
        <v>2259</v>
      </c>
      <c r="D2009" s="6" t="s">
        <v>546</v>
      </c>
      <c r="E2009" s="6">
        <v>0.4392</v>
      </c>
      <c r="F2009" s="6">
        <v>0.2944</v>
      </c>
      <c r="G2009" s="6">
        <v>13.68</v>
      </c>
    </row>
    <row r="2010" s="4" customFormat="1" ht="17.6" spans="1:7">
      <c r="A2010" s="6" t="s">
        <v>335</v>
      </c>
      <c r="B2010" s="6">
        <v>2928</v>
      </c>
      <c r="C2010" s="6" t="s">
        <v>2260</v>
      </c>
      <c r="D2010" s="6" t="s">
        <v>197</v>
      </c>
      <c r="E2010" s="6">
        <v>0.4383</v>
      </c>
      <c r="F2010" s="6">
        <v>0.4725</v>
      </c>
      <c r="G2010" s="6">
        <v>14</v>
      </c>
    </row>
    <row r="2011" s="4" customFormat="1" ht="17.6" spans="1:7">
      <c r="A2011" s="6" t="s">
        <v>335</v>
      </c>
      <c r="B2011" s="6">
        <v>931</v>
      </c>
      <c r="C2011" s="6" t="s">
        <v>2261</v>
      </c>
      <c r="D2011" s="6" t="s">
        <v>342</v>
      </c>
      <c r="E2011" s="6">
        <v>0.4381</v>
      </c>
      <c r="F2011" s="6">
        <v>0.296</v>
      </c>
      <c r="G2011" s="6">
        <v>8.83</v>
      </c>
    </row>
    <row r="2012" s="4" customFormat="1" ht="17.6" spans="1:7">
      <c r="A2012" s="6" t="s">
        <v>335</v>
      </c>
      <c r="B2012" s="6">
        <v>2979</v>
      </c>
      <c r="C2012" s="6" t="s">
        <v>2262</v>
      </c>
      <c r="D2012" s="6"/>
      <c r="E2012" s="6">
        <v>0.4375</v>
      </c>
      <c r="F2012" s="6">
        <v>0.625</v>
      </c>
      <c r="G2012" s="6">
        <v>27.02</v>
      </c>
    </row>
    <row r="2013" s="4" customFormat="1" ht="17.6" spans="1:7">
      <c r="A2013" s="6" t="s">
        <v>335</v>
      </c>
      <c r="B2013" s="6">
        <v>300562</v>
      </c>
      <c r="C2013" s="6" t="s">
        <v>2263</v>
      </c>
      <c r="D2013" s="6" t="s">
        <v>642</v>
      </c>
      <c r="E2013" s="6">
        <v>0.4374</v>
      </c>
      <c r="F2013" s="6">
        <v>0.441</v>
      </c>
      <c r="G2013" s="6">
        <v>16.71</v>
      </c>
    </row>
    <row r="2014" s="4" customFormat="1" ht="17.6" spans="1:7">
      <c r="A2014" s="6" t="s">
        <v>335</v>
      </c>
      <c r="B2014" s="6">
        <v>519</v>
      </c>
      <c r="C2014" s="6" t="s">
        <v>2264</v>
      </c>
      <c r="D2014" s="6" t="s">
        <v>448</v>
      </c>
      <c r="E2014" s="6">
        <v>0.4363</v>
      </c>
      <c r="F2014" s="6">
        <v>0.1517</v>
      </c>
      <c r="G2014" s="6">
        <v>8.39</v>
      </c>
    </row>
    <row r="2015" s="4" customFormat="1" ht="17.6" spans="1:7">
      <c r="A2015" s="6" t="s">
        <v>335</v>
      </c>
      <c r="B2015" s="6">
        <v>23</v>
      </c>
      <c r="C2015" s="6" t="s">
        <v>2265</v>
      </c>
      <c r="D2015" s="6" t="s">
        <v>289</v>
      </c>
      <c r="E2015" s="6">
        <v>0.4357</v>
      </c>
      <c r="F2015" s="6">
        <v>0.6578</v>
      </c>
      <c r="G2015" s="6">
        <v>15.95</v>
      </c>
    </row>
    <row r="2016" s="4" customFormat="1" ht="17.6" spans="1:7">
      <c r="A2016" s="6" t="s">
        <v>335</v>
      </c>
      <c r="B2016" s="6">
        <v>2723</v>
      </c>
      <c r="C2016" s="6" t="s">
        <v>2266</v>
      </c>
      <c r="D2016" s="6" t="s">
        <v>265</v>
      </c>
      <c r="E2016" s="6">
        <v>0.4356</v>
      </c>
      <c r="F2016" s="6">
        <v>0.4769</v>
      </c>
      <c r="G2016" s="6">
        <v>13.8</v>
      </c>
    </row>
    <row r="2017" s="4" customFormat="1" ht="17.6" spans="1:7">
      <c r="A2017" s="6" t="s">
        <v>335</v>
      </c>
      <c r="B2017" s="6">
        <v>977</v>
      </c>
      <c r="C2017" s="6" t="s">
        <v>2267</v>
      </c>
      <c r="D2017" s="6" t="s">
        <v>411</v>
      </c>
      <c r="E2017" s="6">
        <v>0.4354</v>
      </c>
      <c r="F2017" s="6">
        <v>0.6517</v>
      </c>
      <c r="G2017" s="6">
        <v>41.5</v>
      </c>
    </row>
    <row r="2018" s="4" customFormat="1" ht="17.6" spans="1:7">
      <c r="A2018" s="6" t="s">
        <v>335</v>
      </c>
      <c r="B2018" s="6">
        <v>2141</v>
      </c>
      <c r="C2018" s="6" t="s">
        <v>2268</v>
      </c>
      <c r="D2018" s="6" t="s">
        <v>220</v>
      </c>
      <c r="E2018" s="6">
        <v>0.4354</v>
      </c>
      <c r="F2018" s="6">
        <v>0.0004</v>
      </c>
      <c r="G2018" s="6">
        <v>2.96</v>
      </c>
    </row>
    <row r="2019" s="4" customFormat="1" ht="17.6" spans="1:7">
      <c r="A2019" s="6" t="s">
        <v>335</v>
      </c>
      <c r="B2019" s="6">
        <v>2328</v>
      </c>
      <c r="C2019" s="6" t="s">
        <v>2269</v>
      </c>
      <c r="D2019" s="6" t="s">
        <v>283</v>
      </c>
      <c r="E2019" s="6">
        <v>0.4345</v>
      </c>
      <c r="F2019" s="6">
        <v>0.4361</v>
      </c>
      <c r="G2019" s="6">
        <v>5.11</v>
      </c>
    </row>
    <row r="2020" s="4" customFormat="1" ht="17.6" spans="1:7">
      <c r="A2020" s="6" t="s">
        <v>193</v>
      </c>
      <c r="B2020" s="6">
        <v>900923</v>
      </c>
      <c r="C2020" s="6" t="s">
        <v>2270</v>
      </c>
      <c r="D2020" s="6"/>
      <c r="E2020" s="6">
        <v>0.4343</v>
      </c>
      <c r="F2020" s="6">
        <v>0.0112</v>
      </c>
      <c r="G2020" s="6">
        <v>0.706</v>
      </c>
    </row>
    <row r="2021" s="4" customFormat="1" ht="17.6" spans="1:7">
      <c r="A2021" s="6" t="s">
        <v>335</v>
      </c>
      <c r="B2021" s="6">
        <v>2295</v>
      </c>
      <c r="C2021" s="6" t="s">
        <v>2271</v>
      </c>
      <c r="D2021" s="6" t="s">
        <v>222</v>
      </c>
      <c r="E2021" s="6">
        <v>0.4343</v>
      </c>
      <c r="F2021" s="6">
        <v>0.0638</v>
      </c>
      <c r="G2021" s="6">
        <v>6.69</v>
      </c>
    </row>
    <row r="2022" s="4" customFormat="1" ht="17.6" spans="1:7">
      <c r="A2022" s="6" t="s">
        <v>193</v>
      </c>
      <c r="B2022" s="6">
        <v>688081</v>
      </c>
      <c r="C2022" s="6" t="s">
        <v>2272</v>
      </c>
      <c r="D2022" s="6"/>
      <c r="E2022" s="6">
        <v>0.4342</v>
      </c>
      <c r="F2022" s="6">
        <v>0.1974</v>
      </c>
      <c r="G2022" s="6">
        <v>38.92</v>
      </c>
    </row>
    <row r="2023" s="4" customFormat="1" ht="17.6" spans="1:7">
      <c r="A2023" s="6" t="s">
        <v>335</v>
      </c>
      <c r="B2023" s="6">
        <v>652</v>
      </c>
      <c r="C2023" s="6" t="s">
        <v>2273</v>
      </c>
      <c r="D2023" s="6" t="s">
        <v>239</v>
      </c>
      <c r="E2023" s="6">
        <v>0.434</v>
      </c>
      <c r="F2023" s="6">
        <v>0.2976</v>
      </c>
      <c r="G2023" s="6">
        <v>7.31</v>
      </c>
    </row>
    <row r="2024" s="4" customFormat="1" ht="17.6" spans="1:7">
      <c r="A2024" s="6" t="s">
        <v>335</v>
      </c>
      <c r="B2024" s="6">
        <v>2552</v>
      </c>
      <c r="C2024" s="6" t="s">
        <v>2274</v>
      </c>
      <c r="D2024" s="6" t="s">
        <v>237</v>
      </c>
      <c r="E2024" s="6">
        <v>0.4337</v>
      </c>
      <c r="F2024" s="6">
        <v>0.7189</v>
      </c>
      <c r="G2024" s="6">
        <v>14.58</v>
      </c>
    </row>
    <row r="2025" s="4" customFormat="1" ht="17.6" spans="1:7">
      <c r="A2025" s="6" t="s">
        <v>335</v>
      </c>
      <c r="B2025" s="6">
        <v>952</v>
      </c>
      <c r="C2025" s="6" t="s">
        <v>2275</v>
      </c>
      <c r="D2025" s="6" t="s">
        <v>532</v>
      </c>
      <c r="E2025" s="6">
        <v>0.4324</v>
      </c>
      <c r="F2025" s="6">
        <v>0.0993</v>
      </c>
      <c r="G2025" s="6">
        <v>10.41</v>
      </c>
    </row>
    <row r="2026" s="4" customFormat="1" ht="17.6" spans="1:7">
      <c r="A2026" s="6" t="s">
        <v>193</v>
      </c>
      <c r="B2026" s="6">
        <v>600138</v>
      </c>
      <c r="C2026" s="6" t="s">
        <v>2276</v>
      </c>
      <c r="D2026" s="6" t="s">
        <v>235</v>
      </c>
      <c r="E2026" s="6">
        <v>0.4323</v>
      </c>
      <c r="F2026" s="6">
        <v>0.0219</v>
      </c>
      <c r="G2026" s="6">
        <v>10.5</v>
      </c>
    </row>
    <row r="2027" s="4" customFormat="1" ht="17.6" spans="1:7">
      <c r="A2027" s="6" t="s">
        <v>335</v>
      </c>
      <c r="B2027" s="6">
        <v>300406</v>
      </c>
      <c r="C2027" s="6" t="s">
        <v>2277</v>
      </c>
      <c r="D2027" s="6" t="s">
        <v>438</v>
      </c>
      <c r="E2027" s="6">
        <v>0.4322</v>
      </c>
      <c r="F2027" s="6">
        <v>0.1878</v>
      </c>
      <c r="G2027" s="6">
        <v>17.19</v>
      </c>
    </row>
    <row r="2028" s="4" customFormat="1" ht="17.6" spans="1:7">
      <c r="A2028" s="6" t="s">
        <v>335</v>
      </c>
      <c r="B2028" s="6">
        <v>300800</v>
      </c>
      <c r="C2028" s="6" t="s">
        <v>2278</v>
      </c>
      <c r="D2028" s="6" t="s">
        <v>370</v>
      </c>
      <c r="E2028" s="6">
        <v>0.4322</v>
      </c>
      <c r="F2028" s="6">
        <v>0.5339</v>
      </c>
      <c r="G2028" s="6">
        <v>72.46</v>
      </c>
    </row>
    <row r="2029" s="4" customFormat="1" ht="17.6" spans="1:7">
      <c r="A2029" s="6" t="s">
        <v>335</v>
      </c>
      <c r="B2029" s="6">
        <v>901</v>
      </c>
      <c r="C2029" s="6" t="s">
        <v>2279</v>
      </c>
      <c r="D2029" s="6" t="s">
        <v>521</v>
      </c>
      <c r="E2029" s="6">
        <v>0.4321</v>
      </c>
      <c r="F2029" s="6">
        <v>0.0074</v>
      </c>
      <c r="G2029" s="6">
        <v>10.01</v>
      </c>
    </row>
    <row r="2030" s="4" customFormat="1" ht="17.6" spans="1:7">
      <c r="A2030" s="6" t="s">
        <v>335</v>
      </c>
      <c r="B2030" s="6">
        <v>2972</v>
      </c>
      <c r="C2030" s="6" t="s">
        <v>2280</v>
      </c>
      <c r="D2030" s="6" t="s">
        <v>370</v>
      </c>
      <c r="E2030" s="6">
        <v>0.4321</v>
      </c>
      <c r="F2030" s="6">
        <v>0.4198</v>
      </c>
      <c r="G2030" s="6">
        <v>24.16</v>
      </c>
    </row>
    <row r="2031" s="4" customFormat="1" ht="17.6" spans="1:7">
      <c r="A2031" s="6" t="s">
        <v>335</v>
      </c>
      <c r="B2031" s="6">
        <v>2301</v>
      </c>
      <c r="C2031" s="6" t="s">
        <v>2281</v>
      </c>
      <c r="D2031" s="6" t="s">
        <v>359</v>
      </c>
      <c r="E2031" s="6">
        <v>0.4317</v>
      </c>
      <c r="F2031" s="6">
        <v>0.69</v>
      </c>
      <c r="G2031" s="6">
        <v>15.3</v>
      </c>
    </row>
    <row r="2032" s="4" customFormat="1" ht="17.6" spans="1:7">
      <c r="A2032" s="6" t="s">
        <v>193</v>
      </c>
      <c r="B2032" s="6">
        <v>600771</v>
      </c>
      <c r="C2032" s="6" t="s">
        <v>2282</v>
      </c>
      <c r="D2032" s="6" t="s">
        <v>233</v>
      </c>
      <c r="E2032" s="6">
        <v>0.4314</v>
      </c>
      <c r="F2032" s="6">
        <v>0.0017</v>
      </c>
      <c r="G2032" s="6">
        <v>12.2</v>
      </c>
    </row>
    <row r="2033" s="4" customFormat="1" ht="17.6" spans="1:7">
      <c r="A2033" s="6" t="s">
        <v>193</v>
      </c>
      <c r="B2033" s="6">
        <v>603688</v>
      </c>
      <c r="C2033" s="6" t="s">
        <v>2283</v>
      </c>
      <c r="D2033" s="6" t="s">
        <v>448</v>
      </c>
      <c r="E2033" s="6">
        <v>0.4312</v>
      </c>
      <c r="F2033" s="6">
        <v>0.9484</v>
      </c>
      <c r="G2033" s="6">
        <v>23.42</v>
      </c>
    </row>
    <row r="2034" s="4" customFormat="1" ht="17.6" spans="1:7">
      <c r="A2034" s="6" t="s">
        <v>193</v>
      </c>
      <c r="B2034" s="6">
        <v>603993</v>
      </c>
      <c r="C2034" s="6" t="s">
        <v>2284</v>
      </c>
      <c r="D2034" s="6" t="s">
        <v>222</v>
      </c>
      <c r="E2034" s="6">
        <v>0.4312</v>
      </c>
      <c r="F2034" s="6">
        <v>0.0083</v>
      </c>
      <c r="G2034" s="6">
        <v>3.48</v>
      </c>
    </row>
    <row r="2035" s="4" customFormat="1" ht="17.6" spans="1:7">
      <c r="A2035" s="6" t="s">
        <v>335</v>
      </c>
      <c r="B2035" s="6">
        <v>2522</v>
      </c>
      <c r="C2035" s="6" t="s">
        <v>2285</v>
      </c>
      <c r="D2035" s="6" t="s">
        <v>309</v>
      </c>
      <c r="E2035" s="6">
        <v>0.431</v>
      </c>
      <c r="F2035" s="6">
        <v>0.4577</v>
      </c>
      <c r="G2035" s="6">
        <v>6.39</v>
      </c>
    </row>
    <row r="2036" s="4" customFormat="1" ht="17.6" spans="1:7">
      <c r="A2036" s="6" t="s">
        <v>335</v>
      </c>
      <c r="B2036" s="6">
        <v>2729</v>
      </c>
      <c r="C2036" s="6" t="s">
        <v>2286</v>
      </c>
      <c r="D2036" s="6" t="s">
        <v>408</v>
      </c>
      <c r="E2036" s="6">
        <v>0.4309</v>
      </c>
      <c r="F2036" s="6">
        <v>0.2002</v>
      </c>
      <c r="G2036" s="6">
        <v>34.35</v>
      </c>
    </row>
    <row r="2037" s="4" customFormat="1" ht="17.6" spans="1:7">
      <c r="A2037" s="6" t="s">
        <v>193</v>
      </c>
      <c r="B2037" s="6">
        <v>603351</v>
      </c>
      <c r="C2037" s="6" t="s">
        <v>2287</v>
      </c>
      <c r="D2037" s="6" t="s">
        <v>309</v>
      </c>
      <c r="E2037" s="6">
        <v>0.4305</v>
      </c>
      <c r="F2037" s="6">
        <v>0.0993</v>
      </c>
      <c r="G2037" s="6">
        <v>31.52</v>
      </c>
    </row>
    <row r="2038" s="4" customFormat="1" ht="17.6" spans="1:7">
      <c r="A2038" s="6" t="s">
        <v>193</v>
      </c>
      <c r="B2038" s="6">
        <v>600226</v>
      </c>
      <c r="C2038" s="6" t="s">
        <v>2288</v>
      </c>
      <c r="D2038" s="6" t="s">
        <v>226</v>
      </c>
      <c r="E2038" s="6">
        <v>0.4298</v>
      </c>
      <c r="F2038" s="6">
        <v>0.2779</v>
      </c>
      <c r="G2038" s="6">
        <v>2.35</v>
      </c>
    </row>
    <row r="2039" s="4" customFormat="1" ht="17.6" spans="1:7">
      <c r="A2039" s="6" t="s">
        <v>335</v>
      </c>
      <c r="B2039" s="6">
        <v>2634</v>
      </c>
      <c r="C2039" s="6" t="s">
        <v>2289</v>
      </c>
      <c r="D2039" s="6" t="s">
        <v>201</v>
      </c>
      <c r="E2039" s="6">
        <v>0.4296</v>
      </c>
      <c r="F2039" s="6">
        <v>0.4995</v>
      </c>
      <c r="G2039" s="6">
        <v>5.86</v>
      </c>
    </row>
    <row r="2040" s="4" customFormat="1" ht="17.6" spans="1:7">
      <c r="A2040" s="6" t="s">
        <v>193</v>
      </c>
      <c r="B2040" s="6">
        <v>600754</v>
      </c>
      <c r="C2040" s="6" t="s">
        <v>2290</v>
      </c>
      <c r="D2040" s="6" t="s">
        <v>235</v>
      </c>
      <c r="E2040" s="6">
        <v>0.4295</v>
      </c>
      <c r="F2040" s="6">
        <v>0.6406</v>
      </c>
      <c r="G2040" s="6">
        <v>29.32</v>
      </c>
    </row>
    <row r="2041" s="4" customFormat="1" ht="17.6" spans="1:7">
      <c r="A2041" s="6" t="s">
        <v>335</v>
      </c>
      <c r="B2041" s="6">
        <v>2038</v>
      </c>
      <c r="C2041" s="6" t="s">
        <v>62</v>
      </c>
      <c r="D2041" s="6" t="s">
        <v>438</v>
      </c>
      <c r="E2041" s="6">
        <v>0.4286</v>
      </c>
      <c r="F2041" s="6">
        <v>0.0008</v>
      </c>
      <c r="G2041" s="6">
        <v>11.14</v>
      </c>
    </row>
    <row r="2042" s="4" customFormat="1" ht="17.6" spans="1:7">
      <c r="A2042" s="6" t="s">
        <v>193</v>
      </c>
      <c r="B2042" s="6">
        <v>601002</v>
      </c>
      <c r="C2042" s="6" t="s">
        <v>2291</v>
      </c>
      <c r="D2042" s="6" t="s">
        <v>237</v>
      </c>
      <c r="E2042" s="6">
        <v>0.4279</v>
      </c>
      <c r="F2042" s="6">
        <v>0.0162</v>
      </c>
      <c r="G2042" s="6">
        <v>5.64</v>
      </c>
    </row>
    <row r="2043" s="4" customFormat="1" ht="17.6" spans="1:7">
      <c r="A2043" s="6" t="s">
        <v>335</v>
      </c>
      <c r="B2043" s="6">
        <v>300329</v>
      </c>
      <c r="C2043" s="6" t="s">
        <v>2292</v>
      </c>
      <c r="D2043" s="6" t="s">
        <v>432</v>
      </c>
      <c r="E2043" s="6">
        <v>0.4277</v>
      </c>
      <c r="F2043" s="6">
        <v>0.0101</v>
      </c>
      <c r="G2043" s="6">
        <v>6.98</v>
      </c>
    </row>
    <row r="2044" s="4" customFormat="1" ht="17.6" spans="1:7">
      <c r="A2044" s="6" t="s">
        <v>335</v>
      </c>
      <c r="B2044" s="6">
        <v>300781</v>
      </c>
      <c r="C2044" s="6" t="s">
        <v>2293</v>
      </c>
      <c r="D2044" s="6" t="s">
        <v>206</v>
      </c>
      <c r="E2044" s="6">
        <v>0.4273</v>
      </c>
      <c r="F2044" s="6">
        <v>0.1</v>
      </c>
      <c r="G2044" s="6">
        <v>28.91</v>
      </c>
    </row>
    <row r="2045" s="4" customFormat="1" ht="17.6" spans="1:7">
      <c r="A2045" s="6" t="s">
        <v>335</v>
      </c>
      <c r="B2045" s="6">
        <v>899</v>
      </c>
      <c r="C2045" s="6" t="s">
        <v>2294</v>
      </c>
      <c r="D2045" s="6" t="s">
        <v>230</v>
      </c>
      <c r="E2045" s="6">
        <v>0.4266</v>
      </c>
      <c r="F2045" s="6">
        <v>0.0123</v>
      </c>
      <c r="G2045" s="6">
        <v>4.21</v>
      </c>
    </row>
    <row r="2046" s="4" customFormat="1" ht="17.6" spans="1:7">
      <c r="A2046" s="6" t="s">
        <v>193</v>
      </c>
      <c r="B2046" s="6">
        <v>600319</v>
      </c>
      <c r="C2046" s="6" t="s">
        <v>2295</v>
      </c>
      <c r="D2046" s="6" t="s">
        <v>257</v>
      </c>
      <c r="E2046" s="6">
        <v>0.4262</v>
      </c>
      <c r="F2046" s="6">
        <v>0.5943</v>
      </c>
      <c r="G2046" s="6">
        <v>5.23</v>
      </c>
    </row>
    <row r="2047" s="4" customFormat="1" ht="17.6" spans="1:7">
      <c r="A2047" s="6" t="s">
        <v>335</v>
      </c>
      <c r="B2047" s="6">
        <v>2736</v>
      </c>
      <c r="C2047" s="6" t="s">
        <v>2296</v>
      </c>
      <c r="D2047" s="6" t="s">
        <v>273</v>
      </c>
      <c r="E2047" s="6">
        <v>0.4261</v>
      </c>
      <c r="F2047" s="6">
        <v>0.1392</v>
      </c>
      <c r="G2047" s="6">
        <v>10.69</v>
      </c>
    </row>
    <row r="2048" s="4" customFormat="1" ht="17.6" spans="1:7">
      <c r="A2048" s="6" t="s">
        <v>335</v>
      </c>
      <c r="B2048" s="6">
        <v>2740</v>
      </c>
      <c r="C2048" s="6" t="s">
        <v>2297</v>
      </c>
      <c r="D2048" s="6" t="s">
        <v>201</v>
      </c>
      <c r="E2048" s="6">
        <v>0.4259</v>
      </c>
      <c r="F2048" s="6">
        <v>0.0332</v>
      </c>
      <c r="G2048" s="6">
        <v>5.12</v>
      </c>
    </row>
    <row r="2049" s="4" customFormat="1" ht="17.6" spans="1:7">
      <c r="A2049" s="6" t="s">
        <v>335</v>
      </c>
      <c r="B2049" s="6">
        <v>2645</v>
      </c>
      <c r="C2049" s="6" t="s">
        <v>2298</v>
      </c>
      <c r="D2049" s="6" t="s">
        <v>318</v>
      </c>
      <c r="E2049" s="6">
        <v>0.4258</v>
      </c>
      <c r="F2049" s="6">
        <v>0.2785</v>
      </c>
      <c r="G2049" s="6">
        <v>10.5</v>
      </c>
    </row>
    <row r="2050" s="4" customFormat="1" ht="17.6" spans="1:7">
      <c r="A2050" s="6" t="s">
        <v>335</v>
      </c>
      <c r="B2050" s="6">
        <v>819</v>
      </c>
      <c r="C2050" s="6" t="s">
        <v>2299</v>
      </c>
      <c r="D2050" s="6" t="s">
        <v>257</v>
      </c>
      <c r="E2050" s="6">
        <v>0.4257</v>
      </c>
      <c r="F2050" s="6">
        <v>0.0083</v>
      </c>
      <c r="G2050" s="6">
        <v>7.68</v>
      </c>
    </row>
    <row r="2051" s="4" customFormat="1" ht="17.6" spans="1:7">
      <c r="A2051" s="6" t="s">
        <v>335</v>
      </c>
      <c r="B2051" s="6">
        <v>2625</v>
      </c>
      <c r="C2051" s="6" t="s">
        <v>2300</v>
      </c>
      <c r="D2051" s="6" t="s">
        <v>283</v>
      </c>
      <c r="E2051" s="6">
        <v>0.4256</v>
      </c>
      <c r="F2051" s="6">
        <v>0.0525</v>
      </c>
      <c r="G2051" s="6">
        <v>7.94</v>
      </c>
    </row>
    <row r="2052" s="4" customFormat="1" ht="17.6" spans="1:7">
      <c r="A2052" s="6" t="s">
        <v>193</v>
      </c>
      <c r="B2052" s="6">
        <v>603667</v>
      </c>
      <c r="C2052" s="6" t="s">
        <v>2301</v>
      </c>
      <c r="D2052" s="6" t="s">
        <v>237</v>
      </c>
      <c r="E2052" s="6">
        <v>0.4249</v>
      </c>
      <c r="F2052" s="6">
        <v>0.0344</v>
      </c>
      <c r="G2052" s="6">
        <v>7.67</v>
      </c>
    </row>
    <row r="2053" s="4" customFormat="1" ht="17.6" spans="1:7">
      <c r="A2053" s="6" t="s">
        <v>335</v>
      </c>
      <c r="B2053" s="6">
        <v>2229</v>
      </c>
      <c r="C2053" s="6" t="s">
        <v>2302</v>
      </c>
      <c r="D2053" s="6" t="s">
        <v>359</v>
      </c>
      <c r="E2053" s="6">
        <v>0.4248</v>
      </c>
      <c r="F2053" s="6">
        <v>0.1036</v>
      </c>
      <c r="G2053" s="6">
        <v>7.08</v>
      </c>
    </row>
    <row r="2054" s="4" customFormat="1" ht="17.6" spans="1:7">
      <c r="A2054" s="6" t="s">
        <v>335</v>
      </c>
      <c r="B2054" s="6">
        <v>300822</v>
      </c>
      <c r="C2054" s="6" t="s">
        <v>2303</v>
      </c>
      <c r="D2054" s="6"/>
      <c r="E2054" s="6">
        <v>0.4242</v>
      </c>
      <c r="F2054" s="6">
        <v>0.5152</v>
      </c>
      <c r="G2054" s="6">
        <v>37.83</v>
      </c>
    </row>
    <row r="2055" s="4" customFormat="1" ht="17.6" spans="1:7">
      <c r="A2055" s="6" t="s">
        <v>193</v>
      </c>
      <c r="B2055" s="6">
        <v>600006</v>
      </c>
      <c r="C2055" s="6" t="s">
        <v>2304</v>
      </c>
      <c r="D2055" s="6" t="s">
        <v>250</v>
      </c>
      <c r="E2055" s="6">
        <v>0.4234</v>
      </c>
      <c r="F2055" s="6">
        <v>0.2184</v>
      </c>
      <c r="G2055" s="6">
        <v>3.98</v>
      </c>
    </row>
    <row r="2056" s="4" customFormat="1" ht="17.6" spans="1:7">
      <c r="A2056" s="6" t="s">
        <v>335</v>
      </c>
      <c r="B2056" s="6">
        <v>300434</v>
      </c>
      <c r="C2056" s="6" t="s">
        <v>2305</v>
      </c>
      <c r="D2056" s="6" t="s">
        <v>342</v>
      </c>
      <c r="E2056" s="6">
        <v>0.4233</v>
      </c>
      <c r="F2056" s="6">
        <v>0.0173</v>
      </c>
      <c r="G2056" s="6">
        <v>7.4</v>
      </c>
    </row>
    <row r="2057" s="4" customFormat="1" ht="17.6" spans="1:7">
      <c r="A2057" s="6" t="s">
        <v>335</v>
      </c>
      <c r="B2057" s="6">
        <v>948</v>
      </c>
      <c r="C2057" s="6" t="s">
        <v>2306</v>
      </c>
      <c r="D2057" s="6" t="s">
        <v>455</v>
      </c>
      <c r="E2057" s="6">
        <v>0.4228</v>
      </c>
      <c r="F2057" s="6">
        <v>0.453</v>
      </c>
      <c r="G2057" s="6">
        <v>11.45</v>
      </c>
    </row>
    <row r="2058" s="4" customFormat="1" ht="17.6" spans="1:7">
      <c r="A2058" s="6" t="s">
        <v>193</v>
      </c>
      <c r="B2058" s="6">
        <v>601899</v>
      </c>
      <c r="C2058" s="6" t="s">
        <v>2307</v>
      </c>
      <c r="D2058" s="6" t="s">
        <v>222</v>
      </c>
      <c r="E2058" s="6">
        <v>0.4227</v>
      </c>
      <c r="F2058" s="6">
        <v>0.2032</v>
      </c>
      <c r="G2058" s="6">
        <v>3.91</v>
      </c>
    </row>
    <row r="2059" s="4" customFormat="1" ht="17.6" spans="1:7">
      <c r="A2059" s="6" t="s">
        <v>193</v>
      </c>
      <c r="B2059" s="6">
        <v>600301</v>
      </c>
      <c r="C2059" s="6" t="s">
        <v>2308</v>
      </c>
      <c r="D2059" s="6" t="s">
        <v>257</v>
      </c>
      <c r="E2059" s="6">
        <v>0.4223</v>
      </c>
      <c r="F2059" s="6">
        <v>0.1825</v>
      </c>
      <c r="G2059" s="6">
        <v>6.41</v>
      </c>
    </row>
    <row r="2060" s="4" customFormat="1" ht="17.6" spans="1:7">
      <c r="A2060" s="6" t="s">
        <v>193</v>
      </c>
      <c r="B2060" s="6">
        <v>603859</v>
      </c>
      <c r="C2060" s="6" t="s">
        <v>2309</v>
      </c>
      <c r="D2060" s="6" t="s">
        <v>220</v>
      </c>
      <c r="E2060" s="6">
        <v>0.4222</v>
      </c>
      <c r="F2060" s="6">
        <v>0.5567</v>
      </c>
      <c r="G2060" s="6">
        <v>33.84</v>
      </c>
    </row>
    <row r="2061" s="4" customFormat="1" ht="17.6" spans="1:7">
      <c r="A2061" s="6" t="s">
        <v>193</v>
      </c>
      <c r="B2061" s="6">
        <v>600789</v>
      </c>
      <c r="C2061" s="6" t="s">
        <v>2310</v>
      </c>
      <c r="D2061" s="6" t="s">
        <v>342</v>
      </c>
      <c r="E2061" s="6">
        <v>0.4218</v>
      </c>
      <c r="F2061" s="6">
        <v>0.5215</v>
      </c>
      <c r="G2061" s="6">
        <v>8.79</v>
      </c>
    </row>
    <row r="2062" s="4" customFormat="1" ht="17.6" spans="1:7">
      <c r="A2062" s="6" t="s">
        <v>335</v>
      </c>
      <c r="B2062" s="6">
        <v>300620</v>
      </c>
      <c r="C2062" s="6" t="s">
        <v>2311</v>
      </c>
      <c r="D2062" s="6" t="s">
        <v>245</v>
      </c>
      <c r="E2062" s="6">
        <v>0.4217</v>
      </c>
      <c r="F2062" s="6">
        <v>0.0679</v>
      </c>
      <c r="G2062" s="6">
        <v>34.85</v>
      </c>
    </row>
    <row r="2063" s="4" customFormat="1" ht="17.6" spans="1:7">
      <c r="A2063" s="6" t="s">
        <v>335</v>
      </c>
      <c r="B2063" s="6">
        <v>2027</v>
      </c>
      <c r="C2063" s="6" t="s">
        <v>2312</v>
      </c>
      <c r="D2063" s="6" t="s">
        <v>206</v>
      </c>
      <c r="E2063" s="6">
        <v>0.4213</v>
      </c>
      <c r="F2063" s="6">
        <v>0.531</v>
      </c>
      <c r="G2063" s="6">
        <v>4.82</v>
      </c>
    </row>
    <row r="2064" s="4" customFormat="1" ht="17.6" spans="1:7">
      <c r="A2064" s="6" t="s">
        <v>193</v>
      </c>
      <c r="B2064" s="6">
        <v>600694</v>
      </c>
      <c r="C2064" s="6" t="s">
        <v>2313</v>
      </c>
      <c r="D2064" s="6" t="s">
        <v>218</v>
      </c>
      <c r="E2064" s="6">
        <v>0.4211</v>
      </c>
      <c r="F2064" s="6">
        <v>0</v>
      </c>
      <c r="G2064" s="6">
        <v>22.26</v>
      </c>
    </row>
    <row r="2065" s="4" customFormat="1" ht="17.6" spans="1:7">
      <c r="A2065" s="6" t="s">
        <v>335</v>
      </c>
      <c r="B2065" s="6">
        <v>300430</v>
      </c>
      <c r="C2065" s="6" t="s">
        <v>2314</v>
      </c>
      <c r="D2065" s="6" t="s">
        <v>318</v>
      </c>
      <c r="E2065" s="6">
        <v>0.4211</v>
      </c>
      <c r="F2065" s="6">
        <v>0.0034</v>
      </c>
      <c r="G2065" s="6">
        <v>7.1</v>
      </c>
    </row>
    <row r="2066" s="4" customFormat="1" ht="17.6" spans="1:7">
      <c r="A2066" s="6" t="s">
        <v>193</v>
      </c>
      <c r="B2066" s="6">
        <v>688128</v>
      </c>
      <c r="C2066" s="6" t="s">
        <v>2315</v>
      </c>
      <c r="D2066" s="6" t="s">
        <v>359</v>
      </c>
      <c r="E2066" s="6">
        <v>0.4202</v>
      </c>
      <c r="F2066" s="6">
        <v>0.1933</v>
      </c>
      <c r="G2066" s="6">
        <v>18.16</v>
      </c>
    </row>
    <row r="2067" s="4" customFormat="1" ht="17.6" spans="1:7">
      <c r="A2067" s="6" t="s">
        <v>335</v>
      </c>
      <c r="B2067" s="6">
        <v>2125</v>
      </c>
      <c r="C2067" s="6" t="s">
        <v>2316</v>
      </c>
      <c r="D2067" s="6" t="s">
        <v>257</v>
      </c>
      <c r="E2067" s="6">
        <v>0.4202</v>
      </c>
      <c r="F2067" s="6">
        <v>0.4647</v>
      </c>
      <c r="G2067" s="6">
        <v>8.02</v>
      </c>
    </row>
    <row r="2068" s="4" customFormat="1" ht="17.6" spans="1:7">
      <c r="A2068" s="6" t="s">
        <v>335</v>
      </c>
      <c r="B2068" s="6">
        <v>200045</v>
      </c>
      <c r="C2068" s="6" t="s">
        <v>2317</v>
      </c>
      <c r="D2068" s="6"/>
      <c r="E2068" s="6">
        <v>0.42</v>
      </c>
      <c r="F2068" s="6">
        <v>0.0045</v>
      </c>
      <c r="G2068" s="6">
        <v>3.01</v>
      </c>
    </row>
    <row r="2069" s="4" customFormat="1" ht="17.6" spans="1:7">
      <c r="A2069" s="6" t="s">
        <v>193</v>
      </c>
      <c r="B2069" s="6">
        <v>603601</v>
      </c>
      <c r="C2069" s="6" t="s">
        <v>2318</v>
      </c>
      <c r="D2069" s="6" t="s">
        <v>448</v>
      </c>
      <c r="E2069" s="6">
        <v>0.4197</v>
      </c>
      <c r="F2069" s="6">
        <v>0.705</v>
      </c>
      <c r="G2069" s="6">
        <v>12.16</v>
      </c>
    </row>
    <row r="2070" s="4" customFormat="1" ht="17.6" spans="1:7">
      <c r="A2070" s="6" t="s">
        <v>193</v>
      </c>
      <c r="B2070" s="6">
        <v>601801</v>
      </c>
      <c r="C2070" s="6" t="s">
        <v>2319</v>
      </c>
      <c r="D2070" s="6" t="s">
        <v>206</v>
      </c>
      <c r="E2070" s="6">
        <v>0.4195</v>
      </c>
      <c r="F2070" s="6">
        <v>0.0067</v>
      </c>
      <c r="G2070" s="6">
        <v>4.82</v>
      </c>
    </row>
    <row r="2071" s="4" customFormat="1" ht="17.6" spans="1:7">
      <c r="A2071" s="6" t="s">
        <v>335</v>
      </c>
      <c r="B2071" s="6">
        <v>681</v>
      </c>
      <c r="C2071" s="6" t="s">
        <v>2320</v>
      </c>
      <c r="D2071" s="6" t="s">
        <v>206</v>
      </c>
      <c r="E2071" s="6">
        <v>0.4187</v>
      </c>
      <c r="F2071" s="6">
        <v>0.0872</v>
      </c>
      <c r="G2071" s="6">
        <v>17.53</v>
      </c>
    </row>
    <row r="2072" s="4" customFormat="1" ht="17.6" spans="1:7">
      <c r="A2072" s="6" t="s">
        <v>335</v>
      </c>
      <c r="B2072" s="6">
        <v>200541</v>
      </c>
      <c r="C2072" s="6" t="s">
        <v>2321</v>
      </c>
      <c r="D2072" s="6"/>
      <c r="E2072" s="6">
        <v>0.4182</v>
      </c>
      <c r="F2072" s="6">
        <v>0.0088</v>
      </c>
      <c r="G2072" s="6">
        <v>2.42</v>
      </c>
    </row>
    <row r="2073" s="4" customFormat="1" ht="17.6" spans="1:7">
      <c r="A2073" s="6" t="s">
        <v>335</v>
      </c>
      <c r="B2073" s="6">
        <v>300171</v>
      </c>
      <c r="C2073" s="6" t="s">
        <v>2322</v>
      </c>
      <c r="D2073" s="6" t="s">
        <v>318</v>
      </c>
      <c r="E2073" s="6">
        <v>0.4182</v>
      </c>
      <c r="F2073" s="6">
        <v>0.1914</v>
      </c>
      <c r="G2073" s="6">
        <v>8.96</v>
      </c>
    </row>
    <row r="2074" s="4" customFormat="1" ht="17.6" spans="1:7">
      <c r="A2074" s="6" t="s">
        <v>335</v>
      </c>
      <c r="B2074" s="6">
        <v>2021</v>
      </c>
      <c r="C2074" s="6" t="s">
        <v>2323</v>
      </c>
      <c r="D2074" s="6" t="s">
        <v>318</v>
      </c>
      <c r="E2074" s="6">
        <v>0.4181</v>
      </c>
      <c r="F2074" s="6">
        <v>0.1405</v>
      </c>
      <c r="G2074" s="6">
        <v>2.17</v>
      </c>
    </row>
    <row r="2075" s="4" customFormat="1" ht="17.6" spans="1:7">
      <c r="A2075" s="6" t="s">
        <v>193</v>
      </c>
      <c r="B2075" s="6">
        <v>688006</v>
      </c>
      <c r="C2075" s="6" t="s">
        <v>2324</v>
      </c>
      <c r="D2075" s="6" t="s">
        <v>220</v>
      </c>
      <c r="E2075" s="6">
        <v>0.418</v>
      </c>
      <c r="F2075" s="6">
        <v>0.2169</v>
      </c>
      <c r="G2075" s="6">
        <v>36.08</v>
      </c>
    </row>
    <row r="2076" s="4" customFormat="1" ht="17.6" spans="1:7">
      <c r="A2076" s="6" t="s">
        <v>193</v>
      </c>
      <c r="B2076" s="6">
        <v>688088</v>
      </c>
      <c r="C2076" s="6" t="s">
        <v>2325</v>
      </c>
      <c r="D2076" s="6" t="s">
        <v>242</v>
      </c>
      <c r="E2076" s="6">
        <v>0.418</v>
      </c>
      <c r="F2076" s="6">
        <v>0.6349</v>
      </c>
      <c r="G2076" s="6">
        <v>65.87</v>
      </c>
    </row>
    <row r="2077" s="4" customFormat="1" ht="17.6" spans="1:7">
      <c r="A2077" s="6" t="s">
        <v>193</v>
      </c>
      <c r="B2077" s="6">
        <v>688333</v>
      </c>
      <c r="C2077" s="6" t="s">
        <v>2326</v>
      </c>
      <c r="D2077" s="6" t="s">
        <v>318</v>
      </c>
      <c r="E2077" s="6">
        <v>0.418</v>
      </c>
      <c r="F2077" s="6">
        <v>0.0053</v>
      </c>
      <c r="G2077" s="6">
        <v>46.37</v>
      </c>
    </row>
    <row r="2078" s="4" customFormat="1" ht="17.6" spans="1:7">
      <c r="A2078" s="6" t="s">
        <v>335</v>
      </c>
      <c r="B2078" s="6">
        <v>300600</v>
      </c>
      <c r="C2078" s="6" t="s">
        <v>2327</v>
      </c>
      <c r="D2078" s="6" t="s">
        <v>357</v>
      </c>
      <c r="E2078" s="6">
        <v>0.4174</v>
      </c>
      <c r="F2078" s="6">
        <v>0.0567</v>
      </c>
      <c r="G2078" s="6">
        <v>8.99</v>
      </c>
    </row>
    <row r="2079" s="4" customFormat="1" ht="17.6" spans="1:7">
      <c r="A2079" s="6" t="s">
        <v>335</v>
      </c>
      <c r="B2079" s="6">
        <v>2054</v>
      </c>
      <c r="C2079" s="6" t="s">
        <v>2328</v>
      </c>
      <c r="D2079" s="6" t="s">
        <v>257</v>
      </c>
      <c r="E2079" s="6">
        <v>0.4163</v>
      </c>
      <c r="F2079" s="6">
        <v>0.1615</v>
      </c>
      <c r="G2079" s="6">
        <v>6.69</v>
      </c>
    </row>
    <row r="2080" s="4" customFormat="1" ht="17.6" spans="1:7">
      <c r="A2080" s="6" t="s">
        <v>335</v>
      </c>
      <c r="B2080" s="6">
        <v>300049</v>
      </c>
      <c r="C2080" s="6" t="s">
        <v>2329</v>
      </c>
      <c r="D2080" s="6" t="s">
        <v>233</v>
      </c>
      <c r="E2080" s="6">
        <v>0.4161</v>
      </c>
      <c r="F2080" s="6">
        <v>0.0706</v>
      </c>
      <c r="G2080" s="6">
        <v>8.11</v>
      </c>
    </row>
    <row r="2081" s="4" customFormat="1" ht="17.6" spans="1:7">
      <c r="A2081" s="6" t="s">
        <v>335</v>
      </c>
      <c r="B2081" s="6">
        <v>300616</v>
      </c>
      <c r="C2081" s="6" t="s">
        <v>2330</v>
      </c>
      <c r="D2081" s="6" t="s">
        <v>263</v>
      </c>
      <c r="E2081" s="6">
        <v>0.4161</v>
      </c>
      <c r="F2081" s="6">
        <v>0.0793</v>
      </c>
      <c r="G2081" s="6">
        <v>67.55</v>
      </c>
    </row>
    <row r="2082" s="4" customFormat="1" ht="17.6" spans="1:7">
      <c r="A2082" s="6" t="s">
        <v>193</v>
      </c>
      <c r="B2082" s="6">
        <v>600722</v>
      </c>
      <c r="C2082" s="6" t="s">
        <v>2331</v>
      </c>
      <c r="D2082" s="6" t="s">
        <v>257</v>
      </c>
      <c r="E2082" s="6">
        <v>0.4153</v>
      </c>
      <c r="F2082" s="6">
        <v>0.0004</v>
      </c>
      <c r="G2082" s="6">
        <v>3.32</v>
      </c>
    </row>
    <row r="2083" s="4" customFormat="1" ht="17.6" spans="1:7">
      <c r="A2083" s="6" t="s">
        <v>335</v>
      </c>
      <c r="B2083" s="6">
        <v>300229</v>
      </c>
      <c r="C2083" s="6" t="s">
        <v>2332</v>
      </c>
      <c r="D2083" s="6" t="s">
        <v>242</v>
      </c>
      <c r="E2083" s="6">
        <v>0.4152</v>
      </c>
      <c r="F2083" s="6">
        <v>0.6612</v>
      </c>
      <c r="G2083" s="6">
        <v>17.01</v>
      </c>
    </row>
    <row r="2084" s="4" customFormat="1" ht="17.6" spans="1:7">
      <c r="A2084" s="6" t="s">
        <v>193</v>
      </c>
      <c r="B2084" s="6">
        <v>603919</v>
      </c>
      <c r="C2084" s="6" t="s">
        <v>2333</v>
      </c>
      <c r="D2084" s="6" t="s">
        <v>311</v>
      </c>
      <c r="E2084" s="6">
        <v>0.415</v>
      </c>
      <c r="F2084" s="6">
        <v>0.0111</v>
      </c>
      <c r="G2084" s="6">
        <v>14.2</v>
      </c>
    </row>
    <row r="2085" s="4" customFormat="1" ht="17.6" spans="1:7">
      <c r="A2085" s="6" t="s">
        <v>335</v>
      </c>
      <c r="B2085" s="6">
        <v>45</v>
      </c>
      <c r="C2085" s="6" t="s">
        <v>2334</v>
      </c>
      <c r="D2085" s="6" t="s">
        <v>546</v>
      </c>
      <c r="E2085" s="6">
        <v>0.415</v>
      </c>
      <c r="F2085" s="6">
        <v>0.0182</v>
      </c>
      <c r="G2085" s="6">
        <v>6.71</v>
      </c>
    </row>
    <row r="2086" s="4" customFormat="1" ht="17.6" spans="1:7">
      <c r="A2086" s="6" t="s">
        <v>193</v>
      </c>
      <c r="B2086" s="6">
        <v>688368</v>
      </c>
      <c r="C2086" s="6" t="s">
        <v>2335</v>
      </c>
      <c r="D2086" s="6" t="s">
        <v>228</v>
      </c>
      <c r="E2086" s="6">
        <v>0.4148</v>
      </c>
      <c r="F2086" s="6">
        <v>0.6</v>
      </c>
      <c r="G2086" s="6">
        <v>77.69</v>
      </c>
    </row>
    <row r="2087" s="4" customFormat="1" ht="17.6" spans="1:7">
      <c r="A2087" s="6" t="s">
        <v>335</v>
      </c>
      <c r="B2087" s="6">
        <v>300103</v>
      </c>
      <c r="C2087" s="6" t="s">
        <v>2336</v>
      </c>
      <c r="D2087" s="6" t="s">
        <v>318</v>
      </c>
      <c r="E2087" s="6">
        <v>0.4146</v>
      </c>
      <c r="F2087" s="6">
        <v>0.704</v>
      </c>
      <c r="G2087" s="6">
        <v>8.81</v>
      </c>
    </row>
    <row r="2088" s="4" customFormat="1" ht="17.6" spans="1:7">
      <c r="A2088" s="6" t="s">
        <v>335</v>
      </c>
      <c r="B2088" s="6">
        <v>300316</v>
      </c>
      <c r="C2088" s="6" t="s">
        <v>2337</v>
      </c>
      <c r="D2088" s="6" t="s">
        <v>318</v>
      </c>
      <c r="E2088" s="6">
        <v>0.4146</v>
      </c>
      <c r="F2088" s="6">
        <v>0.8966</v>
      </c>
      <c r="G2088" s="6">
        <v>23.47</v>
      </c>
    </row>
    <row r="2089" s="4" customFormat="1" ht="17.6" spans="1:7">
      <c r="A2089" s="6" t="s">
        <v>193</v>
      </c>
      <c r="B2089" s="6">
        <v>603367</v>
      </c>
      <c r="C2089" s="6" t="s">
        <v>2338</v>
      </c>
      <c r="D2089" s="6" t="s">
        <v>342</v>
      </c>
      <c r="E2089" s="6">
        <v>0.4137</v>
      </c>
      <c r="F2089" s="6">
        <v>0.0687</v>
      </c>
      <c r="G2089" s="6">
        <v>15.69</v>
      </c>
    </row>
    <row r="2090" s="4" customFormat="1" ht="17.6" spans="1:7">
      <c r="A2090" s="6" t="s">
        <v>193</v>
      </c>
      <c r="B2090" s="6">
        <v>600585</v>
      </c>
      <c r="C2090" s="6" t="s">
        <v>2339</v>
      </c>
      <c r="D2090" s="6" t="s">
        <v>289</v>
      </c>
      <c r="E2090" s="6">
        <v>0.4136</v>
      </c>
      <c r="F2090" s="6">
        <v>0.8426</v>
      </c>
      <c r="G2090" s="6">
        <v>59.96</v>
      </c>
    </row>
    <row r="2091" s="4" customFormat="1" ht="17.6" spans="1:7">
      <c r="A2091" s="6" t="s">
        <v>335</v>
      </c>
      <c r="B2091" s="6">
        <v>2842</v>
      </c>
      <c r="C2091" s="6" t="s">
        <v>2340</v>
      </c>
      <c r="D2091" s="6" t="s">
        <v>222</v>
      </c>
      <c r="E2091" s="6">
        <v>0.4136</v>
      </c>
      <c r="F2091" s="6">
        <v>0.005</v>
      </c>
      <c r="G2091" s="6">
        <v>9.1</v>
      </c>
    </row>
    <row r="2092" s="4" customFormat="1" ht="17.6" spans="1:7">
      <c r="A2092" s="6" t="s">
        <v>193</v>
      </c>
      <c r="B2092" s="6">
        <v>600721</v>
      </c>
      <c r="C2092" s="6" t="s">
        <v>2341</v>
      </c>
      <c r="D2092" s="6" t="s">
        <v>438</v>
      </c>
      <c r="E2092" s="6">
        <v>0.4134</v>
      </c>
      <c r="F2092" s="6">
        <v>0.3399</v>
      </c>
      <c r="G2092" s="6">
        <v>5.39</v>
      </c>
    </row>
    <row r="2093" s="4" customFormat="1" ht="17.6" spans="1:7">
      <c r="A2093" s="6" t="s">
        <v>193</v>
      </c>
      <c r="B2093" s="6">
        <v>600025</v>
      </c>
      <c r="C2093" s="6" t="s">
        <v>2342</v>
      </c>
      <c r="D2093" s="6" t="s">
        <v>230</v>
      </c>
      <c r="E2093" s="6">
        <v>0.4132</v>
      </c>
      <c r="F2093" s="6">
        <v>0.3073</v>
      </c>
      <c r="G2093" s="6">
        <v>3.55</v>
      </c>
    </row>
    <row r="2094" s="4" customFormat="1" ht="17.6" spans="1:7">
      <c r="A2094" s="6" t="s">
        <v>335</v>
      </c>
      <c r="B2094" s="6">
        <v>300739</v>
      </c>
      <c r="C2094" s="6" t="s">
        <v>2343</v>
      </c>
      <c r="D2094" s="6" t="s">
        <v>408</v>
      </c>
      <c r="E2094" s="6">
        <v>0.4125</v>
      </c>
      <c r="F2094" s="6">
        <v>0.4936</v>
      </c>
      <c r="G2094" s="6">
        <v>18.89</v>
      </c>
    </row>
    <row r="2095" s="4" customFormat="1" ht="17.6" spans="1:7">
      <c r="A2095" s="6" t="s">
        <v>335</v>
      </c>
      <c r="B2095" s="6">
        <v>300476</v>
      </c>
      <c r="C2095" s="6" t="s">
        <v>2344</v>
      </c>
      <c r="D2095" s="6" t="s">
        <v>408</v>
      </c>
      <c r="E2095" s="6">
        <v>0.4123</v>
      </c>
      <c r="F2095" s="6">
        <v>0.629</v>
      </c>
      <c r="G2095" s="6">
        <v>22.62</v>
      </c>
    </row>
    <row r="2096" s="4" customFormat="1" ht="17.6" spans="1:7">
      <c r="A2096" s="6" t="s">
        <v>335</v>
      </c>
      <c r="B2096" s="6">
        <v>520</v>
      </c>
      <c r="C2096" s="6" t="s">
        <v>2345</v>
      </c>
      <c r="D2096" s="6" t="s">
        <v>209</v>
      </c>
      <c r="E2096" s="6">
        <v>0.4122</v>
      </c>
      <c r="F2096" s="6">
        <v>0.3247</v>
      </c>
      <c r="G2096" s="6">
        <v>3.72</v>
      </c>
    </row>
    <row r="2097" s="4" customFormat="1" ht="17.6" spans="1:7">
      <c r="A2097" s="6" t="s">
        <v>335</v>
      </c>
      <c r="B2097" s="6">
        <v>300341</v>
      </c>
      <c r="C2097" s="6" t="s">
        <v>2346</v>
      </c>
      <c r="D2097" s="6" t="s">
        <v>220</v>
      </c>
      <c r="E2097" s="6">
        <v>0.4121</v>
      </c>
      <c r="F2097" s="6">
        <v>0.5985</v>
      </c>
      <c r="G2097" s="6">
        <v>8.29</v>
      </c>
    </row>
    <row r="2098" s="4" customFormat="1" ht="17.6" spans="1:7">
      <c r="A2098" s="6" t="s">
        <v>193</v>
      </c>
      <c r="B2098" s="6">
        <v>600620</v>
      </c>
      <c r="C2098" s="6" t="s">
        <v>2347</v>
      </c>
      <c r="D2098" s="6" t="s">
        <v>490</v>
      </c>
      <c r="E2098" s="6">
        <v>0.4118</v>
      </c>
      <c r="F2098" s="6">
        <v>0.098</v>
      </c>
      <c r="G2098" s="6">
        <v>5.59</v>
      </c>
    </row>
    <row r="2099" s="4" customFormat="1" ht="17.6" spans="1:7">
      <c r="A2099" s="6" t="s">
        <v>193</v>
      </c>
      <c r="B2099" s="6">
        <v>603353</v>
      </c>
      <c r="C2099" s="6" t="s">
        <v>2348</v>
      </c>
      <c r="D2099" s="6"/>
      <c r="E2099" s="6">
        <v>0.4118</v>
      </c>
      <c r="F2099" s="6">
        <v>0.1176</v>
      </c>
      <c r="G2099" s="6">
        <v>28.46</v>
      </c>
    </row>
    <row r="2100" s="4" customFormat="1" ht="17.6" spans="1:7">
      <c r="A2100" s="6" t="s">
        <v>335</v>
      </c>
      <c r="B2100" s="6">
        <v>300821</v>
      </c>
      <c r="C2100" s="6" t="s">
        <v>2349</v>
      </c>
      <c r="D2100" s="6"/>
      <c r="E2100" s="6">
        <v>0.4118</v>
      </c>
      <c r="F2100" s="6">
        <v>0.4412</v>
      </c>
      <c r="G2100" s="6">
        <v>10.24</v>
      </c>
    </row>
    <row r="2101" s="4" customFormat="1" ht="17.6" spans="1:7">
      <c r="A2101" s="6" t="s">
        <v>193</v>
      </c>
      <c r="B2101" s="6">
        <v>600297</v>
      </c>
      <c r="C2101" s="6" t="s">
        <v>2350</v>
      </c>
      <c r="D2101" s="6" t="s">
        <v>204</v>
      </c>
      <c r="E2101" s="6">
        <v>0.4116</v>
      </c>
      <c r="F2101" s="6">
        <v>0.0231</v>
      </c>
      <c r="G2101" s="6">
        <v>3.45</v>
      </c>
    </row>
    <row r="2102" s="4" customFormat="1" ht="17.6" spans="1:7">
      <c r="A2102" s="6" t="s">
        <v>193</v>
      </c>
      <c r="B2102" s="6">
        <v>900910</v>
      </c>
      <c r="C2102" s="6" t="s">
        <v>2351</v>
      </c>
      <c r="D2102" s="6"/>
      <c r="E2102" s="6">
        <v>0.4115</v>
      </c>
      <c r="F2102" s="6">
        <v>0.0269</v>
      </c>
      <c r="G2102" s="6">
        <v>0.577</v>
      </c>
    </row>
    <row r="2103" s="4" customFormat="1" ht="17.6" spans="1:7">
      <c r="A2103" s="6" t="s">
        <v>193</v>
      </c>
      <c r="B2103" s="6">
        <v>603079</v>
      </c>
      <c r="C2103" s="6" t="s">
        <v>2352</v>
      </c>
      <c r="D2103" s="6" t="s">
        <v>342</v>
      </c>
      <c r="E2103" s="6">
        <v>0.4114</v>
      </c>
      <c r="F2103" s="6">
        <v>0.4748</v>
      </c>
      <c r="G2103" s="6">
        <v>41.7</v>
      </c>
    </row>
    <row r="2104" s="4" customFormat="1" ht="17.6" spans="1:7">
      <c r="A2104" s="6" t="s">
        <v>335</v>
      </c>
      <c r="B2104" s="6">
        <v>2609</v>
      </c>
      <c r="C2104" s="6" t="s">
        <v>2353</v>
      </c>
      <c r="D2104" s="6" t="s">
        <v>455</v>
      </c>
      <c r="E2104" s="6">
        <v>0.4113</v>
      </c>
      <c r="F2104" s="6">
        <v>0.3931</v>
      </c>
      <c r="G2104" s="6">
        <v>10.4</v>
      </c>
    </row>
    <row r="2105" s="4" customFormat="1" ht="17.6" spans="1:7">
      <c r="A2105" s="6" t="s">
        <v>193</v>
      </c>
      <c r="B2105" s="6">
        <v>600438</v>
      </c>
      <c r="C2105" s="6" t="s">
        <v>2354</v>
      </c>
      <c r="D2105" s="6" t="s">
        <v>214</v>
      </c>
      <c r="E2105" s="6">
        <v>0.411</v>
      </c>
      <c r="F2105" s="6">
        <v>0.3957</v>
      </c>
      <c r="G2105" s="6">
        <v>15.11</v>
      </c>
    </row>
    <row r="2106" s="4" customFormat="1" ht="17.6" spans="1:7">
      <c r="A2106" s="6" t="s">
        <v>193</v>
      </c>
      <c r="B2106" s="6">
        <v>600339</v>
      </c>
      <c r="C2106" s="6" t="s">
        <v>2355</v>
      </c>
      <c r="D2106" s="6" t="s">
        <v>654</v>
      </c>
      <c r="E2106" s="6">
        <v>0.4107</v>
      </c>
      <c r="F2106" s="6">
        <v>0.0004</v>
      </c>
      <c r="G2106" s="6">
        <v>2.47</v>
      </c>
    </row>
    <row r="2107" s="4" customFormat="1" ht="17.6" spans="1:7">
      <c r="A2107" s="6" t="s">
        <v>335</v>
      </c>
      <c r="B2107" s="6">
        <v>2137</v>
      </c>
      <c r="C2107" s="6" t="s">
        <v>2356</v>
      </c>
      <c r="D2107" s="6" t="s">
        <v>325</v>
      </c>
      <c r="E2107" s="6">
        <v>0.4097</v>
      </c>
      <c r="F2107" s="6">
        <v>0.0646</v>
      </c>
      <c r="G2107" s="6">
        <v>6.88</v>
      </c>
    </row>
    <row r="2108" s="4" customFormat="1" ht="17.6" spans="1:7">
      <c r="A2108" s="6" t="s">
        <v>335</v>
      </c>
      <c r="B2108" s="6">
        <v>767</v>
      </c>
      <c r="C2108" s="6" t="s">
        <v>2357</v>
      </c>
      <c r="D2108" s="6" t="s">
        <v>230</v>
      </c>
      <c r="E2108" s="6">
        <v>0.4094</v>
      </c>
      <c r="F2108" s="6">
        <v>0.0176</v>
      </c>
      <c r="G2108" s="6">
        <v>2.28</v>
      </c>
    </row>
    <row r="2109" s="4" customFormat="1" ht="17.6" spans="1:7">
      <c r="A2109" s="6" t="s">
        <v>193</v>
      </c>
      <c r="B2109" s="6">
        <v>601198</v>
      </c>
      <c r="C2109" s="6" t="s">
        <v>2358</v>
      </c>
      <c r="D2109" s="6" t="s">
        <v>273</v>
      </c>
      <c r="E2109" s="6">
        <v>0.4092</v>
      </c>
      <c r="F2109" s="6">
        <v>0.09</v>
      </c>
      <c r="G2109" s="6">
        <v>10.72</v>
      </c>
    </row>
    <row r="2110" s="4" customFormat="1" ht="17.6" spans="1:7">
      <c r="A2110" s="6" t="s">
        <v>193</v>
      </c>
      <c r="B2110" s="6">
        <v>600778</v>
      </c>
      <c r="C2110" s="6" t="s">
        <v>2359</v>
      </c>
      <c r="D2110" s="6" t="s">
        <v>218</v>
      </c>
      <c r="E2110" s="6">
        <v>0.4087</v>
      </c>
      <c r="F2110" s="6">
        <v>0.0571</v>
      </c>
      <c r="G2110" s="6">
        <v>4.47</v>
      </c>
    </row>
    <row r="2111" s="4" customFormat="1" ht="17.6" spans="1:7">
      <c r="A2111" s="6" t="s">
        <v>193</v>
      </c>
      <c r="B2111" s="6">
        <v>600745</v>
      </c>
      <c r="C2111" s="6" t="s">
        <v>2360</v>
      </c>
      <c r="D2111" s="6" t="s">
        <v>245</v>
      </c>
      <c r="E2111" s="6">
        <v>0.4086</v>
      </c>
      <c r="F2111" s="6">
        <v>0.9969</v>
      </c>
      <c r="G2111" s="6">
        <v>106.71</v>
      </c>
    </row>
    <row r="2112" s="4" customFormat="1" ht="17.6" spans="1:7">
      <c r="A2112" s="6" t="s">
        <v>193</v>
      </c>
      <c r="B2112" s="6">
        <v>603917</v>
      </c>
      <c r="C2112" s="6" t="s">
        <v>2361</v>
      </c>
      <c r="D2112" s="6" t="s">
        <v>318</v>
      </c>
      <c r="E2112" s="6">
        <v>0.4085</v>
      </c>
      <c r="F2112" s="6">
        <v>0.0222</v>
      </c>
      <c r="G2112" s="6">
        <v>9.65</v>
      </c>
    </row>
    <row r="2113" s="4" customFormat="1" ht="17.6" spans="1:7">
      <c r="A2113" s="6" t="s">
        <v>193</v>
      </c>
      <c r="B2113" s="6">
        <v>600594</v>
      </c>
      <c r="C2113" s="6" t="s">
        <v>2362</v>
      </c>
      <c r="D2113" s="6" t="s">
        <v>233</v>
      </c>
      <c r="E2113" s="6">
        <v>0.4082</v>
      </c>
      <c r="F2113" s="6">
        <v>0.0924</v>
      </c>
      <c r="G2113" s="6">
        <v>5.48</v>
      </c>
    </row>
    <row r="2114" s="4" customFormat="1" ht="17.6" spans="1:7">
      <c r="A2114" s="6" t="s">
        <v>193</v>
      </c>
      <c r="B2114" s="6">
        <v>603117</v>
      </c>
      <c r="C2114" s="6" t="s">
        <v>2363</v>
      </c>
      <c r="D2114" s="6" t="s">
        <v>287</v>
      </c>
      <c r="E2114" s="6">
        <v>0.4082</v>
      </c>
      <c r="F2114" s="6">
        <v>0.0094</v>
      </c>
      <c r="G2114" s="6">
        <v>3.48</v>
      </c>
    </row>
    <row r="2115" s="4" customFormat="1" ht="17.6" spans="1:7">
      <c r="A2115" s="6" t="s">
        <v>335</v>
      </c>
      <c r="B2115" s="6">
        <v>200012</v>
      </c>
      <c r="C2115" s="6" t="s">
        <v>2364</v>
      </c>
      <c r="D2115" s="6"/>
      <c r="E2115" s="6">
        <v>0.4079</v>
      </c>
      <c r="F2115" s="6">
        <v>0.0126</v>
      </c>
      <c r="G2115" s="6">
        <v>2.19</v>
      </c>
    </row>
    <row r="2116" s="4" customFormat="1" ht="17.6" spans="1:7">
      <c r="A2116" s="6" t="s">
        <v>193</v>
      </c>
      <c r="B2116" s="6">
        <v>601138</v>
      </c>
      <c r="C2116" s="6" t="s">
        <v>2365</v>
      </c>
      <c r="D2116" s="6" t="s">
        <v>370</v>
      </c>
      <c r="E2116" s="6">
        <v>0.4078</v>
      </c>
      <c r="F2116" s="6">
        <v>0.0499</v>
      </c>
      <c r="G2116" s="6">
        <v>14.69</v>
      </c>
    </row>
    <row r="2117" s="4" customFormat="1" ht="17.6" spans="1:7">
      <c r="A2117" s="6" t="s">
        <v>335</v>
      </c>
      <c r="B2117" s="6">
        <v>2095</v>
      </c>
      <c r="C2117" s="6" t="s">
        <v>2366</v>
      </c>
      <c r="D2117" s="6" t="s">
        <v>325</v>
      </c>
      <c r="E2117" s="6">
        <v>0.4076</v>
      </c>
      <c r="F2117" s="6">
        <v>0.1404</v>
      </c>
      <c r="G2117" s="6">
        <v>18.85</v>
      </c>
    </row>
    <row r="2118" s="4" customFormat="1" ht="17.6" spans="1:7">
      <c r="A2118" s="6" t="s">
        <v>335</v>
      </c>
      <c r="B2118" s="6">
        <v>2756</v>
      </c>
      <c r="C2118" s="6" t="s">
        <v>2367</v>
      </c>
      <c r="D2118" s="6" t="s">
        <v>365</v>
      </c>
      <c r="E2118" s="6">
        <v>0.4074</v>
      </c>
      <c r="F2118" s="6">
        <v>0.2651</v>
      </c>
      <c r="G2118" s="6">
        <v>15.79</v>
      </c>
    </row>
    <row r="2119" s="4" customFormat="1" ht="17.6" spans="1:7">
      <c r="A2119" s="6" t="s">
        <v>193</v>
      </c>
      <c r="B2119" s="6">
        <v>688299</v>
      </c>
      <c r="C2119" s="6" t="s">
        <v>2368</v>
      </c>
      <c r="D2119" s="6" t="s">
        <v>309</v>
      </c>
      <c r="E2119" s="6">
        <v>0.4068</v>
      </c>
      <c r="F2119" s="6">
        <v>0.8644</v>
      </c>
      <c r="G2119" s="6">
        <v>23.73</v>
      </c>
    </row>
    <row r="2120" s="4" customFormat="1" ht="17.6" spans="1:7">
      <c r="A2120" s="6" t="s">
        <v>193</v>
      </c>
      <c r="B2120" s="6">
        <v>600150</v>
      </c>
      <c r="C2120" s="6" t="s">
        <v>2369</v>
      </c>
      <c r="D2120" s="6" t="s">
        <v>318</v>
      </c>
      <c r="E2120" s="6">
        <v>0.4067</v>
      </c>
      <c r="F2120" s="6">
        <v>0.4635</v>
      </c>
      <c r="G2120" s="6">
        <v>18.69</v>
      </c>
    </row>
    <row r="2121" s="4" customFormat="1" ht="17.6" spans="1:7">
      <c r="A2121" s="6" t="s">
        <v>335</v>
      </c>
      <c r="B2121" s="6">
        <v>300167</v>
      </c>
      <c r="C2121" s="6" t="s">
        <v>2370</v>
      </c>
      <c r="D2121" s="6" t="s">
        <v>386</v>
      </c>
      <c r="E2121" s="6">
        <v>0.4067</v>
      </c>
      <c r="F2121" s="6">
        <v>0.2812</v>
      </c>
      <c r="G2121" s="6">
        <v>4.47</v>
      </c>
    </row>
    <row r="2122" s="4" customFormat="1" ht="17.6" spans="1:7">
      <c r="A2122" s="6" t="s">
        <v>193</v>
      </c>
      <c r="B2122" s="6">
        <v>600796</v>
      </c>
      <c r="C2122" s="6" t="s">
        <v>2371</v>
      </c>
      <c r="D2122" s="6" t="s">
        <v>226</v>
      </c>
      <c r="E2122" s="6">
        <v>0.4065</v>
      </c>
      <c r="F2122" s="6">
        <v>0.0949</v>
      </c>
      <c r="G2122" s="6">
        <v>5.62</v>
      </c>
    </row>
    <row r="2123" s="4" customFormat="1" ht="17.6" spans="1:7">
      <c r="A2123" s="6" t="s">
        <v>193</v>
      </c>
      <c r="B2123" s="6">
        <v>600143</v>
      </c>
      <c r="C2123" s="6" t="s">
        <v>2372</v>
      </c>
      <c r="D2123" s="6" t="s">
        <v>309</v>
      </c>
      <c r="E2123" s="6">
        <v>0.4061</v>
      </c>
      <c r="F2123" s="6">
        <v>0.7144</v>
      </c>
      <c r="G2123" s="6">
        <v>9.74</v>
      </c>
    </row>
    <row r="2124" s="4" customFormat="1" ht="17.6" spans="1:7">
      <c r="A2124" s="6" t="s">
        <v>335</v>
      </c>
      <c r="B2124" s="6">
        <v>300755</v>
      </c>
      <c r="C2124" s="6" t="s">
        <v>2373</v>
      </c>
      <c r="D2124" s="6" t="s">
        <v>497</v>
      </c>
      <c r="E2124" s="6">
        <v>0.4059</v>
      </c>
      <c r="F2124" s="6">
        <v>0.604</v>
      </c>
      <c r="G2124" s="6">
        <v>24.27</v>
      </c>
    </row>
    <row r="2125" s="4" customFormat="1" ht="17.6" spans="1:7">
      <c r="A2125" s="6" t="s">
        <v>335</v>
      </c>
      <c r="B2125" s="6">
        <v>300305</v>
      </c>
      <c r="C2125" s="6" t="s">
        <v>2374</v>
      </c>
      <c r="D2125" s="6" t="s">
        <v>309</v>
      </c>
      <c r="E2125" s="6">
        <v>0.4056</v>
      </c>
      <c r="F2125" s="6">
        <v>0.5461</v>
      </c>
      <c r="G2125" s="6">
        <v>10.8</v>
      </c>
    </row>
    <row r="2126" s="4" customFormat="1" ht="17.6" spans="1:7">
      <c r="A2126" s="6" t="s">
        <v>335</v>
      </c>
      <c r="B2126" s="6">
        <v>2929</v>
      </c>
      <c r="C2126" s="6" t="s">
        <v>2375</v>
      </c>
      <c r="D2126" s="6" t="s">
        <v>386</v>
      </c>
      <c r="E2126" s="6">
        <v>0.4053</v>
      </c>
      <c r="F2126" s="6">
        <v>0.3712</v>
      </c>
      <c r="G2126" s="6">
        <v>30.25</v>
      </c>
    </row>
    <row r="2127" s="4" customFormat="1" ht="17.6" spans="1:7">
      <c r="A2127" s="6" t="s">
        <v>193</v>
      </c>
      <c r="B2127" s="6">
        <v>603995</v>
      </c>
      <c r="C2127" s="6" t="s">
        <v>2376</v>
      </c>
      <c r="D2127" s="6" t="s">
        <v>365</v>
      </c>
      <c r="E2127" s="6">
        <v>0.4048</v>
      </c>
      <c r="F2127" s="6">
        <v>0.4167</v>
      </c>
      <c r="G2127" s="6">
        <v>21.5</v>
      </c>
    </row>
    <row r="2128" s="4" customFormat="1" ht="17.6" spans="1:7">
      <c r="A2128" s="6" t="s">
        <v>335</v>
      </c>
      <c r="B2128" s="6">
        <v>2223</v>
      </c>
      <c r="C2128" s="6" t="s">
        <v>90</v>
      </c>
      <c r="D2128" s="6" t="s">
        <v>642</v>
      </c>
      <c r="E2128" s="6">
        <v>0.4048</v>
      </c>
      <c r="F2128" s="6">
        <v>0.4116</v>
      </c>
      <c r="G2128" s="6">
        <v>34.7</v>
      </c>
    </row>
    <row r="2129" s="4" customFormat="1" ht="17.6" spans="1:7">
      <c r="A2129" s="6" t="s">
        <v>335</v>
      </c>
      <c r="B2129" s="6">
        <v>300315</v>
      </c>
      <c r="C2129" s="6" t="s">
        <v>2377</v>
      </c>
      <c r="D2129" s="6" t="s">
        <v>242</v>
      </c>
      <c r="E2129" s="6">
        <v>0.4047</v>
      </c>
      <c r="F2129" s="6">
        <v>0.2803</v>
      </c>
      <c r="G2129" s="6">
        <v>5.64</v>
      </c>
    </row>
    <row r="2130" s="4" customFormat="1" ht="17.6" spans="1:7">
      <c r="A2130" s="6" t="s">
        <v>335</v>
      </c>
      <c r="B2130" s="6">
        <v>592</v>
      </c>
      <c r="C2130" s="6" t="s">
        <v>2378</v>
      </c>
      <c r="D2130" s="6" t="s">
        <v>199</v>
      </c>
      <c r="E2130" s="6">
        <v>0.4046</v>
      </c>
      <c r="F2130" s="6">
        <v>0.0124</v>
      </c>
      <c r="G2130" s="6">
        <v>2.29</v>
      </c>
    </row>
    <row r="2131" s="4" customFormat="1" ht="17.6" spans="1:7">
      <c r="A2131" s="6" t="s">
        <v>335</v>
      </c>
      <c r="B2131" s="6">
        <v>2393</v>
      </c>
      <c r="C2131" s="6" t="s">
        <v>2379</v>
      </c>
      <c r="D2131" s="6" t="s">
        <v>342</v>
      </c>
      <c r="E2131" s="6">
        <v>0.4043</v>
      </c>
      <c r="F2131" s="6">
        <v>0.0161</v>
      </c>
      <c r="G2131" s="6">
        <v>23.64</v>
      </c>
    </row>
    <row r="2132" s="4" customFormat="1" ht="17.6" spans="1:7">
      <c r="A2132" s="6" t="s">
        <v>193</v>
      </c>
      <c r="B2132" s="6">
        <v>600740</v>
      </c>
      <c r="C2132" s="6" t="s">
        <v>2380</v>
      </c>
      <c r="D2132" s="6" t="s">
        <v>483</v>
      </c>
      <c r="E2132" s="6">
        <v>0.404</v>
      </c>
      <c r="F2132" s="6">
        <v>0.0159</v>
      </c>
      <c r="G2132" s="6">
        <v>5.57</v>
      </c>
    </row>
    <row r="2133" s="4" customFormat="1" ht="17.6" spans="1:7">
      <c r="A2133" s="6" t="s">
        <v>193</v>
      </c>
      <c r="B2133" s="6">
        <v>600725</v>
      </c>
      <c r="C2133" s="6" t="s">
        <v>2381</v>
      </c>
      <c r="D2133" s="6" t="s">
        <v>483</v>
      </c>
      <c r="E2133" s="6">
        <v>0.4038</v>
      </c>
      <c r="F2133" s="6">
        <v>0.5932</v>
      </c>
      <c r="G2133" s="6">
        <v>2.48</v>
      </c>
    </row>
    <row r="2134" s="4" customFormat="1" ht="17.6" spans="1:7">
      <c r="A2134" s="6" t="s">
        <v>193</v>
      </c>
      <c r="B2134" s="6">
        <v>603766</v>
      </c>
      <c r="C2134" s="6" t="s">
        <v>2382</v>
      </c>
      <c r="D2134" s="6" t="s">
        <v>250</v>
      </c>
      <c r="E2134" s="6">
        <v>0.4036</v>
      </c>
      <c r="F2134" s="6">
        <v>0.0272</v>
      </c>
      <c r="G2134" s="6">
        <v>3.55</v>
      </c>
    </row>
    <row r="2135" s="4" customFormat="1" ht="17.6" spans="1:7">
      <c r="A2135" s="6" t="s">
        <v>335</v>
      </c>
      <c r="B2135" s="6">
        <v>300709</v>
      </c>
      <c r="C2135" s="6" t="s">
        <v>2383</v>
      </c>
      <c r="D2135" s="6" t="s">
        <v>408</v>
      </c>
      <c r="E2135" s="6">
        <v>0.4036</v>
      </c>
      <c r="F2135" s="6">
        <v>0.8541</v>
      </c>
      <c r="G2135" s="6">
        <v>93.72</v>
      </c>
    </row>
    <row r="2136" s="4" customFormat="1" ht="17.6" spans="1:7">
      <c r="A2136" s="6" t="s">
        <v>193</v>
      </c>
      <c r="B2136" s="6">
        <v>603129</v>
      </c>
      <c r="C2136" s="6" t="s">
        <v>2384</v>
      </c>
      <c r="D2136" s="6" t="s">
        <v>250</v>
      </c>
      <c r="E2136" s="6">
        <v>0.4024</v>
      </c>
      <c r="F2136" s="6">
        <v>0.907</v>
      </c>
      <c r="G2136" s="6">
        <v>41.8</v>
      </c>
    </row>
    <row r="2137" s="4" customFormat="1" ht="17.6" spans="1:7">
      <c r="A2137" s="6" t="s">
        <v>335</v>
      </c>
      <c r="B2137" s="6">
        <v>2467</v>
      </c>
      <c r="C2137" s="6" t="s">
        <v>2385</v>
      </c>
      <c r="D2137" s="6" t="s">
        <v>610</v>
      </c>
      <c r="E2137" s="6">
        <v>0.4024</v>
      </c>
      <c r="F2137" s="6">
        <v>0.6513</v>
      </c>
      <c r="G2137" s="6">
        <v>6.9</v>
      </c>
    </row>
    <row r="2138" s="4" customFormat="1" ht="17.6" spans="1:7">
      <c r="A2138" s="6" t="s">
        <v>193</v>
      </c>
      <c r="B2138" s="6">
        <v>603059</v>
      </c>
      <c r="C2138" s="6" t="s">
        <v>2386</v>
      </c>
      <c r="D2138" s="6" t="s">
        <v>307</v>
      </c>
      <c r="E2138" s="6">
        <v>0.4023</v>
      </c>
      <c r="F2138" s="6">
        <v>0.0797</v>
      </c>
      <c r="G2138" s="6">
        <v>24.8</v>
      </c>
    </row>
    <row r="2139" s="4" customFormat="1" ht="17.6" spans="1:7">
      <c r="A2139" s="6" t="s">
        <v>193</v>
      </c>
      <c r="B2139" s="6">
        <v>600578</v>
      </c>
      <c r="C2139" s="6" t="s">
        <v>2387</v>
      </c>
      <c r="D2139" s="6" t="s">
        <v>230</v>
      </c>
      <c r="E2139" s="6">
        <v>0.4021</v>
      </c>
      <c r="F2139" s="6">
        <v>0.0239</v>
      </c>
      <c r="G2139" s="6">
        <v>2.89</v>
      </c>
    </row>
    <row r="2140" s="4" customFormat="1" ht="17.6" spans="1:7">
      <c r="A2140" s="6" t="s">
        <v>335</v>
      </c>
      <c r="B2140" s="6">
        <v>686</v>
      </c>
      <c r="C2140" s="6" t="s">
        <v>2388</v>
      </c>
      <c r="D2140" s="6" t="s">
        <v>273</v>
      </c>
      <c r="E2140" s="6">
        <v>0.4015</v>
      </c>
      <c r="F2140" s="6">
        <v>0.1157</v>
      </c>
      <c r="G2140" s="6">
        <v>8.15</v>
      </c>
    </row>
    <row r="2141" s="4" customFormat="1" ht="17.6" spans="1:7">
      <c r="A2141" s="6" t="s">
        <v>335</v>
      </c>
      <c r="B2141" s="6">
        <v>32</v>
      </c>
      <c r="C2141" s="6" t="s">
        <v>2389</v>
      </c>
      <c r="D2141" s="6" t="s">
        <v>370</v>
      </c>
      <c r="E2141" s="6">
        <v>0.4011</v>
      </c>
      <c r="F2141" s="6">
        <v>0.9432</v>
      </c>
      <c r="G2141" s="6">
        <v>18.01</v>
      </c>
    </row>
    <row r="2142" s="4" customFormat="1" ht="17.6" spans="1:7">
      <c r="A2142" s="6" t="s">
        <v>335</v>
      </c>
      <c r="B2142" s="6">
        <v>2417</v>
      </c>
      <c r="C2142" s="6" t="s">
        <v>2390</v>
      </c>
      <c r="D2142" s="6" t="s">
        <v>386</v>
      </c>
      <c r="E2142" s="6">
        <v>0.4009</v>
      </c>
      <c r="F2142" s="6">
        <v>0.9462</v>
      </c>
      <c r="G2142" s="6">
        <v>7.47</v>
      </c>
    </row>
    <row r="2143" s="4" customFormat="1" ht="17.6" spans="1:7">
      <c r="A2143" s="6" t="s">
        <v>193</v>
      </c>
      <c r="B2143" s="6">
        <v>600467</v>
      </c>
      <c r="C2143" s="6" t="s">
        <v>2391</v>
      </c>
      <c r="D2143" s="6" t="s">
        <v>214</v>
      </c>
      <c r="E2143" s="6">
        <v>0.4007</v>
      </c>
      <c r="F2143" s="6">
        <v>0.0646</v>
      </c>
      <c r="G2143" s="6">
        <v>2.54</v>
      </c>
    </row>
    <row r="2144" s="4" customFormat="1" ht="17.6" spans="1:7">
      <c r="A2144" s="6" t="s">
        <v>335</v>
      </c>
      <c r="B2144" s="6">
        <v>2372</v>
      </c>
      <c r="C2144" s="6" t="s">
        <v>2392</v>
      </c>
      <c r="D2144" s="6" t="s">
        <v>305</v>
      </c>
      <c r="E2144" s="6">
        <v>0.4006</v>
      </c>
      <c r="F2144" s="6">
        <v>0.7627</v>
      </c>
      <c r="G2144" s="6">
        <v>12.2</v>
      </c>
    </row>
    <row r="2145" s="4" customFormat="1" ht="17.6" spans="1:7">
      <c r="A2145" s="6" t="s">
        <v>335</v>
      </c>
      <c r="B2145" s="6">
        <v>2651</v>
      </c>
      <c r="C2145" s="6" t="s">
        <v>2393</v>
      </c>
      <c r="D2145" s="6" t="s">
        <v>318</v>
      </c>
      <c r="E2145" s="6">
        <v>0.4005</v>
      </c>
      <c r="F2145" s="6">
        <v>0.2106</v>
      </c>
      <c r="G2145" s="6">
        <v>5.09</v>
      </c>
    </row>
    <row r="2146" s="4" customFormat="1" ht="17.6" spans="1:7">
      <c r="A2146" s="6" t="s">
        <v>335</v>
      </c>
      <c r="B2146" s="6">
        <v>300630</v>
      </c>
      <c r="C2146" s="6" t="s">
        <v>2394</v>
      </c>
      <c r="D2146" s="6" t="s">
        <v>342</v>
      </c>
      <c r="E2146" s="6">
        <v>0.4005</v>
      </c>
      <c r="F2146" s="6">
        <v>0.9377</v>
      </c>
      <c r="G2146" s="6">
        <v>70.9</v>
      </c>
    </row>
    <row r="2147" s="4" customFormat="1" ht="17.6" spans="1:7">
      <c r="A2147" s="6" t="s">
        <v>335</v>
      </c>
      <c r="B2147" s="6">
        <v>300054</v>
      </c>
      <c r="C2147" s="6" t="s">
        <v>2395</v>
      </c>
      <c r="D2147" s="6" t="s">
        <v>257</v>
      </c>
      <c r="E2147" s="6">
        <v>0.399</v>
      </c>
      <c r="F2147" s="6">
        <v>0.3285</v>
      </c>
      <c r="G2147" s="6">
        <v>12.58</v>
      </c>
    </row>
    <row r="2148" s="4" customFormat="1" ht="17.6" spans="1:7">
      <c r="A2148" s="6" t="s">
        <v>193</v>
      </c>
      <c r="B2148" s="6">
        <v>600305</v>
      </c>
      <c r="C2148" s="6" t="s">
        <v>2396</v>
      </c>
      <c r="D2148" s="6" t="s">
        <v>348</v>
      </c>
      <c r="E2148" s="6">
        <v>0.3986</v>
      </c>
      <c r="F2148" s="6">
        <v>0.8839</v>
      </c>
      <c r="G2148" s="6">
        <v>19.09</v>
      </c>
    </row>
    <row r="2149" s="4" customFormat="1" ht="17.6" spans="1:7">
      <c r="A2149" s="6" t="s">
        <v>335</v>
      </c>
      <c r="B2149" s="6">
        <v>2337</v>
      </c>
      <c r="C2149" s="6" t="s">
        <v>2397</v>
      </c>
      <c r="D2149" s="6" t="s">
        <v>318</v>
      </c>
      <c r="E2149" s="6">
        <v>0.3986</v>
      </c>
      <c r="F2149" s="6">
        <v>0.1425</v>
      </c>
      <c r="G2149" s="6">
        <v>3.22</v>
      </c>
    </row>
    <row r="2150" s="4" customFormat="1" ht="17.6" spans="1:7">
      <c r="A2150" s="6" t="s">
        <v>193</v>
      </c>
      <c r="B2150" s="6">
        <v>600223</v>
      </c>
      <c r="C2150" s="6" t="s">
        <v>2398</v>
      </c>
      <c r="D2150" s="6" t="s">
        <v>212</v>
      </c>
      <c r="E2150" s="6">
        <v>0.3984</v>
      </c>
      <c r="F2150" s="6">
        <v>0.5796</v>
      </c>
      <c r="G2150" s="6">
        <v>7.15</v>
      </c>
    </row>
    <row r="2151" s="4" customFormat="1" ht="17.6" spans="1:7">
      <c r="A2151" s="6" t="s">
        <v>193</v>
      </c>
      <c r="B2151" s="6">
        <v>600619</v>
      </c>
      <c r="C2151" s="6" t="s">
        <v>2399</v>
      </c>
      <c r="D2151" s="6" t="s">
        <v>237</v>
      </c>
      <c r="E2151" s="6">
        <v>0.3983</v>
      </c>
      <c r="F2151" s="6">
        <v>0.0371</v>
      </c>
      <c r="G2151" s="6">
        <v>7.88</v>
      </c>
    </row>
    <row r="2152" s="4" customFormat="1" ht="17.6" spans="1:7">
      <c r="A2152" s="6" t="s">
        <v>193</v>
      </c>
      <c r="B2152" s="6">
        <v>603045</v>
      </c>
      <c r="C2152" s="6" t="s">
        <v>2400</v>
      </c>
      <c r="D2152" s="6" t="s">
        <v>222</v>
      </c>
      <c r="E2152" s="6">
        <v>0.3983</v>
      </c>
      <c r="F2152" s="6">
        <v>0.0168</v>
      </c>
      <c r="G2152" s="6">
        <v>12.31</v>
      </c>
    </row>
    <row r="2153" s="4" customFormat="1" ht="17.6" spans="1:7">
      <c r="A2153" s="6" t="s">
        <v>193</v>
      </c>
      <c r="B2153" s="6">
        <v>603656</v>
      </c>
      <c r="C2153" s="6" t="s">
        <v>2401</v>
      </c>
      <c r="D2153" s="6" t="s">
        <v>318</v>
      </c>
      <c r="E2153" s="6">
        <v>0.3979</v>
      </c>
      <c r="F2153" s="6">
        <v>0.029</v>
      </c>
      <c r="G2153" s="6">
        <v>13.4</v>
      </c>
    </row>
    <row r="2154" s="4" customFormat="1" ht="17.6" spans="1:7">
      <c r="A2154" s="6" t="s">
        <v>193</v>
      </c>
      <c r="B2154" s="6">
        <v>601991</v>
      </c>
      <c r="C2154" s="6" t="s">
        <v>2402</v>
      </c>
      <c r="D2154" s="6" t="s">
        <v>230</v>
      </c>
      <c r="E2154" s="6">
        <v>0.3976</v>
      </c>
      <c r="F2154" s="6">
        <v>0.0133</v>
      </c>
      <c r="G2154" s="6">
        <v>2.14</v>
      </c>
    </row>
    <row r="2155" s="4" customFormat="1" ht="17.6" spans="1:7">
      <c r="A2155" s="6" t="s">
        <v>193</v>
      </c>
      <c r="B2155" s="6">
        <v>600019</v>
      </c>
      <c r="C2155" s="6" t="s">
        <v>2403</v>
      </c>
      <c r="D2155" s="6" t="s">
        <v>365</v>
      </c>
      <c r="E2155" s="6">
        <v>0.3967</v>
      </c>
      <c r="F2155" s="6">
        <v>0.1076</v>
      </c>
      <c r="G2155" s="6">
        <v>4.87</v>
      </c>
    </row>
    <row r="2156" s="4" customFormat="1" ht="17.6" spans="1:7">
      <c r="A2156" s="6" t="s">
        <v>335</v>
      </c>
      <c r="B2156" s="6">
        <v>902</v>
      </c>
      <c r="C2156" s="6" t="s">
        <v>2404</v>
      </c>
      <c r="D2156" s="6" t="s">
        <v>226</v>
      </c>
      <c r="E2156" s="6">
        <v>0.3967</v>
      </c>
      <c r="F2156" s="6">
        <v>0.0523</v>
      </c>
      <c r="G2156" s="6">
        <v>8.42</v>
      </c>
    </row>
    <row r="2157" s="4" customFormat="1" ht="17.6" spans="1:7">
      <c r="A2157" s="6" t="s">
        <v>335</v>
      </c>
      <c r="B2157" s="6">
        <v>2655</v>
      </c>
      <c r="C2157" s="6" t="s">
        <v>2405</v>
      </c>
      <c r="D2157" s="6" t="s">
        <v>370</v>
      </c>
      <c r="E2157" s="6">
        <v>0.3962</v>
      </c>
      <c r="F2157" s="6">
        <v>0.6498</v>
      </c>
      <c r="G2157" s="6">
        <v>9.09</v>
      </c>
    </row>
    <row r="2158" s="4" customFormat="1" ht="17.6" spans="1:7">
      <c r="A2158" s="6" t="s">
        <v>335</v>
      </c>
      <c r="B2158" s="6">
        <v>788</v>
      </c>
      <c r="C2158" s="6" t="s">
        <v>2406</v>
      </c>
      <c r="D2158" s="6" t="s">
        <v>532</v>
      </c>
      <c r="E2158" s="6">
        <v>0.396</v>
      </c>
      <c r="F2158" s="6">
        <v>0.0597</v>
      </c>
      <c r="G2158" s="6">
        <v>6.29</v>
      </c>
    </row>
    <row r="2159" s="4" customFormat="1" ht="17.6" spans="1:7">
      <c r="A2159" s="6" t="s">
        <v>335</v>
      </c>
      <c r="B2159" s="6">
        <v>300119</v>
      </c>
      <c r="C2159" s="6" t="s">
        <v>2407</v>
      </c>
      <c r="D2159" s="6" t="s">
        <v>438</v>
      </c>
      <c r="E2159" s="6">
        <v>0.3957</v>
      </c>
      <c r="F2159" s="6">
        <v>0.7749</v>
      </c>
      <c r="G2159" s="6">
        <v>18.97</v>
      </c>
    </row>
    <row r="2160" s="4" customFormat="1" ht="17.6" spans="1:7">
      <c r="A2160" s="6" t="s">
        <v>193</v>
      </c>
      <c r="B2160" s="6">
        <v>600265</v>
      </c>
      <c r="C2160" s="6" t="s">
        <v>2408</v>
      </c>
      <c r="D2160" s="6" t="s">
        <v>199</v>
      </c>
      <c r="E2160" s="6">
        <v>0.3954</v>
      </c>
      <c r="F2160" s="6">
        <v>0.4214</v>
      </c>
      <c r="G2160" s="6">
        <v>20.44</v>
      </c>
    </row>
    <row r="2161" s="4" customFormat="1" ht="17.6" spans="1:7">
      <c r="A2161" s="6" t="s">
        <v>193</v>
      </c>
      <c r="B2161" s="6">
        <v>603035</v>
      </c>
      <c r="C2161" s="6" t="s">
        <v>2409</v>
      </c>
      <c r="D2161" s="6" t="s">
        <v>283</v>
      </c>
      <c r="E2161" s="6">
        <v>0.3953</v>
      </c>
      <c r="F2161" s="6">
        <v>0.2045</v>
      </c>
      <c r="G2161" s="6">
        <v>11.1</v>
      </c>
    </row>
    <row r="2162" s="4" customFormat="1" ht="17.6" spans="1:7">
      <c r="A2162" s="6" t="s">
        <v>193</v>
      </c>
      <c r="B2162" s="6">
        <v>601880</v>
      </c>
      <c r="C2162" s="6" t="s">
        <v>2410</v>
      </c>
      <c r="D2162" s="6" t="s">
        <v>195</v>
      </c>
      <c r="E2162" s="6">
        <v>0.3952</v>
      </c>
      <c r="F2162" s="6">
        <v>0.3219</v>
      </c>
      <c r="G2162" s="6">
        <v>1.73</v>
      </c>
    </row>
    <row r="2163" s="4" customFormat="1" ht="17.6" spans="1:7">
      <c r="A2163" s="6" t="s">
        <v>335</v>
      </c>
      <c r="B2163" s="6">
        <v>2158</v>
      </c>
      <c r="C2163" s="6" t="s">
        <v>2411</v>
      </c>
      <c r="D2163" s="6" t="s">
        <v>237</v>
      </c>
      <c r="E2163" s="6">
        <v>0.3946</v>
      </c>
      <c r="F2163" s="6">
        <v>0.4422</v>
      </c>
      <c r="G2163" s="6">
        <v>12.45</v>
      </c>
    </row>
    <row r="2164" s="4" customFormat="1" ht="17.6" spans="1:7">
      <c r="A2164" s="6" t="s">
        <v>335</v>
      </c>
      <c r="B2164" s="6">
        <v>2892</v>
      </c>
      <c r="C2164" s="6" t="s">
        <v>2412</v>
      </c>
      <c r="D2164" s="6" t="s">
        <v>220</v>
      </c>
      <c r="E2164" s="6">
        <v>0.3939</v>
      </c>
      <c r="F2164" s="6">
        <v>0.5008</v>
      </c>
      <c r="G2164" s="6">
        <v>24.76</v>
      </c>
    </row>
    <row r="2165" s="4" customFormat="1" ht="17.6" spans="1:7">
      <c r="A2165" s="6" t="s">
        <v>335</v>
      </c>
      <c r="B2165" s="6">
        <v>2970</v>
      </c>
      <c r="C2165" s="6" t="s">
        <v>2413</v>
      </c>
      <c r="D2165" s="6" t="s">
        <v>370</v>
      </c>
      <c r="E2165" s="6">
        <v>0.3933</v>
      </c>
      <c r="F2165" s="6">
        <v>0.3933</v>
      </c>
      <c r="G2165" s="6">
        <v>105.93</v>
      </c>
    </row>
    <row r="2166" s="4" customFormat="1" ht="17.6" spans="1:7">
      <c r="A2166" s="6" t="s">
        <v>193</v>
      </c>
      <c r="B2166" s="6">
        <v>603568</v>
      </c>
      <c r="C2166" s="6" t="s">
        <v>2414</v>
      </c>
      <c r="D2166" s="6" t="s">
        <v>359</v>
      </c>
      <c r="E2166" s="6">
        <v>0.393</v>
      </c>
      <c r="F2166" s="6">
        <v>0.3522</v>
      </c>
      <c r="G2166" s="6">
        <v>29.96</v>
      </c>
    </row>
    <row r="2167" s="4" customFormat="1" ht="17.6" spans="1:7">
      <c r="A2167" s="6" t="s">
        <v>335</v>
      </c>
      <c r="B2167" s="6">
        <v>300415</v>
      </c>
      <c r="C2167" s="6" t="s">
        <v>2415</v>
      </c>
      <c r="D2167" s="6" t="s">
        <v>318</v>
      </c>
      <c r="E2167" s="6">
        <v>0.3925</v>
      </c>
      <c r="F2167" s="6">
        <v>0.0361</v>
      </c>
      <c r="G2167" s="6">
        <v>6.85</v>
      </c>
    </row>
    <row r="2168" s="4" customFormat="1" ht="17.6" spans="1:7">
      <c r="A2168" s="6" t="s">
        <v>193</v>
      </c>
      <c r="B2168" s="6">
        <v>603839</v>
      </c>
      <c r="C2168" s="6" t="s">
        <v>2416</v>
      </c>
      <c r="D2168" s="6" t="s">
        <v>201</v>
      </c>
      <c r="E2168" s="6">
        <v>0.3921</v>
      </c>
      <c r="F2168" s="6">
        <v>0.2312</v>
      </c>
      <c r="G2168" s="6">
        <v>12.07</v>
      </c>
    </row>
    <row r="2169" s="4" customFormat="1" ht="17.6" spans="1:7">
      <c r="A2169" s="6" t="s">
        <v>335</v>
      </c>
      <c r="B2169" s="6">
        <v>2613</v>
      </c>
      <c r="C2169" s="6" t="s">
        <v>2417</v>
      </c>
      <c r="D2169" s="6" t="s">
        <v>318</v>
      </c>
      <c r="E2169" s="6">
        <v>0.3917</v>
      </c>
      <c r="F2169" s="6">
        <v>0.5172</v>
      </c>
      <c r="G2169" s="6">
        <v>3.63</v>
      </c>
    </row>
    <row r="2170" s="4" customFormat="1" ht="17.6" spans="1:7">
      <c r="A2170" s="6" t="s">
        <v>193</v>
      </c>
      <c r="B2170" s="6">
        <v>600228</v>
      </c>
      <c r="C2170" s="6" t="s">
        <v>2418</v>
      </c>
      <c r="D2170" s="6" t="s">
        <v>257</v>
      </c>
      <c r="E2170" s="6">
        <v>0.3915</v>
      </c>
      <c r="F2170" s="6">
        <v>0.487</v>
      </c>
      <c r="G2170" s="6">
        <v>11.55</v>
      </c>
    </row>
    <row r="2171" s="4" customFormat="1" ht="17.6" spans="1:7">
      <c r="A2171" s="6" t="s">
        <v>335</v>
      </c>
      <c r="B2171" s="6">
        <v>557</v>
      </c>
      <c r="C2171" s="6" t="s">
        <v>2419</v>
      </c>
      <c r="D2171" s="6" t="s">
        <v>490</v>
      </c>
      <c r="E2171" s="6">
        <v>0.3911</v>
      </c>
      <c r="F2171" s="6">
        <v>0.0103</v>
      </c>
      <c r="G2171" s="6">
        <v>2.84</v>
      </c>
    </row>
    <row r="2172" s="4" customFormat="1" ht="17.6" spans="1:7">
      <c r="A2172" s="6" t="s">
        <v>335</v>
      </c>
      <c r="B2172" s="6">
        <v>2650</v>
      </c>
      <c r="C2172" s="6" t="s">
        <v>2420</v>
      </c>
      <c r="D2172" s="6" t="s">
        <v>348</v>
      </c>
      <c r="E2172" s="6">
        <v>0.3901</v>
      </c>
      <c r="F2172" s="6">
        <v>0.1661</v>
      </c>
      <c r="G2172" s="6">
        <v>4.14</v>
      </c>
    </row>
    <row r="2173" s="4" customFormat="1" ht="17.6" spans="1:7">
      <c r="A2173" s="6" t="s">
        <v>335</v>
      </c>
      <c r="B2173" s="6">
        <v>603</v>
      </c>
      <c r="C2173" s="6" t="s">
        <v>2421</v>
      </c>
      <c r="D2173" s="6" t="s">
        <v>222</v>
      </c>
      <c r="E2173" s="6">
        <v>0.3892</v>
      </c>
      <c r="F2173" s="6">
        <v>0.105</v>
      </c>
      <c r="G2173" s="6">
        <v>10.89</v>
      </c>
    </row>
    <row r="2174" s="4" customFormat="1" ht="17.6" spans="1:7">
      <c r="A2174" s="6" t="s">
        <v>193</v>
      </c>
      <c r="B2174" s="6">
        <v>603518</v>
      </c>
      <c r="C2174" s="6" t="s">
        <v>2422</v>
      </c>
      <c r="D2174" s="6" t="s">
        <v>201</v>
      </c>
      <c r="E2174" s="6">
        <v>0.389</v>
      </c>
      <c r="F2174" s="6">
        <v>0.3806</v>
      </c>
      <c r="G2174" s="6">
        <v>6.32</v>
      </c>
    </row>
    <row r="2175" s="4" customFormat="1" ht="17.6" spans="1:7">
      <c r="A2175" s="6" t="s">
        <v>335</v>
      </c>
      <c r="B2175" s="6">
        <v>300234</v>
      </c>
      <c r="C2175" s="6" t="s">
        <v>2423</v>
      </c>
      <c r="D2175" s="6" t="s">
        <v>305</v>
      </c>
      <c r="E2175" s="6">
        <v>0.3889</v>
      </c>
      <c r="F2175" s="6">
        <v>0.4174</v>
      </c>
      <c r="G2175" s="6">
        <v>6.75</v>
      </c>
    </row>
    <row r="2176" s="4" customFormat="1" ht="17.6" spans="1:7">
      <c r="A2176" s="6" t="s">
        <v>335</v>
      </c>
      <c r="B2176" s="6">
        <v>597</v>
      </c>
      <c r="C2176" s="6" t="s">
        <v>2424</v>
      </c>
      <c r="D2176" s="6" t="s">
        <v>342</v>
      </c>
      <c r="E2176" s="6">
        <v>0.3887</v>
      </c>
      <c r="F2176" s="6">
        <v>0.2747</v>
      </c>
      <c r="G2176" s="6">
        <v>7.27</v>
      </c>
    </row>
    <row r="2177" s="4" customFormat="1" ht="17.6" spans="1:7">
      <c r="A2177" s="6" t="s">
        <v>193</v>
      </c>
      <c r="B2177" s="6">
        <v>600481</v>
      </c>
      <c r="C2177" s="6" t="s">
        <v>2425</v>
      </c>
      <c r="D2177" s="6" t="s">
        <v>237</v>
      </c>
      <c r="E2177" s="6">
        <v>0.3886</v>
      </c>
      <c r="F2177" s="6">
        <v>0.0494</v>
      </c>
      <c r="G2177" s="6">
        <v>3.03</v>
      </c>
    </row>
    <row r="2178" s="4" customFormat="1" ht="17.6" spans="1:7">
      <c r="A2178" s="6" t="s">
        <v>193</v>
      </c>
      <c r="B2178" s="6">
        <v>600187</v>
      </c>
      <c r="C2178" s="6" t="s">
        <v>2426</v>
      </c>
      <c r="D2178" s="6" t="s">
        <v>2040</v>
      </c>
      <c r="E2178" s="6">
        <v>0.3876</v>
      </c>
      <c r="F2178" s="6">
        <v>0.0022</v>
      </c>
      <c r="G2178" s="6">
        <v>2.23</v>
      </c>
    </row>
    <row r="2179" s="4" customFormat="1" ht="17.6" spans="1:7">
      <c r="A2179" s="6" t="s">
        <v>335</v>
      </c>
      <c r="B2179" s="6">
        <v>300035</v>
      </c>
      <c r="C2179" s="6" t="s">
        <v>2427</v>
      </c>
      <c r="D2179" s="6" t="s">
        <v>318</v>
      </c>
      <c r="E2179" s="6">
        <v>0.3874</v>
      </c>
      <c r="F2179" s="6">
        <v>0.5638</v>
      </c>
      <c r="G2179" s="6">
        <v>7.39</v>
      </c>
    </row>
    <row r="2180" s="4" customFormat="1" ht="17.6" spans="1:7">
      <c r="A2180" s="6" t="s">
        <v>193</v>
      </c>
      <c r="B2180" s="6">
        <v>603299</v>
      </c>
      <c r="C2180" s="6" t="s">
        <v>2428</v>
      </c>
      <c r="D2180" s="6" t="s">
        <v>348</v>
      </c>
      <c r="E2180" s="6">
        <v>0.3869</v>
      </c>
      <c r="F2180" s="6">
        <v>0.0064</v>
      </c>
      <c r="G2180" s="6">
        <v>5.92</v>
      </c>
    </row>
    <row r="2181" s="4" customFormat="1" ht="17.6" spans="1:7">
      <c r="A2181" s="6" t="s">
        <v>335</v>
      </c>
      <c r="B2181" s="6">
        <v>2119</v>
      </c>
      <c r="C2181" s="6" t="s">
        <v>2429</v>
      </c>
      <c r="D2181" s="6" t="s">
        <v>408</v>
      </c>
      <c r="E2181" s="6">
        <v>0.3863</v>
      </c>
      <c r="F2181" s="6">
        <v>0.6167</v>
      </c>
      <c r="G2181" s="6">
        <v>12.1</v>
      </c>
    </row>
    <row r="2182" s="4" customFormat="1" ht="17.6" spans="1:7">
      <c r="A2182" s="6" t="s">
        <v>193</v>
      </c>
      <c r="B2182" s="6">
        <v>600031</v>
      </c>
      <c r="C2182" s="6" t="s">
        <v>2430</v>
      </c>
      <c r="D2182" s="6" t="s">
        <v>318</v>
      </c>
      <c r="E2182" s="6">
        <v>0.386</v>
      </c>
      <c r="F2182" s="6">
        <v>0.7525</v>
      </c>
      <c r="G2182" s="6">
        <v>19.65</v>
      </c>
    </row>
    <row r="2183" s="4" customFormat="1" ht="17.6" spans="1:7">
      <c r="A2183" s="6" t="s">
        <v>335</v>
      </c>
      <c r="B2183" s="6">
        <v>2098</v>
      </c>
      <c r="C2183" s="6" t="s">
        <v>2431</v>
      </c>
      <c r="D2183" s="6" t="s">
        <v>201</v>
      </c>
      <c r="E2183" s="6">
        <v>0.386</v>
      </c>
      <c r="F2183" s="6">
        <v>0.386</v>
      </c>
      <c r="G2183" s="6">
        <v>5.18</v>
      </c>
    </row>
    <row r="2184" s="4" customFormat="1" ht="17.6" spans="1:7">
      <c r="A2184" s="6" t="s">
        <v>193</v>
      </c>
      <c r="B2184" s="6">
        <v>603697</v>
      </c>
      <c r="C2184" s="6" t="s">
        <v>2432</v>
      </c>
      <c r="D2184" s="6" t="s">
        <v>348</v>
      </c>
      <c r="E2184" s="6">
        <v>0.3859</v>
      </c>
      <c r="F2184" s="6">
        <v>0.0954</v>
      </c>
      <c r="G2184" s="6">
        <v>12.88</v>
      </c>
    </row>
    <row r="2185" s="4" customFormat="1" ht="17.6" spans="1:7">
      <c r="A2185" s="6" t="s">
        <v>193</v>
      </c>
      <c r="B2185" s="6">
        <v>603726</v>
      </c>
      <c r="C2185" s="6" t="s">
        <v>2433</v>
      </c>
      <c r="D2185" s="6" t="s">
        <v>237</v>
      </c>
      <c r="E2185" s="6">
        <v>0.3856</v>
      </c>
      <c r="F2185" s="6">
        <v>0.161</v>
      </c>
      <c r="G2185" s="6">
        <v>12.09</v>
      </c>
    </row>
    <row r="2186" s="4" customFormat="1" ht="17.6" spans="1:7">
      <c r="A2186" s="6" t="s">
        <v>335</v>
      </c>
      <c r="B2186" s="6">
        <v>2126</v>
      </c>
      <c r="C2186" s="6" t="s">
        <v>2434</v>
      </c>
      <c r="D2186" s="6" t="s">
        <v>283</v>
      </c>
      <c r="E2186" s="6">
        <v>0.3852</v>
      </c>
      <c r="F2186" s="6">
        <v>0.3294</v>
      </c>
      <c r="G2186" s="6">
        <v>9.24</v>
      </c>
    </row>
    <row r="2187" s="4" customFormat="1" ht="17.6" spans="1:7">
      <c r="A2187" s="6" t="s">
        <v>335</v>
      </c>
      <c r="B2187" s="6">
        <v>300536</v>
      </c>
      <c r="C2187" s="6" t="s">
        <v>2435</v>
      </c>
      <c r="D2187" s="6" t="s">
        <v>285</v>
      </c>
      <c r="E2187" s="6">
        <v>0.385</v>
      </c>
      <c r="F2187" s="6">
        <v>0.2323</v>
      </c>
      <c r="G2187" s="6">
        <v>7.19</v>
      </c>
    </row>
    <row r="2188" s="4" customFormat="1" ht="17.6" spans="1:7">
      <c r="A2188" s="6" t="s">
        <v>335</v>
      </c>
      <c r="B2188" s="6">
        <v>300236</v>
      </c>
      <c r="C2188" s="6" t="s">
        <v>2436</v>
      </c>
      <c r="D2188" s="6" t="s">
        <v>309</v>
      </c>
      <c r="E2188" s="6">
        <v>0.3842</v>
      </c>
      <c r="F2188" s="6">
        <v>0.9607</v>
      </c>
      <c r="G2188" s="6">
        <v>50.39</v>
      </c>
    </row>
    <row r="2189" s="4" customFormat="1" ht="17.6" spans="1:7">
      <c r="A2189" s="6" t="s">
        <v>335</v>
      </c>
      <c r="B2189" s="6">
        <v>888</v>
      </c>
      <c r="C2189" s="6" t="s">
        <v>2437</v>
      </c>
      <c r="D2189" s="6" t="s">
        <v>235</v>
      </c>
      <c r="E2189" s="6">
        <v>0.3834</v>
      </c>
      <c r="F2189" s="6">
        <v>0.0821</v>
      </c>
      <c r="G2189" s="6">
        <v>6.14</v>
      </c>
    </row>
    <row r="2190" s="4" customFormat="1" ht="17.6" spans="1:7">
      <c r="A2190" s="6" t="s">
        <v>335</v>
      </c>
      <c r="B2190" s="6">
        <v>300031</v>
      </c>
      <c r="C2190" s="6" t="s">
        <v>2438</v>
      </c>
      <c r="D2190" s="6" t="s">
        <v>242</v>
      </c>
      <c r="E2190" s="6">
        <v>0.3833</v>
      </c>
      <c r="F2190" s="6">
        <v>0.7195</v>
      </c>
      <c r="G2190" s="6">
        <v>20.03</v>
      </c>
    </row>
    <row r="2191" s="4" customFormat="1" ht="17.6" spans="1:7">
      <c r="A2191" s="6" t="s">
        <v>193</v>
      </c>
      <c r="B2191" s="6">
        <v>600658</v>
      </c>
      <c r="C2191" s="6" t="s">
        <v>2439</v>
      </c>
      <c r="D2191" s="6" t="s">
        <v>1419</v>
      </c>
      <c r="E2191" s="6">
        <v>0.3828</v>
      </c>
      <c r="F2191" s="6">
        <v>0.0668</v>
      </c>
      <c r="G2191" s="6">
        <v>4.84</v>
      </c>
    </row>
    <row r="2192" s="4" customFormat="1" ht="17.6" spans="1:7">
      <c r="A2192" s="6" t="s">
        <v>193</v>
      </c>
      <c r="B2192" s="6">
        <v>600897</v>
      </c>
      <c r="C2192" s="6" t="s">
        <v>2440</v>
      </c>
      <c r="D2192" s="6" t="s">
        <v>195</v>
      </c>
      <c r="E2192" s="6">
        <v>0.3822</v>
      </c>
      <c r="F2192" s="6">
        <v>0.0091</v>
      </c>
      <c r="G2192" s="6">
        <v>17.75</v>
      </c>
    </row>
    <row r="2193" s="4" customFormat="1" ht="17.6" spans="1:7">
      <c r="A2193" s="6" t="s">
        <v>335</v>
      </c>
      <c r="B2193" s="6">
        <v>300014</v>
      </c>
      <c r="C2193" s="6" t="s">
        <v>2441</v>
      </c>
      <c r="D2193" s="6" t="s">
        <v>370</v>
      </c>
      <c r="E2193" s="6">
        <v>0.3821</v>
      </c>
      <c r="F2193" s="6">
        <v>0.6993</v>
      </c>
      <c r="G2193" s="6">
        <v>67.5</v>
      </c>
    </row>
    <row r="2194" s="4" customFormat="1" ht="17.6" spans="1:7">
      <c r="A2194" s="6" t="s">
        <v>193</v>
      </c>
      <c r="B2194" s="6">
        <v>603306</v>
      </c>
      <c r="C2194" s="6" t="s">
        <v>2442</v>
      </c>
      <c r="D2194" s="6" t="s">
        <v>283</v>
      </c>
      <c r="E2194" s="6">
        <v>0.3819</v>
      </c>
      <c r="F2194" s="6">
        <v>0.1622</v>
      </c>
      <c r="G2194" s="6">
        <v>14.65</v>
      </c>
    </row>
    <row r="2195" s="4" customFormat="1" ht="17.6" spans="1:7">
      <c r="A2195" s="6" t="s">
        <v>193</v>
      </c>
      <c r="B2195" s="6">
        <v>688080</v>
      </c>
      <c r="C2195" s="6" t="s">
        <v>2443</v>
      </c>
      <c r="D2195" s="6"/>
      <c r="E2195" s="6">
        <v>0.3818</v>
      </c>
      <c r="F2195" s="6">
        <v>0.0364</v>
      </c>
      <c r="G2195" s="6">
        <v>70.9</v>
      </c>
    </row>
    <row r="2196" s="4" customFormat="1" ht="17.6" spans="1:7">
      <c r="A2196" s="6" t="s">
        <v>335</v>
      </c>
      <c r="B2196" s="6">
        <v>2338</v>
      </c>
      <c r="C2196" s="6" t="s">
        <v>2444</v>
      </c>
      <c r="D2196" s="6" t="s">
        <v>370</v>
      </c>
      <c r="E2196" s="6">
        <v>0.3816</v>
      </c>
      <c r="F2196" s="6">
        <v>0.3388</v>
      </c>
      <c r="G2196" s="6">
        <v>14.74</v>
      </c>
    </row>
    <row r="2197" s="4" customFormat="1" ht="17.6" spans="1:7">
      <c r="A2197" s="6" t="s">
        <v>335</v>
      </c>
      <c r="B2197" s="6">
        <v>962</v>
      </c>
      <c r="C2197" s="6" t="s">
        <v>2445</v>
      </c>
      <c r="D2197" s="6" t="s">
        <v>222</v>
      </c>
      <c r="E2197" s="6">
        <v>0.3812</v>
      </c>
      <c r="F2197" s="6">
        <v>0.1931</v>
      </c>
      <c r="G2197" s="6">
        <v>5.93</v>
      </c>
    </row>
    <row r="2198" s="4" customFormat="1" ht="17.6" spans="1:7">
      <c r="A2198" s="6" t="s">
        <v>193</v>
      </c>
      <c r="B2198" s="6">
        <v>900903</v>
      </c>
      <c r="C2198" s="6" t="s">
        <v>2446</v>
      </c>
      <c r="D2198" s="6"/>
      <c r="E2198" s="6">
        <v>0.3805</v>
      </c>
      <c r="F2198" s="6">
        <v>0.0004</v>
      </c>
      <c r="G2198" s="6">
        <v>0.355</v>
      </c>
    </row>
    <row r="2199" s="4" customFormat="1" ht="17.6" spans="1:7">
      <c r="A2199" s="6" t="s">
        <v>193</v>
      </c>
      <c r="B2199" s="6">
        <v>600300</v>
      </c>
      <c r="C2199" s="6" t="s">
        <v>2447</v>
      </c>
      <c r="D2199" s="6" t="s">
        <v>311</v>
      </c>
      <c r="E2199" s="6">
        <v>0.38</v>
      </c>
      <c r="F2199" s="6">
        <v>0.135</v>
      </c>
      <c r="G2199" s="6">
        <v>3.14</v>
      </c>
    </row>
    <row r="2200" s="4" customFormat="1" ht="17.6" spans="1:7">
      <c r="A2200" s="6" t="s">
        <v>335</v>
      </c>
      <c r="B2200" s="6">
        <v>31</v>
      </c>
      <c r="C2200" s="6" t="s">
        <v>2448</v>
      </c>
      <c r="D2200" s="6" t="s">
        <v>212</v>
      </c>
      <c r="E2200" s="6">
        <v>0.3798</v>
      </c>
      <c r="F2200" s="6">
        <v>0.0451</v>
      </c>
      <c r="G2200" s="6">
        <v>5.39</v>
      </c>
    </row>
    <row r="2201" s="4" customFormat="1" ht="17.6" spans="1:7">
      <c r="A2201" s="6" t="s">
        <v>193</v>
      </c>
      <c r="B2201" s="6">
        <v>600662</v>
      </c>
      <c r="C2201" s="6" t="s">
        <v>2449</v>
      </c>
      <c r="D2201" s="6" t="s">
        <v>490</v>
      </c>
      <c r="E2201" s="6">
        <v>0.3795</v>
      </c>
      <c r="F2201" s="6">
        <v>0.0247</v>
      </c>
      <c r="G2201" s="6">
        <v>3.78</v>
      </c>
    </row>
    <row r="2202" s="4" customFormat="1" ht="17.6" spans="1:7">
      <c r="A2202" s="6" t="s">
        <v>335</v>
      </c>
      <c r="B2202" s="6">
        <v>300427</v>
      </c>
      <c r="C2202" s="6" t="s">
        <v>2450</v>
      </c>
      <c r="D2202" s="6" t="s">
        <v>220</v>
      </c>
      <c r="E2202" s="6">
        <v>0.3795</v>
      </c>
      <c r="F2202" s="6">
        <v>0.3597</v>
      </c>
      <c r="G2202" s="6">
        <v>19.05</v>
      </c>
    </row>
    <row r="2203" s="4" customFormat="1" ht="17.6" spans="1:7">
      <c r="A2203" s="6" t="s">
        <v>193</v>
      </c>
      <c r="B2203" s="6">
        <v>688166</v>
      </c>
      <c r="C2203" s="6" t="s">
        <v>2451</v>
      </c>
      <c r="D2203" s="6" t="s">
        <v>532</v>
      </c>
      <c r="E2203" s="6">
        <v>0.3793</v>
      </c>
      <c r="F2203" s="6">
        <v>0.7845</v>
      </c>
      <c r="G2203" s="6">
        <v>48</v>
      </c>
    </row>
    <row r="2204" s="4" customFormat="1" ht="17.6" spans="1:7">
      <c r="A2204" s="6" t="s">
        <v>335</v>
      </c>
      <c r="B2204" s="6">
        <v>2505</v>
      </c>
      <c r="C2204" s="6" t="s">
        <v>2452</v>
      </c>
      <c r="D2204" s="6" t="s">
        <v>214</v>
      </c>
      <c r="E2204" s="6">
        <v>0.3793</v>
      </c>
      <c r="F2204" s="6">
        <v>0.6711</v>
      </c>
      <c r="G2204" s="6">
        <v>2.52</v>
      </c>
    </row>
    <row r="2205" s="4" customFormat="1" ht="17.6" spans="1:7">
      <c r="A2205" s="6" t="s">
        <v>193</v>
      </c>
      <c r="B2205" s="6">
        <v>600448</v>
      </c>
      <c r="C2205" s="6" t="s">
        <v>2453</v>
      </c>
      <c r="D2205" s="6" t="s">
        <v>276</v>
      </c>
      <c r="E2205" s="6">
        <v>0.379</v>
      </c>
      <c r="F2205" s="6">
        <v>0.0865</v>
      </c>
      <c r="G2205" s="6">
        <v>4.8</v>
      </c>
    </row>
    <row r="2206" s="4" customFormat="1" ht="17.6" spans="1:7">
      <c r="A2206" s="6" t="s">
        <v>335</v>
      </c>
      <c r="B2206" s="6">
        <v>2621</v>
      </c>
      <c r="C2206" s="6" t="s">
        <v>2454</v>
      </c>
      <c r="D2206" s="6" t="s">
        <v>457</v>
      </c>
      <c r="E2206" s="6">
        <v>0.379</v>
      </c>
      <c r="F2206" s="6">
        <v>0.9968</v>
      </c>
      <c r="G2206" s="6">
        <v>8.65</v>
      </c>
    </row>
    <row r="2207" s="4" customFormat="1" ht="17.6" spans="1:7">
      <c r="A2207" s="6" t="s">
        <v>335</v>
      </c>
      <c r="B2207" s="6">
        <v>300295</v>
      </c>
      <c r="C2207" s="6" t="s">
        <v>2455</v>
      </c>
      <c r="D2207" s="6" t="s">
        <v>325</v>
      </c>
      <c r="E2207" s="6">
        <v>0.379</v>
      </c>
      <c r="F2207" s="6">
        <v>0.0055</v>
      </c>
      <c r="G2207" s="6">
        <v>11.61</v>
      </c>
    </row>
    <row r="2208" s="4" customFormat="1" ht="17.6" spans="1:7">
      <c r="A2208" s="6" t="s">
        <v>335</v>
      </c>
      <c r="B2208" s="6">
        <v>34</v>
      </c>
      <c r="C2208" s="6" t="s">
        <v>2456</v>
      </c>
      <c r="D2208" s="6" t="s">
        <v>370</v>
      </c>
      <c r="E2208" s="6">
        <v>0.3788</v>
      </c>
      <c r="F2208" s="6">
        <v>0.2171</v>
      </c>
      <c r="G2208" s="6">
        <v>24.82</v>
      </c>
    </row>
    <row r="2209" s="4" customFormat="1" ht="17.6" spans="1:7">
      <c r="A2209" s="6" t="s">
        <v>193</v>
      </c>
      <c r="B2209" s="6">
        <v>600636</v>
      </c>
      <c r="C2209" s="6" t="s">
        <v>2457</v>
      </c>
      <c r="D2209" s="6" t="s">
        <v>257</v>
      </c>
      <c r="E2209" s="6">
        <v>0.378</v>
      </c>
      <c r="F2209" s="6">
        <v>0.6376</v>
      </c>
      <c r="G2209" s="6">
        <v>12.38</v>
      </c>
    </row>
    <row r="2210" s="4" customFormat="1" ht="17.6" spans="1:7">
      <c r="A2210" s="6" t="s">
        <v>335</v>
      </c>
      <c r="B2210" s="6">
        <v>2194</v>
      </c>
      <c r="C2210" s="6" t="s">
        <v>2458</v>
      </c>
      <c r="D2210" s="6" t="s">
        <v>245</v>
      </c>
      <c r="E2210" s="6">
        <v>0.3777</v>
      </c>
      <c r="F2210" s="6">
        <v>0.9815</v>
      </c>
      <c r="G2210" s="6">
        <v>26.33</v>
      </c>
    </row>
    <row r="2211" s="4" customFormat="1" ht="17.6" spans="1:7">
      <c r="A2211" s="6" t="s">
        <v>335</v>
      </c>
      <c r="B2211" s="6">
        <v>300089</v>
      </c>
      <c r="C2211" s="6" t="s">
        <v>2459</v>
      </c>
      <c r="D2211" s="6" t="s">
        <v>263</v>
      </c>
      <c r="E2211" s="6">
        <v>0.3774</v>
      </c>
      <c r="F2211" s="6">
        <v>0.7661</v>
      </c>
      <c r="G2211" s="6">
        <v>2.79</v>
      </c>
    </row>
    <row r="2212" s="4" customFormat="1" ht="17.6" spans="1:7">
      <c r="A2212" s="6" t="s">
        <v>335</v>
      </c>
      <c r="B2212" s="6">
        <v>300701</v>
      </c>
      <c r="C2212" s="6" t="s">
        <v>2460</v>
      </c>
      <c r="D2212" s="6" t="s">
        <v>546</v>
      </c>
      <c r="E2212" s="6">
        <v>0.3774</v>
      </c>
      <c r="F2212" s="6">
        <v>0.5597</v>
      </c>
      <c r="G2212" s="6">
        <v>31.02</v>
      </c>
    </row>
    <row r="2213" s="4" customFormat="1" ht="17.6" spans="1:7">
      <c r="A2213" s="6" t="s">
        <v>193</v>
      </c>
      <c r="B2213" s="6">
        <v>600624</v>
      </c>
      <c r="C2213" s="6" t="s">
        <v>2461</v>
      </c>
      <c r="D2213" s="6" t="s">
        <v>342</v>
      </c>
      <c r="E2213" s="6">
        <v>0.3764</v>
      </c>
      <c r="F2213" s="6">
        <v>0.3789</v>
      </c>
      <c r="G2213" s="6">
        <v>8.39</v>
      </c>
    </row>
    <row r="2214" s="4" customFormat="1" ht="17.6" spans="1:7">
      <c r="A2214" s="6" t="s">
        <v>335</v>
      </c>
      <c r="B2214" s="6">
        <v>677</v>
      </c>
      <c r="C2214" s="6" t="s">
        <v>2462</v>
      </c>
      <c r="D2214" s="6" t="s">
        <v>270</v>
      </c>
      <c r="E2214" s="6">
        <v>0.3762</v>
      </c>
      <c r="F2214" s="6">
        <v>0.4182</v>
      </c>
      <c r="G2214" s="6">
        <v>3.17</v>
      </c>
    </row>
    <row r="2215" s="4" customFormat="1" ht="17.6" spans="1:7">
      <c r="A2215" s="6" t="s">
        <v>335</v>
      </c>
      <c r="B2215" s="6">
        <v>2344</v>
      </c>
      <c r="C2215" s="6" t="s">
        <v>2463</v>
      </c>
      <c r="D2215" s="6" t="s">
        <v>856</v>
      </c>
      <c r="E2215" s="6">
        <v>0.3762</v>
      </c>
      <c r="F2215" s="6">
        <v>0.0198</v>
      </c>
      <c r="G2215" s="6">
        <v>3.92</v>
      </c>
    </row>
    <row r="2216" s="4" customFormat="1" ht="17.6" spans="1:7">
      <c r="A2216" s="6" t="s">
        <v>335</v>
      </c>
      <c r="B2216" s="6">
        <v>300437</v>
      </c>
      <c r="C2216" s="6" t="s">
        <v>2464</v>
      </c>
      <c r="D2216" s="6" t="s">
        <v>309</v>
      </c>
      <c r="E2216" s="6">
        <v>0.3755</v>
      </c>
      <c r="F2216" s="6">
        <v>0.0072</v>
      </c>
      <c r="G2216" s="6">
        <v>10.31</v>
      </c>
    </row>
    <row r="2217" s="4" customFormat="1" ht="17.6" spans="1:7">
      <c r="A2217" s="6" t="s">
        <v>335</v>
      </c>
      <c r="B2217" s="6">
        <v>2414</v>
      </c>
      <c r="C2217" s="6" t="s">
        <v>2465</v>
      </c>
      <c r="D2217" s="6" t="s">
        <v>370</v>
      </c>
      <c r="E2217" s="6">
        <v>0.3753</v>
      </c>
      <c r="F2217" s="6">
        <v>0.9926</v>
      </c>
      <c r="G2217" s="6">
        <v>40.89</v>
      </c>
    </row>
    <row r="2218" s="4" customFormat="1" ht="17.6" spans="1:7">
      <c r="A2218" s="6" t="s">
        <v>335</v>
      </c>
      <c r="B2218" s="6">
        <v>2878</v>
      </c>
      <c r="C2218" s="6" t="s">
        <v>2466</v>
      </c>
      <c r="D2218" s="6" t="s">
        <v>206</v>
      </c>
      <c r="E2218" s="6">
        <v>0.3752</v>
      </c>
      <c r="F2218" s="6">
        <v>0.8378</v>
      </c>
      <c r="G2218" s="6">
        <v>30.97</v>
      </c>
    </row>
    <row r="2219" s="4" customFormat="1" ht="17.6" spans="1:7">
      <c r="A2219" s="6" t="s">
        <v>193</v>
      </c>
      <c r="B2219" s="6">
        <v>603538</v>
      </c>
      <c r="C2219" s="6" t="s">
        <v>2467</v>
      </c>
      <c r="D2219" s="6" t="s">
        <v>342</v>
      </c>
      <c r="E2219" s="6">
        <v>0.3748</v>
      </c>
      <c r="F2219" s="6">
        <v>0.9704</v>
      </c>
      <c r="G2219" s="6">
        <v>34.53</v>
      </c>
    </row>
    <row r="2220" s="4" customFormat="1" ht="17.6" spans="1:7">
      <c r="A2220" s="6" t="s">
        <v>193</v>
      </c>
      <c r="B2220" s="6">
        <v>600699</v>
      </c>
      <c r="C2220" s="6" t="s">
        <v>2468</v>
      </c>
      <c r="D2220" s="6" t="s">
        <v>283</v>
      </c>
      <c r="E2220" s="6">
        <v>0.3742</v>
      </c>
      <c r="F2220" s="6">
        <v>0.5039</v>
      </c>
      <c r="G2220" s="6">
        <v>20.35</v>
      </c>
    </row>
    <row r="2221" s="4" customFormat="1" ht="17.6" spans="1:7">
      <c r="A2221" s="6" t="s">
        <v>335</v>
      </c>
      <c r="B2221" s="6">
        <v>300383</v>
      </c>
      <c r="C2221" s="6" t="s">
        <v>162</v>
      </c>
      <c r="D2221" s="6" t="s">
        <v>325</v>
      </c>
      <c r="E2221" s="6">
        <v>0.3736</v>
      </c>
      <c r="F2221" s="6">
        <v>0.5454</v>
      </c>
      <c r="G2221" s="6">
        <v>27.25</v>
      </c>
    </row>
    <row r="2222" s="4" customFormat="1" ht="17.6" spans="1:7">
      <c r="A2222" s="6" t="s">
        <v>193</v>
      </c>
      <c r="B2222" s="6">
        <v>603868</v>
      </c>
      <c r="C2222" s="6" t="s">
        <v>2469</v>
      </c>
      <c r="D2222" s="6" t="s">
        <v>265</v>
      </c>
      <c r="E2222" s="6">
        <v>0.373</v>
      </c>
      <c r="F2222" s="6">
        <v>0.0894</v>
      </c>
      <c r="G2222" s="6">
        <v>34.83</v>
      </c>
    </row>
    <row r="2223" s="4" customFormat="1" ht="17.6" spans="1:7">
      <c r="A2223" s="6" t="s">
        <v>335</v>
      </c>
      <c r="B2223" s="6">
        <v>2812</v>
      </c>
      <c r="C2223" s="6" t="s">
        <v>2470</v>
      </c>
      <c r="D2223" s="6" t="s">
        <v>298</v>
      </c>
      <c r="E2223" s="6">
        <v>0.373</v>
      </c>
      <c r="F2223" s="6">
        <v>0.9274</v>
      </c>
      <c r="G2223" s="6">
        <v>54.81</v>
      </c>
    </row>
    <row r="2224" s="4" customFormat="1" ht="17.6" spans="1:7">
      <c r="A2224" s="6" t="s">
        <v>335</v>
      </c>
      <c r="B2224" s="6">
        <v>2891</v>
      </c>
      <c r="C2224" s="6" t="s">
        <v>2471</v>
      </c>
      <c r="D2224" s="6" t="s">
        <v>348</v>
      </c>
      <c r="E2224" s="6">
        <v>0.3717</v>
      </c>
      <c r="F2224" s="6">
        <v>0.9658</v>
      </c>
      <c r="G2224" s="6">
        <v>25.66</v>
      </c>
    </row>
    <row r="2225" s="4" customFormat="1" ht="17.6" spans="1:7">
      <c r="A2225" s="6" t="s">
        <v>335</v>
      </c>
      <c r="B2225" s="6">
        <v>2796</v>
      </c>
      <c r="C2225" s="6" t="s">
        <v>2472</v>
      </c>
      <c r="D2225" s="6" t="s">
        <v>318</v>
      </c>
      <c r="E2225" s="6">
        <v>0.3716</v>
      </c>
      <c r="F2225" s="6">
        <v>0.4454</v>
      </c>
      <c r="G2225" s="6">
        <v>35.3</v>
      </c>
    </row>
    <row r="2226" s="4" customFormat="1" ht="17.6" spans="1:7">
      <c r="A2226" s="6" t="s">
        <v>335</v>
      </c>
      <c r="B2226" s="6">
        <v>300312</v>
      </c>
      <c r="C2226" s="6" t="s">
        <v>2473</v>
      </c>
      <c r="D2226" s="6" t="s">
        <v>386</v>
      </c>
      <c r="E2226" s="6">
        <v>0.3716</v>
      </c>
      <c r="F2226" s="6">
        <v>1</v>
      </c>
      <c r="G2226" s="6">
        <v>5.02</v>
      </c>
    </row>
    <row r="2227" s="4" customFormat="1" ht="17.6" spans="1:7">
      <c r="A2227" s="6" t="s">
        <v>335</v>
      </c>
      <c r="B2227" s="6">
        <v>938</v>
      </c>
      <c r="C2227" s="6" t="s">
        <v>2474</v>
      </c>
      <c r="D2227" s="6" t="s">
        <v>411</v>
      </c>
      <c r="E2227" s="6">
        <v>0.3715</v>
      </c>
      <c r="F2227" s="6">
        <v>0.7767</v>
      </c>
      <c r="G2227" s="6">
        <v>41.66</v>
      </c>
    </row>
    <row r="2228" s="4" customFormat="1" ht="17.6" spans="1:7">
      <c r="A2228" s="6" t="s">
        <v>335</v>
      </c>
      <c r="B2228" s="6">
        <v>300076</v>
      </c>
      <c r="C2228" s="6" t="s">
        <v>2475</v>
      </c>
      <c r="D2228" s="6" t="s">
        <v>370</v>
      </c>
      <c r="E2228" s="6">
        <v>0.3715</v>
      </c>
      <c r="F2228" s="6">
        <v>0.3323</v>
      </c>
      <c r="G2228" s="6">
        <v>4.73</v>
      </c>
    </row>
    <row r="2229" s="4" customFormat="1" ht="17.6" spans="1:7">
      <c r="A2229" s="6" t="s">
        <v>193</v>
      </c>
      <c r="B2229" s="6">
        <v>600098</v>
      </c>
      <c r="C2229" s="6" t="s">
        <v>2476</v>
      </c>
      <c r="D2229" s="6" t="s">
        <v>230</v>
      </c>
      <c r="E2229" s="6">
        <v>0.3713</v>
      </c>
      <c r="F2229" s="6">
        <v>0.0366</v>
      </c>
      <c r="G2229" s="6">
        <v>5.82</v>
      </c>
    </row>
    <row r="2230" s="4" customFormat="1" ht="17.6" spans="1:7">
      <c r="A2230" s="6" t="s">
        <v>335</v>
      </c>
      <c r="B2230" s="6">
        <v>300158</v>
      </c>
      <c r="C2230" s="6" t="s">
        <v>2477</v>
      </c>
      <c r="D2230" s="6" t="s">
        <v>342</v>
      </c>
      <c r="E2230" s="6">
        <v>0.3711</v>
      </c>
      <c r="F2230" s="6">
        <v>0.2438</v>
      </c>
      <c r="G2230" s="6">
        <v>5.36</v>
      </c>
    </row>
    <row r="2231" s="4" customFormat="1" ht="17.6" spans="1:7">
      <c r="A2231" s="6" t="s">
        <v>335</v>
      </c>
      <c r="B2231" s="6">
        <v>951</v>
      </c>
      <c r="C2231" s="6" t="s">
        <v>2478</v>
      </c>
      <c r="D2231" s="6" t="s">
        <v>318</v>
      </c>
      <c r="E2231" s="6">
        <v>0.3703</v>
      </c>
      <c r="F2231" s="6">
        <v>0.8867</v>
      </c>
      <c r="G2231" s="6">
        <v>24.65</v>
      </c>
    </row>
    <row r="2232" s="4" customFormat="1" ht="17.6" spans="1:7">
      <c r="A2232" s="6" t="s">
        <v>335</v>
      </c>
      <c r="B2232" s="6">
        <v>2483</v>
      </c>
      <c r="C2232" s="6" t="s">
        <v>2479</v>
      </c>
      <c r="D2232" s="6" t="s">
        <v>318</v>
      </c>
      <c r="E2232" s="6">
        <v>0.3696</v>
      </c>
      <c r="F2232" s="6">
        <v>0.4311</v>
      </c>
      <c r="G2232" s="6">
        <v>4.6</v>
      </c>
    </row>
    <row r="2233" s="4" customFormat="1" ht="17.6" spans="1:7">
      <c r="A2233" s="6" t="s">
        <v>335</v>
      </c>
      <c r="B2233" s="6">
        <v>300748</v>
      </c>
      <c r="C2233" s="6" t="s">
        <v>2480</v>
      </c>
      <c r="D2233" s="6" t="s">
        <v>222</v>
      </c>
      <c r="E2233" s="6">
        <v>0.3695</v>
      </c>
      <c r="F2233" s="6">
        <v>0.4005</v>
      </c>
      <c r="G2233" s="6">
        <v>31.36</v>
      </c>
    </row>
    <row r="2234" s="4" customFormat="1" ht="17.6" spans="1:7">
      <c r="A2234" s="6" t="s">
        <v>193</v>
      </c>
      <c r="B2234" s="6">
        <v>600323</v>
      </c>
      <c r="C2234" s="6" t="s">
        <v>2481</v>
      </c>
      <c r="D2234" s="6" t="s">
        <v>956</v>
      </c>
      <c r="E2234" s="6">
        <v>0.3691</v>
      </c>
      <c r="F2234" s="6">
        <v>0.6948</v>
      </c>
      <c r="G2234" s="6">
        <v>21.15</v>
      </c>
    </row>
    <row r="2235" s="4" customFormat="1" ht="17.6" spans="1:7">
      <c r="A2235" s="6" t="s">
        <v>335</v>
      </c>
      <c r="B2235" s="6">
        <v>2860</v>
      </c>
      <c r="C2235" s="6" t="s">
        <v>2482</v>
      </c>
      <c r="D2235" s="6" t="s">
        <v>220</v>
      </c>
      <c r="E2235" s="6">
        <v>0.3686</v>
      </c>
      <c r="F2235" s="6">
        <v>0.4634</v>
      </c>
      <c r="G2235" s="6">
        <v>26.08</v>
      </c>
    </row>
    <row r="2236" s="4" customFormat="1" ht="17.6" spans="1:7">
      <c r="A2236" s="6" t="s">
        <v>335</v>
      </c>
      <c r="B2236" s="6">
        <v>300174</v>
      </c>
      <c r="C2236" s="6" t="s">
        <v>2483</v>
      </c>
      <c r="D2236" s="6" t="s">
        <v>242</v>
      </c>
      <c r="E2236" s="6">
        <v>0.3682</v>
      </c>
      <c r="F2236" s="6">
        <v>0.5289</v>
      </c>
      <c r="G2236" s="6">
        <v>16.55</v>
      </c>
    </row>
    <row r="2237" s="4" customFormat="1" ht="17.6" spans="1:7">
      <c r="A2237" s="6" t="s">
        <v>193</v>
      </c>
      <c r="B2237" s="6">
        <v>600103</v>
      </c>
      <c r="C2237" s="6" t="s">
        <v>2484</v>
      </c>
      <c r="D2237" s="6" t="s">
        <v>199</v>
      </c>
      <c r="E2237" s="6">
        <v>0.3678</v>
      </c>
      <c r="F2237" s="6">
        <v>0.0034</v>
      </c>
      <c r="G2237" s="6">
        <v>1.92</v>
      </c>
    </row>
    <row r="2238" s="4" customFormat="1" ht="17.6" spans="1:7">
      <c r="A2238" s="6" t="s">
        <v>193</v>
      </c>
      <c r="B2238" s="6">
        <v>600875</v>
      </c>
      <c r="C2238" s="6" t="s">
        <v>2485</v>
      </c>
      <c r="D2238" s="6" t="s">
        <v>357</v>
      </c>
      <c r="E2238" s="6">
        <v>0.3672</v>
      </c>
      <c r="F2238" s="6">
        <v>0.0651</v>
      </c>
      <c r="G2238" s="6">
        <v>8.61</v>
      </c>
    </row>
    <row r="2239" s="4" customFormat="1" ht="17.6" spans="1:7">
      <c r="A2239" s="6" t="s">
        <v>193</v>
      </c>
      <c r="B2239" s="6">
        <v>600990</v>
      </c>
      <c r="C2239" s="6" t="s">
        <v>2486</v>
      </c>
      <c r="D2239" s="6" t="s">
        <v>245</v>
      </c>
      <c r="E2239" s="6">
        <v>0.3671</v>
      </c>
      <c r="F2239" s="6">
        <v>0.0031</v>
      </c>
      <c r="G2239" s="6">
        <v>38.01</v>
      </c>
    </row>
    <row r="2240" s="4" customFormat="1" ht="17.6" spans="1:7">
      <c r="A2240" s="6" t="s">
        <v>193</v>
      </c>
      <c r="B2240" s="6">
        <v>600552</v>
      </c>
      <c r="C2240" s="6" t="s">
        <v>2487</v>
      </c>
      <c r="D2240" s="6" t="s">
        <v>408</v>
      </c>
      <c r="E2240" s="6">
        <v>0.3665</v>
      </c>
      <c r="F2240" s="6">
        <v>0.1472</v>
      </c>
      <c r="G2240" s="6">
        <v>5.42</v>
      </c>
    </row>
    <row r="2241" s="4" customFormat="1" ht="17.6" spans="1:7">
      <c r="A2241" s="6" t="s">
        <v>335</v>
      </c>
      <c r="B2241" s="6">
        <v>300161</v>
      </c>
      <c r="C2241" s="6" t="s">
        <v>2488</v>
      </c>
      <c r="D2241" s="6" t="s">
        <v>237</v>
      </c>
      <c r="E2241" s="6">
        <v>0.3664</v>
      </c>
      <c r="F2241" s="6">
        <v>0.8053</v>
      </c>
      <c r="G2241" s="6">
        <v>23.49</v>
      </c>
    </row>
    <row r="2242" s="4" customFormat="1" ht="17.6" spans="1:7">
      <c r="A2242" s="6" t="s">
        <v>335</v>
      </c>
      <c r="B2242" s="6">
        <v>2608</v>
      </c>
      <c r="C2242" s="6" t="s">
        <v>2489</v>
      </c>
      <c r="D2242" s="6" t="s">
        <v>230</v>
      </c>
      <c r="E2242" s="6">
        <v>0.3661</v>
      </c>
      <c r="F2242" s="6">
        <v>0.0006</v>
      </c>
      <c r="G2242" s="6">
        <v>6.38</v>
      </c>
    </row>
    <row r="2243" s="4" customFormat="1" ht="17.6" spans="1:7">
      <c r="A2243" s="6" t="s">
        <v>335</v>
      </c>
      <c r="B2243" s="6">
        <v>300227</v>
      </c>
      <c r="C2243" s="6" t="s">
        <v>2490</v>
      </c>
      <c r="D2243" s="6" t="s">
        <v>408</v>
      </c>
      <c r="E2243" s="6">
        <v>0.366</v>
      </c>
      <c r="F2243" s="6">
        <v>0.4679</v>
      </c>
      <c r="G2243" s="6">
        <v>16.14</v>
      </c>
    </row>
    <row r="2244" s="4" customFormat="1" ht="17.6" spans="1:7">
      <c r="A2244" s="6" t="s">
        <v>335</v>
      </c>
      <c r="B2244" s="6">
        <v>300285</v>
      </c>
      <c r="C2244" s="6" t="s">
        <v>2491</v>
      </c>
      <c r="D2244" s="6" t="s">
        <v>257</v>
      </c>
      <c r="E2244" s="6">
        <v>0.3658</v>
      </c>
      <c r="F2244" s="6">
        <v>0.8166</v>
      </c>
      <c r="G2244" s="6">
        <v>23.12</v>
      </c>
    </row>
    <row r="2245" s="4" customFormat="1" ht="17.6" spans="1:7">
      <c r="A2245" s="6" t="s">
        <v>193</v>
      </c>
      <c r="B2245" s="6">
        <v>603978</v>
      </c>
      <c r="C2245" s="6" t="s">
        <v>2492</v>
      </c>
      <c r="D2245" s="6" t="s">
        <v>222</v>
      </c>
      <c r="E2245" s="6">
        <v>0.3656</v>
      </c>
      <c r="F2245" s="6">
        <v>0.003</v>
      </c>
      <c r="G2245" s="6">
        <v>19.37</v>
      </c>
    </row>
    <row r="2246" s="4" customFormat="1" ht="17.6" spans="1:7">
      <c r="A2246" s="6" t="s">
        <v>335</v>
      </c>
      <c r="B2246" s="6">
        <v>300248</v>
      </c>
      <c r="C2246" s="6" t="s">
        <v>2493</v>
      </c>
      <c r="D2246" s="6" t="s">
        <v>370</v>
      </c>
      <c r="E2246" s="6">
        <v>0.3653</v>
      </c>
      <c r="F2246" s="6">
        <v>0.5858</v>
      </c>
      <c r="G2246" s="6">
        <v>12.04</v>
      </c>
    </row>
    <row r="2247" s="4" customFormat="1" ht="17.6" spans="1:7">
      <c r="A2247" s="6" t="s">
        <v>335</v>
      </c>
      <c r="B2247" s="6">
        <v>2762</v>
      </c>
      <c r="C2247" s="6" t="s">
        <v>2494</v>
      </c>
      <c r="D2247" s="6" t="s">
        <v>201</v>
      </c>
      <c r="E2247" s="6">
        <v>0.3652</v>
      </c>
      <c r="F2247" s="6">
        <v>0.0762</v>
      </c>
      <c r="G2247" s="6">
        <v>5.08</v>
      </c>
    </row>
    <row r="2248" s="4" customFormat="1" ht="17.6" spans="1:7">
      <c r="A2248" s="6" t="s">
        <v>335</v>
      </c>
      <c r="B2248" s="6">
        <v>2562</v>
      </c>
      <c r="C2248" s="6" t="s">
        <v>2495</v>
      </c>
      <c r="D2248" s="6" t="s">
        <v>309</v>
      </c>
      <c r="E2248" s="6">
        <v>0.3641</v>
      </c>
      <c r="F2248" s="6">
        <v>0.1541</v>
      </c>
      <c r="G2248" s="6">
        <v>5.28</v>
      </c>
    </row>
    <row r="2249" s="4" customFormat="1" ht="17.6" spans="1:7">
      <c r="A2249" s="6" t="s">
        <v>335</v>
      </c>
      <c r="B2249" s="6">
        <v>2868</v>
      </c>
      <c r="C2249" s="6" t="s">
        <v>2496</v>
      </c>
      <c r="D2249" s="6" t="s">
        <v>342</v>
      </c>
      <c r="E2249" s="6">
        <v>0.3639</v>
      </c>
      <c r="F2249" s="6">
        <v>0.0944</v>
      </c>
      <c r="G2249" s="6">
        <v>16.01</v>
      </c>
    </row>
    <row r="2250" s="4" customFormat="1" ht="17.6" spans="1:7">
      <c r="A2250" s="6" t="s">
        <v>335</v>
      </c>
      <c r="B2250" s="6">
        <v>300327</v>
      </c>
      <c r="C2250" s="6" t="s">
        <v>2497</v>
      </c>
      <c r="D2250" s="6" t="s">
        <v>408</v>
      </c>
      <c r="E2250" s="6">
        <v>0.3636</v>
      </c>
      <c r="F2250" s="6">
        <v>0.7362</v>
      </c>
      <c r="G2250" s="6">
        <v>34.52</v>
      </c>
    </row>
    <row r="2251" s="4" customFormat="1" ht="17.6" spans="1:7">
      <c r="A2251" s="6" t="s">
        <v>335</v>
      </c>
      <c r="B2251" s="6">
        <v>300803</v>
      </c>
      <c r="C2251" s="6" t="s">
        <v>2498</v>
      </c>
      <c r="D2251" s="6" t="s">
        <v>1349</v>
      </c>
      <c r="E2251" s="6">
        <v>0.3636</v>
      </c>
      <c r="F2251" s="6">
        <v>0.8545</v>
      </c>
      <c r="G2251" s="6">
        <v>53.15</v>
      </c>
    </row>
    <row r="2252" s="4" customFormat="1" ht="17.6" spans="1:7">
      <c r="A2252" s="6" t="s">
        <v>335</v>
      </c>
      <c r="B2252" s="6">
        <v>2484</v>
      </c>
      <c r="C2252" s="6" t="s">
        <v>2499</v>
      </c>
      <c r="D2252" s="6" t="s">
        <v>408</v>
      </c>
      <c r="E2252" s="6">
        <v>0.3632</v>
      </c>
      <c r="F2252" s="6">
        <v>0.3546</v>
      </c>
      <c r="G2252" s="6">
        <v>9.21</v>
      </c>
    </row>
    <row r="2253" s="4" customFormat="1" ht="17.6" spans="1:7">
      <c r="A2253" s="6" t="s">
        <v>335</v>
      </c>
      <c r="B2253" s="6">
        <v>300378</v>
      </c>
      <c r="C2253" s="6" t="s">
        <v>2500</v>
      </c>
      <c r="D2253" s="6" t="s">
        <v>242</v>
      </c>
      <c r="E2253" s="6">
        <v>0.3632</v>
      </c>
      <c r="F2253" s="6">
        <v>0.1092</v>
      </c>
      <c r="G2253" s="6">
        <v>13.18</v>
      </c>
    </row>
    <row r="2254" s="4" customFormat="1" ht="17.6" spans="1:7">
      <c r="A2254" s="6" t="s">
        <v>335</v>
      </c>
      <c r="B2254" s="6">
        <v>300790</v>
      </c>
      <c r="C2254" s="6" t="s">
        <v>2501</v>
      </c>
      <c r="D2254" s="6" t="s">
        <v>546</v>
      </c>
      <c r="E2254" s="6">
        <v>0.363</v>
      </c>
      <c r="F2254" s="6">
        <v>0.3151</v>
      </c>
      <c r="G2254" s="6">
        <v>39.61</v>
      </c>
    </row>
    <row r="2255" s="4" customFormat="1" ht="17.6" spans="1:7">
      <c r="A2255" s="6" t="s">
        <v>193</v>
      </c>
      <c r="B2255" s="6">
        <v>603226</v>
      </c>
      <c r="C2255" s="6" t="s">
        <v>2502</v>
      </c>
      <c r="D2255" s="6" t="s">
        <v>199</v>
      </c>
      <c r="E2255" s="6">
        <v>0.3629</v>
      </c>
      <c r="F2255" s="6">
        <v>0.1143</v>
      </c>
      <c r="G2255" s="6">
        <v>14.93</v>
      </c>
    </row>
    <row r="2256" s="4" customFormat="1" ht="17.6" spans="1:7">
      <c r="A2256" s="6" t="s">
        <v>335</v>
      </c>
      <c r="B2256" s="6">
        <v>300123</v>
      </c>
      <c r="C2256" s="6" t="s">
        <v>2503</v>
      </c>
      <c r="D2256" s="6" t="s">
        <v>432</v>
      </c>
      <c r="E2256" s="6">
        <v>0.3629</v>
      </c>
      <c r="F2256" s="6">
        <v>0.8938</v>
      </c>
      <c r="G2256" s="6">
        <v>11.32</v>
      </c>
    </row>
    <row r="2257" s="4" customFormat="1" ht="17.6" spans="1:7">
      <c r="A2257" s="6" t="s">
        <v>335</v>
      </c>
      <c r="B2257" s="6">
        <v>659</v>
      </c>
      <c r="C2257" s="6" t="s">
        <v>2504</v>
      </c>
      <c r="D2257" s="6" t="s">
        <v>298</v>
      </c>
      <c r="E2257" s="6">
        <v>0.3616</v>
      </c>
      <c r="F2257" s="6">
        <v>0.4403</v>
      </c>
      <c r="G2257" s="6">
        <v>2.04</v>
      </c>
    </row>
    <row r="2258" s="4" customFormat="1" ht="17.6" spans="1:7">
      <c r="A2258" s="6" t="s">
        <v>335</v>
      </c>
      <c r="B2258" s="6">
        <v>2773</v>
      </c>
      <c r="C2258" s="6" t="s">
        <v>2505</v>
      </c>
      <c r="D2258" s="6" t="s">
        <v>233</v>
      </c>
      <c r="E2258" s="6">
        <v>0.3616</v>
      </c>
      <c r="F2258" s="6">
        <v>0.1787</v>
      </c>
      <c r="G2258" s="6">
        <v>38.38</v>
      </c>
    </row>
    <row r="2259" s="4" customFormat="1" ht="17.6" spans="1:7">
      <c r="A2259" s="6" t="s">
        <v>193</v>
      </c>
      <c r="B2259" s="6">
        <v>600292</v>
      </c>
      <c r="C2259" s="6" t="s">
        <v>2506</v>
      </c>
      <c r="D2259" s="6" t="s">
        <v>359</v>
      </c>
      <c r="E2259" s="6">
        <v>0.3615</v>
      </c>
      <c r="F2259" s="6">
        <v>0.0021</v>
      </c>
      <c r="G2259" s="6">
        <v>4.83</v>
      </c>
    </row>
    <row r="2260" s="4" customFormat="1" ht="17.6" spans="1:7">
      <c r="A2260" s="6" t="s">
        <v>335</v>
      </c>
      <c r="B2260" s="6">
        <v>300507</v>
      </c>
      <c r="C2260" s="6" t="s">
        <v>2507</v>
      </c>
      <c r="D2260" s="6" t="s">
        <v>283</v>
      </c>
      <c r="E2260" s="6">
        <v>0.3601</v>
      </c>
      <c r="F2260" s="6">
        <v>0.2798</v>
      </c>
      <c r="G2260" s="6">
        <v>12.3</v>
      </c>
    </row>
    <row r="2261" s="4" customFormat="1" ht="17.6" spans="1:7">
      <c r="A2261" s="6" t="s">
        <v>335</v>
      </c>
      <c r="B2261" s="6">
        <v>2352</v>
      </c>
      <c r="C2261" s="6" t="s">
        <v>2508</v>
      </c>
      <c r="D2261" s="6" t="s">
        <v>287</v>
      </c>
      <c r="E2261" s="6">
        <v>0.36</v>
      </c>
      <c r="F2261" s="6">
        <v>0.7662</v>
      </c>
      <c r="G2261" s="6">
        <v>46.79</v>
      </c>
    </row>
    <row r="2262" s="4" customFormat="1" ht="17.6" spans="1:7">
      <c r="A2262" s="6" t="s">
        <v>335</v>
      </c>
      <c r="B2262" s="6">
        <v>2365</v>
      </c>
      <c r="C2262" s="6" t="s">
        <v>2509</v>
      </c>
      <c r="D2262" s="6" t="s">
        <v>532</v>
      </c>
      <c r="E2262" s="6">
        <v>0.36</v>
      </c>
      <c r="F2262" s="6">
        <v>0.301</v>
      </c>
      <c r="G2262" s="6">
        <v>10.21</v>
      </c>
    </row>
    <row r="2263" s="4" customFormat="1" ht="17.6" spans="1:7">
      <c r="A2263" s="6" t="s">
        <v>335</v>
      </c>
      <c r="B2263" s="6">
        <v>14</v>
      </c>
      <c r="C2263" s="6" t="s">
        <v>2510</v>
      </c>
      <c r="D2263" s="6" t="s">
        <v>212</v>
      </c>
      <c r="E2263" s="6">
        <v>0.3599</v>
      </c>
      <c r="F2263" s="6">
        <v>0.0095</v>
      </c>
      <c r="G2263" s="6">
        <v>8.29</v>
      </c>
    </row>
    <row r="2264" s="4" customFormat="1" ht="17.6" spans="1:7">
      <c r="A2264" s="6" t="s">
        <v>193</v>
      </c>
      <c r="B2264" s="6">
        <v>601965</v>
      </c>
      <c r="C2264" s="6" t="s">
        <v>2511</v>
      </c>
      <c r="D2264" s="6" t="s">
        <v>250</v>
      </c>
      <c r="E2264" s="6">
        <v>0.359</v>
      </c>
      <c r="F2264" s="6">
        <v>0.3093</v>
      </c>
      <c r="G2264" s="6">
        <v>8.78</v>
      </c>
    </row>
    <row r="2265" s="4" customFormat="1" ht="17.6" spans="1:7">
      <c r="A2265" s="6" t="s">
        <v>335</v>
      </c>
      <c r="B2265" s="6">
        <v>26</v>
      </c>
      <c r="C2265" s="6" t="s">
        <v>2512</v>
      </c>
      <c r="D2265" s="6" t="s">
        <v>204</v>
      </c>
      <c r="E2265" s="6">
        <v>0.3587</v>
      </c>
      <c r="F2265" s="6">
        <v>0.0902</v>
      </c>
      <c r="G2265" s="6">
        <v>8.41</v>
      </c>
    </row>
    <row r="2266" s="4" customFormat="1" ht="17.6" spans="1:7">
      <c r="A2266" s="6" t="s">
        <v>335</v>
      </c>
      <c r="B2266" s="6">
        <v>505</v>
      </c>
      <c r="C2266" s="6" t="s">
        <v>2513</v>
      </c>
      <c r="D2266" s="6" t="s">
        <v>348</v>
      </c>
      <c r="E2266" s="6">
        <v>0.3585</v>
      </c>
      <c r="F2266" s="6">
        <v>0.2001</v>
      </c>
      <c r="G2266" s="6">
        <v>8.3</v>
      </c>
    </row>
    <row r="2267" s="4" customFormat="1" ht="17.6" spans="1:7">
      <c r="A2267" s="6" t="s">
        <v>335</v>
      </c>
      <c r="B2267" s="6">
        <v>2399</v>
      </c>
      <c r="C2267" s="6" t="s">
        <v>2514</v>
      </c>
      <c r="D2267" s="6" t="s">
        <v>532</v>
      </c>
      <c r="E2267" s="6">
        <v>0.3584</v>
      </c>
      <c r="F2267" s="6">
        <v>0.7516</v>
      </c>
      <c r="G2267" s="6">
        <v>22.1</v>
      </c>
    </row>
    <row r="2268" s="4" customFormat="1" ht="17.6" spans="1:7">
      <c r="A2268" s="6" t="s">
        <v>193</v>
      </c>
      <c r="B2268" s="6">
        <v>600532</v>
      </c>
      <c r="C2268" s="6" t="s">
        <v>2515</v>
      </c>
      <c r="D2268" s="6" t="s">
        <v>365</v>
      </c>
      <c r="E2268" s="6">
        <v>0.3581</v>
      </c>
      <c r="F2268" s="6">
        <v>0.1105</v>
      </c>
      <c r="G2268" s="6">
        <v>4.78</v>
      </c>
    </row>
    <row r="2269" s="4" customFormat="1" ht="17.6" spans="1:7">
      <c r="A2269" s="6" t="s">
        <v>193</v>
      </c>
      <c r="B2269" s="6">
        <v>603165</v>
      </c>
      <c r="C2269" s="6" t="s">
        <v>2516</v>
      </c>
      <c r="D2269" s="6" t="s">
        <v>199</v>
      </c>
      <c r="E2269" s="6">
        <v>0.3571</v>
      </c>
      <c r="F2269" s="6">
        <v>0.0501</v>
      </c>
      <c r="G2269" s="6">
        <v>16.88</v>
      </c>
    </row>
    <row r="2270" s="4" customFormat="1" ht="17.6" spans="1:7">
      <c r="A2270" s="6" t="s">
        <v>335</v>
      </c>
      <c r="B2270" s="6">
        <v>2335</v>
      </c>
      <c r="C2270" s="6" t="s">
        <v>2517</v>
      </c>
      <c r="D2270" s="6" t="s">
        <v>220</v>
      </c>
      <c r="E2270" s="6">
        <v>0.3558</v>
      </c>
      <c r="F2270" s="6">
        <v>0.2675</v>
      </c>
      <c r="G2270" s="6">
        <v>21.96</v>
      </c>
    </row>
    <row r="2271" s="4" customFormat="1" ht="17.6" spans="1:7">
      <c r="A2271" s="6" t="s">
        <v>335</v>
      </c>
      <c r="B2271" s="6">
        <v>593</v>
      </c>
      <c r="C2271" s="6" t="s">
        <v>2518</v>
      </c>
      <c r="D2271" s="6" t="s">
        <v>383</v>
      </c>
      <c r="E2271" s="6">
        <v>0.3557</v>
      </c>
      <c r="F2271" s="6">
        <v>0.0677</v>
      </c>
      <c r="G2271" s="6">
        <v>4.83</v>
      </c>
    </row>
    <row r="2272" s="4" customFormat="1" ht="17.6" spans="1:7">
      <c r="A2272" s="6" t="s">
        <v>335</v>
      </c>
      <c r="B2272" s="6">
        <v>2171</v>
      </c>
      <c r="C2272" s="6" t="s">
        <v>2519</v>
      </c>
      <c r="D2272" s="6" t="s">
        <v>222</v>
      </c>
      <c r="E2272" s="6">
        <v>0.3553</v>
      </c>
      <c r="F2272" s="6">
        <v>0.2769</v>
      </c>
      <c r="G2272" s="6">
        <v>8.45</v>
      </c>
    </row>
    <row r="2273" s="4" customFormat="1" ht="17.6" spans="1:7">
      <c r="A2273" s="6" t="s">
        <v>193</v>
      </c>
      <c r="B2273" s="6">
        <v>603118</v>
      </c>
      <c r="C2273" s="6" t="s">
        <v>2520</v>
      </c>
      <c r="D2273" s="6" t="s">
        <v>245</v>
      </c>
      <c r="E2273" s="6">
        <v>0.3552</v>
      </c>
      <c r="F2273" s="6">
        <v>0.4615</v>
      </c>
      <c r="G2273" s="6">
        <v>12.21</v>
      </c>
    </row>
    <row r="2274" s="4" customFormat="1" ht="17.6" spans="1:7">
      <c r="A2274" s="6" t="s">
        <v>193</v>
      </c>
      <c r="B2274" s="6">
        <v>600829</v>
      </c>
      <c r="C2274" s="6" t="s">
        <v>2521</v>
      </c>
      <c r="D2274" s="6" t="s">
        <v>543</v>
      </c>
      <c r="E2274" s="6">
        <v>0.3546</v>
      </c>
      <c r="F2274" s="6">
        <v>0.2233</v>
      </c>
      <c r="G2274" s="6">
        <v>7.55</v>
      </c>
    </row>
    <row r="2275" s="4" customFormat="1" ht="17.6" spans="1:7">
      <c r="A2275" s="6" t="s">
        <v>335</v>
      </c>
      <c r="B2275" s="6">
        <v>2558</v>
      </c>
      <c r="C2275" s="6" t="s">
        <v>2522</v>
      </c>
      <c r="D2275" s="6" t="s">
        <v>242</v>
      </c>
      <c r="E2275" s="6">
        <v>0.3545</v>
      </c>
      <c r="F2275" s="6">
        <v>0.56</v>
      </c>
      <c r="G2275" s="6">
        <v>17.07</v>
      </c>
    </row>
    <row r="2276" s="4" customFormat="1" ht="17.6" spans="1:7">
      <c r="A2276" s="6" t="s">
        <v>335</v>
      </c>
      <c r="B2276" s="6">
        <v>501</v>
      </c>
      <c r="C2276" s="6" t="s">
        <v>2523</v>
      </c>
      <c r="D2276" s="6" t="s">
        <v>218</v>
      </c>
      <c r="E2276" s="6">
        <v>0.3542</v>
      </c>
      <c r="F2276" s="6">
        <v>0.0507</v>
      </c>
      <c r="G2276" s="6">
        <v>11.07</v>
      </c>
    </row>
    <row r="2277" s="4" customFormat="1" ht="17.6" spans="1:7">
      <c r="A2277" s="6" t="s">
        <v>335</v>
      </c>
      <c r="B2277" s="6">
        <v>708</v>
      </c>
      <c r="C2277" s="6" t="s">
        <v>2524</v>
      </c>
      <c r="D2277" s="6" t="s">
        <v>365</v>
      </c>
      <c r="E2277" s="6">
        <v>0.3542</v>
      </c>
      <c r="F2277" s="6">
        <v>0.9974</v>
      </c>
      <c r="G2277" s="6">
        <v>16</v>
      </c>
    </row>
    <row r="2278" s="4" customFormat="1" ht="17.6" spans="1:7">
      <c r="A2278" s="6" t="s">
        <v>193</v>
      </c>
      <c r="B2278" s="6">
        <v>603090</v>
      </c>
      <c r="C2278" s="6" t="s">
        <v>2525</v>
      </c>
      <c r="D2278" s="6" t="s">
        <v>237</v>
      </c>
      <c r="E2278" s="6">
        <v>0.3537</v>
      </c>
      <c r="F2278" s="6">
        <v>0.1187</v>
      </c>
      <c r="G2278" s="6">
        <v>15</v>
      </c>
    </row>
    <row r="2279" s="4" customFormat="1" ht="17.6" spans="1:7">
      <c r="A2279" s="6" t="s">
        <v>193</v>
      </c>
      <c r="B2279" s="6">
        <v>900942</v>
      </c>
      <c r="C2279" s="6" t="s">
        <v>2526</v>
      </c>
      <c r="D2279" s="6"/>
      <c r="E2279" s="6">
        <v>0.3533</v>
      </c>
      <c r="F2279" s="6">
        <v>0.0054</v>
      </c>
      <c r="G2279" s="6">
        <v>0.726</v>
      </c>
    </row>
    <row r="2280" s="4" customFormat="1" ht="17.6" spans="1:7">
      <c r="A2280" s="6" t="s">
        <v>193</v>
      </c>
      <c r="B2280" s="6">
        <v>603326</v>
      </c>
      <c r="C2280" s="6" t="s">
        <v>2527</v>
      </c>
      <c r="D2280" s="6" t="s">
        <v>263</v>
      </c>
      <c r="E2280" s="6">
        <v>0.3529</v>
      </c>
      <c r="F2280" s="6">
        <v>0.6857</v>
      </c>
      <c r="G2280" s="6">
        <v>16.88</v>
      </c>
    </row>
    <row r="2281" s="4" customFormat="1" ht="17.6" spans="1:7">
      <c r="A2281" s="6" t="s">
        <v>335</v>
      </c>
      <c r="B2281" s="6">
        <v>300452</v>
      </c>
      <c r="C2281" s="6" t="s">
        <v>2528</v>
      </c>
      <c r="D2281" s="6" t="s">
        <v>532</v>
      </c>
      <c r="E2281" s="6">
        <v>0.3529</v>
      </c>
      <c r="F2281" s="6">
        <v>0.5388</v>
      </c>
      <c r="G2281" s="6">
        <v>24.22</v>
      </c>
    </row>
    <row r="2282" s="4" customFormat="1" ht="17.6" spans="1:7">
      <c r="A2282" s="6" t="s">
        <v>335</v>
      </c>
      <c r="B2282" s="6">
        <v>300654</v>
      </c>
      <c r="C2282" s="6" t="s">
        <v>2529</v>
      </c>
      <c r="D2282" s="6" t="s">
        <v>206</v>
      </c>
      <c r="E2282" s="6">
        <v>0.3529</v>
      </c>
      <c r="F2282" s="6">
        <v>0.1097</v>
      </c>
      <c r="G2282" s="6">
        <v>11.64</v>
      </c>
    </row>
    <row r="2283" s="4" customFormat="1" ht="17.6" spans="1:7">
      <c r="A2283" s="6" t="s">
        <v>335</v>
      </c>
      <c r="B2283" s="6">
        <v>2030</v>
      </c>
      <c r="C2283" s="6" t="s">
        <v>2530</v>
      </c>
      <c r="D2283" s="6" t="s">
        <v>438</v>
      </c>
      <c r="E2283" s="6">
        <v>0.3526</v>
      </c>
      <c r="F2283" s="6">
        <v>0.5494</v>
      </c>
      <c r="G2283" s="6">
        <v>22.59</v>
      </c>
    </row>
    <row r="2284" s="4" customFormat="1" ht="17.6" spans="1:7">
      <c r="A2284" s="6" t="s">
        <v>335</v>
      </c>
      <c r="B2284" s="6">
        <v>753</v>
      </c>
      <c r="C2284" s="6" t="s">
        <v>2531</v>
      </c>
      <c r="D2284" s="6" t="s">
        <v>204</v>
      </c>
      <c r="E2284" s="6">
        <v>0.3522</v>
      </c>
      <c r="F2284" s="6">
        <v>0.0013</v>
      </c>
      <c r="G2284" s="6">
        <v>2.65</v>
      </c>
    </row>
    <row r="2285" s="4" customFormat="1" ht="17.6" spans="1:7">
      <c r="A2285" s="6" t="s">
        <v>193</v>
      </c>
      <c r="B2285" s="6">
        <v>603286</v>
      </c>
      <c r="C2285" s="6" t="s">
        <v>2532</v>
      </c>
      <c r="D2285" s="6" t="s">
        <v>283</v>
      </c>
      <c r="E2285" s="6">
        <v>0.3518</v>
      </c>
      <c r="F2285" s="6">
        <v>0.3956</v>
      </c>
      <c r="G2285" s="6">
        <v>15</v>
      </c>
    </row>
    <row r="2286" s="4" customFormat="1" ht="17.6" spans="1:7">
      <c r="A2286" s="6" t="s">
        <v>193</v>
      </c>
      <c r="B2286" s="6">
        <v>603333</v>
      </c>
      <c r="C2286" s="6" t="s">
        <v>2533</v>
      </c>
      <c r="D2286" s="6" t="s">
        <v>220</v>
      </c>
      <c r="E2286" s="6">
        <v>0.3517</v>
      </c>
      <c r="F2286" s="6">
        <v>0.6824</v>
      </c>
      <c r="G2286" s="6">
        <v>7.44</v>
      </c>
    </row>
    <row r="2287" s="4" customFormat="1" ht="17.6" spans="1:7">
      <c r="A2287" s="6" t="s">
        <v>193</v>
      </c>
      <c r="B2287" s="6">
        <v>600724</v>
      </c>
      <c r="C2287" s="6" t="s">
        <v>2534</v>
      </c>
      <c r="D2287" s="6" t="s">
        <v>212</v>
      </c>
      <c r="E2287" s="6">
        <v>0.3515</v>
      </c>
      <c r="F2287" s="6">
        <v>0.314</v>
      </c>
      <c r="G2287" s="6">
        <v>4.38</v>
      </c>
    </row>
    <row r="2288" s="4" customFormat="1" ht="17.6" spans="1:7">
      <c r="A2288" s="6" t="s">
        <v>335</v>
      </c>
      <c r="B2288" s="6">
        <v>2950</v>
      </c>
      <c r="C2288" s="6" t="s">
        <v>2535</v>
      </c>
      <c r="D2288" s="6" t="s">
        <v>642</v>
      </c>
      <c r="E2288" s="6">
        <v>0.3513</v>
      </c>
      <c r="F2288" s="6">
        <v>0.6846</v>
      </c>
      <c r="G2288" s="6">
        <v>32.25</v>
      </c>
    </row>
    <row r="2289" s="4" customFormat="1" ht="17.6" spans="1:7">
      <c r="A2289" s="6" t="s">
        <v>335</v>
      </c>
      <c r="B2289" s="6">
        <v>2033</v>
      </c>
      <c r="C2289" s="6" t="s">
        <v>2536</v>
      </c>
      <c r="D2289" s="6" t="s">
        <v>235</v>
      </c>
      <c r="E2289" s="6">
        <v>0.3512</v>
      </c>
      <c r="F2289" s="6">
        <v>0.0383</v>
      </c>
      <c r="G2289" s="6">
        <v>5.94</v>
      </c>
    </row>
    <row r="2290" s="4" customFormat="1" ht="17.6" spans="1:7">
      <c r="A2290" s="6" t="s">
        <v>335</v>
      </c>
      <c r="B2290" s="6">
        <v>2917</v>
      </c>
      <c r="C2290" s="6" t="s">
        <v>2537</v>
      </c>
      <c r="D2290" s="6" t="s">
        <v>309</v>
      </c>
      <c r="E2290" s="6">
        <v>0.3511</v>
      </c>
      <c r="F2290" s="6">
        <v>0.0947</v>
      </c>
      <c r="G2290" s="6">
        <v>14.4</v>
      </c>
    </row>
    <row r="2291" s="4" customFormat="1" ht="17.6" spans="1:7">
      <c r="A2291" s="6" t="s">
        <v>193</v>
      </c>
      <c r="B2291" s="6">
        <v>603066</v>
      </c>
      <c r="C2291" s="6" t="s">
        <v>2538</v>
      </c>
      <c r="D2291" s="6" t="s">
        <v>365</v>
      </c>
      <c r="E2291" s="6">
        <v>0.3509</v>
      </c>
      <c r="F2291" s="6">
        <v>0.2489</v>
      </c>
      <c r="G2291" s="6">
        <v>8.82</v>
      </c>
    </row>
    <row r="2292" s="4" customFormat="1" ht="17.6" spans="1:7">
      <c r="A2292" s="6" t="s">
        <v>335</v>
      </c>
      <c r="B2292" s="6">
        <v>768</v>
      </c>
      <c r="C2292" s="6" t="s">
        <v>2539</v>
      </c>
      <c r="D2292" s="6" t="s">
        <v>521</v>
      </c>
      <c r="E2292" s="6">
        <v>0.3507</v>
      </c>
      <c r="F2292" s="6">
        <v>0.5223</v>
      </c>
      <c r="G2292" s="6">
        <v>17.62</v>
      </c>
    </row>
    <row r="2293" s="4" customFormat="1" ht="17.6" spans="1:7">
      <c r="A2293" s="6" t="s">
        <v>335</v>
      </c>
      <c r="B2293" s="6">
        <v>2387</v>
      </c>
      <c r="C2293" s="6" t="s">
        <v>2540</v>
      </c>
      <c r="D2293" s="6" t="s">
        <v>546</v>
      </c>
      <c r="E2293" s="6">
        <v>0.3502</v>
      </c>
      <c r="F2293" s="6">
        <v>0.0878</v>
      </c>
      <c r="G2293" s="6">
        <v>12.16</v>
      </c>
    </row>
    <row r="2294" s="4" customFormat="1" ht="17.6" spans="1:7">
      <c r="A2294" s="6" t="s">
        <v>193</v>
      </c>
      <c r="B2294" s="6">
        <v>688078</v>
      </c>
      <c r="C2294" s="6" t="s">
        <v>2541</v>
      </c>
      <c r="D2294" s="6" t="s">
        <v>242</v>
      </c>
      <c r="E2294" s="6">
        <v>0.35</v>
      </c>
      <c r="F2294" s="6">
        <v>0.3125</v>
      </c>
      <c r="G2294" s="6">
        <v>35.2</v>
      </c>
    </row>
    <row r="2295" s="4" customFormat="1" ht="17.6" spans="1:7">
      <c r="A2295" s="6" t="s">
        <v>193</v>
      </c>
      <c r="B2295" s="6">
        <v>600331</v>
      </c>
      <c r="C2295" s="6" t="s">
        <v>2542</v>
      </c>
      <c r="D2295" s="6" t="s">
        <v>222</v>
      </c>
      <c r="E2295" s="6">
        <v>0.3493</v>
      </c>
      <c r="F2295" s="6">
        <v>0.1286</v>
      </c>
      <c r="G2295" s="6">
        <v>2.18</v>
      </c>
    </row>
    <row r="2296" s="4" customFormat="1" ht="17.6" spans="1:7">
      <c r="A2296" s="6" t="s">
        <v>335</v>
      </c>
      <c r="B2296" s="6">
        <v>20</v>
      </c>
      <c r="C2296" s="6" t="s">
        <v>2543</v>
      </c>
      <c r="D2296" s="6" t="s">
        <v>546</v>
      </c>
      <c r="E2296" s="6">
        <v>0.3493</v>
      </c>
      <c r="F2296" s="6">
        <v>0.2911</v>
      </c>
      <c r="G2296" s="6">
        <v>9.04</v>
      </c>
    </row>
    <row r="2297" s="4" customFormat="1" ht="17.6" spans="1:7">
      <c r="A2297" s="6" t="s">
        <v>335</v>
      </c>
      <c r="B2297" s="6">
        <v>547</v>
      </c>
      <c r="C2297" s="6" t="s">
        <v>2544</v>
      </c>
      <c r="D2297" s="6" t="s">
        <v>245</v>
      </c>
      <c r="E2297" s="6">
        <v>0.3493</v>
      </c>
      <c r="F2297" s="6">
        <v>0.6774</v>
      </c>
      <c r="G2297" s="6">
        <v>15.36</v>
      </c>
    </row>
    <row r="2298" s="4" customFormat="1" ht="17.6" spans="1:7">
      <c r="A2298" s="6" t="s">
        <v>335</v>
      </c>
      <c r="B2298" s="6">
        <v>37</v>
      </c>
      <c r="C2298" s="6" t="s">
        <v>2545</v>
      </c>
      <c r="D2298" s="6" t="s">
        <v>230</v>
      </c>
      <c r="E2298" s="6">
        <v>0.3492</v>
      </c>
      <c r="F2298" s="6">
        <v>0.7372</v>
      </c>
      <c r="G2298" s="6">
        <v>11.85</v>
      </c>
    </row>
    <row r="2299" s="4" customFormat="1" ht="17.6" spans="1:7">
      <c r="A2299" s="6" t="s">
        <v>335</v>
      </c>
      <c r="B2299" s="6">
        <v>798</v>
      </c>
      <c r="C2299" s="6" t="s">
        <v>2546</v>
      </c>
      <c r="D2299" s="6" t="s">
        <v>214</v>
      </c>
      <c r="E2299" s="6">
        <v>0.3489</v>
      </c>
      <c r="F2299" s="6">
        <v>0.0342</v>
      </c>
      <c r="G2299" s="6">
        <v>5.57</v>
      </c>
    </row>
    <row r="2300" s="4" customFormat="1" ht="17.6" spans="1:7">
      <c r="A2300" s="6" t="s">
        <v>193</v>
      </c>
      <c r="B2300" s="6">
        <v>601006</v>
      </c>
      <c r="C2300" s="6" t="s">
        <v>2547</v>
      </c>
      <c r="D2300" s="6" t="s">
        <v>490</v>
      </c>
      <c r="E2300" s="6">
        <v>0.3488</v>
      </c>
      <c r="F2300" s="6">
        <v>0.0207</v>
      </c>
      <c r="G2300" s="6">
        <v>7.18</v>
      </c>
    </row>
    <row r="2301" s="4" customFormat="1" ht="17.6" spans="1:7">
      <c r="A2301" s="6" t="s">
        <v>335</v>
      </c>
      <c r="B2301" s="6">
        <v>2511</v>
      </c>
      <c r="C2301" s="6" t="s">
        <v>2548</v>
      </c>
      <c r="D2301" s="6" t="s">
        <v>850</v>
      </c>
      <c r="E2301" s="6">
        <v>0.3486</v>
      </c>
      <c r="F2301" s="6">
        <v>0.9862</v>
      </c>
      <c r="G2301" s="6">
        <v>17.26</v>
      </c>
    </row>
    <row r="2302" s="4" customFormat="1" ht="17.6" spans="1:7">
      <c r="A2302" s="6" t="s">
        <v>193</v>
      </c>
      <c r="B2302" s="6">
        <v>600982</v>
      </c>
      <c r="C2302" s="6" t="s">
        <v>2549</v>
      </c>
      <c r="D2302" s="6" t="s">
        <v>956</v>
      </c>
      <c r="E2302" s="6">
        <v>0.3484</v>
      </c>
      <c r="F2302" s="6">
        <v>0.0004</v>
      </c>
      <c r="G2302" s="6">
        <v>2.62</v>
      </c>
    </row>
    <row r="2303" s="4" customFormat="1" ht="17.6" spans="1:7">
      <c r="A2303" s="6" t="s">
        <v>193</v>
      </c>
      <c r="B2303" s="6">
        <v>600435</v>
      </c>
      <c r="C2303" s="6" t="s">
        <v>2550</v>
      </c>
      <c r="D2303" s="6" t="s">
        <v>521</v>
      </c>
      <c r="E2303" s="6">
        <v>0.348</v>
      </c>
      <c r="F2303" s="6">
        <v>0.3713</v>
      </c>
      <c r="G2303" s="6">
        <v>7.51</v>
      </c>
    </row>
    <row r="2304" s="4" customFormat="1" ht="17.6" spans="1:7">
      <c r="A2304" s="6" t="s">
        <v>193</v>
      </c>
      <c r="B2304" s="6">
        <v>603489</v>
      </c>
      <c r="C2304" s="6" t="s">
        <v>2551</v>
      </c>
      <c r="D2304" s="6" t="s">
        <v>220</v>
      </c>
      <c r="E2304" s="6">
        <v>0.3478</v>
      </c>
      <c r="F2304" s="6">
        <v>0.3739</v>
      </c>
      <c r="G2304" s="6">
        <v>85.9</v>
      </c>
    </row>
    <row r="2305" s="4" customFormat="1" ht="17.6" spans="1:7">
      <c r="A2305" s="6" t="s">
        <v>193</v>
      </c>
      <c r="B2305" s="6">
        <v>600148</v>
      </c>
      <c r="C2305" s="6" t="s">
        <v>2552</v>
      </c>
      <c r="D2305" s="6" t="s">
        <v>283</v>
      </c>
      <c r="E2305" s="6">
        <v>0.3468</v>
      </c>
      <c r="F2305" s="6">
        <v>0.2627</v>
      </c>
      <c r="G2305" s="6">
        <v>13.26</v>
      </c>
    </row>
    <row r="2306" s="4" customFormat="1" ht="17.6" spans="1:7">
      <c r="A2306" s="6" t="s">
        <v>335</v>
      </c>
      <c r="B2306" s="6">
        <v>2693</v>
      </c>
      <c r="C2306" s="6" t="s">
        <v>2553</v>
      </c>
      <c r="D2306" s="6" t="s">
        <v>342</v>
      </c>
      <c r="E2306" s="6">
        <v>0.3462</v>
      </c>
      <c r="F2306" s="6">
        <v>0.4724</v>
      </c>
      <c r="G2306" s="6">
        <v>5.19</v>
      </c>
    </row>
    <row r="2307" s="4" customFormat="1" ht="17.6" spans="1:7">
      <c r="A2307" s="6" t="s">
        <v>193</v>
      </c>
      <c r="B2307" s="6">
        <v>603077</v>
      </c>
      <c r="C2307" s="6" t="s">
        <v>2554</v>
      </c>
      <c r="D2307" s="6" t="s">
        <v>257</v>
      </c>
      <c r="E2307" s="6">
        <v>0.3461</v>
      </c>
      <c r="F2307" s="6">
        <v>0.0011</v>
      </c>
      <c r="G2307" s="6">
        <v>1.36</v>
      </c>
    </row>
    <row r="2308" s="4" customFormat="1" ht="17.6" spans="1:7">
      <c r="A2308" s="6" t="s">
        <v>335</v>
      </c>
      <c r="B2308" s="6">
        <v>750</v>
      </c>
      <c r="C2308" s="6" t="s">
        <v>2555</v>
      </c>
      <c r="D2308" s="6" t="s">
        <v>273</v>
      </c>
      <c r="E2308" s="6">
        <v>0.3459</v>
      </c>
      <c r="F2308" s="6">
        <v>0.0677</v>
      </c>
      <c r="G2308" s="6">
        <v>4.32</v>
      </c>
    </row>
    <row r="2309" s="4" customFormat="1" ht="17.6" spans="1:7">
      <c r="A2309" s="6" t="s">
        <v>335</v>
      </c>
      <c r="B2309" s="6">
        <v>813</v>
      </c>
      <c r="C2309" s="6" t="s">
        <v>2556</v>
      </c>
      <c r="D2309" s="6" t="s">
        <v>342</v>
      </c>
      <c r="E2309" s="6">
        <v>0.3452</v>
      </c>
      <c r="F2309" s="6">
        <v>0.0498</v>
      </c>
      <c r="G2309" s="6">
        <v>5.41</v>
      </c>
    </row>
    <row r="2310" s="4" customFormat="1" ht="17.6" spans="1:7">
      <c r="A2310" s="6" t="s">
        <v>335</v>
      </c>
      <c r="B2310" s="6">
        <v>2888</v>
      </c>
      <c r="C2310" s="6" t="s">
        <v>2557</v>
      </c>
      <c r="D2310" s="6" t="s">
        <v>265</v>
      </c>
      <c r="E2310" s="6">
        <v>0.3438</v>
      </c>
      <c r="F2310" s="6">
        <v>0.4077</v>
      </c>
      <c r="G2310" s="6">
        <v>18.45</v>
      </c>
    </row>
    <row r="2311" s="4" customFormat="1" ht="17.6" spans="1:7">
      <c r="A2311" s="6" t="s">
        <v>335</v>
      </c>
      <c r="B2311" s="6">
        <v>683</v>
      </c>
      <c r="C2311" s="6" t="s">
        <v>2558</v>
      </c>
      <c r="D2311" s="6" t="s">
        <v>257</v>
      </c>
      <c r="E2311" s="6">
        <v>0.3436</v>
      </c>
      <c r="F2311" s="6">
        <v>0.0009</v>
      </c>
      <c r="G2311" s="6">
        <v>1.8</v>
      </c>
    </row>
    <row r="2312" s="4" customFormat="1" ht="17.6" spans="1:7">
      <c r="A2312" s="6" t="s">
        <v>335</v>
      </c>
      <c r="B2312" s="6">
        <v>2598</v>
      </c>
      <c r="C2312" s="6" t="s">
        <v>2559</v>
      </c>
      <c r="D2312" s="6" t="s">
        <v>237</v>
      </c>
      <c r="E2312" s="6">
        <v>0.343</v>
      </c>
      <c r="F2312" s="6">
        <v>0.045</v>
      </c>
      <c r="G2312" s="6">
        <v>6.04</v>
      </c>
    </row>
    <row r="2313" s="4" customFormat="1" ht="17.6" spans="1:7">
      <c r="A2313" s="6" t="s">
        <v>335</v>
      </c>
      <c r="B2313" s="6">
        <v>2751</v>
      </c>
      <c r="C2313" s="6" t="s">
        <v>2560</v>
      </c>
      <c r="D2313" s="6" t="s">
        <v>359</v>
      </c>
      <c r="E2313" s="6">
        <v>0.3429</v>
      </c>
      <c r="F2313" s="6">
        <v>0.0008</v>
      </c>
      <c r="G2313" s="6">
        <v>20.3</v>
      </c>
    </row>
    <row r="2314" s="4" customFormat="1" ht="17.6" spans="1:7">
      <c r="A2314" s="6" t="s">
        <v>335</v>
      </c>
      <c r="B2314" s="6">
        <v>2384</v>
      </c>
      <c r="C2314" s="6" t="s">
        <v>2561</v>
      </c>
      <c r="D2314" s="6" t="s">
        <v>408</v>
      </c>
      <c r="E2314" s="6">
        <v>0.3425</v>
      </c>
      <c r="F2314" s="6">
        <v>0.7454</v>
      </c>
      <c r="G2314" s="6">
        <v>26.54</v>
      </c>
    </row>
    <row r="2315" s="4" customFormat="1" ht="17.6" spans="1:7">
      <c r="A2315" s="6" t="s">
        <v>193</v>
      </c>
      <c r="B2315" s="6">
        <v>600023</v>
      </c>
      <c r="C2315" s="6" t="s">
        <v>2562</v>
      </c>
      <c r="D2315" s="6" t="s">
        <v>230</v>
      </c>
      <c r="E2315" s="6">
        <v>0.3424</v>
      </c>
      <c r="F2315" s="6">
        <v>0.038</v>
      </c>
      <c r="G2315" s="6">
        <v>3.49</v>
      </c>
    </row>
    <row r="2316" s="4" customFormat="1" ht="17.6" spans="1:7">
      <c r="A2316" s="6" t="s">
        <v>193</v>
      </c>
      <c r="B2316" s="6">
        <v>600822</v>
      </c>
      <c r="C2316" s="6" t="s">
        <v>2563</v>
      </c>
      <c r="D2316" s="6" t="s">
        <v>239</v>
      </c>
      <c r="E2316" s="6">
        <v>0.342</v>
      </c>
      <c r="F2316" s="6">
        <v>0.5007</v>
      </c>
      <c r="G2316" s="6">
        <v>8.01</v>
      </c>
    </row>
    <row r="2317" s="4" customFormat="1" ht="17.6" spans="1:7">
      <c r="A2317" s="6" t="s">
        <v>193</v>
      </c>
      <c r="B2317" s="6">
        <v>600385</v>
      </c>
      <c r="C2317" s="6" t="s">
        <v>2564</v>
      </c>
      <c r="D2317" s="6" t="s">
        <v>201</v>
      </c>
      <c r="E2317" s="6">
        <v>0.3414</v>
      </c>
      <c r="F2317" s="6">
        <v>0.4571</v>
      </c>
      <c r="G2317" s="6">
        <v>6.72</v>
      </c>
    </row>
    <row r="2318" s="4" customFormat="1" ht="17.6" spans="1:7">
      <c r="A2318" s="6" t="s">
        <v>335</v>
      </c>
      <c r="B2318" s="6">
        <v>300136</v>
      </c>
      <c r="C2318" s="6" t="s">
        <v>2565</v>
      </c>
      <c r="D2318" s="6" t="s">
        <v>245</v>
      </c>
      <c r="E2318" s="6">
        <v>0.3408</v>
      </c>
      <c r="F2318" s="6">
        <v>0.5459</v>
      </c>
      <c r="G2318" s="6">
        <v>41.3</v>
      </c>
    </row>
    <row r="2319" s="4" customFormat="1" ht="17.6" spans="1:7">
      <c r="A2319" s="6" t="s">
        <v>335</v>
      </c>
      <c r="B2319" s="6">
        <v>2549</v>
      </c>
      <c r="C2319" s="6" t="s">
        <v>2566</v>
      </c>
      <c r="D2319" s="6" t="s">
        <v>257</v>
      </c>
      <c r="E2319" s="6">
        <v>0.3387</v>
      </c>
      <c r="F2319" s="6">
        <v>0.3674</v>
      </c>
      <c r="G2319" s="6">
        <v>6.49</v>
      </c>
    </row>
    <row r="2320" s="4" customFormat="1" ht="17.6" spans="1:7">
      <c r="A2320" s="6" t="s">
        <v>193</v>
      </c>
      <c r="B2320" s="6">
        <v>603025</v>
      </c>
      <c r="C2320" s="6" t="s">
        <v>2567</v>
      </c>
      <c r="D2320" s="6" t="s">
        <v>411</v>
      </c>
      <c r="E2320" s="6">
        <v>0.3386</v>
      </c>
      <c r="F2320" s="6">
        <v>0.0434</v>
      </c>
      <c r="G2320" s="6">
        <v>7.59</v>
      </c>
    </row>
    <row r="2321" s="4" customFormat="1" ht="17.6" spans="1:7">
      <c r="A2321" s="6" t="s">
        <v>335</v>
      </c>
      <c r="B2321" s="6">
        <v>2569</v>
      </c>
      <c r="C2321" s="6" t="s">
        <v>2568</v>
      </c>
      <c r="D2321" s="6" t="s">
        <v>201</v>
      </c>
      <c r="E2321" s="6">
        <v>0.3381</v>
      </c>
      <c r="F2321" s="6">
        <v>0.5866</v>
      </c>
      <c r="G2321" s="6">
        <v>10.1</v>
      </c>
    </row>
    <row r="2322" s="4" customFormat="1" ht="17.6" spans="1:7">
      <c r="A2322" s="6" t="s">
        <v>335</v>
      </c>
      <c r="B2322" s="6">
        <v>534</v>
      </c>
      <c r="C2322" s="6" t="s">
        <v>2569</v>
      </c>
      <c r="D2322" s="6" t="s">
        <v>212</v>
      </c>
      <c r="E2322" s="6">
        <v>0.3378</v>
      </c>
      <c r="F2322" s="6">
        <v>0.7523</v>
      </c>
      <c r="G2322" s="6">
        <v>9.15</v>
      </c>
    </row>
    <row r="2323" s="4" customFormat="1" ht="17.6" spans="1:7">
      <c r="A2323" s="6" t="s">
        <v>335</v>
      </c>
      <c r="B2323" s="6">
        <v>2357</v>
      </c>
      <c r="C2323" s="6" t="s">
        <v>2570</v>
      </c>
      <c r="D2323" s="6" t="s">
        <v>490</v>
      </c>
      <c r="E2323" s="6">
        <v>0.3374</v>
      </c>
      <c r="F2323" s="6">
        <v>0.004</v>
      </c>
      <c r="G2323" s="6">
        <v>5.59</v>
      </c>
    </row>
    <row r="2324" s="4" customFormat="1" ht="17.6" spans="1:7">
      <c r="A2324" s="6" t="s">
        <v>193</v>
      </c>
      <c r="B2324" s="6">
        <v>600180</v>
      </c>
      <c r="C2324" s="6" t="s">
        <v>2571</v>
      </c>
      <c r="D2324" s="6" t="s">
        <v>287</v>
      </c>
      <c r="E2324" s="6">
        <v>0.3373</v>
      </c>
      <c r="F2324" s="6">
        <v>0.0009</v>
      </c>
      <c r="G2324" s="6">
        <v>5.82</v>
      </c>
    </row>
    <row r="2325" s="4" customFormat="1" ht="17.6" spans="1:7">
      <c r="A2325" s="6" t="s">
        <v>193</v>
      </c>
      <c r="B2325" s="6">
        <v>600837</v>
      </c>
      <c r="C2325" s="6" t="s">
        <v>2572</v>
      </c>
      <c r="D2325" s="6" t="s">
        <v>273</v>
      </c>
      <c r="E2325" s="6">
        <v>0.3361</v>
      </c>
      <c r="F2325" s="6">
        <v>0.0995</v>
      </c>
      <c r="G2325" s="6">
        <v>12.89</v>
      </c>
    </row>
    <row r="2326" s="4" customFormat="1" ht="17.6" spans="1:7">
      <c r="A2326" s="6" t="s">
        <v>193</v>
      </c>
      <c r="B2326" s="6">
        <v>900920</v>
      </c>
      <c r="C2326" s="6" t="s">
        <v>2573</v>
      </c>
      <c r="D2326" s="6"/>
      <c r="E2326" s="6">
        <v>0.3351</v>
      </c>
      <c r="F2326" s="6">
        <v>0.0008</v>
      </c>
      <c r="G2326" s="6">
        <v>0.37</v>
      </c>
    </row>
    <row r="2327" s="4" customFormat="1" ht="17.6" spans="1:7">
      <c r="A2327" s="6" t="s">
        <v>335</v>
      </c>
      <c r="B2327" s="6">
        <v>893</v>
      </c>
      <c r="C2327" s="6" t="s">
        <v>2574</v>
      </c>
      <c r="D2327" s="6" t="s">
        <v>348</v>
      </c>
      <c r="E2327" s="6">
        <v>0.3349</v>
      </c>
      <c r="F2327" s="6">
        <v>0.0422</v>
      </c>
      <c r="G2327" s="6">
        <v>6</v>
      </c>
    </row>
    <row r="2328" s="4" customFormat="1" ht="17.6" spans="1:7">
      <c r="A2328" s="6" t="s">
        <v>193</v>
      </c>
      <c r="B2328" s="6">
        <v>600888</v>
      </c>
      <c r="C2328" s="6" t="s">
        <v>2575</v>
      </c>
      <c r="D2328" s="6" t="s">
        <v>222</v>
      </c>
      <c r="E2328" s="6">
        <v>0.3343</v>
      </c>
      <c r="F2328" s="6">
        <v>0.1413</v>
      </c>
      <c r="G2328" s="6">
        <v>4.53</v>
      </c>
    </row>
    <row r="2329" s="4" customFormat="1" ht="17.6" spans="1:7">
      <c r="A2329" s="6" t="s">
        <v>335</v>
      </c>
      <c r="B2329" s="6">
        <v>2439</v>
      </c>
      <c r="C2329" s="6" t="s">
        <v>2576</v>
      </c>
      <c r="D2329" s="6" t="s">
        <v>455</v>
      </c>
      <c r="E2329" s="6">
        <v>0.334</v>
      </c>
      <c r="F2329" s="6">
        <v>0.5908</v>
      </c>
      <c r="G2329" s="6">
        <v>41.2</v>
      </c>
    </row>
    <row r="2330" s="4" customFormat="1" ht="17.6" spans="1:7">
      <c r="A2330" s="6" t="s">
        <v>335</v>
      </c>
      <c r="B2330" s="6">
        <v>523</v>
      </c>
      <c r="C2330" s="6" t="s">
        <v>2577</v>
      </c>
      <c r="D2330" s="6" t="s">
        <v>850</v>
      </c>
      <c r="E2330" s="6">
        <v>0.3339</v>
      </c>
      <c r="F2330" s="6">
        <v>0.136</v>
      </c>
      <c r="G2330" s="6">
        <v>5.65</v>
      </c>
    </row>
    <row r="2331" s="4" customFormat="1" ht="17.6" spans="1:7">
      <c r="A2331" s="6" t="s">
        <v>335</v>
      </c>
      <c r="B2331" s="6">
        <v>300374</v>
      </c>
      <c r="C2331" s="6" t="s">
        <v>2578</v>
      </c>
      <c r="D2331" s="6" t="s">
        <v>305</v>
      </c>
      <c r="E2331" s="6">
        <v>0.3339</v>
      </c>
      <c r="F2331" s="6">
        <v>0.0797</v>
      </c>
      <c r="G2331" s="6">
        <v>8.9</v>
      </c>
    </row>
    <row r="2332" s="4" customFormat="1" ht="17.6" spans="1:7">
      <c r="A2332" s="6" t="s">
        <v>193</v>
      </c>
      <c r="B2332" s="6">
        <v>688086</v>
      </c>
      <c r="C2332" s="6" t="s">
        <v>2579</v>
      </c>
      <c r="D2332" s="6"/>
      <c r="E2332" s="6">
        <v>0.3333</v>
      </c>
      <c r="F2332" s="6">
        <v>0.7778</v>
      </c>
      <c r="G2332" s="6">
        <v>61.79</v>
      </c>
    </row>
    <row r="2333" s="4" customFormat="1" ht="17.6" spans="1:7">
      <c r="A2333" s="6" t="s">
        <v>335</v>
      </c>
      <c r="B2333" s="6">
        <v>300829</v>
      </c>
      <c r="C2333" s="6" t="s">
        <v>2580</v>
      </c>
      <c r="D2333" s="6"/>
      <c r="E2333" s="6">
        <v>0.3333</v>
      </c>
      <c r="F2333" s="6">
        <v>0.3333</v>
      </c>
      <c r="G2333" s="6">
        <v>38.34</v>
      </c>
    </row>
    <row r="2334" s="4" customFormat="1" ht="17.6" spans="1:7">
      <c r="A2334" s="6" t="s">
        <v>335</v>
      </c>
      <c r="B2334" s="6">
        <v>883</v>
      </c>
      <c r="C2334" s="6" t="s">
        <v>2581</v>
      </c>
      <c r="D2334" s="6" t="s">
        <v>230</v>
      </c>
      <c r="E2334" s="6">
        <v>0.333</v>
      </c>
      <c r="F2334" s="6">
        <v>0.0362</v>
      </c>
      <c r="G2334" s="6">
        <v>3.72</v>
      </c>
    </row>
    <row r="2335" s="4" customFormat="1" ht="17.6" spans="1:7">
      <c r="A2335" s="6" t="s">
        <v>193</v>
      </c>
      <c r="B2335" s="6">
        <v>600215</v>
      </c>
      <c r="C2335" s="6" t="s">
        <v>2582</v>
      </c>
      <c r="D2335" s="6" t="s">
        <v>1419</v>
      </c>
      <c r="E2335" s="6">
        <v>0.3329</v>
      </c>
      <c r="F2335" s="6">
        <v>0.502</v>
      </c>
      <c r="G2335" s="6">
        <v>7</v>
      </c>
    </row>
    <row r="2336" s="4" customFormat="1" ht="17.6" spans="1:7">
      <c r="A2336" s="6" t="s">
        <v>335</v>
      </c>
      <c r="B2336" s="6">
        <v>2845</v>
      </c>
      <c r="C2336" s="6" t="s">
        <v>2583</v>
      </c>
      <c r="D2336" s="6" t="s">
        <v>408</v>
      </c>
      <c r="E2336" s="6">
        <v>0.3329</v>
      </c>
      <c r="F2336" s="6">
        <v>0.3026</v>
      </c>
      <c r="G2336" s="6">
        <v>19.8</v>
      </c>
    </row>
    <row r="2337" s="4" customFormat="1" ht="17.6" spans="1:7">
      <c r="A2337" s="6" t="s">
        <v>335</v>
      </c>
      <c r="B2337" s="6">
        <v>2643</v>
      </c>
      <c r="C2337" s="6" t="s">
        <v>2584</v>
      </c>
      <c r="D2337" s="6" t="s">
        <v>257</v>
      </c>
      <c r="E2337" s="6">
        <v>0.3328</v>
      </c>
      <c r="F2337" s="6">
        <v>0.6578</v>
      </c>
      <c r="G2337" s="6">
        <v>15.22</v>
      </c>
    </row>
    <row r="2338" s="4" customFormat="1" ht="17.6" spans="1:7">
      <c r="A2338" s="6" t="s">
        <v>335</v>
      </c>
      <c r="B2338" s="6">
        <v>200026</v>
      </c>
      <c r="C2338" s="6" t="s">
        <v>2585</v>
      </c>
      <c r="D2338" s="6"/>
      <c r="E2338" s="6">
        <v>0.3326</v>
      </c>
      <c r="F2338" s="6">
        <v>0.0881</v>
      </c>
      <c r="G2338" s="6">
        <v>5.49</v>
      </c>
    </row>
    <row r="2339" s="4" customFormat="1" ht="17.6" spans="1:7">
      <c r="A2339" s="6" t="s">
        <v>335</v>
      </c>
      <c r="B2339" s="6">
        <v>2326</v>
      </c>
      <c r="C2339" s="6" t="s">
        <v>2586</v>
      </c>
      <c r="D2339" s="6" t="s">
        <v>257</v>
      </c>
      <c r="E2339" s="6">
        <v>0.3316</v>
      </c>
      <c r="F2339" s="6">
        <v>0.4663</v>
      </c>
      <c r="G2339" s="6">
        <v>11.11</v>
      </c>
    </row>
    <row r="2340" s="4" customFormat="1" ht="17.6" spans="1:7">
      <c r="A2340" s="6" t="s">
        <v>335</v>
      </c>
      <c r="B2340" s="6">
        <v>300497</v>
      </c>
      <c r="C2340" s="6" t="s">
        <v>2587</v>
      </c>
      <c r="D2340" s="6" t="s">
        <v>532</v>
      </c>
      <c r="E2340" s="6">
        <v>0.3308</v>
      </c>
      <c r="F2340" s="6">
        <v>0.3911</v>
      </c>
      <c r="G2340" s="6">
        <v>26.85</v>
      </c>
    </row>
    <row r="2341" s="4" customFormat="1" ht="17.6" spans="1:7">
      <c r="A2341" s="6" t="s">
        <v>193</v>
      </c>
      <c r="B2341" s="6">
        <v>600071</v>
      </c>
      <c r="C2341" s="6" t="s">
        <v>2588</v>
      </c>
      <c r="D2341" s="6" t="s">
        <v>546</v>
      </c>
      <c r="E2341" s="6">
        <v>0.3297</v>
      </c>
      <c r="F2341" s="6">
        <v>0.502</v>
      </c>
      <c r="G2341" s="6">
        <v>8.66</v>
      </c>
    </row>
    <row r="2342" s="4" customFormat="1" ht="17.6" spans="1:7">
      <c r="A2342" s="6" t="s">
        <v>193</v>
      </c>
      <c r="B2342" s="6">
        <v>600162</v>
      </c>
      <c r="C2342" s="6" t="s">
        <v>2589</v>
      </c>
      <c r="D2342" s="6" t="s">
        <v>525</v>
      </c>
      <c r="E2342" s="6">
        <v>0.3297</v>
      </c>
      <c r="F2342" s="6">
        <v>0.0004</v>
      </c>
      <c r="G2342" s="6">
        <v>1.92</v>
      </c>
    </row>
    <row r="2343" s="4" customFormat="1" ht="17.6" spans="1:7">
      <c r="A2343" s="6" t="s">
        <v>193</v>
      </c>
      <c r="B2343" s="6">
        <v>603686</v>
      </c>
      <c r="C2343" s="6" t="s">
        <v>174</v>
      </c>
      <c r="D2343" s="6" t="s">
        <v>318</v>
      </c>
      <c r="E2343" s="6">
        <v>0.3295</v>
      </c>
      <c r="F2343" s="6">
        <v>0.3336</v>
      </c>
      <c r="G2343" s="6">
        <v>18.04</v>
      </c>
    </row>
    <row r="2344" s="4" customFormat="1" ht="17.6" spans="1:7">
      <c r="A2344" s="6" t="s">
        <v>193</v>
      </c>
      <c r="B2344" s="6">
        <v>600054</v>
      </c>
      <c r="C2344" s="6" t="s">
        <v>2590</v>
      </c>
      <c r="D2344" s="6" t="s">
        <v>235</v>
      </c>
      <c r="E2344" s="6">
        <v>0.3289</v>
      </c>
      <c r="F2344" s="6">
        <v>0.0232</v>
      </c>
      <c r="G2344" s="6">
        <v>8.49</v>
      </c>
    </row>
    <row r="2345" s="4" customFormat="1" ht="17.6" spans="1:7">
      <c r="A2345" s="6" t="s">
        <v>335</v>
      </c>
      <c r="B2345" s="6">
        <v>300276</v>
      </c>
      <c r="C2345" s="6" t="s">
        <v>2591</v>
      </c>
      <c r="D2345" s="6" t="s">
        <v>318</v>
      </c>
      <c r="E2345" s="6">
        <v>0.3281</v>
      </c>
      <c r="F2345" s="6">
        <v>0.4418</v>
      </c>
      <c r="G2345" s="6">
        <v>8.23</v>
      </c>
    </row>
    <row r="2346" s="4" customFormat="1" ht="17.6" spans="1:7">
      <c r="A2346" s="6" t="s">
        <v>193</v>
      </c>
      <c r="B2346" s="6">
        <v>600184</v>
      </c>
      <c r="C2346" s="6" t="s">
        <v>2592</v>
      </c>
      <c r="D2346" s="6" t="s">
        <v>521</v>
      </c>
      <c r="E2346" s="6">
        <v>0.3277</v>
      </c>
      <c r="F2346" s="6">
        <v>0.0058</v>
      </c>
      <c r="G2346" s="6">
        <v>9.27</v>
      </c>
    </row>
    <row r="2347" s="4" customFormat="1" ht="17.6" spans="1:7">
      <c r="A2347" s="6" t="s">
        <v>193</v>
      </c>
      <c r="B2347" s="6">
        <v>601106</v>
      </c>
      <c r="C2347" s="6" t="s">
        <v>2593</v>
      </c>
      <c r="D2347" s="6" t="s">
        <v>237</v>
      </c>
      <c r="E2347" s="6">
        <v>0.3267</v>
      </c>
      <c r="F2347" s="6">
        <v>0.3718</v>
      </c>
      <c r="G2347" s="6">
        <v>2.81</v>
      </c>
    </row>
    <row r="2348" s="4" customFormat="1" ht="17.6" spans="1:7">
      <c r="A2348" s="6" t="s">
        <v>193</v>
      </c>
      <c r="B2348" s="6">
        <v>601579</v>
      </c>
      <c r="C2348" s="6" t="s">
        <v>2594</v>
      </c>
      <c r="D2348" s="6" t="s">
        <v>311</v>
      </c>
      <c r="E2348" s="6">
        <v>0.3267</v>
      </c>
      <c r="F2348" s="6">
        <v>0.0125</v>
      </c>
      <c r="G2348" s="6">
        <v>7.56</v>
      </c>
    </row>
    <row r="2349" s="4" customFormat="1" ht="17.6" spans="1:7">
      <c r="A2349" s="6" t="s">
        <v>193</v>
      </c>
      <c r="B2349" s="6">
        <v>600794</v>
      </c>
      <c r="C2349" s="6" t="s">
        <v>2595</v>
      </c>
      <c r="D2349" s="6" t="s">
        <v>195</v>
      </c>
      <c r="E2349" s="6">
        <v>0.3263</v>
      </c>
      <c r="F2349" s="6">
        <v>0.0487</v>
      </c>
      <c r="G2349" s="6">
        <v>3.22</v>
      </c>
    </row>
    <row r="2350" s="4" customFormat="1" ht="17.6" spans="1:7">
      <c r="A2350" s="6" t="s">
        <v>335</v>
      </c>
      <c r="B2350" s="6">
        <v>2519</v>
      </c>
      <c r="C2350" s="6" t="s">
        <v>2596</v>
      </c>
      <c r="D2350" s="6" t="s">
        <v>245</v>
      </c>
      <c r="E2350" s="6">
        <v>0.3263</v>
      </c>
      <c r="F2350" s="6">
        <v>0.2326</v>
      </c>
      <c r="G2350" s="6">
        <v>4.24</v>
      </c>
    </row>
    <row r="2351" s="4" customFormat="1" ht="17.6" spans="1:7">
      <c r="A2351" s="6" t="s">
        <v>335</v>
      </c>
      <c r="B2351" s="6">
        <v>300695</v>
      </c>
      <c r="C2351" s="6" t="s">
        <v>2597</v>
      </c>
      <c r="D2351" s="6" t="s">
        <v>283</v>
      </c>
      <c r="E2351" s="6">
        <v>0.3261</v>
      </c>
      <c r="F2351" s="6">
        <v>0.5445</v>
      </c>
      <c r="G2351" s="6">
        <v>62.91</v>
      </c>
    </row>
    <row r="2352" s="4" customFormat="1" ht="17.6" spans="1:7">
      <c r="A2352" s="6" t="s">
        <v>335</v>
      </c>
      <c r="B2352" s="6">
        <v>300413</v>
      </c>
      <c r="C2352" s="6" t="s">
        <v>2598</v>
      </c>
      <c r="D2352" s="6" t="s">
        <v>206</v>
      </c>
      <c r="E2352" s="6">
        <v>0.3259</v>
      </c>
      <c r="F2352" s="6">
        <v>0.7415</v>
      </c>
      <c r="G2352" s="6">
        <v>46.46</v>
      </c>
    </row>
    <row r="2353" s="4" customFormat="1" ht="17.6" spans="1:7">
      <c r="A2353" s="6" t="s">
        <v>335</v>
      </c>
      <c r="B2353" s="6">
        <v>862</v>
      </c>
      <c r="C2353" s="6" t="s">
        <v>2599</v>
      </c>
      <c r="D2353" s="6" t="s">
        <v>230</v>
      </c>
      <c r="E2353" s="6">
        <v>0.3258</v>
      </c>
      <c r="F2353" s="6">
        <v>0.0699</v>
      </c>
      <c r="G2353" s="6">
        <v>3.57</v>
      </c>
    </row>
    <row r="2354" s="4" customFormat="1" ht="17.6" spans="1:7">
      <c r="A2354" s="6" t="s">
        <v>193</v>
      </c>
      <c r="B2354" s="6">
        <v>603328</v>
      </c>
      <c r="C2354" s="6" t="s">
        <v>2600</v>
      </c>
      <c r="D2354" s="6" t="s">
        <v>408</v>
      </c>
      <c r="E2354" s="6">
        <v>0.3256</v>
      </c>
      <c r="F2354" s="6">
        <v>0.5483</v>
      </c>
      <c r="G2354" s="6">
        <v>10.34</v>
      </c>
    </row>
    <row r="2355" s="4" customFormat="1" ht="17.6" spans="1:7">
      <c r="A2355" s="6" t="s">
        <v>335</v>
      </c>
      <c r="B2355" s="6">
        <v>590</v>
      </c>
      <c r="C2355" s="6" t="s">
        <v>2601</v>
      </c>
      <c r="D2355" s="6" t="s">
        <v>233</v>
      </c>
      <c r="E2355" s="6">
        <v>0.3253</v>
      </c>
      <c r="F2355" s="6">
        <v>0.0507</v>
      </c>
      <c r="G2355" s="6">
        <v>9.82</v>
      </c>
    </row>
    <row r="2356" s="4" customFormat="1" ht="17.6" spans="1:7">
      <c r="A2356" s="6" t="s">
        <v>193</v>
      </c>
      <c r="B2356" s="6">
        <v>603579</v>
      </c>
      <c r="C2356" s="6" t="s">
        <v>2602</v>
      </c>
      <c r="D2356" s="6" t="s">
        <v>432</v>
      </c>
      <c r="E2356" s="6">
        <v>0.325</v>
      </c>
      <c r="F2356" s="6">
        <v>0.2441</v>
      </c>
      <c r="G2356" s="6">
        <v>32.28</v>
      </c>
    </row>
    <row r="2357" s="4" customFormat="1" ht="17.6" spans="1:7">
      <c r="A2357" s="6" t="s">
        <v>193</v>
      </c>
      <c r="B2357" s="6">
        <v>603617</v>
      </c>
      <c r="C2357" s="6" t="s">
        <v>2603</v>
      </c>
      <c r="D2357" s="6" t="s">
        <v>237</v>
      </c>
      <c r="E2357" s="6">
        <v>0.3246</v>
      </c>
      <c r="F2357" s="6">
        <v>0.1319</v>
      </c>
      <c r="G2357" s="6">
        <v>14.64</v>
      </c>
    </row>
    <row r="2358" s="4" customFormat="1" ht="17.6" spans="1:7">
      <c r="A2358" s="6" t="s">
        <v>193</v>
      </c>
      <c r="B2358" s="6">
        <v>600190</v>
      </c>
      <c r="C2358" s="6" t="s">
        <v>2604</v>
      </c>
      <c r="D2358" s="6" t="s">
        <v>195</v>
      </c>
      <c r="E2358" s="6">
        <v>0.3245</v>
      </c>
      <c r="F2358" s="6">
        <v>0.0236</v>
      </c>
      <c r="G2358" s="6">
        <v>2.91</v>
      </c>
    </row>
    <row r="2359" s="4" customFormat="1" ht="17.6" spans="1:7">
      <c r="A2359" s="6" t="s">
        <v>193</v>
      </c>
      <c r="B2359" s="6">
        <v>600259</v>
      </c>
      <c r="C2359" s="6" t="s">
        <v>2605</v>
      </c>
      <c r="D2359" s="6" t="s">
        <v>222</v>
      </c>
      <c r="E2359" s="6">
        <v>0.3244</v>
      </c>
      <c r="F2359" s="6">
        <v>0.1102</v>
      </c>
      <c r="G2359" s="6">
        <v>28.46</v>
      </c>
    </row>
    <row r="2360" s="4" customFormat="1" ht="17.6" spans="1:7">
      <c r="A2360" s="6" t="s">
        <v>335</v>
      </c>
      <c r="B2360" s="6">
        <v>2117</v>
      </c>
      <c r="C2360" s="6" t="s">
        <v>2606</v>
      </c>
      <c r="D2360" s="6" t="s">
        <v>359</v>
      </c>
      <c r="E2360" s="6">
        <v>0.3239</v>
      </c>
      <c r="F2360" s="6">
        <v>0.5075</v>
      </c>
      <c r="G2360" s="6">
        <v>11.06</v>
      </c>
    </row>
    <row r="2361" s="4" customFormat="1" ht="17.6" spans="1:7">
      <c r="A2361" s="6" t="s">
        <v>335</v>
      </c>
      <c r="B2361" s="6">
        <v>300773</v>
      </c>
      <c r="C2361" s="6" t="s">
        <v>2607</v>
      </c>
      <c r="D2361" s="6" t="s">
        <v>1349</v>
      </c>
      <c r="E2361" s="6">
        <v>0.3239</v>
      </c>
      <c r="F2361" s="6">
        <v>0.6154</v>
      </c>
      <c r="G2361" s="6">
        <v>69.6</v>
      </c>
    </row>
    <row r="2362" s="4" customFormat="1" ht="17.6" spans="1:7">
      <c r="A2362" s="6" t="s">
        <v>335</v>
      </c>
      <c r="B2362" s="6">
        <v>2798</v>
      </c>
      <c r="C2362" s="6" t="s">
        <v>2608</v>
      </c>
      <c r="D2362" s="6" t="s">
        <v>263</v>
      </c>
      <c r="E2362" s="6">
        <v>0.3236</v>
      </c>
      <c r="F2362" s="6">
        <v>0.5955</v>
      </c>
      <c r="G2362" s="6">
        <v>29</v>
      </c>
    </row>
    <row r="2363" s="4" customFormat="1" ht="17.6" spans="1:7">
      <c r="A2363" s="6" t="s">
        <v>335</v>
      </c>
      <c r="B2363" s="6">
        <v>300556</v>
      </c>
      <c r="C2363" s="6" t="s">
        <v>2609</v>
      </c>
      <c r="D2363" s="6" t="s">
        <v>359</v>
      </c>
      <c r="E2363" s="6">
        <v>0.3235</v>
      </c>
      <c r="F2363" s="6">
        <v>0.0635</v>
      </c>
      <c r="G2363" s="6">
        <v>15.98</v>
      </c>
    </row>
    <row r="2364" s="4" customFormat="1" ht="17.6" spans="1:7">
      <c r="A2364" s="6" t="s">
        <v>193</v>
      </c>
      <c r="B2364" s="6">
        <v>603011</v>
      </c>
      <c r="C2364" s="6" t="s">
        <v>2610</v>
      </c>
      <c r="D2364" s="6" t="s">
        <v>237</v>
      </c>
      <c r="E2364" s="6">
        <v>0.3234</v>
      </c>
      <c r="F2364" s="6">
        <v>0.177</v>
      </c>
      <c r="G2364" s="6">
        <v>5.01</v>
      </c>
    </row>
    <row r="2365" s="4" customFormat="1" ht="17.6" spans="1:7">
      <c r="A2365" s="6" t="s">
        <v>335</v>
      </c>
      <c r="B2365" s="6">
        <v>300331</v>
      </c>
      <c r="C2365" s="6" t="s">
        <v>2611</v>
      </c>
      <c r="D2365" s="6" t="s">
        <v>370</v>
      </c>
      <c r="E2365" s="6">
        <v>0.3232</v>
      </c>
      <c r="F2365" s="6">
        <v>0.5979</v>
      </c>
      <c r="G2365" s="6">
        <v>26.32</v>
      </c>
    </row>
    <row r="2366" s="4" customFormat="1" ht="17.6" spans="1:7">
      <c r="A2366" s="6" t="s">
        <v>335</v>
      </c>
      <c r="B2366" s="6">
        <v>2199</v>
      </c>
      <c r="C2366" s="6" t="s">
        <v>2612</v>
      </c>
      <c r="D2366" s="6" t="s">
        <v>408</v>
      </c>
      <c r="E2366" s="6">
        <v>0.323</v>
      </c>
      <c r="F2366" s="6">
        <v>0.5252</v>
      </c>
      <c r="G2366" s="6">
        <v>8.13</v>
      </c>
    </row>
    <row r="2367" s="4" customFormat="1" ht="17.6" spans="1:7">
      <c r="A2367" s="6" t="s">
        <v>193</v>
      </c>
      <c r="B2367" s="6">
        <v>688020</v>
      </c>
      <c r="C2367" s="6" t="s">
        <v>2613</v>
      </c>
      <c r="D2367" s="6" t="s">
        <v>408</v>
      </c>
      <c r="E2367" s="6">
        <v>0.3228</v>
      </c>
      <c r="F2367" s="6">
        <v>0.7513</v>
      </c>
      <c r="G2367" s="6">
        <v>100.92</v>
      </c>
    </row>
    <row r="2368" s="4" customFormat="1" ht="17.6" spans="1:7">
      <c r="A2368" s="6" t="s">
        <v>335</v>
      </c>
      <c r="B2368" s="6">
        <v>2178</v>
      </c>
      <c r="C2368" s="6" t="s">
        <v>2614</v>
      </c>
      <c r="D2368" s="6" t="s">
        <v>359</v>
      </c>
      <c r="E2368" s="6">
        <v>0.3223</v>
      </c>
      <c r="F2368" s="6">
        <v>0.324</v>
      </c>
      <c r="G2368" s="6">
        <v>4.42</v>
      </c>
    </row>
    <row r="2369" s="4" customFormat="1" ht="17.6" spans="1:7">
      <c r="A2369" s="6" t="s">
        <v>193</v>
      </c>
      <c r="B2369" s="6">
        <v>900953</v>
      </c>
      <c r="C2369" s="6" t="s">
        <v>2615</v>
      </c>
      <c r="D2369" s="6"/>
      <c r="E2369" s="6">
        <v>0.3221</v>
      </c>
      <c r="F2369" s="6">
        <v>0.3571</v>
      </c>
      <c r="G2369" s="6">
        <v>0.37</v>
      </c>
    </row>
    <row r="2370" s="4" customFormat="1" ht="17.6" spans="1:7">
      <c r="A2370" s="6" t="s">
        <v>335</v>
      </c>
      <c r="B2370" s="6">
        <v>300155</v>
      </c>
      <c r="C2370" s="6" t="s">
        <v>2616</v>
      </c>
      <c r="D2370" s="6" t="s">
        <v>370</v>
      </c>
      <c r="E2370" s="6">
        <v>0.322</v>
      </c>
      <c r="F2370" s="6">
        <v>0.4013</v>
      </c>
      <c r="G2370" s="6">
        <v>5.99</v>
      </c>
    </row>
    <row r="2371" s="4" customFormat="1" ht="17.6" spans="1:7">
      <c r="A2371" s="6" t="s">
        <v>193</v>
      </c>
      <c r="B2371" s="6">
        <v>603203</v>
      </c>
      <c r="C2371" s="6" t="s">
        <v>2617</v>
      </c>
      <c r="D2371" s="6" t="s">
        <v>318</v>
      </c>
      <c r="E2371" s="6">
        <v>0.3219</v>
      </c>
      <c r="F2371" s="6">
        <v>0.2311</v>
      </c>
      <c r="G2371" s="6">
        <v>26.47</v>
      </c>
    </row>
    <row r="2372" s="4" customFormat="1" ht="17.6" spans="1:7">
      <c r="A2372" s="6" t="s">
        <v>335</v>
      </c>
      <c r="B2372" s="6">
        <v>157</v>
      </c>
      <c r="C2372" s="6" t="s">
        <v>2618</v>
      </c>
      <c r="D2372" s="6" t="s">
        <v>318</v>
      </c>
      <c r="E2372" s="6">
        <v>0.3218</v>
      </c>
      <c r="F2372" s="6">
        <v>0.6096</v>
      </c>
      <c r="G2372" s="6">
        <v>6.4</v>
      </c>
    </row>
    <row r="2373" s="4" customFormat="1" ht="17.6" spans="1:7">
      <c r="A2373" s="6" t="s">
        <v>193</v>
      </c>
      <c r="B2373" s="6">
        <v>688051</v>
      </c>
      <c r="C2373" s="6" t="s">
        <v>2619</v>
      </c>
      <c r="D2373" s="6"/>
      <c r="E2373" s="6">
        <v>0.3214</v>
      </c>
      <c r="F2373" s="6">
        <v>0.9643</v>
      </c>
      <c r="G2373" s="6">
        <v>106.8</v>
      </c>
    </row>
    <row r="2374" s="4" customFormat="1" ht="17.6" spans="1:7">
      <c r="A2374" s="6" t="s">
        <v>335</v>
      </c>
      <c r="B2374" s="6">
        <v>300020</v>
      </c>
      <c r="C2374" s="6" t="s">
        <v>2620</v>
      </c>
      <c r="D2374" s="6" t="s">
        <v>455</v>
      </c>
      <c r="E2374" s="6">
        <v>0.3214</v>
      </c>
      <c r="F2374" s="6">
        <v>0.1707</v>
      </c>
      <c r="G2374" s="6">
        <v>9.87</v>
      </c>
    </row>
    <row r="2375" s="4" customFormat="1" ht="17.6" spans="1:7">
      <c r="A2375" s="6" t="s">
        <v>193</v>
      </c>
      <c r="B2375" s="6">
        <v>601600</v>
      </c>
      <c r="C2375" s="6" t="s">
        <v>2621</v>
      </c>
      <c r="D2375" s="6" t="s">
        <v>222</v>
      </c>
      <c r="E2375" s="6">
        <v>0.3205</v>
      </c>
      <c r="F2375" s="6">
        <v>0.0363</v>
      </c>
      <c r="G2375" s="6">
        <v>2.85</v>
      </c>
    </row>
    <row r="2376" s="4" customFormat="1" ht="17.6" spans="1:7">
      <c r="A2376" s="6" t="s">
        <v>335</v>
      </c>
      <c r="B2376" s="6">
        <v>200986</v>
      </c>
      <c r="C2376" s="6" t="s">
        <v>2622</v>
      </c>
      <c r="D2376" s="6"/>
      <c r="E2376" s="6">
        <v>0.32</v>
      </c>
      <c r="F2376" s="6">
        <v>0.0155</v>
      </c>
      <c r="G2376" s="6">
        <v>2.18</v>
      </c>
    </row>
    <row r="2377" s="4" customFormat="1" ht="17.6" spans="1:7">
      <c r="A2377" s="6" t="s">
        <v>335</v>
      </c>
      <c r="B2377" s="6">
        <v>2493</v>
      </c>
      <c r="C2377" s="6" t="s">
        <v>2623</v>
      </c>
      <c r="D2377" s="6" t="s">
        <v>309</v>
      </c>
      <c r="E2377" s="6">
        <v>0.3197</v>
      </c>
      <c r="F2377" s="6">
        <v>0.6233</v>
      </c>
      <c r="G2377" s="6">
        <v>11.93</v>
      </c>
    </row>
    <row r="2378" s="4" customFormat="1" ht="17.6" spans="1:7">
      <c r="A2378" s="6" t="s">
        <v>335</v>
      </c>
      <c r="B2378" s="6">
        <v>300235</v>
      </c>
      <c r="C2378" s="6" t="s">
        <v>2624</v>
      </c>
      <c r="D2378" s="6" t="s">
        <v>242</v>
      </c>
      <c r="E2378" s="6">
        <v>0.3194</v>
      </c>
      <c r="F2378" s="6">
        <v>0.4471</v>
      </c>
      <c r="G2378" s="6">
        <v>14.89</v>
      </c>
    </row>
    <row r="2379" s="4" customFormat="1" ht="17.6" spans="1:7">
      <c r="A2379" s="6" t="s">
        <v>335</v>
      </c>
      <c r="B2379" s="6">
        <v>600</v>
      </c>
      <c r="C2379" s="6" t="s">
        <v>2625</v>
      </c>
      <c r="D2379" s="6" t="s">
        <v>230</v>
      </c>
      <c r="E2379" s="6">
        <v>0.3193</v>
      </c>
      <c r="F2379" s="6">
        <v>0.0247</v>
      </c>
      <c r="G2379" s="6">
        <v>4.77</v>
      </c>
    </row>
    <row r="2380" s="4" customFormat="1" ht="17.6" spans="1:7">
      <c r="A2380" s="6" t="s">
        <v>193</v>
      </c>
      <c r="B2380" s="6">
        <v>601992</v>
      </c>
      <c r="C2380" s="6" t="s">
        <v>2626</v>
      </c>
      <c r="D2380" s="6" t="s">
        <v>289</v>
      </c>
      <c r="E2380" s="6">
        <v>0.3191</v>
      </c>
      <c r="F2380" s="6">
        <v>0.064</v>
      </c>
      <c r="G2380" s="6">
        <v>3.23</v>
      </c>
    </row>
    <row r="2381" s="4" customFormat="1" ht="17.6" spans="1:7">
      <c r="A2381" s="6" t="s">
        <v>335</v>
      </c>
      <c r="B2381" s="6">
        <v>300777</v>
      </c>
      <c r="C2381" s="6" t="s">
        <v>2627</v>
      </c>
      <c r="D2381" s="6" t="s">
        <v>270</v>
      </c>
      <c r="E2381" s="6">
        <v>0.3191</v>
      </c>
      <c r="F2381" s="6">
        <v>0.0426</v>
      </c>
      <c r="G2381" s="6">
        <v>30.46</v>
      </c>
    </row>
    <row r="2382" s="4" customFormat="1" ht="17.6" spans="1:7">
      <c r="A2382" s="6" t="s">
        <v>335</v>
      </c>
      <c r="B2382" s="6">
        <v>200020</v>
      </c>
      <c r="C2382" s="6" t="s">
        <v>2628</v>
      </c>
      <c r="D2382" s="6"/>
      <c r="E2382" s="6">
        <v>0.3188</v>
      </c>
      <c r="F2382" s="6">
        <v>0.0891</v>
      </c>
      <c r="G2382" s="6">
        <v>3.03</v>
      </c>
    </row>
    <row r="2383" s="4" customFormat="1" ht="17.6" spans="1:7">
      <c r="A2383" s="6" t="s">
        <v>193</v>
      </c>
      <c r="B2383" s="6">
        <v>600667</v>
      </c>
      <c r="C2383" s="6" t="s">
        <v>2629</v>
      </c>
      <c r="D2383" s="6" t="s">
        <v>228</v>
      </c>
      <c r="E2383" s="6">
        <v>0.3177</v>
      </c>
      <c r="F2383" s="6">
        <v>0.6958</v>
      </c>
      <c r="G2383" s="6">
        <v>10.79</v>
      </c>
    </row>
    <row r="2384" s="4" customFormat="1" ht="17.6" spans="1:7">
      <c r="A2384" s="6" t="s">
        <v>193</v>
      </c>
      <c r="B2384" s="6">
        <v>601018</v>
      </c>
      <c r="C2384" s="6" t="s">
        <v>2630</v>
      </c>
      <c r="D2384" s="6" t="s">
        <v>195</v>
      </c>
      <c r="E2384" s="6">
        <v>0.3171</v>
      </c>
      <c r="F2384" s="6">
        <v>0.1195</v>
      </c>
      <c r="G2384" s="6">
        <v>3.33</v>
      </c>
    </row>
    <row r="2385" s="4" customFormat="1" ht="17.6" spans="1:7">
      <c r="A2385" s="6" t="s">
        <v>335</v>
      </c>
      <c r="B2385" s="6">
        <v>2120</v>
      </c>
      <c r="C2385" s="6" t="s">
        <v>2631</v>
      </c>
      <c r="D2385" s="6" t="s">
        <v>287</v>
      </c>
      <c r="E2385" s="6">
        <v>0.317</v>
      </c>
      <c r="F2385" s="6">
        <v>0.5223</v>
      </c>
      <c r="G2385" s="6">
        <v>29.57</v>
      </c>
    </row>
    <row r="2386" s="4" customFormat="1" ht="17.6" spans="1:7">
      <c r="A2386" s="6" t="s">
        <v>193</v>
      </c>
      <c r="B2386" s="6">
        <v>603883</v>
      </c>
      <c r="C2386" s="6" t="s">
        <v>2632</v>
      </c>
      <c r="D2386" s="6" t="s">
        <v>543</v>
      </c>
      <c r="E2386" s="6">
        <v>0.3163</v>
      </c>
      <c r="F2386" s="6">
        <v>0.985</v>
      </c>
      <c r="G2386" s="6">
        <v>76.09</v>
      </c>
    </row>
    <row r="2387" s="4" customFormat="1" ht="17.6" spans="1:7">
      <c r="A2387" s="6" t="s">
        <v>335</v>
      </c>
      <c r="B2387" s="6">
        <v>300571</v>
      </c>
      <c r="C2387" s="6" t="s">
        <v>2633</v>
      </c>
      <c r="D2387" s="6" t="s">
        <v>610</v>
      </c>
      <c r="E2387" s="6">
        <v>0.3162</v>
      </c>
      <c r="F2387" s="6">
        <v>0.0281</v>
      </c>
      <c r="G2387" s="6">
        <v>46.86</v>
      </c>
    </row>
    <row r="2388" s="4" customFormat="1" ht="17.6" spans="1:7">
      <c r="A2388" s="6" t="s">
        <v>193</v>
      </c>
      <c r="B2388" s="6">
        <v>600590</v>
      </c>
      <c r="C2388" s="6" t="s">
        <v>2634</v>
      </c>
      <c r="D2388" s="6" t="s">
        <v>220</v>
      </c>
      <c r="E2388" s="6">
        <v>0.3161</v>
      </c>
      <c r="F2388" s="6">
        <v>0.1864</v>
      </c>
      <c r="G2388" s="6">
        <v>5.6</v>
      </c>
    </row>
    <row r="2389" s="4" customFormat="1" ht="17.6" spans="1:7">
      <c r="A2389" s="6" t="s">
        <v>335</v>
      </c>
      <c r="B2389" s="6">
        <v>2644</v>
      </c>
      <c r="C2389" s="6" t="s">
        <v>2635</v>
      </c>
      <c r="D2389" s="6" t="s">
        <v>233</v>
      </c>
      <c r="E2389" s="6">
        <v>0.316</v>
      </c>
      <c r="F2389" s="6">
        <v>0.313</v>
      </c>
      <c r="G2389" s="6">
        <v>8.55</v>
      </c>
    </row>
    <row r="2390" s="4" customFormat="1" ht="17.6" spans="1:7">
      <c r="A2390" s="6" t="s">
        <v>335</v>
      </c>
      <c r="B2390" s="6">
        <v>2029</v>
      </c>
      <c r="C2390" s="6" t="s">
        <v>2636</v>
      </c>
      <c r="D2390" s="6" t="s">
        <v>201</v>
      </c>
      <c r="E2390" s="6">
        <v>0.3154</v>
      </c>
      <c r="F2390" s="6">
        <v>0.0008</v>
      </c>
      <c r="G2390" s="6">
        <v>4.98</v>
      </c>
    </row>
    <row r="2391" s="4" customFormat="1" ht="17.6" spans="1:7">
      <c r="A2391" s="6" t="s">
        <v>193</v>
      </c>
      <c r="B2391" s="6">
        <v>603680</v>
      </c>
      <c r="C2391" s="6" t="s">
        <v>2637</v>
      </c>
      <c r="D2391" s="6" t="s">
        <v>318</v>
      </c>
      <c r="E2391" s="6">
        <v>0.3151</v>
      </c>
      <c r="F2391" s="6">
        <v>0.0264</v>
      </c>
      <c r="G2391" s="6">
        <v>9.16</v>
      </c>
    </row>
    <row r="2392" s="4" customFormat="1" ht="17.6" spans="1:7">
      <c r="A2392" s="6" t="s">
        <v>335</v>
      </c>
      <c r="B2392" s="6">
        <v>200037</v>
      </c>
      <c r="C2392" s="6" t="s">
        <v>2638</v>
      </c>
      <c r="D2392" s="6"/>
      <c r="E2392" s="6">
        <v>0.3147</v>
      </c>
      <c r="F2392" s="6">
        <v>0.5556</v>
      </c>
      <c r="G2392" s="6">
        <v>3.85</v>
      </c>
    </row>
    <row r="2393" s="4" customFormat="1" ht="17.6" spans="1:7">
      <c r="A2393" s="6" t="s">
        <v>193</v>
      </c>
      <c r="B2393" s="6">
        <v>603113</v>
      </c>
      <c r="C2393" s="6" t="s">
        <v>2639</v>
      </c>
      <c r="D2393" s="6" t="s">
        <v>483</v>
      </c>
      <c r="E2393" s="6">
        <v>0.3145</v>
      </c>
      <c r="F2393" s="6">
        <v>0.0041</v>
      </c>
      <c r="G2393" s="6">
        <v>9.68</v>
      </c>
    </row>
    <row r="2394" s="4" customFormat="1" ht="17.6" spans="1:7">
      <c r="A2394" s="6" t="s">
        <v>335</v>
      </c>
      <c r="B2394" s="6">
        <v>2174</v>
      </c>
      <c r="C2394" s="6" t="s">
        <v>2640</v>
      </c>
      <c r="D2394" s="6" t="s">
        <v>242</v>
      </c>
      <c r="E2394" s="6">
        <v>0.3144</v>
      </c>
      <c r="F2394" s="6">
        <v>0.0646</v>
      </c>
      <c r="G2394" s="6">
        <v>18.6</v>
      </c>
    </row>
    <row r="2395" s="4" customFormat="1" ht="17.6" spans="1:7">
      <c r="A2395" s="6" t="s">
        <v>335</v>
      </c>
      <c r="B2395" s="6">
        <v>2629</v>
      </c>
      <c r="C2395" s="6" t="s">
        <v>2641</v>
      </c>
      <c r="D2395" s="6" t="s">
        <v>654</v>
      </c>
      <c r="E2395" s="6">
        <v>0.3142</v>
      </c>
      <c r="F2395" s="6">
        <v>0.8607</v>
      </c>
      <c r="G2395" s="6">
        <v>3.15</v>
      </c>
    </row>
    <row r="2396" s="4" customFormat="1" ht="17.6" spans="1:7">
      <c r="A2396" s="6" t="s">
        <v>193</v>
      </c>
      <c r="B2396" s="6">
        <v>603618</v>
      </c>
      <c r="C2396" s="6" t="s">
        <v>2642</v>
      </c>
      <c r="D2396" s="6" t="s">
        <v>220</v>
      </c>
      <c r="E2396" s="6">
        <v>0.3135</v>
      </c>
      <c r="F2396" s="6">
        <v>0.2192</v>
      </c>
      <c r="G2396" s="6">
        <v>6.27</v>
      </c>
    </row>
    <row r="2397" s="4" customFormat="1" ht="17.6" spans="1:7">
      <c r="A2397" s="6" t="s">
        <v>193</v>
      </c>
      <c r="B2397" s="6">
        <v>600396</v>
      </c>
      <c r="C2397" s="6" t="s">
        <v>2643</v>
      </c>
      <c r="D2397" s="6" t="s">
        <v>230</v>
      </c>
      <c r="E2397" s="6">
        <v>0.3132</v>
      </c>
      <c r="F2397" s="6">
        <v>0.3408</v>
      </c>
      <c r="G2397" s="6">
        <v>2.52</v>
      </c>
    </row>
    <row r="2398" s="4" customFormat="1" ht="17.6" spans="1:7">
      <c r="A2398" s="6" t="s">
        <v>193</v>
      </c>
      <c r="B2398" s="6">
        <v>600168</v>
      </c>
      <c r="C2398" s="6" t="s">
        <v>2644</v>
      </c>
      <c r="D2398" s="6" t="s">
        <v>2040</v>
      </c>
      <c r="E2398" s="6">
        <v>0.313</v>
      </c>
      <c r="F2398" s="6">
        <v>0.2172</v>
      </c>
      <c r="G2398" s="6">
        <v>8.42</v>
      </c>
    </row>
    <row r="2399" s="4" customFormat="1" ht="17.6" spans="1:7">
      <c r="A2399" s="6" t="s">
        <v>335</v>
      </c>
      <c r="B2399" s="6">
        <v>300751</v>
      </c>
      <c r="C2399" s="6" t="s">
        <v>2645</v>
      </c>
      <c r="D2399" s="6" t="s">
        <v>318</v>
      </c>
      <c r="E2399" s="6">
        <v>0.3128</v>
      </c>
      <c r="F2399" s="6">
        <v>0.3994</v>
      </c>
      <c r="G2399" s="6">
        <v>171.54</v>
      </c>
    </row>
    <row r="2400" s="4" customFormat="1" ht="17.6" spans="1:7">
      <c r="A2400" s="6" t="s">
        <v>193</v>
      </c>
      <c r="B2400" s="6">
        <v>600491</v>
      </c>
      <c r="C2400" s="6" t="s">
        <v>2646</v>
      </c>
      <c r="D2400" s="6" t="s">
        <v>285</v>
      </c>
      <c r="E2400" s="6">
        <v>0.3119</v>
      </c>
      <c r="F2400" s="6">
        <v>0.3314</v>
      </c>
      <c r="G2400" s="6">
        <v>9.48</v>
      </c>
    </row>
    <row r="2401" s="4" customFormat="1" ht="17.6" spans="1:7">
      <c r="A2401" s="6" t="s">
        <v>335</v>
      </c>
      <c r="B2401" s="6">
        <v>2735</v>
      </c>
      <c r="C2401" s="6" t="s">
        <v>2647</v>
      </c>
      <c r="D2401" s="6" t="s">
        <v>309</v>
      </c>
      <c r="E2401" s="6">
        <v>0.3113</v>
      </c>
      <c r="F2401" s="6">
        <v>0.3376</v>
      </c>
      <c r="G2401" s="6">
        <v>19.17</v>
      </c>
    </row>
    <row r="2402" s="4" customFormat="1" ht="17.6" spans="1:7">
      <c r="A2402" s="6" t="s">
        <v>335</v>
      </c>
      <c r="B2402" s="6">
        <v>2626</v>
      </c>
      <c r="C2402" s="6" t="s">
        <v>2648</v>
      </c>
      <c r="D2402" s="6" t="s">
        <v>348</v>
      </c>
      <c r="E2402" s="6">
        <v>0.3104</v>
      </c>
      <c r="F2402" s="6">
        <v>0.6203</v>
      </c>
      <c r="G2402" s="6">
        <v>20.07</v>
      </c>
    </row>
    <row r="2403" s="4" customFormat="1" ht="17.6" spans="1:7">
      <c r="A2403" s="6" t="s">
        <v>193</v>
      </c>
      <c r="B2403" s="6">
        <v>601939</v>
      </c>
      <c r="C2403" s="6" t="s">
        <v>101</v>
      </c>
      <c r="D2403" s="6" t="s">
        <v>1455</v>
      </c>
      <c r="E2403" s="6">
        <v>0.31</v>
      </c>
      <c r="F2403" s="6">
        <v>0.0004</v>
      </c>
      <c r="G2403" s="6">
        <v>6.43</v>
      </c>
    </row>
    <row r="2404" s="4" customFormat="1" ht="17.6" spans="1:7">
      <c r="A2404" s="6" t="s">
        <v>193</v>
      </c>
      <c r="B2404" s="6">
        <v>603156</v>
      </c>
      <c r="C2404" s="6" t="s">
        <v>2649</v>
      </c>
      <c r="D2404" s="6" t="s">
        <v>311</v>
      </c>
      <c r="E2404" s="6">
        <v>0.3097</v>
      </c>
      <c r="F2404" s="6">
        <v>0.1549</v>
      </c>
      <c r="G2404" s="6">
        <v>26.55</v>
      </c>
    </row>
    <row r="2405" s="4" customFormat="1" ht="17.6" spans="1:7">
      <c r="A2405" s="6" t="s">
        <v>335</v>
      </c>
      <c r="B2405" s="6">
        <v>2731</v>
      </c>
      <c r="C2405" s="6" t="s">
        <v>2650</v>
      </c>
      <c r="D2405" s="6" t="s">
        <v>201</v>
      </c>
      <c r="E2405" s="6">
        <v>0.3097</v>
      </c>
      <c r="F2405" s="6">
        <v>0.0256</v>
      </c>
      <c r="G2405" s="6">
        <v>6.97</v>
      </c>
    </row>
    <row r="2406" s="4" customFormat="1" ht="17.6" spans="1:7">
      <c r="A2406" s="6" t="s">
        <v>335</v>
      </c>
      <c r="B2406" s="6">
        <v>200055</v>
      </c>
      <c r="C2406" s="6" t="s">
        <v>2651</v>
      </c>
      <c r="D2406" s="6"/>
      <c r="E2406" s="6">
        <v>0.3096</v>
      </c>
      <c r="F2406" s="6">
        <v>0.0304</v>
      </c>
      <c r="G2406" s="6">
        <v>3.03</v>
      </c>
    </row>
    <row r="2407" s="4" customFormat="1" ht="17.6" spans="1:7">
      <c r="A2407" s="6" t="s">
        <v>335</v>
      </c>
      <c r="B2407" s="6">
        <v>300662</v>
      </c>
      <c r="C2407" s="6" t="s">
        <v>2652</v>
      </c>
      <c r="D2407" s="6" t="s">
        <v>359</v>
      </c>
      <c r="E2407" s="6">
        <v>0.3096</v>
      </c>
      <c r="F2407" s="6">
        <v>0.8073</v>
      </c>
      <c r="G2407" s="6">
        <v>38.32</v>
      </c>
    </row>
    <row r="2408" s="4" customFormat="1" ht="17.6" spans="1:7">
      <c r="A2408" s="6" t="s">
        <v>335</v>
      </c>
      <c r="B2408" s="6">
        <v>2828</v>
      </c>
      <c r="C2408" s="6" t="s">
        <v>2653</v>
      </c>
      <c r="D2408" s="6" t="s">
        <v>654</v>
      </c>
      <c r="E2408" s="6">
        <v>0.3095</v>
      </c>
      <c r="F2408" s="6">
        <v>0.0243</v>
      </c>
      <c r="G2408" s="6">
        <v>9.37</v>
      </c>
    </row>
    <row r="2409" s="4" customFormat="1" ht="17.6" spans="1:7">
      <c r="A2409" s="6" t="s">
        <v>193</v>
      </c>
      <c r="B2409" s="6">
        <v>600650</v>
      </c>
      <c r="C2409" s="6" t="s">
        <v>2654</v>
      </c>
      <c r="D2409" s="6" t="s">
        <v>490</v>
      </c>
      <c r="E2409" s="6">
        <v>0.3082</v>
      </c>
      <c r="F2409" s="6">
        <v>0.0083</v>
      </c>
      <c r="G2409" s="6">
        <v>8.77</v>
      </c>
    </row>
    <row r="2410" s="4" customFormat="1" ht="17.6" spans="1:7">
      <c r="A2410" s="6" t="s">
        <v>335</v>
      </c>
      <c r="B2410" s="6">
        <v>300088</v>
      </c>
      <c r="C2410" s="6" t="s">
        <v>2655</v>
      </c>
      <c r="D2410" s="6" t="s">
        <v>546</v>
      </c>
      <c r="E2410" s="6">
        <v>0.3081</v>
      </c>
      <c r="F2410" s="6">
        <v>0.4297</v>
      </c>
      <c r="G2410" s="6">
        <v>9.7</v>
      </c>
    </row>
    <row r="2411" s="4" customFormat="1" ht="17.6" spans="1:7">
      <c r="A2411" s="6" t="s">
        <v>335</v>
      </c>
      <c r="B2411" s="6">
        <v>2793</v>
      </c>
      <c r="C2411" s="6" t="s">
        <v>2656</v>
      </c>
      <c r="D2411" s="6" t="s">
        <v>220</v>
      </c>
      <c r="E2411" s="6">
        <v>0.308</v>
      </c>
      <c r="F2411" s="6">
        <v>0</v>
      </c>
      <c r="G2411" s="6">
        <v>14.11</v>
      </c>
    </row>
    <row r="2412" s="4" customFormat="1" ht="17.6" spans="1:7">
      <c r="A2412" s="6" t="s">
        <v>193</v>
      </c>
      <c r="B2412" s="6">
        <v>603696</v>
      </c>
      <c r="C2412" s="6" t="s">
        <v>2657</v>
      </c>
      <c r="D2412" s="6" t="s">
        <v>348</v>
      </c>
      <c r="E2412" s="6">
        <v>0.3079</v>
      </c>
      <c r="F2412" s="6">
        <v>0.3533</v>
      </c>
      <c r="G2412" s="6">
        <v>9.11</v>
      </c>
    </row>
    <row r="2413" s="4" customFormat="1" ht="17.6" spans="1:7">
      <c r="A2413" s="6" t="s">
        <v>335</v>
      </c>
      <c r="B2413" s="6">
        <v>2135</v>
      </c>
      <c r="C2413" s="6" t="s">
        <v>2658</v>
      </c>
      <c r="D2413" s="6" t="s">
        <v>305</v>
      </c>
      <c r="E2413" s="6">
        <v>0.3078</v>
      </c>
      <c r="F2413" s="6">
        <v>0.5512</v>
      </c>
      <c r="G2413" s="6">
        <v>10.12</v>
      </c>
    </row>
    <row r="2414" s="4" customFormat="1" ht="17.6" spans="1:7">
      <c r="A2414" s="6" t="s">
        <v>193</v>
      </c>
      <c r="B2414" s="6">
        <v>603085</v>
      </c>
      <c r="C2414" s="6" t="s">
        <v>2659</v>
      </c>
      <c r="D2414" s="6" t="s">
        <v>283</v>
      </c>
      <c r="E2414" s="6">
        <v>0.3074</v>
      </c>
      <c r="F2414" s="6">
        <v>0.1995</v>
      </c>
      <c r="G2414" s="6">
        <v>6.03</v>
      </c>
    </row>
    <row r="2415" s="4" customFormat="1" ht="17.6" spans="1:7">
      <c r="A2415" s="6" t="s">
        <v>193</v>
      </c>
      <c r="B2415" s="6">
        <v>600486</v>
      </c>
      <c r="C2415" s="6" t="s">
        <v>2660</v>
      </c>
      <c r="D2415" s="6" t="s">
        <v>226</v>
      </c>
      <c r="E2415" s="6">
        <v>0.3066</v>
      </c>
      <c r="F2415" s="6">
        <v>0.9596</v>
      </c>
      <c r="G2415" s="6">
        <v>75.3</v>
      </c>
    </row>
    <row r="2416" s="4" customFormat="1" ht="17.6" spans="1:7">
      <c r="A2416" s="6" t="s">
        <v>193</v>
      </c>
      <c r="B2416" s="6">
        <v>600549</v>
      </c>
      <c r="C2416" s="6" t="s">
        <v>2661</v>
      </c>
      <c r="D2416" s="6" t="s">
        <v>222</v>
      </c>
      <c r="E2416" s="6">
        <v>0.3065</v>
      </c>
      <c r="F2416" s="6">
        <v>0.0062</v>
      </c>
      <c r="G2416" s="6">
        <v>11.26</v>
      </c>
    </row>
    <row r="2417" s="4" customFormat="1" ht="17.6" spans="1:7">
      <c r="A2417" s="6" t="s">
        <v>193</v>
      </c>
      <c r="B2417" s="6">
        <v>600170</v>
      </c>
      <c r="C2417" s="6" t="s">
        <v>2662</v>
      </c>
      <c r="D2417" s="6" t="s">
        <v>285</v>
      </c>
      <c r="E2417" s="6">
        <v>0.3063</v>
      </c>
      <c r="F2417" s="6">
        <v>0.0665</v>
      </c>
      <c r="G2417" s="6">
        <v>3.29</v>
      </c>
    </row>
    <row r="2418" s="4" customFormat="1" ht="17.6" spans="1:7">
      <c r="A2418" s="6" t="s">
        <v>335</v>
      </c>
      <c r="B2418" s="6">
        <v>723</v>
      </c>
      <c r="C2418" s="6" t="s">
        <v>2663</v>
      </c>
      <c r="D2418" s="6" t="s">
        <v>483</v>
      </c>
      <c r="E2418" s="6">
        <v>0.3063</v>
      </c>
      <c r="F2418" s="6">
        <v>0.1828</v>
      </c>
      <c r="G2418" s="6">
        <v>6.64</v>
      </c>
    </row>
    <row r="2419" s="4" customFormat="1" ht="17.6" spans="1:7">
      <c r="A2419" s="6" t="s">
        <v>335</v>
      </c>
      <c r="B2419" s="6">
        <v>300393</v>
      </c>
      <c r="C2419" s="6" t="s">
        <v>2664</v>
      </c>
      <c r="D2419" s="6" t="s">
        <v>408</v>
      </c>
      <c r="E2419" s="6">
        <v>0.305</v>
      </c>
      <c r="F2419" s="6">
        <v>0.1459</v>
      </c>
      <c r="G2419" s="6">
        <v>14.13</v>
      </c>
    </row>
    <row r="2420" s="4" customFormat="1" ht="17.6" spans="1:7">
      <c r="A2420" s="6" t="s">
        <v>193</v>
      </c>
      <c r="B2420" s="6">
        <v>603989</v>
      </c>
      <c r="C2420" s="6" t="s">
        <v>2665</v>
      </c>
      <c r="D2420" s="6" t="s">
        <v>408</v>
      </c>
      <c r="E2420" s="6">
        <v>0.3049</v>
      </c>
      <c r="F2420" s="6">
        <v>0.3861</v>
      </c>
      <c r="G2420" s="6">
        <v>27.76</v>
      </c>
    </row>
    <row r="2421" s="4" customFormat="1" ht="17.6" spans="1:7">
      <c r="A2421" s="6" t="s">
        <v>335</v>
      </c>
      <c r="B2421" s="6">
        <v>300496</v>
      </c>
      <c r="C2421" s="6" t="s">
        <v>2666</v>
      </c>
      <c r="D2421" s="6" t="s">
        <v>325</v>
      </c>
      <c r="E2421" s="6">
        <v>0.3049</v>
      </c>
      <c r="F2421" s="6">
        <v>0.7776</v>
      </c>
      <c r="G2421" s="6">
        <v>62</v>
      </c>
    </row>
    <row r="2422" s="4" customFormat="1" ht="17.6" spans="1:7">
      <c r="A2422" s="6" t="s">
        <v>335</v>
      </c>
      <c r="B2422" s="6">
        <v>300075</v>
      </c>
      <c r="C2422" s="6" t="s">
        <v>2667</v>
      </c>
      <c r="D2422" s="6" t="s">
        <v>242</v>
      </c>
      <c r="E2422" s="6">
        <v>0.3048</v>
      </c>
      <c r="F2422" s="6">
        <v>0.2239</v>
      </c>
      <c r="G2422" s="6">
        <v>12.54</v>
      </c>
    </row>
    <row r="2423" s="4" customFormat="1" ht="17.6" spans="1:7">
      <c r="A2423" s="6" t="s">
        <v>193</v>
      </c>
      <c r="B2423" s="6">
        <v>601398</v>
      </c>
      <c r="C2423" s="6" t="s">
        <v>104</v>
      </c>
      <c r="D2423" s="6" t="s">
        <v>1455</v>
      </c>
      <c r="E2423" s="6">
        <v>0.3043</v>
      </c>
      <c r="F2423" s="6">
        <v>0.0004</v>
      </c>
      <c r="G2423" s="6">
        <v>5.17</v>
      </c>
    </row>
    <row r="2424" s="4" customFormat="1" ht="17.6" spans="1:7">
      <c r="A2424" s="6" t="s">
        <v>335</v>
      </c>
      <c r="B2424" s="6">
        <v>676</v>
      </c>
      <c r="C2424" s="6" t="s">
        <v>2668</v>
      </c>
      <c r="D2424" s="6" t="s">
        <v>325</v>
      </c>
      <c r="E2424" s="6">
        <v>0.3042</v>
      </c>
      <c r="F2424" s="6">
        <v>0.0321</v>
      </c>
      <c r="G2424" s="6">
        <v>7.46</v>
      </c>
    </row>
    <row r="2425" s="4" customFormat="1" ht="17.6" spans="1:7">
      <c r="A2425" s="6" t="s">
        <v>335</v>
      </c>
      <c r="B2425" s="6">
        <v>2014</v>
      </c>
      <c r="C2425" s="6" t="s">
        <v>2669</v>
      </c>
      <c r="D2425" s="6" t="s">
        <v>298</v>
      </c>
      <c r="E2425" s="6">
        <v>0.3042</v>
      </c>
      <c r="F2425" s="6">
        <v>0.6282</v>
      </c>
      <c r="G2425" s="6">
        <v>9.01</v>
      </c>
    </row>
    <row r="2426" s="4" customFormat="1" ht="17.6" spans="1:7">
      <c r="A2426" s="6" t="s">
        <v>335</v>
      </c>
      <c r="B2426" s="6">
        <v>2129</v>
      </c>
      <c r="C2426" s="6" t="s">
        <v>2670</v>
      </c>
      <c r="D2426" s="6" t="s">
        <v>228</v>
      </c>
      <c r="E2426" s="6">
        <v>0.304</v>
      </c>
      <c r="F2426" s="6">
        <v>0.3659</v>
      </c>
      <c r="G2426" s="6">
        <v>17.17</v>
      </c>
    </row>
    <row r="2427" s="4" customFormat="1" ht="17.6" spans="1:7">
      <c r="A2427" s="6" t="s">
        <v>335</v>
      </c>
      <c r="B2427" s="6">
        <v>300638</v>
      </c>
      <c r="C2427" s="6" t="s">
        <v>2671</v>
      </c>
      <c r="D2427" s="6" t="s">
        <v>610</v>
      </c>
      <c r="E2427" s="6">
        <v>0.3038</v>
      </c>
      <c r="F2427" s="6">
        <v>0.2876</v>
      </c>
      <c r="G2427" s="6">
        <v>77</v>
      </c>
    </row>
    <row r="2428" s="4" customFormat="1" ht="17.6" spans="1:7">
      <c r="A2428" s="6" t="s">
        <v>193</v>
      </c>
      <c r="B2428" s="6">
        <v>603599</v>
      </c>
      <c r="C2428" s="6" t="s">
        <v>2672</v>
      </c>
      <c r="D2428" s="6" t="s">
        <v>226</v>
      </c>
      <c r="E2428" s="6">
        <v>0.3035</v>
      </c>
      <c r="F2428" s="6">
        <v>0.2761</v>
      </c>
      <c r="G2428" s="6">
        <v>16.42</v>
      </c>
    </row>
    <row r="2429" s="4" customFormat="1" ht="17.6" spans="1:7">
      <c r="A2429" s="6" t="s">
        <v>335</v>
      </c>
      <c r="B2429" s="6">
        <v>2468</v>
      </c>
      <c r="C2429" s="6" t="s">
        <v>2673</v>
      </c>
      <c r="D2429" s="6" t="s">
        <v>287</v>
      </c>
      <c r="E2429" s="6">
        <v>0.3033</v>
      </c>
      <c r="F2429" s="6">
        <v>0.2901</v>
      </c>
      <c r="G2429" s="6">
        <v>16.51</v>
      </c>
    </row>
    <row r="2430" s="4" customFormat="1" ht="17.6" spans="1:7">
      <c r="A2430" s="6" t="s">
        <v>193</v>
      </c>
      <c r="B2430" s="6">
        <v>603096</v>
      </c>
      <c r="C2430" s="6" t="s">
        <v>2674</v>
      </c>
      <c r="D2430" s="6" t="s">
        <v>206</v>
      </c>
      <c r="E2430" s="6">
        <v>0.303</v>
      </c>
      <c r="F2430" s="6">
        <v>0.2296</v>
      </c>
      <c r="G2430" s="6">
        <v>57.52</v>
      </c>
    </row>
    <row r="2431" s="4" customFormat="1" ht="17.6" spans="1:7">
      <c r="A2431" s="6" t="s">
        <v>335</v>
      </c>
      <c r="B2431" s="6">
        <v>300398</v>
      </c>
      <c r="C2431" s="6" t="s">
        <v>2675</v>
      </c>
      <c r="D2431" s="6" t="s">
        <v>309</v>
      </c>
      <c r="E2431" s="6">
        <v>0.3027</v>
      </c>
      <c r="F2431" s="6">
        <v>0.3074</v>
      </c>
      <c r="G2431" s="6">
        <v>18.43</v>
      </c>
    </row>
    <row r="2432" s="4" customFormat="1" ht="17.6" spans="1:7">
      <c r="A2432" s="6" t="s">
        <v>335</v>
      </c>
      <c r="B2432" s="6">
        <v>898</v>
      </c>
      <c r="C2432" s="6" t="s">
        <v>2676</v>
      </c>
      <c r="D2432" s="6" t="s">
        <v>365</v>
      </c>
      <c r="E2432" s="6">
        <v>0.3024</v>
      </c>
      <c r="F2432" s="6">
        <v>0.0768</v>
      </c>
      <c r="G2432" s="6">
        <v>2.63</v>
      </c>
    </row>
    <row r="2433" s="4" customFormat="1" ht="17.6" spans="1:7">
      <c r="A2433" s="6" t="s">
        <v>193</v>
      </c>
      <c r="B2433" s="6">
        <v>603187</v>
      </c>
      <c r="C2433" s="6" t="s">
        <v>2677</v>
      </c>
      <c r="D2433" s="6" t="s">
        <v>318</v>
      </c>
      <c r="E2433" s="6">
        <v>0.3023</v>
      </c>
      <c r="F2433" s="6">
        <v>0.7151</v>
      </c>
      <c r="G2433" s="6">
        <v>27.34</v>
      </c>
    </row>
    <row r="2434" s="4" customFormat="1" ht="17.6" spans="1:7">
      <c r="A2434" s="6" t="s">
        <v>335</v>
      </c>
      <c r="B2434" s="6">
        <v>2253</v>
      </c>
      <c r="C2434" s="6" t="s">
        <v>2678</v>
      </c>
      <c r="D2434" s="6" t="s">
        <v>242</v>
      </c>
      <c r="E2434" s="6">
        <v>0.3022</v>
      </c>
      <c r="F2434" s="6">
        <v>0.0112</v>
      </c>
      <c r="G2434" s="6">
        <v>12.74</v>
      </c>
    </row>
    <row r="2435" s="4" customFormat="1" ht="17.6" spans="1:7">
      <c r="A2435" s="6" t="s">
        <v>193</v>
      </c>
      <c r="B2435" s="6">
        <v>600210</v>
      </c>
      <c r="C2435" s="6" t="s">
        <v>2679</v>
      </c>
      <c r="D2435" s="6" t="s">
        <v>298</v>
      </c>
      <c r="E2435" s="6">
        <v>0.3021</v>
      </c>
      <c r="F2435" s="6">
        <v>0.3421</v>
      </c>
      <c r="G2435" s="6">
        <v>4.32</v>
      </c>
    </row>
    <row r="2436" s="4" customFormat="1" ht="17.6" spans="1:7">
      <c r="A2436" s="6" t="s">
        <v>335</v>
      </c>
      <c r="B2436" s="6">
        <v>300328</v>
      </c>
      <c r="C2436" s="6" t="s">
        <v>2680</v>
      </c>
      <c r="D2436" s="6" t="s">
        <v>222</v>
      </c>
      <c r="E2436" s="6">
        <v>0.3021</v>
      </c>
      <c r="F2436" s="6">
        <v>0.5035</v>
      </c>
      <c r="G2436" s="6">
        <v>13.88</v>
      </c>
    </row>
    <row r="2437" s="4" customFormat="1" ht="17.6" spans="1:7">
      <c r="A2437" s="6" t="s">
        <v>193</v>
      </c>
      <c r="B2437" s="6">
        <v>601208</v>
      </c>
      <c r="C2437" s="6" t="s">
        <v>2681</v>
      </c>
      <c r="D2437" s="6" t="s">
        <v>257</v>
      </c>
      <c r="E2437" s="6">
        <v>0.3017</v>
      </c>
      <c r="F2437" s="6">
        <v>0.2426</v>
      </c>
      <c r="G2437" s="6">
        <v>5.88</v>
      </c>
    </row>
    <row r="2438" s="4" customFormat="1" ht="17.6" spans="1:7">
      <c r="A2438" s="6" t="s">
        <v>193</v>
      </c>
      <c r="B2438" s="6">
        <v>600596</v>
      </c>
      <c r="C2438" s="6" t="s">
        <v>2682</v>
      </c>
      <c r="D2438" s="6" t="s">
        <v>226</v>
      </c>
      <c r="E2438" s="6">
        <v>0.3015</v>
      </c>
      <c r="F2438" s="6">
        <v>0.0008</v>
      </c>
      <c r="G2438" s="6">
        <v>8.02</v>
      </c>
    </row>
    <row r="2439" s="4" customFormat="1" ht="17.6" spans="1:7">
      <c r="A2439" s="6" t="s">
        <v>335</v>
      </c>
      <c r="B2439" s="6">
        <v>2343</v>
      </c>
      <c r="C2439" s="6" t="s">
        <v>2683</v>
      </c>
      <c r="D2439" s="6" t="s">
        <v>206</v>
      </c>
      <c r="E2439" s="6">
        <v>0.3015</v>
      </c>
      <c r="F2439" s="6">
        <v>0.3671</v>
      </c>
      <c r="G2439" s="6">
        <v>8.12</v>
      </c>
    </row>
    <row r="2440" s="4" customFormat="1" ht="17.6" spans="1:7">
      <c r="A2440" s="6" t="s">
        <v>335</v>
      </c>
      <c r="B2440" s="6">
        <v>300298</v>
      </c>
      <c r="C2440" s="6" t="s">
        <v>2684</v>
      </c>
      <c r="D2440" s="6" t="s">
        <v>642</v>
      </c>
      <c r="E2440" s="6">
        <v>0.301</v>
      </c>
      <c r="F2440" s="6">
        <v>0.2748</v>
      </c>
      <c r="G2440" s="6">
        <v>17.47</v>
      </c>
    </row>
    <row r="2441" s="4" customFormat="1" ht="17.6" spans="1:7">
      <c r="A2441" s="6" t="s">
        <v>193</v>
      </c>
      <c r="B2441" s="6">
        <v>600123</v>
      </c>
      <c r="C2441" s="6" t="s">
        <v>2685</v>
      </c>
      <c r="D2441" s="6" t="s">
        <v>483</v>
      </c>
      <c r="E2441" s="6">
        <v>0.3009</v>
      </c>
      <c r="F2441" s="6">
        <v>0.0008</v>
      </c>
      <c r="G2441" s="6">
        <v>4.85</v>
      </c>
    </row>
    <row r="2442" s="4" customFormat="1" ht="17.6" spans="1:7">
      <c r="A2442" s="6" t="s">
        <v>335</v>
      </c>
      <c r="B2442" s="6">
        <v>589</v>
      </c>
      <c r="C2442" s="6" t="s">
        <v>2686</v>
      </c>
      <c r="D2442" s="6" t="s">
        <v>283</v>
      </c>
      <c r="E2442" s="6">
        <v>0.3009</v>
      </c>
      <c r="F2442" s="6">
        <v>0.0833</v>
      </c>
      <c r="G2442" s="6">
        <v>3.91</v>
      </c>
    </row>
    <row r="2443" s="4" customFormat="1" ht="17.6" spans="1:7">
      <c r="A2443" s="6" t="s">
        <v>193</v>
      </c>
      <c r="B2443" s="6">
        <v>603669</v>
      </c>
      <c r="C2443" s="6" t="s">
        <v>2687</v>
      </c>
      <c r="D2443" s="6" t="s">
        <v>342</v>
      </c>
      <c r="E2443" s="6">
        <v>0.3006</v>
      </c>
      <c r="F2443" s="6">
        <v>0.4779</v>
      </c>
      <c r="G2443" s="6">
        <v>11.01</v>
      </c>
    </row>
    <row r="2444" s="4" customFormat="1" ht="17.6" spans="1:7">
      <c r="A2444" s="6" t="s">
        <v>335</v>
      </c>
      <c r="B2444" s="6">
        <v>999</v>
      </c>
      <c r="C2444" s="6" t="s">
        <v>99</v>
      </c>
      <c r="D2444" s="6" t="s">
        <v>342</v>
      </c>
      <c r="E2444" s="6">
        <v>0.3006</v>
      </c>
      <c r="F2444" s="6">
        <v>0.051</v>
      </c>
      <c r="G2444" s="6">
        <v>29.05</v>
      </c>
    </row>
    <row r="2445" s="4" customFormat="1" ht="17.6" spans="1:7">
      <c r="A2445" s="6" t="s">
        <v>193</v>
      </c>
      <c r="B2445" s="6">
        <v>688037</v>
      </c>
      <c r="C2445" s="6" t="s">
        <v>2688</v>
      </c>
      <c r="D2445" s="6" t="s">
        <v>318</v>
      </c>
      <c r="E2445" s="6">
        <v>0.3</v>
      </c>
      <c r="F2445" s="6">
        <v>0.4444</v>
      </c>
      <c r="G2445" s="6">
        <v>105.96</v>
      </c>
    </row>
    <row r="2446" s="4" customFormat="1" ht="17.6" spans="1:7">
      <c r="A2446" s="6" t="s">
        <v>335</v>
      </c>
      <c r="B2446" s="6">
        <v>55</v>
      </c>
      <c r="C2446" s="6" t="s">
        <v>2689</v>
      </c>
      <c r="D2446" s="6" t="s">
        <v>305</v>
      </c>
      <c r="E2446" s="6">
        <v>0.3</v>
      </c>
      <c r="F2446" s="6">
        <v>0.0187</v>
      </c>
      <c r="G2446" s="6">
        <v>4.38</v>
      </c>
    </row>
    <row r="2447" s="4" customFormat="1" ht="17.6" spans="1:7">
      <c r="A2447" s="6" t="s">
        <v>335</v>
      </c>
      <c r="B2447" s="6">
        <v>2560</v>
      </c>
      <c r="C2447" s="6" t="s">
        <v>2690</v>
      </c>
      <c r="D2447" s="6" t="s">
        <v>220</v>
      </c>
      <c r="E2447" s="6">
        <v>0.2994</v>
      </c>
      <c r="F2447" s="6">
        <v>0.7586</v>
      </c>
      <c r="G2447" s="6">
        <v>9.04</v>
      </c>
    </row>
    <row r="2448" s="4" customFormat="1" ht="17.6" spans="1:7">
      <c r="A2448" s="6" t="s">
        <v>335</v>
      </c>
      <c r="B2448" s="6">
        <v>300607</v>
      </c>
      <c r="C2448" s="6" t="s">
        <v>2691</v>
      </c>
      <c r="D2448" s="6" t="s">
        <v>318</v>
      </c>
      <c r="E2448" s="6">
        <v>0.2994</v>
      </c>
      <c r="F2448" s="6">
        <v>0.1484</v>
      </c>
      <c r="G2448" s="6">
        <v>61.5</v>
      </c>
    </row>
    <row r="2449" s="4" customFormat="1" ht="17.6" spans="1:7">
      <c r="A2449" s="6" t="s">
        <v>193</v>
      </c>
      <c r="B2449" s="6">
        <v>600050</v>
      </c>
      <c r="C2449" s="6" t="s">
        <v>2692</v>
      </c>
      <c r="D2449" s="6" t="s">
        <v>2693</v>
      </c>
      <c r="E2449" s="6">
        <v>0.2989</v>
      </c>
      <c r="F2449" s="6">
        <v>0.286</v>
      </c>
      <c r="G2449" s="6">
        <v>5.22</v>
      </c>
    </row>
    <row r="2450" s="4" customFormat="1" ht="17.6" spans="1:7">
      <c r="A2450" s="6" t="s">
        <v>335</v>
      </c>
      <c r="B2450" s="6">
        <v>408</v>
      </c>
      <c r="C2450" s="6" t="s">
        <v>2694</v>
      </c>
      <c r="D2450" s="6" t="s">
        <v>226</v>
      </c>
      <c r="E2450" s="6">
        <v>0.2985</v>
      </c>
      <c r="F2450" s="6">
        <v>0</v>
      </c>
      <c r="G2450" s="6">
        <v>4.34</v>
      </c>
    </row>
    <row r="2451" s="4" customFormat="1" ht="17.6" spans="1:7">
      <c r="A2451" s="6" t="s">
        <v>193</v>
      </c>
      <c r="B2451" s="6">
        <v>600359</v>
      </c>
      <c r="C2451" s="6" t="s">
        <v>2695</v>
      </c>
      <c r="D2451" s="6" t="s">
        <v>214</v>
      </c>
      <c r="E2451" s="6">
        <v>0.298</v>
      </c>
      <c r="F2451" s="6">
        <v>0.7438</v>
      </c>
      <c r="G2451" s="6">
        <v>6.52</v>
      </c>
    </row>
    <row r="2452" s="4" customFormat="1" ht="17.6" spans="1:7">
      <c r="A2452" s="6" t="s">
        <v>193</v>
      </c>
      <c r="B2452" s="6">
        <v>600550</v>
      </c>
      <c r="C2452" s="6" t="s">
        <v>2696</v>
      </c>
      <c r="D2452" s="6" t="s">
        <v>357</v>
      </c>
      <c r="E2452" s="6">
        <v>0.2971</v>
      </c>
      <c r="F2452" s="6">
        <v>0.6534</v>
      </c>
      <c r="G2452" s="6">
        <v>5.18</v>
      </c>
    </row>
    <row r="2453" s="4" customFormat="1" ht="17.6" spans="1:7">
      <c r="A2453" s="6" t="s">
        <v>193</v>
      </c>
      <c r="B2453" s="6">
        <v>600597</v>
      </c>
      <c r="C2453" s="6" t="s">
        <v>2697</v>
      </c>
      <c r="D2453" s="6" t="s">
        <v>348</v>
      </c>
      <c r="E2453" s="6">
        <v>0.2966</v>
      </c>
      <c r="F2453" s="6">
        <v>0.2251</v>
      </c>
      <c r="G2453" s="6">
        <v>12.32</v>
      </c>
    </row>
    <row r="2454" s="4" customFormat="1" ht="17.6" spans="1:7">
      <c r="A2454" s="6" t="s">
        <v>335</v>
      </c>
      <c r="B2454" s="6">
        <v>2180</v>
      </c>
      <c r="C2454" s="6" t="s">
        <v>2698</v>
      </c>
      <c r="D2454" s="6" t="s">
        <v>228</v>
      </c>
      <c r="E2454" s="6">
        <v>0.2965</v>
      </c>
      <c r="F2454" s="6">
        <v>0.6988</v>
      </c>
      <c r="G2454" s="6">
        <v>30.04</v>
      </c>
    </row>
    <row r="2455" s="4" customFormat="1" ht="17.6" spans="1:7">
      <c r="A2455" s="6" t="s">
        <v>335</v>
      </c>
      <c r="B2455" s="6">
        <v>2658</v>
      </c>
      <c r="C2455" s="6" t="s">
        <v>2699</v>
      </c>
      <c r="D2455" s="6" t="s">
        <v>370</v>
      </c>
      <c r="E2455" s="6">
        <v>0.2964</v>
      </c>
      <c r="F2455" s="6">
        <v>0.0005</v>
      </c>
      <c r="G2455" s="6">
        <v>5.84</v>
      </c>
    </row>
    <row r="2456" s="4" customFormat="1" ht="17.6" spans="1:7">
      <c r="A2456" s="6" t="s">
        <v>193</v>
      </c>
      <c r="B2456" s="6">
        <v>600369</v>
      </c>
      <c r="C2456" s="6" t="s">
        <v>2700</v>
      </c>
      <c r="D2456" s="6" t="s">
        <v>273</v>
      </c>
      <c r="E2456" s="6">
        <v>0.2956</v>
      </c>
      <c r="F2456" s="6">
        <v>0.1195</v>
      </c>
      <c r="G2456" s="6">
        <v>4.52</v>
      </c>
    </row>
    <row r="2457" s="4" customFormat="1" ht="17.6" spans="1:7">
      <c r="A2457" s="6" t="s">
        <v>335</v>
      </c>
      <c r="B2457" s="6">
        <v>2585</v>
      </c>
      <c r="C2457" s="6" t="s">
        <v>2701</v>
      </c>
      <c r="D2457" s="6" t="s">
        <v>309</v>
      </c>
      <c r="E2457" s="6">
        <v>0.2956</v>
      </c>
      <c r="F2457" s="6">
        <v>0.0862</v>
      </c>
      <c r="G2457" s="6">
        <v>5.22</v>
      </c>
    </row>
    <row r="2458" s="4" customFormat="1" ht="17.6" spans="1:7">
      <c r="A2458" s="6" t="s">
        <v>193</v>
      </c>
      <c r="B2458" s="6">
        <v>600808</v>
      </c>
      <c r="C2458" s="6" t="s">
        <v>2702</v>
      </c>
      <c r="D2458" s="6" t="s">
        <v>365</v>
      </c>
      <c r="E2458" s="6">
        <v>0.2955</v>
      </c>
      <c r="F2458" s="6">
        <v>0.2824</v>
      </c>
      <c r="G2458" s="6">
        <v>2.62</v>
      </c>
    </row>
    <row r="2459" s="4" customFormat="1" ht="17.6" spans="1:7">
      <c r="A2459" s="6" t="s">
        <v>193</v>
      </c>
      <c r="B2459" s="6">
        <v>603858</v>
      </c>
      <c r="C2459" s="6" t="s">
        <v>2703</v>
      </c>
      <c r="D2459" s="6" t="s">
        <v>233</v>
      </c>
      <c r="E2459" s="6">
        <v>0.2952</v>
      </c>
      <c r="F2459" s="6">
        <v>0.4595</v>
      </c>
      <c r="G2459" s="6">
        <v>22.01</v>
      </c>
    </row>
    <row r="2460" s="4" customFormat="1" ht="17.6" spans="1:7">
      <c r="A2460" s="6" t="s">
        <v>193</v>
      </c>
      <c r="B2460" s="6">
        <v>603100</v>
      </c>
      <c r="C2460" s="6" t="s">
        <v>2704</v>
      </c>
      <c r="D2460" s="6" t="s">
        <v>370</v>
      </c>
      <c r="E2460" s="6">
        <v>0.2941</v>
      </c>
      <c r="F2460" s="6">
        <v>0.0316</v>
      </c>
      <c r="G2460" s="6">
        <v>8.23</v>
      </c>
    </row>
    <row r="2461" s="4" customFormat="1" ht="17.6" spans="1:7">
      <c r="A2461" s="6" t="s">
        <v>335</v>
      </c>
      <c r="B2461" s="6">
        <v>27</v>
      </c>
      <c r="C2461" s="6" t="s">
        <v>2705</v>
      </c>
      <c r="D2461" s="6" t="s">
        <v>230</v>
      </c>
      <c r="E2461" s="6">
        <v>0.2939</v>
      </c>
      <c r="F2461" s="6">
        <v>0.194</v>
      </c>
      <c r="G2461" s="6">
        <v>5.49</v>
      </c>
    </row>
    <row r="2462" s="4" customFormat="1" ht="17.6" spans="1:7">
      <c r="A2462" s="6" t="s">
        <v>193</v>
      </c>
      <c r="B2462" s="6">
        <v>600868</v>
      </c>
      <c r="C2462" s="6" t="s">
        <v>2706</v>
      </c>
      <c r="D2462" s="6" t="s">
        <v>230</v>
      </c>
      <c r="E2462" s="6">
        <v>0.2938</v>
      </c>
      <c r="F2462" s="6">
        <v>0.3504</v>
      </c>
      <c r="G2462" s="6">
        <v>3.15</v>
      </c>
    </row>
    <row r="2463" s="4" customFormat="1" ht="17.6" spans="1:7">
      <c r="A2463" s="6" t="s">
        <v>335</v>
      </c>
      <c r="B2463" s="6">
        <v>300545</v>
      </c>
      <c r="C2463" s="6" t="s">
        <v>2707</v>
      </c>
      <c r="D2463" s="6" t="s">
        <v>408</v>
      </c>
      <c r="E2463" s="6">
        <v>0.2936</v>
      </c>
      <c r="F2463" s="6">
        <v>0.1755</v>
      </c>
      <c r="G2463" s="6">
        <v>28.09</v>
      </c>
    </row>
    <row r="2464" s="4" customFormat="1" ht="17.6" spans="1:7">
      <c r="A2464" s="6" t="s">
        <v>193</v>
      </c>
      <c r="B2464" s="6">
        <v>600895</v>
      </c>
      <c r="C2464" s="6" t="s">
        <v>2708</v>
      </c>
      <c r="D2464" s="6" t="s">
        <v>1419</v>
      </c>
      <c r="E2464" s="6">
        <v>0.2933</v>
      </c>
      <c r="F2464" s="6">
        <v>0.349</v>
      </c>
      <c r="G2464" s="6">
        <v>13.32</v>
      </c>
    </row>
    <row r="2465" s="4" customFormat="1" ht="17.6" spans="1:7">
      <c r="A2465" s="6" t="s">
        <v>335</v>
      </c>
      <c r="B2465" s="6">
        <v>2632</v>
      </c>
      <c r="C2465" s="6" t="s">
        <v>2709</v>
      </c>
      <c r="D2465" s="6" t="s">
        <v>309</v>
      </c>
      <c r="E2465" s="6">
        <v>0.2932</v>
      </c>
      <c r="F2465" s="6">
        <v>0.5719</v>
      </c>
      <c r="G2465" s="6">
        <v>8.47</v>
      </c>
    </row>
    <row r="2466" s="4" customFormat="1" ht="17.6" spans="1:7">
      <c r="A2466" s="6" t="s">
        <v>335</v>
      </c>
      <c r="B2466" s="6">
        <v>2833</v>
      </c>
      <c r="C2466" s="6" t="s">
        <v>2710</v>
      </c>
      <c r="D2466" s="6" t="s">
        <v>318</v>
      </c>
      <c r="E2466" s="6">
        <v>0.2931</v>
      </c>
      <c r="F2466" s="6">
        <v>0.085</v>
      </c>
      <c r="G2466" s="6">
        <v>38.3</v>
      </c>
    </row>
    <row r="2467" s="4" customFormat="1" ht="17.6" spans="1:7">
      <c r="A2467" s="6" t="s">
        <v>335</v>
      </c>
      <c r="B2467" s="6">
        <v>733</v>
      </c>
      <c r="C2467" s="6" t="s">
        <v>2711</v>
      </c>
      <c r="D2467" s="6" t="s">
        <v>370</v>
      </c>
      <c r="E2467" s="6">
        <v>0.293</v>
      </c>
      <c r="F2467" s="6">
        <v>0.6365</v>
      </c>
      <c r="G2467" s="6">
        <v>20.32</v>
      </c>
    </row>
    <row r="2468" s="4" customFormat="1" ht="17.6" spans="1:7">
      <c r="A2468" s="6" t="s">
        <v>335</v>
      </c>
      <c r="B2468" s="6">
        <v>2831</v>
      </c>
      <c r="C2468" s="6" t="s">
        <v>2712</v>
      </c>
      <c r="D2468" s="6" t="s">
        <v>298</v>
      </c>
      <c r="E2468" s="6">
        <v>0.2927</v>
      </c>
      <c r="F2468" s="6">
        <v>0.2305</v>
      </c>
      <c r="G2468" s="6">
        <v>24.28</v>
      </c>
    </row>
    <row r="2469" s="4" customFormat="1" ht="17.6" spans="1:7">
      <c r="A2469" s="6" t="s">
        <v>335</v>
      </c>
      <c r="B2469" s="6">
        <v>300718</v>
      </c>
      <c r="C2469" s="6" t="s">
        <v>2713</v>
      </c>
      <c r="D2469" s="6" t="s">
        <v>237</v>
      </c>
      <c r="E2469" s="6">
        <v>0.2926</v>
      </c>
      <c r="F2469" s="6">
        <v>0.0149</v>
      </c>
      <c r="G2469" s="6">
        <v>15.69</v>
      </c>
    </row>
    <row r="2470" s="4" customFormat="1" ht="17.6" spans="1:7">
      <c r="A2470" s="6" t="s">
        <v>335</v>
      </c>
      <c r="B2470" s="6">
        <v>300368</v>
      </c>
      <c r="C2470" s="6" t="s">
        <v>2714</v>
      </c>
      <c r="D2470" s="6" t="s">
        <v>370</v>
      </c>
      <c r="E2470" s="6">
        <v>0.2925</v>
      </c>
      <c r="F2470" s="6">
        <v>0.5573</v>
      </c>
      <c r="G2470" s="6">
        <v>9.39</v>
      </c>
    </row>
    <row r="2471" s="4" customFormat="1" ht="17.6" spans="1:7">
      <c r="A2471" s="6" t="s">
        <v>335</v>
      </c>
      <c r="B2471" s="6">
        <v>2555</v>
      </c>
      <c r="C2471" s="6" t="s">
        <v>2715</v>
      </c>
      <c r="D2471" s="6" t="s">
        <v>242</v>
      </c>
      <c r="E2471" s="6">
        <v>0.2915</v>
      </c>
      <c r="F2471" s="6">
        <v>0.7676</v>
      </c>
      <c r="G2471" s="6">
        <v>36.16</v>
      </c>
    </row>
    <row r="2472" s="4" customFormat="1" ht="17.6" spans="1:7">
      <c r="A2472" s="6" t="s">
        <v>193</v>
      </c>
      <c r="B2472" s="6">
        <v>603336</v>
      </c>
      <c r="C2472" s="6" t="s">
        <v>2716</v>
      </c>
      <c r="D2472" s="6" t="s">
        <v>214</v>
      </c>
      <c r="E2472" s="6">
        <v>0.2913</v>
      </c>
      <c r="F2472" s="6">
        <v>0.3932</v>
      </c>
      <c r="G2472" s="6">
        <v>16.2</v>
      </c>
    </row>
    <row r="2473" s="4" customFormat="1" ht="17.6" spans="1:7">
      <c r="A2473" s="6" t="s">
        <v>335</v>
      </c>
      <c r="B2473" s="6">
        <v>300150</v>
      </c>
      <c r="C2473" s="6" t="s">
        <v>2717</v>
      </c>
      <c r="D2473" s="6" t="s">
        <v>455</v>
      </c>
      <c r="E2473" s="6">
        <v>0.2912</v>
      </c>
      <c r="F2473" s="6">
        <v>0.3143</v>
      </c>
      <c r="G2473" s="6">
        <v>4.56</v>
      </c>
    </row>
    <row r="2474" s="4" customFormat="1" ht="17.6" spans="1:7">
      <c r="A2474" s="6" t="s">
        <v>335</v>
      </c>
      <c r="B2474" s="6">
        <v>2456</v>
      </c>
      <c r="C2474" s="6" t="s">
        <v>2718</v>
      </c>
      <c r="D2474" s="6" t="s">
        <v>546</v>
      </c>
      <c r="E2474" s="6">
        <v>0.2909</v>
      </c>
      <c r="F2474" s="6">
        <v>0.2814</v>
      </c>
      <c r="G2474" s="6">
        <v>15.2</v>
      </c>
    </row>
    <row r="2475" s="4" customFormat="1" ht="17.6" spans="1:7">
      <c r="A2475" s="6" t="s">
        <v>193</v>
      </c>
      <c r="B2475" s="6">
        <v>600033</v>
      </c>
      <c r="C2475" s="6" t="s">
        <v>2719</v>
      </c>
      <c r="D2475" s="6" t="s">
        <v>195</v>
      </c>
      <c r="E2475" s="6">
        <v>0.2899</v>
      </c>
      <c r="F2475" s="6">
        <v>0.1542</v>
      </c>
      <c r="G2475" s="6">
        <v>2.83</v>
      </c>
    </row>
    <row r="2476" s="4" customFormat="1" ht="17.6" spans="1:7">
      <c r="A2476" s="6" t="s">
        <v>193</v>
      </c>
      <c r="B2476" s="6">
        <v>600533</v>
      </c>
      <c r="C2476" s="6" t="s">
        <v>2720</v>
      </c>
      <c r="D2476" s="6" t="s">
        <v>212</v>
      </c>
      <c r="E2476" s="6">
        <v>0.2899</v>
      </c>
      <c r="F2476" s="6">
        <v>0.1872</v>
      </c>
      <c r="G2476" s="6">
        <v>3.49</v>
      </c>
    </row>
    <row r="2477" s="4" customFormat="1" ht="17.6" spans="1:7">
      <c r="A2477" s="6" t="s">
        <v>193</v>
      </c>
      <c r="B2477" s="6">
        <v>600085</v>
      </c>
      <c r="C2477" s="6" t="s">
        <v>2721</v>
      </c>
      <c r="D2477" s="6" t="s">
        <v>233</v>
      </c>
      <c r="E2477" s="6">
        <v>0.2897</v>
      </c>
      <c r="F2477" s="6">
        <v>0.0297</v>
      </c>
      <c r="G2477" s="6">
        <v>25.68</v>
      </c>
    </row>
    <row r="2478" s="4" customFormat="1" ht="17.6" spans="1:7">
      <c r="A2478" s="6" t="s">
        <v>193</v>
      </c>
      <c r="B2478" s="6">
        <v>600128</v>
      </c>
      <c r="C2478" s="6" t="s">
        <v>2722</v>
      </c>
      <c r="D2478" s="6" t="s">
        <v>423</v>
      </c>
      <c r="E2478" s="6">
        <v>0.2896</v>
      </c>
      <c r="F2478" s="6">
        <v>0.0029</v>
      </c>
      <c r="G2478" s="6">
        <v>6.56</v>
      </c>
    </row>
    <row r="2479" s="4" customFormat="1" ht="17.6" spans="1:7">
      <c r="A2479" s="6" t="s">
        <v>193</v>
      </c>
      <c r="B2479" s="6">
        <v>900940</v>
      </c>
      <c r="C2479" s="6" t="s">
        <v>2723</v>
      </c>
      <c r="D2479" s="6"/>
      <c r="E2479" s="6">
        <v>0.2896</v>
      </c>
      <c r="F2479" s="6">
        <v>0.0025</v>
      </c>
      <c r="G2479" s="6">
        <v>0.346</v>
      </c>
    </row>
    <row r="2480" s="4" customFormat="1" ht="17.6" spans="1:7">
      <c r="A2480" s="6" t="s">
        <v>335</v>
      </c>
      <c r="B2480" s="6">
        <v>300091</v>
      </c>
      <c r="C2480" s="6" t="s">
        <v>2724</v>
      </c>
      <c r="D2480" s="6" t="s">
        <v>237</v>
      </c>
      <c r="E2480" s="6">
        <v>0.2892</v>
      </c>
      <c r="F2480" s="6">
        <v>0.1311</v>
      </c>
      <c r="G2480" s="6">
        <v>3.33</v>
      </c>
    </row>
    <row r="2481" s="4" customFormat="1" ht="17.6" spans="1:7">
      <c r="A2481" s="6" t="s">
        <v>193</v>
      </c>
      <c r="B2481" s="6">
        <v>601696</v>
      </c>
      <c r="C2481" s="6" t="s">
        <v>2725</v>
      </c>
      <c r="D2481" s="6"/>
      <c r="E2481" s="6">
        <v>0.2889</v>
      </c>
      <c r="F2481" s="6">
        <v>0.2889</v>
      </c>
      <c r="G2481" s="6">
        <v>19.25</v>
      </c>
    </row>
    <row r="2482" s="4" customFormat="1" ht="17.6" spans="1:7">
      <c r="A2482" s="6" t="s">
        <v>335</v>
      </c>
      <c r="B2482" s="6">
        <v>300263</v>
      </c>
      <c r="C2482" s="6" t="s">
        <v>2726</v>
      </c>
      <c r="D2482" s="6" t="s">
        <v>237</v>
      </c>
      <c r="E2482" s="6">
        <v>0.2886</v>
      </c>
      <c r="F2482" s="6">
        <v>0.591</v>
      </c>
      <c r="G2482" s="6">
        <v>7.9</v>
      </c>
    </row>
    <row r="2483" s="4" customFormat="1" ht="17.6" spans="1:7">
      <c r="A2483" s="6" t="s">
        <v>193</v>
      </c>
      <c r="B2483" s="6">
        <v>603030</v>
      </c>
      <c r="C2483" s="6" t="s">
        <v>2727</v>
      </c>
      <c r="D2483" s="6" t="s">
        <v>285</v>
      </c>
      <c r="E2483" s="6">
        <v>0.2885</v>
      </c>
      <c r="F2483" s="6">
        <v>0.0041</v>
      </c>
      <c r="G2483" s="6">
        <v>5.15</v>
      </c>
    </row>
    <row r="2484" s="4" customFormat="1" ht="17.6" spans="1:7">
      <c r="A2484" s="6" t="s">
        <v>335</v>
      </c>
      <c r="B2484" s="6">
        <v>300771</v>
      </c>
      <c r="C2484" s="6" t="s">
        <v>2728</v>
      </c>
      <c r="D2484" s="6" t="s">
        <v>318</v>
      </c>
      <c r="E2484" s="6">
        <v>0.288</v>
      </c>
      <c r="F2484" s="6">
        <v>0.108</v>
      </c>
      <c r="G2484" s="6">
        <v>60.58</v>
      </c>
    </row>
    <row r="2485" s="4" customFormat="1" ht="17.6" spans="1:7">
      <c r="A2485" s="6" t="s">
        <v>335</v>
      </c>
      <c r="B2485" s="6">
        <v>300337</v>
      </c>
      <c r="C2485" s="6" t="s">
        <v>2729</v>
      </c>
      <c r="D2485" s="6" t="s">
        <v>222</v>
      </c>
      <c r="E2485" s="6">
        <v>0.2868</v>
      </c>
      <c r="F2485" s="6">
        <v>0.0485</v>
      </c>
      <c r="G2485" s="6">
        <v>3.26</v>
      </c>
    </row>
    <row r="2486" s="4" customFormat="1" ht="17.6" spans="1:7">
      <c r="A2486" s="6" t="s">
        <v>193</v>
      </c>
      <c r="B2486" s="6">
        <v>603098</v>
      </c>
      <c r="C2486" s="6" t="s">
        <v>2730</v>
      </c>
      <c r="D2486" s="6" t="s">
        <v>305</v>
      </c>
      <c r="E2486" s="6">
        <v>0.2857</v>
      </c>
      <c r="F2486" s="6">
        <v>0.1404</v>
      </c>
      <c r="G2486" s="6">
        <v>10.33</v>
      </c>
    </row>
    <row r="2487" s="4" customFormat="1" ht="17.6" spans="1:7">
      <c r="A2487" s="6" t="s">
        <v>335</v>
      </c>
      <c r="B2487" s="6">
        <v>300251</v>
      </c>
      <c r="C2487" s="6" t="s">
        <v>2731</v>
      </c>
      <c r="D2487" s="6" t="s">
        <v>206</v>
      </c>
      <c r="E2487" s="6">
        <v>0.2854</v>
      </c>
      <c r="F2487" s="6">
        <v>0.3023</v>
      </c>
      <c r="G2487" s="6">
        <v>10.63</v>
      </c>
    </row>
    <row r="2488" s="4" customFormat="1" ht="17.6" spans="1:7">
      <c r="A2488" s="6" t="s">
        <v>193</v>
      </c>
      <c r="B2488" s="6">
        <v>603266</v>
      </c>
      <c r="C2488" s="6" t="s">
        <v>2732</v>
      </c>
      <c r="D2488" s="6" t="s">
        <v>283</v>
      </c>
      <c r="E2488" s="6">
        <v>0.2848</v>
      </c>
      <c r="F2488" s="6">
        <v>0.1032</v>
      </c>
      <c r="G2488" s="6">
        <v>10.66</v>
      </c>
    </row>
    <row r="2489" s="4" customFormat="1" ht="17.6" spans="1:7">
      <c r="A2489" s="6" t="s">
        <v>335</v>
      </c>
      <c r="B2489" s="6">
        <v>2389</v>
      </c>
      <c r="C2489" s="6" t="s">
        <v>2733</v>
      </c>
      <c r="D2489" s="6" t="s">
        <v>521</v>
      </c>
      <c r="E2489" s="6">
        <v>0.2848</v>
      </c>
      <c r="F2489" s="6">
        <v>0.1042</v>
      </c>
      <c r="G2489" s="6">
        <v>12.09</v>
      </c>
    </row>
    <row r="2490" s="4" customFormat="1" ht="17.6" spans="1:7">
      <c r="A2490" s="6" t="s">
        <v>193</v>
      </c>
      <c r="B2490" s="6">
        <v>601800</v>
      </c>
      <c r="C2490" s="6" t="s">
        <v>2734</v>
      </c>
      <c r="D2490" s="6" t="s">
        <v>285</v>
      </c>
      <c r="E2490" s="6">
        <v>0.2843</v>
      </c>
      <c r="F2490" s="6">
        <v>0.0712</v>
      </c>
      <c r="G2490" s="6">
        <v>8.06</v>
      </c>
    </row>
    <row r="2491" s="4" customFormat="1" ht="17.6" spans="1:7">
      <c r="A2491" s="6" t="s">
        <v>335</v>
      </c>
      <c r="B2491" s="6">
        <v>2743</v>
      </c>
      <c r="C2491" s="6" t="s">
        <v>2735</v>
      </c>
      <c r="D2491" s="6" t="s">
        <v>305</v>
      </c>
      <c r="E2491" s="6">
        <v>0.2838</v>
      </c>
      <c r="F2491" s="6">
        <v>0.0957</v>
      </c>
      <c r="G2491" s="6">
        <v>6.36</v>
      </c>
    </row>
    <row r="2492" s="4" customFormat="1" ht="17.6" spans="1:7">
      <c r="A2492" s="6" t="s">
        <v>335</v>
      </c>
      <c r="B2492" s="6">
        <v>2587</v>
      </c>
      <c r="C2492" s="6" t="s">
        <v>2736</v>
      </c>
      <c r="D2492" s="6" t="s">
        <v>546</v>
      </c>
      <c r="E2492" s="6">
        <v>0.2834</v>
      </c>
      <c r="F2492" s="6">
        <v>0.3134</v>
      </c>
      <c r="G2492" s="6">
        <v>6.09</v>
      </c>
    </row>
    <row r="2493" s="4" customFormat="1" ht="17.6" spans="1:7">
      <c r="A2493" s="6" t="s">
        <v>335</v>
      </c>
      <c r="B2493" s="6">
        <v>2803</v>
      </c>
      <c r="C2493" s="6" t="s">
        <v>2737</v>
      </c>
      <c r="D2493" s="6" t="s">
        <v>359</v>
      </c>
      <c r="E2493" s="6">
        <v>0.2828</v>
      </c>
      <c r="F2493" s="6">
        <v>0.1184</v>
      </c>
      <c r="G2493" s="6">
        <v>30.11</v>
      </c>
    </row>
    <row r="2494" s="4" customFormat="1" ht="17.6" spans="1:7">
      <c r="A2494" s="6" t="s">
        <v>193</v>
      </c>
      <c r="B2494" s="6">
        <v>600035</v>
      </c>
      <c r="C2494" s="6" t="s">
        <v>2738</v>
      </c>
      <c r="D2494" s="6" t="s">
        <v>195</v>
      </c>
      <c r="E2494" s="6">
        <v>0.2826</v>
      </c>
      <c r="F2494" s="6">
        <v>0.1496</v>
      </c>
      <c r="G2494" s="6">
        <v>3.27</v>
      </c>
    </row>
    <row r="2495" s="4" customFormat="1" ht="17.6" spans="1:7">
      <c r="A2495" s="6" t="s">
        <v>193</v>
      </c>
      <c r="B2495" s="6">
        <v>600854</v>
      </c>
      <c r="C2495" s="6" t="s">
        <v>2739</v>
      </c>
      <c r="D2495" s="6" t="s">
        <v>265</v>
      </c>
      <c r="E2495" s="6">
        <v>0.2824</v>
      </c>
      <c r="F2495" s="6">
        <v>0.0251</v>
      </c>
      <c r="G2495" s="6">
        <v>3.63</v>
      </c>
    </row>
    <row r="2496" s="4" customFormat="1" ht="17.6" spans="1:7">
      <c r="A2496" s="6" t="s">
        <v>193</v>
      </c>
      <c r="B2496" s="6">
        <v>603838</v>
      </c>
      <c r="C2496" s="6" t="s">
        <v>2740</v>
      </c>
      <c r="D2496" s="6" t="s">
        <v>448</v>
      </c>
      <c r="E2496" s="6">
        <v>0.2823</v>
      </c>
      <c r="F2496" s="6">
        <v>0.0274</v>
      </c>
      <c r="G2496" s="6">
        <v>7.49</v>
      </c>
    </row>
    <row r="2497" s="4" customFormat="1" ht="17.6" spans="1:7">
      <c r="A2497" s="6" t="s">
        <v>335</v>
      </c>
      <c r="B2497" s="6">
        <v>993</v>
      </c>
      <c r="C2497" s="6" t="s">
        <v>2741</v>
      </c>
      <c r="D2497" s="6" t="s">
        <v>230</v>
      </c>
      <c r="E2497" s="6">
        <v>0.2822</v>
      </c>
      <c r="F2497" s="6">
        <v>0.0859</v>
      </c>
      <c r="G2497" s="6">
        <v>5.91</v>
      </c>
    </row>
    <row r="2498" s="4" customFormat="1" ht="17.6" spans="1:7">
      <c r="A2498" s="6" t="s">
        <v>335</v>
      </c>
      <c r="B2498" s="6">
        <v>2971</v>
      </c>
      <c r="C2498" s="6" t="s">
        <v>2742</v>
      </c>
      <c r="D2498" s="6"/>
      <c r="E2498" s="6">
        <v>0.2817</v>
      </c>
      <c r="F2498" s="6">
        <v>0.1127</v>
      </c>
      <c r="G2498" s="6">
        <v>20.9</v>
      </c>
    </row>
    <row r="2499" s="4" customFormat="1" ht="17.6" spans="1:7">
      <c r="A2499" s="6" t="s">
        <v>193</v>
      </c>
      <c r="B2499" s="6">
        <v>600284</v>
      </c>
      <c r="C2499" s="6" t="s">
        <v>2743</v>
      </c>
      <c r="D2499" s="6" t="s">
        <v>285</v>
      </c>
      <c r="E2499" s="6">
        <v>0.2808</v>
      </c>
      <c r="F2499" s="6">
        <v>0.0999</v>
      </c>
      <c r="G2499" s="6">
        <v>6.53</v>
      </c>
    </row>
    <row r="2500" s="4" customFormat="1" ht="17.6" spans="1:7">
      <c r="A2500" s="6" t="s">
        <v>193</v>
      </c>
      <c r="B2500" s="6">
        <v>600873</v>
      </c>
      <c r="C2500" s="6" t="s">
        <v>2744</v>
      </c>
      <c r="D2500" s="6" t="s">
        <v>348</v>
      </c>
      <c r="E2500" s="6">
        <v>0.2807</v>
      </c>
      <c r="F2500" s="6">
        <v>0.1873</v>
      </c>
      <c r="G2500" s="6">
        <v>4.56</v>
      </c>
    </row>
    <row r="2501" s="4" customFormat="1" ht="17.6" spans="1:7">
      <c r="A2501" s="6" t="s">
        <v>193</v>
      </c>
      <c r="B2501" s="6">
        <v>600056</v>
      </c>
      <c r="C2501" s="6" t="s">
        <v>2745</v>
      </c>
      <c r="D2501" s="6" t="s">
        <v>543</v>
      </c>
      <c r="E2501" s="6">
        <v>0.2803</v>
      </c>
      <c r="F2501" s="6">
        <v>0.1157</v>
      </c>
      <c r="G2501" s="6">
        <v>14.33</v>
      </c>
    </row>
    <row r="2502" s="4" customFormat="1" ht="17.6" spans="1:7">
      <c r="A2502" s="6" t="s">
        <v>335</v>
      </c>
      <c r="B2502" s="6">
        <v>2539</v>
      </c>
      <c r="C2502" s="6" t="s">
        <v>2746</v>
      </c>
      <c r="D2502" s="6" t="s">
        <v>226</v>
      </c>
      <c r="E2502" s="6">
        <v>0.2795</v>
      </c>
      <c r="F2502" s="6">
        <v>0.5036</v>
      </c>
      <c r="G2502" s="6">
        <v>5.85</v>
      </c>
    </row>
    <row r="2503" s="4" customFormat="1" ht="17.6" spans="1:7">
      <c r="A2503" s="6" t="s">
        <v>193</v>
      </c>
      <c r="B2503" s="6">
        <v>600801</v>
      </c>
      <c r="C2503" s="6" t="s">
        <v>2747</v>
      </c>
      <c r="D2503" s="6" t="s">
        <v>289</v>
      </c>
      <c r="E2503" s="6">
        <v>0.278</v>
      </c>
      <c r="F2503" s="6">
        <v>0.9447</v>
      </c>
      <c r="G2503" s="6">
        <v>26.55</v>
      </c>
    </row>
    <row r="2504" s="4" customFormat="1" ht="17.6" spans="1:7">
      <c r="A2504" s="6" t="s">
        <v>335</v>
      </c>
      <c r="B2504" s="6">
        <v>672</v>
      </c>
      <c r="C2504" s="6" t="s">
        <v>2748</v>
      </c>
      <c r="D2504" s="6" t="s">
        <v>289</v>
      </c>
      <c r="E2504" s="6">
        <v>0.2778</v>
      </c>
      <c r="F2504" s="6">
        <v>0.7129</v>
      </c>
      <c r="G2504" s="6">
        <v>25.49</v>
      </c>
    </row>
    <row r="2505" s="4" customFormat="1" ht="17.6" spans="1:7">
      <c r="A2505" s="6" t="s">
        <v>335</v>
      </c>
      <c r="B2505" s="6">
        <v>560</v>
      </c>
      <c r="C2505" s="6" t="s">
        <v>2749</v>
      </c>
      <c r="D2505" s="6" t="s">
        <v>675</v>
      </c>
      <c r="E2505" s="6">
        <v>0.2767</v>
      </c>
      <c r="F2505" s="6">
        <v>0.2444</v>
      </c>
      <c r="G2505" s="6">
        <v>3.41</v>
      </c>
    </row>
    <row r="2506" s="4" customFormat="1" ht="17.6" spans="1:7">
      <c r="A2506" s="6" t="s">
        <v>193</v>
      </c>
      <c r="B2506" s="6">
        <v>601158</v>
      </c>
      <c r="C2506" s="6" t="s">
        <v>2750</v>
      </c>
      <c r="D2506" s="6" t="s">
        <v>2040</v>
      </c>
      <c r="E2506" s="6">
        <v>0.2766</v>
      </c>
      <c r="F2506" s="6">
        <v>0.0323</v>
      </c>
      <c r="G2506" s="6">
        <v>5.29</v>
      </c>
    </row>
    <row r="2507" s="4" customFormat="1" ht="17.6" spans="1:7">
      <c r="A2507" s="6" t="s">
        <v>335</v>
      </c>
      <c r="B2507" s="6">
        <v>300732</v>
      </c>
      <c r="C2507" s="6" t="s">
        <v>2751</v>
      </c>
      <c r="D2507" s="6" t="s">
        <v>359</v>
      </c>
      <c r="E2507" s="6">
        <v>0.2766</v>
      </c>
      <c r="F2507" s="6">
        <v>0.1121</v>
      </c>
      <c r="G2507" s="6">
        <v>16.29</v>
      </c>
    </row>
    <row r="2508" s="4" customFormat="1" ht="17.6" spans="1:7">
      <c r="A2508" s="6" t="s">
        <v>193</v>
      </c>
      <c r="B2508" s="6">
        <v>600027</v>
      </c>
      <c r="C2508" s="6" t="s">
        <v>2752</v>
      </c>
      <c r="D2508" s="6" t="s">
        <v>230</v>
      </c>
      <c r="E2508" s="6">
        <v>0.2764</v>
      </c>
      <c r="F2508" s="6">
        <v>0.0418</v>
      </c>
      <c r="G2508" s="6">
        <v>3.67</v>
      </c>
    </row>
    <row r="2509" s="4" customFormat="1" ht="17.6" spans="1:7">
      <c r="A2509" s="6" t="s">
        <v>193</v>
      </c>
      <c r="B2509" s="6">
        <v>600644</v>
      </c>
      <c r="C2509" s="6" t="s">
        <v>2753</v>
      </c>
      <c r="D2509" s="6" t="s">
        <v>230</v>
      </c>
      <c r="E2509" s="6">
        <v>0.276</v>
      </c>
      <c r="F2509" s="6">
        <v>0.0692</v>
      </c>
      <c r="G2509" s="6">
        <v>5.02</v>
      </c>
    </row>
    <row r="2510" s="4" customFormat="1" ht="17.6" spans="1:7">
      <c r="A2510" s="6" t="s">
        <v>335</v>
      </c>
      <c r="B2510" s="6">
        <v>2067</v>
      </c>
      <c r="C2510" s="6" t="s">
        <v>2754</v>
      </c>
      <c r="D2510" s="6" t="s">
        <v>199</v>
      </c>
      <c r="E2510" s="6">
        <v>0.276</v>
      </c>
      <c r="F2510" s="6">
        <v>0.017</v>
      </c>
      <c r="G2510" s="6">
        <v>3.04</v>
      </c>
    </row>
    <row r="2511" s="4" customFormat="1" ht="17.6" spans="1:7">
      <c r="A2511" s="6" t="s">
        <v>193</v>
      </c>
      <c r="B2511" s="6">
        <v>603110</v>
      </c>
      <c r="C2511" s="6" t="s">
        <v>2755</v>
      </c>
      <c r="D2511" s="6" t="s">
        <v>257</v>
      </c>
      <c r="E2511" s="6">
        <v>0.2754</v>
      </c>
      <c r="F2511" s="6">
        <v>0.3349</v>
      </c>
      <c r="G2511" s="6">
        <v>14.32</v>
      </c>
    </row>
    <row r="2512" s="4" customFormat="1" ht="17.6" spans="1:7">
      <c r="A2512" s="6" t="s">
        <v>335</v>
      </c>
      <c r="B2512" s="6">
        <v>2817</v>
      </c>
      <c r="C2512" s="6" t="s">
        <v>2756</v>
      </c>
      <c r="D2512" s="6" t="s">
        <v>342</v>
      </c>
      <c r="E2512" s="6">
        <v>0.2751</v>
      </c>
      <c r="F2512" s="6">
        <v>0.3124</v>
      </c>
      <c r="G2512" s="6">
        <v>21.21</v>
      </c>
    </row>
    <row r="2513" s="4" customFormat="1" ht="17.6" spans="1:7">
      <c r="A2513" s="6" t="s">
        <v>335</v>
      </c>
      <c r="B2513" s="6">
        <v>2289</v>
      </c>
      <c r="C2513" s="6" t="s">
        <v>2757</v>
      </c>
      <c r="D2513" s="6" t="s">
        <v>546</v>
      </c>
      <c r="E2513" s="6">
        <v>0.2748</v>
      </c>
      <c r="F2513" s="6">
        <v>0.9074</v>
      </c>
      <c r="G2513" s="6">
        <v>10.2</v>
      </c>
    </row>
    <row r="2514" s="4" customFormat="1" ht="17.6" spans="1:7">
      <c r="A2514" s="6" t="s">
        <v>335</v>
      </c>
      <c r="B2514" s="6">
        <v>300109</v>
      </c>
      <c r="C2514" s="6" t="s">
        <v>2758</v>
      </c>
      <c r="D2514" s="6" t="s">
        <v>309</v>
      </c>
      <c r="E2514" s="6">
        <v>0.2748</v>
      </c>
      <c r="F2514" s="6">
        <v>0.5055</v>
      </c>
      <c r="G2514" s="6">
        <v>15.52</v>
      </c>
    </row>
    <row r="2515" s="4" customFormat="1" ht="17.6" spans="1:7">
      <c r="A2515" s="6" t="s">
        <v>335</v>
      </c>
      <c r="B2515" s="6">
        <v>300726</v>
      </c>
      <c r="C2515" s="6" t="s">
        <v>2759</v>
      </c>
      <c r="D2515" s="6" t="s">
        <v>408</v>
      </c>
      <c r="E2515" s="6">
        <v>0.2744</v>
      </c>
      <c r="F2515" s="6">
        <v>0.3519</v>
      </c>
      <c r="G2515" s="6">
        <v>25.16</v>
      </c>
    </row>
    <row r="2516" s="4" customFormat="1" ht="17.6" spans="1:7">
      <c r="A2516" s="6" t="s">
        <v>193</v>
      </c>
      <c r="B2516" s="6">
        <v>600197</v>
      </c>
      <c r="C2516" s="6" t="s">
        <v>2760</v>
      </c>
      <c r="D2516" s="6" t="s">
        <v>311</v>
      </c>
      <c r="E2516" s="6">
        <v>0.2743</v>
      </c>
      <c r="F2516" s="6">
        <v>0.0078</v>
      </c>
      <c r="G2516" s="6">
        <v>12.75</v>
      </c>
    </row>
    <row r="2517" s="4" customFormat="1" ht="17.6" spans="1:7">
      <c r="A2517" s="6" t="s">
        <v>193</v>
      </c>
      <c r="B2517" s="6">
        <v>600770</v>
      </c>
      <c r="C2517" s="6" t="s">
        <v>2761</v>
      </c>
      <c r="D2517" s="6" t="s">
        <v>228</v>
      </c>
      <c r="E2517" s="6">
        <v>0.2737</v>
      </c>
      <c r="F2517" s="6">
        <v>0.0154</v>
      </c>
      <c r="G2517" s="6">
        <v>4.92</v>
      </c>
    </row>
    <row r="2518" s="4" customFormat="1" ht="17.6" spans="1:7">
      <c r="A2518" s="6" t="s">
        <v>335</v>
      </c>
      <c r="B2518" s="6">
        <v>300127</v>
      </c>
      <c r="C2518" s="6" t="s">
        <v>2762</v>
      </c>
      <c r="D2518" s="6" t="s">
        <v>408</v>
      </c>
      <c r="E2518" s="6">
        <v>0.273</v>
      </c>
      <c r="F2518" s="6">
        <v>0.3247</v>
      </c>
      <c r="G2518" s="6">
        <v>14.89</v>
      </c>
    </row>
    <row r="2519" s="4" customFormat="1" ht="17.6" spans="1:7">
      <c r="A2519" s="6" t="s">
        <v>193</v>
      </c>
      <c r="B2519" s="6">
        <v>603833</v>
      </c>
      <c r="C2519" s="6" t="s">
        <v>2763</v>
      </c>
      <c r="D2519" s="6" t="s">
        <v>263</v>
      </c>
      <c r="E2519" s="6">
        <v>0.2727</v>
      </c>
      <c r="F2519" s="6">
        <v>0.1524</v>
      </c>
      <c r="G2519" s="6">
        <v>106.37</v>
      </c>
    </row>
    <row r="2520" s="4" customFormat="1" ht="17.6" spans="1:7">
      <c r="A2520" s="6" t="s">
        <v>335</v>
      </c>
      <c r="B2520" s="6">
        <v>300418</v>
      </c>
      <c r="C2520" s="6" t="s">
        <v>2764</v>
      </c>
      <c r="D2520" s="6" t="s">
        <v>242</v>
      </c>
      <c r="E2520" s="6">
        <v>0.2727</v>
      </c>
      <c r="F2520" s="6">
        <v>0.3213</v>
      </c>
      <c r="G2520" s="6">
        <v>20.49</v>
      </c>
    </row>
    <row r="2521" s="4" customFormat="1" ht="17.6" spans="1:7">
      <c r="A2521" s="6" t="s">
        <v>193</v>
      </c>
      <c r="B2521" s="6">
        <v>600679</v>
      </c>
      <c r="C2521" s="6" t="s">
        <v>2765</v>
      </c>
      <c r="D2521" s="6" t="s">
        <v>432</v>
      </c>
      <c r="E2521" s="6">
        <v>0.2725</v>
      </c>
      <c r="F2521" s="6">
        <v>0.0541</v>
      </c>
      <c r="G2521" s="6">
        <v>10.28</v>
      </c>
    </row>
    <row r="2522" s="4" customFormat="1" ht="17.6" spans="1:7">
      <c r="A2522" s="6" t="s">
        <v>193</v>
      </c>
      <c r="B2522" s="6">
        <v>603566</v>
      </c>
      <c r="C2522" s="6" t="s">
        <v>2766</v>
      </c>
      <c r="D2522" s="6" t="s">
        <v>342</v>
      </c>
      <c r="E2522" s="6">
        <v>0.2724</v>
      </c>
      <c r="F2522" s="6">
        <v>0.402</v>
      </c>
      <c r="G2522" s="6">
        <v>19.9</v>
      </c>
    </row>
    <row r="2523" s="4" customFormat="1" ht="17.6" spans="1:7">
      <c r="A2523" s="6" t="s">
        <v>335</v>
      </c>
      <c r="B2523" s="6">
        <v>300206</v>
      </c>
      <c r="C2523" s="6" t="s">
        <v>2767</v>
      </c>
      <c r="D2523" s="6" t="s">
        <v>642</v>
      </c>
      <c r="E2523" s="6">
        <v>0.2724</v>
      </c>
      <c r="F2523" s="6">
        <v>0.9681</v>
      </c>
      <c r="G2523" s="6">
        <v>13.27</v>
      </c>
    </row>
    <row r="2524" s="4" customFormat="1" ht="17.6" spans="1:7">
      <c r="A2524" s="6" t="s">
        <v>335</v>
      </c>
      <c r="B2524" s="6">
        <v>300547</v>
      </c>
      <c r="C2524" s="6" t="s">
        <v>2768</v>
      </c>
      <c r="D2524" s="6" t="s">
        <v>283</v>
      </c>
      <c r="E2524" s="6">
        <v>0.2724</v>
      </c>
      <c r="F2524" s="6">
        <v>0.0023</v>
      </c>
      <c r="G2524" s="6">
        <v>7.65</v>
      </c>
    </row>
    <row r="2525" s="4" customFormat="1" ht="17.6" spans="1:7">
      <c r="A2525" s="6" t="s">
        <v>335</v>
      </c>
      <c r="B2525" s="6">
        <v>300780</v>
      </c>
      <c r="C2525" s="6" t="s">
        <v>2769</v>
      </c>
      <c r="D2525" s="6" t="s">
        <v>237</v>
      </c>
      <c r="E2525" s="6">
        <v>0.2723</v>
      </c>
      <c r="F2525" s="6">
        <v>0.1964</v>
      </c>
      <c r="G2525" s="6">
        <v>18.81</v>
      </c>
    </row>
    <row r="2526" s="4" customFormat="1" ht="17.6" spans="1:7">
      <c r="A2526" s="6" t="s">
        <v>335</v>
      </c>
      <c r="B2526" s="6">
        <v>300243</v>
      </c>
      <c r="C2526" s="6" t="s">
        <v>2770</v>
      </c>
      <c r="D2526" s="6" t="s">
        <v>257</v>
      </c>
      <c r="E2526" s="6">
        <v>0.2718</v>
      </c>
      <c r="F2526" s="6">
        <v>0.1006</v>
      </c>
      <c r="G2526" s="6">
        <v>6.99</v>
      </c>
    </row>
    <row r="2527" s="4" customFormat="1" ht="17.6" spans="1:7">
      <c r="A2527" s="6" t="s">
        <v>193</v>
      </c>
      <c r="B2527" s="6">
        <v>603955</v>
      </c>
      <c r="C2527" s="6" t="s">
        <v>2771</v>
      </c>
      <c r="D2527" s="6" t="s">
        <v>285</v>
      </c>
      <c r="E2527" s="6">
        <v>0.2713</v>
      </c>
      <c r="F2527" s="6">
        <v>0.1143</v>
      </c>
      <c r="G2527" s="6">
        <v>15.97</v>
      </c>
    </row>
    <row r="2528" s="4" customFormat="1" ht="17.6" spans="1:7">
      <c r="A2528" s="6" t="s">
        <v>335</v>
      </c>
      <c r="B2528" s="6">
        <v>2441</v>
      </c>
      <c r="C2528" s="6" t="s">
        <v>2772</v>
      </c>
      <c r="D2528" s="6" t="s">
        <v>239</v>
      </c>
      <c r="E2528" s="6">
        <v>0.2713</v>
      </c>
      <c r="F2528" s="6">
        <v>0.0849</v>
      </c>
      <c r="G2528" s="6">
        <v>7.56</v>
      </c>
    </row>
    <row r="2529" ht="17.6" spans="1:7">
      <c r="A2529" s="6" t="s">
        <v>335</v>
      </c>
      <c r="B2529" s="6">
        <v>300407</v>
      </c>
      <c r="C2529" s="6" t="s">
        <v>2773</v>
      </c>
      <c r="D2529" s="6" t="s">
        <v>220</v>
      </c>
      <c r="E2529" s="6">
        <v>0.2711</v>
      </c>
      <c r="F2529" s="6">
        <v>0.0851</v>
      </c>
      <c r="G2529" s="6">
        <v>8.07</v>
      </c>
    </row>
    <row r="2530" ht="17.6" spans="1:7">
      <c r="A2530" s="6" t="s">
        <v>335</v>
      </c>
      <c r="B2530" s="6">
        <v>2714</v>
      </c>
      <c r="C2530" s="6" t="s">
        <v>2774</v>
      </c>
      <c r="D2530" s="6" t="s">
        <v>214</v>
      </c>
      <c r="E2530" s="6">
        <v>0.2708</v>
      </c>
      <c r="F2530" s="6">
        <v>0.7625</v>
      </c>
      <c r="G2530" s="6">
        <v>127.4</v>
      </c>
    </row>
    <row r="2531" ht="17.6" spans="1:7">
      <c r="A2531" s="6" t="s">
        <v>335</v>
      </c>
      <c r="B2531" s="6">
        <v>300491</v>
      </c>
      <c r="C2531" s="6" t="s">
        <v>2775</v>
      </c>
      <c r="D2531" s="6" t="s">
        <v>220</v>
      </c>
      <c r="E2531" s="6">
        <v>0.2705</v>
      </c>
      <c r="F2531" s="6">
        <v>0.0073</v>
      </c>
      <c r="G2531" s="6">
        <v>11.53</v>
      </c>
    </row>
    <row r="2532" ht="17.6" spans="1:7">
      <c r="A2532" s="6" t="s">
        <v>335</v>
      </c>
      <c r="B2532" s="6">
        <v>300486</v>
      </c>
      <c r="C2532" s="6" t="s">
        <v>2776</v>
      </c>
      <c r="D2532" s="6" t="s">
        <v>318</v>
      </c>
      <c r="E2532" s="6">
        <v>0.2701</v>
      </c>
      <c r="F2532" s="6">
        <v>0.5115</v>
      </c>
      <c r="G2532" s="6">
        <v>26.39</v>
      </c>
    </row>
    <row r="2533" ht="17.6" spans="1:7">
      <c r="A2533" s="6" t="s">
        <v>335</v>
      </c>
      <c r="B2533" s="6">
        <v>66</v>
      </c>
      <c r="C2533" s="6" t="s">
        <v>2777</v>
      </c>
      <c r="D2533" s="6" t="s">
        <v>411</v>
      </c>
      <c r="E2533" s="6">
        <v>0.2693</v>
      </c>
      <c r="F2533" s="6">
        <v>0.7175</v>
      </c>
      <c r="G2533" s="6">
        <v>11.83</v>
      </c>
    </row>
    <row r="2534" ht="17.6" spans="1:7">
      <c r="A2534" s="6" t="s">
        <v>193</v>
      </c>
      <c r="B2534" s="6">
        <v>601200</v>
      </c>
      <c r="C2534" s="6" t="s">
        <v>2778</v>
      </c>
      <c r="D2534" s="6" t="s">
        <v>956</v>
      </c>
      <c r="E2534" s="6">
        <v>0.2676</v>
      </c>
      <c r="F2534" s="6">
        <v>0.4261</v>
      </c>
      <c r="G2534" s="6">
        <v>12.88</v>
      </c>
    </row>
    <row r="2535" ht="17.6" spans="1:7">
      <c r="A2535" s="6" t="s">
        <v>335</v>
      </c>
      <c r="B2535" s="6">
        <v>776</v>
      </c>
      <c r="C2535" s="6" t="s">
        <v>2779</v>
      </c>
      <c r="D2535" s="6" t="s">
        <v>273</v>
      </c>
      <c r="E2535" s="6">
        <v>0.2675</v>
      </c>
      <c r="F2535" s="6">
        <v>0.0261</v>
      </c>
      <c r="G2535" s="6">
        <v>13.71</v>
      </c>
    </row>
    <row r="2536" ht="17.6" spans="1:7">
      <c r="A2536" s="6" t="s">
        <v>335</v>
      </c>
      <c r="B2536" s="6">
        <v>2653</v>
      </c>
      <c r="C2536" s="6" t="s">
        <v>2780</v>
      </c>
      <c r="D2536" s="6" t="s">
        <v>342</v>
      </c>
      <c r="E2536" s="6">
        <v>0.2674</v>
      </c>
      <c r="F2536" s="6">
        <v>0.4851</v>
      </c>
      <c r="G2536" s="6">
        <v>19.92</v>
      </c>
    </row>
    <row r="2537" ht="17.6" spans="1:7">
      <c r="A2537" s="6" t="s">
        <v>193</v>
      </c>
      <c r="B2537" s="6">
        <v>603081</v>
      </c>
      <c r="C2537" s="6" t="s">
        <v>2781</v>
      </c>
      <c r="D2537" s="6" t="s">
        <v>318</v>
      </c>
      <c r="E2537" s="6">
        <v>0.2666</v>
      </c>
      <c r="F2537" s="6">
        <v>0.0298</v>
      </c>
      <c r="G2537" s="6">
        <v>11.17</v>
      </c>
    </row>
    <row r="2538" ht="17.6" spans="1:7">
      <c r="A2538" s="6" t="s">
        <v>193</v>
      </c>
      <c r="B2538" s="6">
        <v>603678</v>
      </c>
      <c r="C2538" s="6" t="s">
        <v>2782</v>
      </c>
      <c r="D2538" s="6" t="s">
        <v>408</v>
      </c>
      <c r="E2538" s="6">
        <v>0.2662</v>
      </c>
      <c r="F2538" s="6">
        <v>0.2654</v>
      </c>
      <c r="G2538" s="6">
        <v>25.14</v>
      </c>
    </row>
    <row r="2539" ht="17.6" spans="1:7">
      <c r="A2539" s="6" t="s">
        <v>335</v>
      </c>
      <c r="B2539" s="6">
        <v>2749</v>
      </c>
      <c r="C2539" s="6" t="s">
        <v>2783</v>
      </c>
      <c r="D2539" s="6" t="s">
        <v>226</v>
      </c>
      <c r="E2539" s="6">
        <v>0.266</v>
      </c>
      <c r="F2539" s="6">
        <v>0.1034</v>
      </c>
      <c r="G2539" s="6">
        <v>12.03</v>
      </c>
    </row>
    <row r="2540" ht="17.6" spans="1:7">
      <c r="A2540" s="6" t="s">
        <v>335</v>
      </c>
      <c r="B2540" s="6">
        <v>300789</v>
      </c>
      <c r="C2540" s="6" t="s">
        <v>2784</v>
      </c>
      <c r="D2540" s="6" t="s">
        <v>370</v>
      </c>
      <c r="E2540" s="6">
        <v>0.2654</v>
      </c>
      <c r="F2540" s="6">
        <v>0.0247</v>
      </c>
      <c r="G2540" s="6">
        <v>55.38</v>
      </c>
    </row>
    <row r="2541" ht="17.6" spans="1:7">
      <c r="A2541" s="6" t="s">
        <v>193</v>
      </c>
      <c r="B2541" s="6">
        <v>603181</v>
      </c>
      <c r="C2541" s="6" t="s">
        <v>2785</v>
      </c>
      <c r="D2541" s="6" t="s">
        <v>257</v>
      </c>
      <c r="E2541" s="6">
        <v>0.2653</v>
      </c>
      <c r="F2541" s="6">
        <v>0.5184</v>
      </c>
      <c r="G2541" s="6">
        <v>17.1</v>
      </c>
    </row>
    <row r="2542" ht="17.6" spans="1:7">
      <c r="A2542" s="6" t="s">
        <v>335</v>
      </c>
      <c r="B2542" s="6">
        <v>300389</v>
      </c>
      <c r="C2542" s="6" t="s">
        <v>2786</v>
      </c>
      <c r="D2542" s="6" t="s">
        <v>546</v>
      </c>
      <c r="E2542" s="6">
        <v>0.2647</v>
      </c>
      <c r="F2542" s="6">
        <v>0.01</v>
      </c>
      <c r="G2542" s="6">
        <v>9.26</v>
      </c>
    </row>
    <row r="2543" ht="17.6" spans="1:7">
      <c r="A2543" s="6" t="s">
        <v>193</v>
      </c>
      <c r="B2543" s="6">
        <v>688011</v>
      </c>
      <c r="C2543" s="6" t="s">
        <v>2787</v>
      </c>
      <c r="D2543" s="6" t="s">
        <v>521</v>
      </c>
      <c r="E2543" s="6">
        <v>0.2646</v>
      </c>
      <c r="F2543" s="6">
        <v>0.0053</v>
      </c>
      <c r="G2543" s="6">
        <v>36.53</v>
      </c>
    </row>
    <row r="2544" ht="17.6" spans="1:7">
      <c r="A2544" s="6" t="s">
        <v>335</v>
      </c>
      <c r="B2544" s="6">
        <v>2512</v>
      </c>
      <c r="C2544" s="6" t="s">
        <v>2788</v>
      </c>
      <c r="D2544" s="6" t="s">
        <v>370</v>
      </c>
      <c r="E2544" s="6">
        <v>0.2646</v>
      </c>
      <c r="F2544" s="6">
        <v>0.5591</v>
      </c>
      <c r="G2544" s="6">
        <v>5.44</v>
      </c>
    </row>
    <row r="2545" ht="17.6" spans="1:7">
      <c r="A2545" s="6" t="s">
        <v>335</v>
      </c>
      <c r="B2545" s="6">
        <v>2933</v>
      </c>
      <c r="C2545" s="6" t="s">
        <v>2789</v>
      </c>
      <c r="D2545" s="6" t="s">
        <v>521</v>
      </c>
      <c r="E2545" s="6">
        <v>0.2642</v>
      </c>
      <c r="F2545" s="6">
        <v>0.0198</v>
      </c>
      <c r="G2545" s="6">
        <v>34</v>
      </c>
    </row>
    <row r="2546" ht="17.6" spans="1:7">
      <c r="A2546" s="6" t="s">
        <v>193</v>
      </c>
      <c r="B2546" s="6">
        <v>600367</v>
      </c>
      <c r="C2546" s="6" t="s">
        <v>2790</v>
      </c>
      <c r="D2546" s="6" t="s">
        <v>257</v>
      </c>
      <c r="E2546" s="6">
        <v>0.2637</v>
      </c>
      <c r="F2546" s="6">
        <v>0.0008</v>
      </c>
      <c r="G2546" s="6">
        <v>6.8</v>
      </c>
    </row>
    <row r="2547" ht="17.6" spans="1:7">
      <c r="A2547" s="6" t="s">
        <v>335</v>
      </c>
      <c r="B2547" s="6">
        <v>811</v>
      </c>
      <c r="C2547" s="6" t="s">
        <v>2791</v>
      </c>
      <c r="D2547" s="6" t="s">
        <v>237</v>
      </c>
      <c r="E2547" s="6">
        <v>0.2629</v>
      </c>
      <c r="F2547" s="6">
        <v>0.0137</v>
      </c>
      <c r="G2547" s="6">
        <v>5.94</v>
      </c>
    </row>
    <row r="2548" ht="17.6" spans="1:7">
      <c r="A2548" s="6" t="s">
        <v>335</v>
      </c>
      <c r="B2548" s="6">
        <v>997</v>
      </c>
      <c r="C2548" s="6" t="s">
        <v>2792</v>
      </c>
      <c r="D2548" s="6" t="s">
        <v>242</v>
      </c>
      <c r="E2548" s="6">
        <v>0.2626</v>
      </c>
      <c r="F2548" s="6">
        <v>0.1151</v>
      </c>
      <c r="G2548" s="6">
        <v>16.55</v>
      </c>
    </row>
    <row r="2549" ht="17.6" spans="1:7">
      <c r="A2549" s="6" t="s">
        <v>335</v>
      </c>
      <c r="B2549" s="6">
        <v>2258</v>
      </c>
      <c r="C2549" s="6" t="s">
        <v>2793</v>
      </c>
      <c r="D2549" s="6" t="s">
        <v>226</v>
      </c>
      <c r="E2549" s="6">
        <v>0.2624</v>
      </c>
      <c r="F2549" s="6">
        <v>0.2438</v>
      </c>
      <c r="G2549" s="6">
        <v>14.97</v>
      </c>
    </row>
    <row r="2550" spans="1:7">
      <c r="A2550" s="1" t="s">
        <v>193</v>
      </c>
      <c r="B2550" s="1">
        <v>603886</v>
      </c>
      <c r="C2550" s="1" t="s">
        <v>2794</v>
      </c>
      <c r="D2550" s="1" t="s">
        <v>348</v>
      </c>
      <c r="E2550" s="1">
        <v>0.2623</v>
      </c>
      <c r="F2550" s="1">
        <v>0.2623</v>
      </c>
      <c r="G2550" s="1">
        <v>16.34</v>
      </c>
    </row>
    <row r="2551" spans="1:7">
      <c r="A2551" s="1" t="s">
        <v>335</v>
      </c>
      <c r="B2551" s="1">
        <v>3816</v>
      </c>
      <c r="C2551" s="1" t="s">
        <v>2795</v>
      </c>
      <c r="D2551" s="1" t="s">
        <v>230</v>
      </c>
      <c r="E2551" s="1">
        <v>0.2622</v>
      </c>
      <c r="F2551" s="1">
        <v>0.0061</v>
      </c>
      <c r="G2551" s="1">
        <v>2.85</v>
      </c>
    </row>
    <row r="2552" spans="1:7">
      <c r="A2552" s="1" t="s">
        <v>335</v>
      </c>
      <c r="B2552" s="1">
        <v>2930</v>
      </c>
      <c r="C2552" s="1" t="s">
        <v>2796</v>
      </c>
      <c r="D2552" s="1" t="s">
        <v>287</v>
      </c>
      <c r="E2552" s="1">
        <v>0.262</v>
      </c>
      <c r="F2552" s="1">
        <v>0.296</v>
      </c>
      <c r="G2552" s="1">
        <v>11.52</v>
      </c>
    </row>
    <row r="2553" spans="1:7">
      <c r="A2553" s="1" t="s">
        <v>193</v>
      </c>
      <c r="B2553" s="1">
        <v>600279</v>
      </c>
      <c r="C2553" s="1" t="s">
        <v>2797</v>
      </c>
      <c r="D2553" s="1" t="s">
        <v>195</v>
      </c>
      <c r="E2553" s="1">
        <v>0.2618</v>
      </c>
      <c r="F2553" s="1">
        <v>0.0482</v>
      </c>
      <c r="G2553" s="1">
        <v>3.6</v>
      </c>
    </row>
    <row r="2554" spans="1:7">
      <c r="A2554" s="1" t="s">
        <v>335</v>
      </c>
      <c r="B2554" s="1">
        <v>300566</v>
      </c>
      <c r="C2554" s="1" t="s">
        <v>2798</v>
      </c>
      <c r="D2554" s="1" t="s">
        <v>546</v>
      </c>
      <c r="E2554" s="1">
        <v>0.2617</v>
      </c>
      <c r="F2554" s="1">
        <v>0.4514</v>
      </c>
      <c r="G2554" s="1">
        <v>22.67</v>
      </c>
    </row>
    <row r="2555" spans="1:7">
      <c r="A2555" s="1" t="s">
        <v>193</v>
      </c>
      <c r="B2555" s="1">
        <v>600488</v>
      </c>
      <c r="C2555" s="1" t="s">
        <v>2799</v>
      </c>
      <c r="D2555" s="1" t="s">
        <v>532</v>
      </c>
      <c r="E2555" s="1">
        <v>0.2616</v>
      </c>
      <c r="F2555" s="1">
        <v>0.1976</v>
      </c>
      <c r="G2555" s="1">
        <v>4.47</v>
      </c>
    </row>
    <row r="2556" spans="1:7">
      <c r="A2556" s="1" t="s">
        <v>193</v>
      </c>
      <c r="B2556" s="1">
        <v>603767</v>
      </c>
      <c r="C2556" s="1" t="s">
        <v>2800</v>
      </c>
      <c r="D2556" s="1" t="s">
        <v>283</v>
      </c>
      <c r="E2556" s="1">
        <v>0.2614</v>
      </c>
      <c r="F2556" s="1">
        <v>0.2131</v>
      </c>
      <c r="G2556" s="1">
        <v>6.94</v>
      </c>
    </row>
    <row r="2557" spans="1:7">
      <c r="A2557" s="1" t="s">
        <v>193</v>
      </c>
      <c r="B2557" s="1">
        <v>603000</v>
      </c>
      <c r="C2557" s="1" t="s">
        <v>2801</v>
      </c>
      <c r="D2557" s="1" t="s">
        <v>325</v>
      </c>
      <c r="E2557" s="1">
        <v>0.2612</v>
      </c>
      <c r="F2557" s="1">
        <v>0.5459</v>
      </c>
      <c r="G2557" s="1">
        <v>21.47</v>
      </c>
    </row>
    <row r="2558" spans="1:7">
      <c r="A2558" s="1" t="s">
        <v>335</v>
      </c>
      <c r="B2558" s="1">
        <v>920</v>
      </c>
      <c r="C2558" s="1" t="s">
        <v>2802</v>
      </c>
      <c r="D2558" s="1" t="s">
        <v>309</v>
      </c>
      <c r="E2558" s="1">
        <v>0.2612</v>
      </c>
      <c r="F2558" s="1">
        <v>0.0068</v>
      </c>
      <c r="G2558" s="1">
        <v>5.55</v>
      </c>
    </row>
    <row r="2559" spans="1:7">
      <c r="A2559" s="1" t="s">
        <v>335</v>
      </c>
      <c r="B2559" s="1">
        <v>300226</v>
      </c>
      <c r="C2559" s="1" t="s">
        <v>2803</v>
      </c>
      <c r="D2559" s="1" t="s">
        <v>325</v>
      </c>
      <c r="E2559" s="1">
        <v>0.261</v>
      </c>
      <c r="F2559" s="1">
        <v>0.4</v>
      </c>
      <c r="G2559" s="1">
        <v>77.61</v>
      </c>
    </row>
    <row r="2560" spans="1:7">
      <c r="A2560" s="1" t="s">
        <v>193</v>
      </c>
      <c r="B2560" s="1">
        <v>600665</v>
      </c>
      <c r="C2560" s="1" t="s">
        <v>2804</v>
      </c>
      <c r="D2560" s="1" t="s">
        <v>212</v>
      </c>
      <c r="E2560" s="1">
        <v>0.2609</v>
      </c>
      <c r="F2560" s="1">
        <v>0.0161</v>
      </c>
      <c r="G2560" s="1">
        <v>3.47</v>
      </c>
    </row>
    <row r="2561" spans="1:7">
      <c r="A2561" s="1" t="s">
        <v>335</v>
      </c>
      <c r="B2561" s="1">
        <v>300572</v>
      </c>
      <c r="C2561" s="1" t="s">
        <v>2805</v>
      </c>
      <c r="D2561" s="1" t="s">
        <v>370</v>
      </c>
      <c r="E2561" s="1">
        <v>0.2609</v>
      </c>
      <c r="F2561" s="1">
        <v>0.6425</v>
      </c>
      <c r="G2561" s="1">
        <v>46.49</v>
      </c>
    </row>
    <row r="2562" spans="1:7">
      <c r="A2562" s="1" t="s">
        <v>335</v>
      </c>
      <c r="B2562" s="1">
        <v>2056</v>
      </c>
      <c r="C2562" s="1" t="s">
        <v>2806</v>
      </c>
      <c r="D2562" s="1" t="s">
        <v>408</v>
      </c>
      <c r="E2562" s="1">
        <v>0.2607</v>
      </c>
      <c r="F2562" s="1">
        <v>0.6496</v>
      </c>
      <c r="G2562" s="1">
        <v>10.28</v>
      </c>
    </row>
    <row r="2563" spans="1:7">
      <c r="A2563" s="1" t="s">
        <v>335</v>
      </c>
      <c r="B2563" s="1">
        <v>30</v>
      </c>
      <c r="C2563" s="1" t="s">
        <v>2807</v>
      </c>
      <c r="D2563" s="1" t="s">
        <v>283</v>
      </c>
      <c r="E2563" s="1">
        <v>0.2606</v>
      </c>
      <c r="F2563" s="1">
        <v>0.0748</v>
      </c>
      <c r="G2563" s="1">
        <v>4.7</v>
      </c>
    </row>
    <row r="2564" spans="1:7">
      <c r="A2564" s="1" t="s">
        <v>335</v>
      </c>
      <c r="B2564" s="1">
        <v>300522</v>
      </c>
      <c r="C2564" s="1" t="s">
        <v>2808</v>
      </c>
      <c r="D2564" s="1" t="s">
        <v>309</v>
      </c>
      <c r="E2564" s="1">
        <v>0.2603</v>
      </c>
      <c r="F2564" s="1">
        <v>0.2171</v>
      </c>
      <c r="G2564" s="1">
        <v>18.11</v>
      </c>
    </row>
    <row r="2565" spans="1:7">
      <c r="A2565" s="1" t="s">
        <v>335</v>
      </c>
      <c r="B2565" s="1">
        <v>2541</v>
      </c>
      <c r="C2565" s="1" t="s">
        <v>2809</v>
      </c>
      <c r="D2565" s="1" t="s">
        <v>305</v>
      </c>
      <c r="E2565" s="1">
        <v>0.26</v>
      </c>
      <c r="F2565" s="1">
        <v>0.6766</v>
      </c>
      <c r="G2565" s="1">
        <v>16.5</v>
      </c>
    </row>
    <row r="2566" spans="1:7">
      <c r="A2566" s="1" t="s">
        <v>193</v>
      </c>
      <c r="B2566" s="1">
        <v>600058</v>
      </c>
      <c r="C2566" s="1" t="s">
        <v>2810</v>
      </c>
      <c r="D2566" s="1" t="s">
        <v>239</v>
      </c>
      <c r="E2566" s="1">
        <v>0.2598</v>
      </c>
      <c r="F2566" s="1">
        <v>0.1451</v>
      </c>
      <c r="G2566" s="1">
        <v>6.44</v>
      </c>
    </row>
    <row r="2567" spans="1:7">
      <c r="A2567" s="1" t="s">
        <v>193</v>
      </c>
      <c r="B2567" s="1">
        <v>600909</v>
      </c>
      <c r="C2567" s="1" t="s">
        <v>2811</v>
      </c>
      <c r="D2567" s="1" t="s">
        <v>273</v>
      </c>
      <c r="E2567" s="1">
        <v>0.2597</v>
      </c>
      <c r="F2567" s="1">
        <v>0.4106</v>
      </c>
      <c r="G2567" s="1">
        <v>7.25</v>
      </c>
    </row>
    <row r="2568" spans="1:7">
      <c r="A2568" s="1" t="s">
        <v>335</v>
      </c>
      <c r="B2568" s="1">
        <v>300130</v>
      </c>
      <c r="C2568" s="1" t="s">
        <v>2812</v>
      </c>
      <c r="D2568" s="1" t="s">
        <v>370</v>
      </c>
      <c r="E2568" s="1">
        <v>0.2594</v>
      </c>
      <c r="F2568" s="1">
        <v>0.4744</v>
      </c>
      <c r="G2568" s="1">
        <v>13.72</v>
      </c>
    </row>
    <row r="2569" spans="1:7">
      <c r="A2569" s="1" t="s">
        <v>193</v>
      </c>
      <c r="B2569" s="1">
        <v>600425</v>
      </c>
      <c r="C2569" s="1" t="s">
        <v>2813</v>
      </c>
      <c r="D2569" s="1" t="s">
        <v>289</v>
      </c>
      <c r="E2569" s="1">
        <v>0.259</v>
      </c>
      <c r="F2569" s="1">
        <v>0.2719</v>
      </c>
      <c r="G2569" s="1">
        <v>3.95</v>
      </c>
    </row>
    <row r="2570" spans="1:7">
      <c r="A2570" s="1" t="s">
        <v>335</v>
      </c>
      <c r="B2570" s="1">
        <v>300445</v>
      </c>
      <c r="C2570" s="1" t="s">
        <v>2814</v>
      </c>
      <c r="D2570" s="1" t="s">
        <v>370</v>
      </c>
      <c r="E2570" s="1">
        <v>0.259</v>
      </c>
      <c r="F2570" s="1">
        <v>0.1503</v>
      </c>
      <c r="G2570" s="1">
        <v>14.64</v>
      </c>
    </row>
    <row r="2571" spans="1:7">
      <c r="A2571" s="1" t="s">
        <v>335</v>
      </c>
      <c r="B2571" s="1">
        <v>2520</v>
      </c>
      <c r="C2571" s="1" t="s">
        <v>2815</v>
      </c>
      <c r="D2571" s="1" t="s">
        <v>237</v>
      </c>
      <c r="E2571" s="1">
        <v>0.2588</v>
      </c>
      <c r="F2571" s="1">
        <v>0.2053</v>
      </c>
      <c r="G2571" s="1">
        <v>7.1</v>
      </c>
    </row>
    <row r="2572" spans="1:7">
      <c r="A2572" s="1" t="s">
        <v>335</v>
      </c>
      <c r="B2572" s="1">
        <v>300702</v>
      </c>
      <c r="C2572" s="1" t="s">
        <v>2816</v>
      </c>
      <c r="D2572" s="1" t="s">
        <v>532</v>
      </c>
      <c r="E2572" s="1">
        <v>0.2587</v>
      </c>
      <c r="F2572" s="1">
        <v>0.9558</v>
      </c>
      <c r="G2572" s="1">
        <v>77.41</v>
      </c>
    </row>
    <row r="2573" spans="1:7">
      <c r="A2573" s="1" t="s">
        <v>193</v>
      </c>
      <c r="B2573" s="1">
        <v>688218</v>
      </c>
      <c r="C2573" s="1" t="s">
        <v>2817</v>
      </c>
      <c r="D2573" s="1" t="s">
        <v>237</v>
      </c>
      <c r="E2573" s="1">
        <v>0.2581</v>
      </c>
      <c r="F2573" s="1">
        <v>0.3118</v>
      </c>
      <c r="G2573" s="1">
        <v>25.03</v>
      </c>
    </row>
    <row r="2574" spans="1:7">
      <c r="A2574" s="1" t="s">
        <v>335</v>
      </c>
      <c r="B2574" s="1">
        <v>300122</v>
      </c>
      <c r="C2574" s="1" t="s">
        <v>2818</v>
      </c>
      <c r="D2574" s="1" t="s">
        <v>438</v>
      </c>
      <c r="E2574" s="1">
        <v>0.2576</v>
      </c>
      <c r="F2574" s="1">
        <v>0.9761</v>
      </c>
      <c r="G2574" s="1">
        <v>79.16</v>
      </c>
    </row>
    <row r="2575" spans="1:7">
      <c r="A2575" s="1" t="s">
        <v>335</v>
      </c>
      <c r="B2575" s="1">
        <v>300472</v>
      </c>
      <c r="C2575" s="1" t="s">
        <v>2819</v>
      </c>
      <c r="D2575" s="1" t="s">
        <v>318</v>
      </c>
      <c r="E2575" s="1">
        <v>0.2568</v>
      </c>
      <c r="F2575" s="1">
        <v>0.2798</v>
      </c>
      <c r="G2575" s="1">
        <v>10.62</v>
      </c>
    </row>
    <row r="2576" spans="1:7">
      <c r="A2576" s="1" t="s">
        <v>335</v>
      </c>
      <c r="B2576" s="1">
        <v>838</v>
      </c>
      <c r="C2576" s="1" t="s">
        <v>2820</v>
      </c>
      <c r="D2576" s="1" t="s">
        <v>212</v>
      </c>
      <c r="E2576" s="1">
        <v>0.2564</v>
      </c>
      <c r="F2576" s="1">
        <v>0.0026</v>
      </c>
      <c r="G2576" s="1">
        <v>2.66</v>
      </c>
    </row>
    <row r="2577" spans="1:7">
      <c r="A2577" s="1" t="s">
        <v>335</v>
      </c>
      <c r="B2577" s="1">
        <v>885</v>
      </c>
      <c r="C2577" s="1" t="s">
        <v>2821</v>
      </c>
      <c r="D2577" s="1" t="s">
        <v>289</v>
      </c>
      <c r="E2577" s="1">
        <v>0.2564</v>
      </c>
      <c r="F2577" s="1">
        <v>0.1105</v>
      </c>
      <c r="G2577" s="1">
        <v>9.39</v>
      </c>
    </row>
    <row r="2578" spans="1:7">
      <c r="A2578" s="1" t="s">
        <v>335</v>
      </c>
      <c r="B2578" s="1">
        <v>2576</v>
      </c>
      <c r="C2578" s="1" t="s">
        <v>2822</v>
      </c>
      <c r="D2578" s="1" t="s">
        <v>220</v>
      </c>
      <c r="E2578" s="1">
        <v>0.2562</v>
      </c>
      <c r="F2578" s="1">
        <v>0.2244</v>
      </c>
      <c r="G2578" s="1">
        <v>8.6</v>
      </c>
    </row>
    <row r="2579" spans="1:7">
      <c r="A2579" s="1" t="s">
        <v>335</v>
      </c>
      <c r="B2579" s="1">
        <v>300230</v>
      </c>
      <c r="C2579" s="1" t="s">
        <v>2823</v>
      </c>
      <c r="D2579" s="1" t="s">
        <v>237</v>
      </c>
      <c r="E2579" s="1">
        <v>0.256</v>
      </c>
      <c r="F2579" s="1">
        <v>0.0921</v>
      </c>
      <c r="G2579" s="1">
        <v>4.8</v>
      </c>
    </row>
    <row r="2580" spans="1:7">
      <c r="A2580" s="1" t="s">
        <v>193</v>
      </c>
      <c r="B2580" s="1">
        <v>600111</v>
      </c>
      <c r="C2580" s="1" t="s">
        <v>2824</v>
      </c>
      <c r="D2580" s="1" t="s">
        <v>222</v>
      </c>
      <c r="E2580" s="1">
        <v>0.2552</v>
      </c>
      <c r="F2580" s="1">
        <v>0.0062</v>
      </c>
      <c r="G2580" s="1">
        <v>9.03</v>
      </c>
    </row>
    <row r="2581" spans="1:7">
      <c r="A2581" s="1" t="s">
        <v>193</v>
      </c>
      <c r="B2581" s="1">
        <v>603918</v>
      </c>
      <c r="C2581" s="1" t="s">
        <v>2825</v>
      </c>
      <c r="D2581" s="1" t="s">
        <v>455</v>
      </c>
      <c r="E2581" s="1">
        <v>0.2552</v>
      </c>
      <c r="F2581" s="1">
        <v>0.1204</v>
      </c>
      <c r="G2581" s="1">
        <v>11.38</v>
      </c>
    </row>
    <row r="2582" spans="1:7">
      <c r="A2582" s="1" t="s">
        <v>193</v>
      </c>
      <c r="B2582" s="1">
        <v>600022</v>
      </c>
      <c r="C2582" s="1" t="s">
        <v>2826</v>
      </c>
      <c r="D2582" s="1" t="s">
        <v>365</v>
      </c>
      <c r="E2582" s="1">
        <v>0.255</v>
      </c>
      <c r="F2582" s="1">
        <v>0.0099</v>
      </c>
      <c r="G2582" s="1">
        <v>1.27</v>
      </c>
    </row>
    <row r="2583" spans="1:7">
      <c r="A2583" s="1" t="s">
        <v>335</v>
      </c>
      <c r="B2583" s="1">
        <v>166</v>
      </c>
      <c r="C2583" s="1" t="s">
        <v>2827</v>
      </c>
      <c r="D2583" s="1" t="s">
        <v>273</v>
      </c>
      <c r="E2583" s="1">
        <v>0.254</v>
      </c>
      <c r="F2583" s="1">
        <v>0</v>
      </c>
      <c r="G2583" s="1">
        <v>4.37</v>
      </c>
    </row>
    <row r="2584" spans="1:7">
      <c r="A2584" s="1" t="s">
        <v>335</v>
      </c>
      <c r="B2584" s="1">
        <v>300815</v>
      </c>
      <c r="C2584" s="1" t="s">
        <v>2828</v>
      </c>
      <c r="E2584" s="1">
        <v>0.254</v>
      </c>
      <c r="F2584" s="1">
        <v>0.6508</v>
      </c>
      <c r="G2584" s="1">
        <v>124.86</v>
      </c>
    </row>
    <row r="2585" spans="1:7">
      <c r="A2585" s="1" t="s">
        <v>335</v>
      </c>
      <c r="B2585" s="1">
        <v>524</v>
      </c>
      <c r="C2585" s="1" t="s">
        <v>2829</v>
      </c>
      <c r="D2585" s="1" t="s">
        <v>235</v>
      </c>
      <c r="E2585" s="1">
        <v>0.2532</v>
      </c>
      <c r="F2585" s="1">
        <v>0.0227</v>
      </c>
      <c r="G2585" s="1">
        <v>6.25</v>
      </c>
    </row>
    <row r="2586" spans="1:7">
      <c r="A2586" s="1" t="s">
        <v>193</v>
      </c>
      <c r="B2586" s="1">
        <v>600611</v>
      </c>
      <c r="C2586" s="1" t="s">
        <v>2830</v>
      </c>
      <c r="D2586" s="1" t="s">
        <v>490</v>
      </c>
      <c r="E2586" s="1">
        <v>0.2531</v>
      </c>
      <c r="F2586" s="1">
        <v>0.0074</v>
      </c>
      <c r="G2586" s="1">
        <v>3.6</v>
      </c>
    </row>
    <row r="2587" spans="1:7">
      <c r="A2587" s="1" t="s">
        <v>193</v>
      </c>
      <c r="B2587" s="1">
        <v>603388</v>
      </c>
      <c r="C2587" s="1" t="s">
        <v>2831</v>
      </c>
      <c r="D2587" s="1" t="s">
        <v>285</v>
      </c>
      <c r="E2587" s="1">
        <v>0.253</v>
      </c>
      <c r="F2587" s="1">
        <v>0.0093</v>
      </c>
      <c r="G2587" s="1">
        <v>7.18</v>
      </c>
    </row>
    <row r="2588" spans="1:7">
      <c r="A2588" s="1" t="s">
        <v>193</v>
      </c>
      <c r="B2588" s="1">
        <v>600234</v>
      </c>
      <c r="C2588" s="1" t="s">
        <v>2832</v>
      </c>
      <c r="D2588" s="1" t="s">
        <v>856</v>
      </c>
      <c r="E2588" s="1">
        <v>0.2527</v>
      </c>
      <c r="F2588" s="1">
        <v>0.1128</v>
      </c>
      <c r="G2588" s="1">
        <v>9.6</v>
      </c>
    </row>
    <row r="2589" spans="1:7">
      <c r="A2589" s="1" t="s">
        <v>335</v>
      </c>
      <c r="B2589" s="1">
        <v>300261</v>
      </c>
      <c r="C2589" s="1" t="s">
        <v>2833</v>
      </c>
      <c r="D2589" s="1" t="s">
        <v>226</v>
      </c>
      <c r="E2589" s="1">
        <v>0.2527</v>
      </c>
      <c r="F2589" s="1">
        <v>0.0187</v>
      </c>
      <c r="G2589" s="1">
        <v>4.21</v>
      </c>
    </row>
    <row r="2590" spans="1:7">
      <c r="A2590" s="1" t="s">
        <v>335</v>
      </c>
      <c r="B2590" s="1">
        <v>300166</v>
      </c>
      <c r="C2590" s="1" t="s">
        <v>2834</v>
      </c>
      <c r="D2590" s="1" t="s">
        <v>455</v>
      </c>
      <c r="E2590" s="1">
        <v>0.2521</v>
      </c>
      <c r="F2590" s="1">
        <v>0.3356</v>
      </c>
      <c r="G2590" s="1">
        <v>14.93</v>
      </c>
    </row>
    <row r="2591" spans="1:7">
      <c r="A2591" s="1" t="s">
        <v>335</v>
      </c>
      <c r="B2591" s="1">
        <v>300396</v>
      </c>
      <c r="C2591" s="1" t="s">
        <v>2835</v>
      </c>
      <c r="D2591" s="1" t="s">
        <v>642</v>
      </c>
      <c r="E2591" s="1">
        <v>0.2515</v>
      </c>
      <c r="F2591" s="1">
        <v>0.272</v>
      </c>
      <c r="G2591" s="1">
        <v>19.42</v>
      </c>
    </row>
    <row r="2592" spans="1:7">
      <c r="A2592" s="1" t="s">
        <v>193</v>
      </c>
      <c r="B2592" s="1">
        <v>601009</v>
      </c>
      <c r="C2592" s="1" t="s">
        <v>2836</v>
      </c>
      <c r="D2592" s="1" t="s">
        <v>1455</v>
      </c>
      <c r="E2592" s="1">
        <v>0.2511</v>
      </c>
      <c r="F2592" s="1">
        <v>0.0501</v>
      </c>
      <c r="G2592" s="1">
        <v>7.69</v>
      </c>
    </row>
    <row r="2593" spans="1:7">
      <c r="A2593" s="1" t="s">
        <v>193</v>
      </c>
      <c r="B2593" s="1">
        <v>600061</v>
      </c>
      <c r="C2593" s="1" t="s">
        <v>2837</v>
      </c>
      <c r="D2593" s="1" t="s">
        <v>273</v>
      </c>
      <c r="E2593" s="1">
        <v>0.2502</v>
      </c>
      <c r="F2593" s="1">
        <v>0.0783</v>
      </c>
      <c r="G2593" s="1">
        <v>11.94</v>
      </c>
    </row>
    <row r="2594" spans="1:7">
      <c r="A2594" s="1" t="s">
        <v>335</v>
      </c>
      <c r="B2594" s="1">
        <v>2949</v>
      </c>
      <c r="C2594" s="1" t="s">
        <v>2838</v>
      </c>
      <c r="D2594" s="1" t="s">
        <v>359</v>
      </c>
      <c r="E2594" s="1">
        <v>0.25</v>
      </c>
      <c r="F2594" s="1">
        <v>0.0069</v>
      </c>
      <c r="G2594" s="1">
        <v>15.75</v>
      </c>
    </row>
    <row r="2595" spans="1:7">
      <c r="A2595" s="1" t="s">
        <v>193</v>
      </c>
      <c r="B2595" s="1">
        <v>600507</v>
      </c>
      <c r="C2595" s="1" t="s">
        <v>2839</v>
      </c>
      <c r="D2595" s="1" t="s">
        <v>365</v>
      </c>
      <c r="E2595" s="1">
        <v>0.2498</v>
      </c>
      <c r="F2595" s="1">
        <v>0.0599</v>
      </c>
      <c r="G2595" s="1">
        <v>5.17</v>
      </c>
    </row>
    <row r="2596" spans="1:7">
      <c r="A2596" s="1" t="s">
        <v>193</v>
      </c>
      <c r="B2596" s="1">
        <v>600382</v>
      </c>
      <c r="C2596" s="1" t="s">
        <v>2840</v>
      </c>
      <c r="D2596" s="1" t="s">
        <v>239</v>
      </c>
      <c r="E2596" s="1">
        <v>0.2497</v>
      </c>
      <c r="F2596" s="1">
        <v>0.0025</v>
      </c>
      <c r="G2596" s="1">
        <v>6.27</v>
      </c>
    </row>
    <row r="2597" spans="1:7">
      <c r="A2597" s="1" t="s">
        <v>335</v>
      </c>
      <c r="B2597" s="1">
        <v>507</v>
      </c>
      <c r="C2597" s="1" t="s">
        <v>2841</v>
      </c>
      <c r="D2597" s="1" t="s">
        <v>195</v>
      </c>
      <c r="E2597" s="1">
        <v>0.2496</v>
      </c>
      <c r="F2597" s="1">
        <v>0.0133</v>
      </c>
      <c r="G2597" s="1">
        <v>5.04</v>
      </c>
    </row>
    <row r="2598" spans="1:7">
      <c r="A2598" s="1" t="s">
        <v>335</v>
      </c>
      <c r="B2598" s="1">
        <v>300392</v>
      </c>
      <c r="C2598" s="1" t="s">
        <v>2842</v>
      </c>
      <c r="D2598" s="1" t="s">
        <v>206</v>
      </c>
      <c r="E2598" s="1">
        <v>0.2491</v>
      </c>
      <c r="F2598" s="1">
        <v>0.0045</v>
      </c>
      <c r="G2598" s="1">
        <v>6.42</v>
      </c>
    </row>
    <row r="2599" spans="1:7">
      <c r="A2599" s="1" t="s">
        <v>335</v>
      </c>
      <c r="B2599" s="1">
        <v>715</v>
      </c>
      <c r="C2599" s="1" t="s">
        <v>2843</v>
      </c>
      <c r="D2599" s="1" t="s">
        <v>218</v>
      </c>
      <c r="E2599" s="1">
        <v>0.2488</v>
      </c>
      <c r="F2599" s="1">
        <v>0.1443</v>
      </c>
      <c r="G2599" s="1">
        <v>5.32</v>
      </c>
    </row>
    <row r="2600" spans="1:7">
      <c r="A2600" s="1" t="s">
        <v>335</v>
      </c>
      <c r="B2600" s="1">
        <v>959</v>
      </c>
      <c r="C2600" s="1" t="s">
        <v>2844</v>
      </c>
      <c r="D2600" s="1" t="s">
        <v>365</v>
      </c>
      <c r="E2600" s="1">
        <v>0.2481</v>
      </c>
      <c r="F2600" s="1">
        <v>0.0015</v>
      </c>
      <c r="G2600" s="1">
        <v>2.9</v>
      </c>
    </row>
    <row r="2601" spans="1:7">
      <c r="A2601" s="1" t="s">
        <v>193</v>
      </c>
      <c r="B2601" s="1">
        <v>603811</v>
      </c>
      <c r="C2601" s="1" t="s">
        <v>2845</v>
      </c>
      <c r="D2601" s="1" t="s">
        <v>342</v>
      </c>
      <c r="E2601" s="1">
        <v>0.2477</v>
      </c>
      <c r="F2601" s="1">
        <v>0.5819</v>
      </c>
      <c r="G2601" s="1">
        <v>26.65</v>
      </c>
    </row>
    <row r="2602" spans="1:7">
      <c r="A2602" s="1" t="s">
        <v>335</v>
      </c>
      <c r="B2602" s="1">
        <v>300345</v>
      </c>
      <c r="C2602" s="1" t="s">
        <v>2846</v>
      </c>
      <c r="D2602" s="1" t="s">
        <v>237</v>
      </c>
      <c r="E2602" s="1">
        <v>0.247</v>
      </c>
      <c r="F2602" s="1">
        <v>0.6623</v>
      </c>
      <c r="G2602" s="1">
        <v>6.37</v>
      </c>
    </row>
    <row r="2603" spans="1:7">
      <c r="A2603" s="1" t="s">
        <v>193</v>
      </c>
      <c r="B2603" s="1">
        <v>900927</v>
      </c>
      <c r="C2603" s="1" t="s">
        <v>2847</v>
      </c>
      <c r="E2603" s="1">
        <v>0.2468</v>
      </c>
      <c r="F2603" s="1">
        <v>0.356</v>
      </c>
      <c r="G2603" s="1">
        <v>0.355</v>
      </c>
    </row>
    <row r="2604" spans="1:7">
      <c r="A2604" s="1" t="s">
        <v>193</v>
      </c>
      <c r="B2604" s="1">
        <v>601005</v>
      </c>
      <c r="C2604" s="1" t="s">
        <v>2848</v>
      </c>
      <c r="D2604" s="1" t="s">
        <v>365</v>
      </c>
      <c r="E2604" s="1">
        <v>0.2467</v>
      </c>
      <c r="F2604" s="1">
        <v>0.002</v>
      </c>
      <c r="G2604" s="1">
        <v>1.53</v>
      </c>
    </row>
    <row r="2605" spans="1:7">
      <c r="A2605" s="1" t="s">
        <v>193</v>
      </c>
      <c r="B2605" s="1">
        <v>600790</v>
      </c>
      <c r="C2605" s="1" t="s">
        <v>2849</v>
      </c>
      <c r="D2605" s="1" t="s">
        <v>856</v>
      </c>
      <c r="E2605" s="1">
        <v>0.2464</v>
      </c>
      <c r="F2605" s="1">
        <v>0.0152</v>
      </c>
      <c r="G2605" s="1">
        <v>3.16</v>
      </c>
    </row>
    <row r="2606" spans="1:7">
      <c r="A2606" s="1" t="s">
        <v>335</v>
      </c>
      <c r="B2606" s="1">
        <v>300162</v>
      </c>
      <c r="C2606" s="1" t="s">
        <v>2850</v>
      </c>
      <c r="D2606" s="1" t="s">
        <v>546</v>
      </c>
      <c r="E2606" s="1">
        <v>0.2464</v>
      </c>
      <c r="F2606" s="1">
        <v>0.5634</v>
      </c>
      <c r="G2606" s="1">
        <v>6.95</v>
      </c>
    </row>
    <row r="2607" spans="1:7">
      <c r="A2607" s="1" t="s">
        <v>193</v>
      </c>
      <c r="B2607" s="1">
        <v>600482</v>
      </c>
      <c r="C2607" s="1" t="s">
        <v>2851</v>
      </c>
      <c r="D2607" s="1" t="s">
        <v>283</v>
      </c>
      <c r="E2607" s="1">
        <v>0.2461</v>
      </c>
      <c r="F2607" s="1">
        <v>0.0004</v>
      </c>
      <c r="G2607" s="1">
        <v>16.25</v>
      </c>
    </row>
    <row r="2608" spans="1:7">
      <c r="A2608" s="1" t="s">
        <v>193</v>
      </c>
      <c r="B2608" s="1">
        <v>601808</v>
      </c>
      <c r="C2608" s="1" t="s">
        <v>2852</v>
      </c>
      <c r="D2608" s="1" t="s">
        <v>654</v>
      </c>
      <c r="E2608" s="1">
        <v>0.246</v>
      </c>
      <c r="F2608" s="1">
        <v>0.2666</v>
      </c>
      <c r="G2608" s="1">
        <v>12.4</v>
      </c>
    </row>
    <row r="2609" spans="1:7">
      <c r="A2609" s="1" t="s">
        <v>335</v>
      </c>
      <c r="B2609" s="1">
        <v>300213</v>
      </c>
      <c r="C2609" s="1" t="s">
        <v>2853</v>
      </c>
      <c r="D2609" s="1" t="s">
        <v>245</v>
      </c>
      <c r="E2609" s="1">
        <v>0.2459</v>
      </c>
      <c r="F2609" s="1">
        <v>0.268</v>
      </c>
      <c r="G2609" s="1">
        <v>6.23</v>
      </c>
    </row>
    <row r="2610" spans="1:7">
      <c r="A2610" s="1" t="s">
        <v>335</v>
      </c>
      <c r="B2610" s="1">
        <v>856</v>
      </c>
      <c r="C2610" s="1" t="s">
        <v>2854</v>
      </c>
      <c r="D2610" s="1" t="s">
        <v>318</v>
      </c>
      <c r="E2610" s="1">
        <v>0.245</v>
      </c>
      <c r="F2610" s="1">
        <v>0.376</v>
      </c>
      <c r="G2610" s="1">
        <v>8.21</v>
      </c>
    </row>
    <row r="2611" spans="1:7">
      <c r="A2611" s="1" t="s">
        <v>193</v>
      </c>
      <c r="B2611" s="1">
        <v>600538</v>
      </c>
      <c r="C2611" s="1" t="s">
        <v>2855</v>
      </c>
      <c r="D2611" s="1" t="s">
        <v>226</v>
      </c>
      <c r="E2611" s="1">
        <v>0.2449</v>
      </c>
      <c r="F2611" s="1">
        <v>0.361</v>
      </c>
      <c r="G2611" s="1">
        <v>7.8</v>
      </c>
    </row>
    <row r="2612" spans="1:7">
      <c r="A2612" s="1" t="s">
        <v>335</v>
      </c>
      <c r="B2612" s="1">
        <v>2266</v>
      </c>
      <c r="C2612" s="1" t="s">
        <v>2856</v>
      </c>
      <c r="D2612" s="1" t="s">
        <v>357</v>
      </c>
      <c r="E2612" s="1">
        <v>0.2448</v>
      </c>
      <c r="F2612" s="1">
        <v>0.0009</v>
      </c>
      <c r="G2612" s="1">
        <v>3.74</v>
      </c>
    </row>
    <row r="2613" spans="1:7">
      <c r="A2613" s="1" t="s">
        <v>335</v>
      </c>
      <c r="B2613" s="1">
        <v>702</v>
      </c>
      <c r="C2613" s="1" t="s">
        <v>2857</v>
      </c>
      <c r="D2613" s="1" t="s">
        <v>214</v>
      </c>
      <c r="E2613" s="1">
        <v>0.2446</v>
      </c>
      <c r="F2613" s="1">
        <v>0.1697</v>
      </c>
      <c r="G2613" s="1">
        <v>5.22</v>
      </c>
    </row>
    <row r="2614" spans="1:7">
      <c r="A2614" s="1" t="s">
        <v>193</v>
      </c>
      <c r="B2614" s="1">
        <v>601999</v>
      </c>
      <c r="C2614" s="1" t="s">
        <v>2858</v>
      </c>
      <c r="D2614" s="1" t="s">
        <v>206</v>
      </c>
      <c r="E2614" s="1">
        <v>0.2445</v>
      </c>
      <c r="F2614" s="1">
        <v>0.1094</v>
      </c>
      <c r="G2614" s="1">
        <v>5.93</v>
      </c>
    </row>
    <row r="2615" spans="1:7">
      <c r="A2615" s="1" t="s">
        <v>335</v>
      </c>
      <c r="B2615" s="1">
        <v>2336</v>
      </c>
      <c r="C2615" s="1" t="s">
        <v>2859</v>
      </c>
      <c r="D2615" s="1" t="s">
        <v>497</v>
      </c>
      <c r="E2615" s="1">
        <v>0.2445</v>
      </c>
      <c r="F2615" s="1">
        <v>0.3113</v>
      </c>
      <c r="G2615" s="1">
        <v>5.26</v>
      </c>
    </row>
    <row r="2616" spans="1:7">
      <c r="A2616" s="1" t="s">
        <v>335</v>
      </c>
      <c r="B2616" s="1">
        <v>2133</v>
      </c>
      <c r="C2616" s="1" t="s">
        <v>2860</v>
      </c>
      <c r="D2616" s="1" t="s">
        <v>212</v>
      </c>
      <c r="E2616" s="1">
        <v>0.2443</v>
      </c>
      <c r="F2616" s="1">
        <v>0.0198</v>
      </c>
      <c r="G2616" s="1">
        <v>3.09</v>
      </c>
    </row>
    <row r="2617" spans="1:7">
      <c r="A2617" s="1" t="s">
        <v>193</v>
      </c>
      <c r="B2617" s="1">
        <v>600132</v>
      </c>
      <c r="C2617" s="1" t="s">
        <v>2861</v>
      </c>
      <c r="D2617" s="1" t="s">
        <v>311</v>
      </c>
      <c r="E2617" s="1">
        <v>0.2441</v>
      </c>
      <c r="F2617" s="1">
        <v>1</v>
      </c>
      <c r="G2617" s="1">
        <v>54.44</v>
      </c>
    </row>
    <row r="2618" spans="1:7">
      <c r="A2618" s="1" t="s">
        <v>193</v>
      </c>
      <c r="B2618" s="1">
        <v>600400</v>
      </c>
      <c r="C2618" s="1" t="s">
        <v>2862</v>
      </c>
      <c r="D2618" s="1" t="s">
        <v>201</v>
      </c>
      <c r="E2618" s="1">
        <v>0.2441</v>
      </c>
      <c r="F2618" s="1">
        <v>0.4684</v>
      </c>
      <c r="G2618" s="1">
        <v>3.46</v>
      </c>
    </row>
    <row r="2619" spans="1:7">
      <c r="A2619" s="1" t="s">
        <v>193</v>
      </c>
      <c r="B2619" s="1">
        <v>601877</v>
      </c>
      <c r="C2619" s="1" t="s">
        <v>46</v>
      </c>
      <c r="D2619" s="1" t="s">
        <v>220</v>
      </c>
      <c r="E2619" s="1">
        <v>0.2432</v>
      </c>
      <c r="F2619" s="1">
        <v>0.1266</v>
      </c>
      <c r="G2619" s="1">
        <v>24.9</v>
      </c>
    </row>
    <row r="2620" spans="1:7">
      <c r="A2620" s="1" t="s">
        <v>335</v>
      </c>
      <c r="B2620" s="1">
        <v>300546</v>
      </c>
      <c r="C2620" s="1" t="s">
        <v>2863</v>
      </c>
      <c r="D2620" s="1" t="s">
        <v>370</v>
      </c>
      <c r="E2620" s="1">
        <v>0.2431</v>
      </c>
      <c r="F2620" s="1">
        <v>0.0092</v>
      </c>
      <c r="G2620" s="1">
        <v>22.95</v>
      </c>
    </row>
    <row r="2621" spans="1:7">
      <c r="A2621" s="1" t="s">
        <v>193</v>
      </c>
      <c r="B2621" s="1">
        <v>600798</v>
      </c>
      <c r="C2621" s="1" t="s">
        <v>2864</v>
      </c>
      <c r="D2621" s="1" t="s">
        <v>209</v>
      </c>
      <c r="E2621" s="1">
        <v>0.243</v>
      </c>
      <c r="F2621" s="1">
        <v>0.0063</v>
      </c>
      <c r="G2621" s="1">
        <v>3.07</v>
      </c>
    </row>
    <row r="2622" spans="1:7">
      <c r="A2622" s="1" t="s">
        <v>335</v>
      </c>
      <c r="B2622" s="1">
        <v>2415</v>
      </c>
      <c r="C2622" s="1" t="s">
        <v>70</v>
      </c>
      <c r="D2622" s="1" t="s">
        <v>370</v>
      </c>
      <c r="E2622" s="1">
        <v>0.2426</v>
      </c>
      <c r="F2622" s="1">
        <v>0.3673</v>
      </c>
      <c r="G2622" s="1">
        <v>32.06</v>
      </c>
    </row>
    <row r="2623" spans="1:7">
      <c r="A2623" s="1" t="s">
        <v>335</v>
      </c>
      <c r="B2623" s="1">
        <v>2430</v>
      </c>
      <c r="C2623" s="1" t="s">
        <v>2865</v>
      </c>
      <c r="D2623" s="1" t="s">
        <v>318</v>
      </c>
      <c r="E2623" s="1">
        <v>0.2425</v>
      </c>
      <c r="F2623" s="1">
        <v>0.2186</v>
      </c>
      <c r="G2623" s="1">
        <v>11.68</v>
      </c>
    </row>
    <row r="2624" spans="1:7">
      <c r="A2624" s="1" t="s">
        <v>193</v>
      </c>
      <c r="B2624" s="1">
        <v>601766</v>
      </c>
      <c r="C2624" s="1" t="s">
        <v>2866</v>
      </c>
      <c r="D2624" s="1" t="s">
        <v>318</v>
      </c>
      <c r="E2624" s="1">
        <v>0.2423</v>
      </c>
      <c r="F2624" s="1">
        <v>0</v>
      </c>
      <c r="G2624" s="1">
        <v>6.19</v>
      </c>
    </row>
    <row r="2625" spans="1:7">
      <c r="A2625" s="1" t="s">
        <v>335</v>
      </c>
      <c r="B2625" s="1">
        <v>2013</v>
      </c>
      <c r="C2625" s="1" t="s">
        <v>2867</v>
      </c>
      <c r="D2625" s="1" t="s">
        <v>521</v>
      </c>
      <c r="E2625" s="1">
        <v>0.2423</v>
      </c>
      <c r="F2625" s="1">
        <v>0.3668</v>
      </c>
      <c r="G2625" s="1">
        <v>8.27</v>
      </c>
    </row>
    <row r="2626" spans="1:7">
      <c r="A2626" s="1" t="s">
        <v>335</v>
      </c>
      <c r="B2626" s="1">
        <v>2819</v>
      </c>
      <c r="C2626" s="1" t="s">
        <v>2868</v>
      </c>
      <c r="D2626" s="1" t="s">
        <v>370</v>
      </c>
      <c r="E2626" s="1">
        <v>0.2421</v>
      </c>
      <c r="F2626" s="1">
        <v>0.3816</v>
      </c>
      <c r="G2626" s="1">
        <v>22.66</v>
      </c>
    </row>
    <row r="2627" spans="1:7">
      <c r="A2627" s="1" t="s">
        <v>335</v>
      </c>
      <c r="B2627" s="1">
        <v>2035</v>
      </c>
      <c r="C2627" s="1" t="s">
        <v>2869</v>
      </c>
      <c r="D2627" s="1" t="s">
        <v>265</v>
      </c>
      <c r="E2627" s="1">
        <v>0.2418</v>
      </c>
      <c r="F2627" s="1">
        <v>0.3267</v>
      </c>
      <c r="G2627" s="1">
        <v>11.34</v>
      </c>
    </row>
    <row r="2628" spans="1:7">
      <c r="A2628" s="1" t="s">
        <v>335</v>
      </c>
      <c r="B2628" s="1">
        <v>2025</v>
      </c>
      <c r="C2628" s="1" t="s">
        <v>2870</v>
      </c>
      <c r="D2628" s="1" t="s">
        <v>408</v>
      </c>
      <c r="E2628" s="1">
        <v>0.2414</v>
      </c>
      <c r="F2628" s="1">
        <v>0.5011</v>
      </c>
      <c r="G2628" s="1">
        <v>26.75</v>
      </c>
    </row>
    <row r="2629" spans="1:7">
      <c r="A2629" s="1" t="s">
        <v>335</v>
      </c>
      <c r="B2629" s="1">
        <v>605</v>
      </c>
      <c r="C2629" s="1" t="s">
        <v>2871</v>
      </c>
      <c r="D2629" s="1" t="s">
        <v>2040</v>
      </c>
      <c r="E2629" s="1">
        <v>0.2408</v>
      </c>
      <c r="F2629" s="1">
        <v>0.0155</v>
      </c>
      <c r="G2629" s="1">
        <v>5.78</v>
      </c>
    </row>
    <row r="2630" spans="1:7">
      <c r="A2630" s="1" t="s">
        <v>335</v>
      </c>
      <c r="B2630" s="1">
        <v>2361</v>
      </c>
      <c r="C2630" s="1" t="s">
        <v>2872</v>
      </c>
      <c r="D2630" s="1" t="s">
        <v>309</v>
      </c>
      <c r="E2630" s="1">
        <v>0.2407</v>
      </c>
      <c r="F2630" s="1">
        <v>0.1861</v>
      </c>
      <c r="G2630" s="1">
        <v>4.27</v>
      </c>
    </row>
    <row r="2631" spans="1:7">
      <c r="A2631" s="1" t="s">
        <v>193</v>
      </c>
      <c r="B2631" s="1">
        <v>603108</v>
      </c>
      <c r="C2631" s="1" t="s">
        <v>2873</v>
      </c>
      <c r="D2631" s="1" t="s">
        <v>438</v>
      </c>
      <c r="E2631" s="1">
        <v>0.2404</v>
      </c>
      <c r="F2631" s="1">
        <v>0.0798</v>
      </c>
      <c r="G2631" s="1">
        <v>9.8</v>
      </c>
    </row>
    <row r="2632" spans="1:7">
      <c r="A2632" s="1" t="s">
        <v>335</v>
      </c>
      <c r="B2632" s="1">
        <v>300280</v>
      </c>
      <c r="C2632" s="1" t="s">
        <v>2874</v>
      </c>
      <c r="D2632" s="1" t="s">
        <v>237</v>
      </c>
      <c r="E2632" s="1">
        <v>0.2397</v>
      </c>
      <c r="F2632" s="1">
        <v>0.5302</v>
      </c>
      <c r="G2632" s="1">
        <v>31.7</v>
      </c>
    </row>
    <row r="2633" spans="1:7">
      <c r="A2633" s="1" t="s">
        <v>193</v>
      </c>
      <c r="B2633" s="1">
        <v>600681</v>
      </c>
      <c r="C2633" s="1" t="s">
        <v>2875</v>
      </c>
      <c r="D2633" s="1" t="s">
        <v>383</v>
      </c>
      <c r="E2633" s="1">
        <v>0.2393</v>
      </c>
      <c r="F2633" s="1">
        <v>0.048</v>
      </c>
      <c r="G2633" s="1">
        <v>5.45</v>
      </c>
    </row>
    <row r="2634" spans="1:7">
      <c r="A2634" s="1" t="s">
        <v>335</v>
      </c>
      <c r="B2634" s="1">
        <v>300715</v>
      </c>
      <c r="C2634" s="1" t="s">
        <v>2876</v>
      </c>
      <c r="D2634" s="1" t="s">
        <v>289</v>
      </c>
      <c r="E2634" s="1">
        <v>0.2393</v>
      </c>
      <c r="F2634" s="1">
        <v>0.0875</v>
      </c>
      <c r="G2634" s="1">
        <v>31.11</v>
      </c>
    </row>
    <row r="2635" spans="1:7">
      <c r="A2635" s="1" t="s">
        <v>193</v>
      </c>
      <c r="B2635" s="1">
        <v>600512</v>
      </c>
      <c r="C2635" s="1" t="s">
        <v>2877</v>
      </c>
      <c r="D2635" s="1" t="s">
        <v>285</v>
      </c>
      <c r="E2635" s="1">
        <v>0.2383</v>
      </c>
      <c r="F2635" s="1">
        <v>0.1631</v>
      </c>
      <c r="G2635" s="1">
        <v>3.07</v>
      </c>
    </row>
    <row r="2636" spans="1:7">
      <c r="A2636" s="1" t="s">
        <v>335</v>
      </c>
      <c r="B2636" s="1">
        <v>156</v>
      </c>
      <c r="C2636" s="1" t="s">
        <v>2878</v>
      </c>
      <c r="D2636" s="1" t="s">
        <v>206</v>
      </c>
      <c r="E2636" s="1">
        <v>0.238</v>
      </c>
      <c r="F2636" s="1">
        <v>0.1608</v>
      </c>
      <c r="G2636" s="1">
        <v>9.56</v>
      </c>
    </row>
    <row r="2637" spans="1:7">
      <c r="A2637" s="1" t="s">
        <v>335</v>
      </c>
      <c r="B2637" s="1">
        <v>789</v>
      </c>
      <c r="C2637" s="1" t="s">
        <v>2879</v>
      </c>
      <c r="D2637" s="1" t="s">
        <v>289</v>
      </c>
      <c r="E2637" s="1">
        <v>0.238</v>
      </c>
      <c r="F2637" s="1">
        <v>0.4574</v>
      </c>
      <c r="G2637" s="1">
        <v>14.67</v>
      </c>
    </row>
    <row r="2638" spans="1:7">
      <c r="A2638" s="1" t="s">
        <v>335</v>
      </c>
      <c r="B2638" s="1">
        <v>2085</v>
      </c>
      <c r="C2638" s="1" t="s">
        <v>2880</v>
      </c>
      <c r="D2638" s="1" t="s">
        <v>283</v>
      </c>
      <c r="E2638" s="1">
        <v>0.238</v>
      </c>
      <c r="F2638" s="1">
        <v>0.1368</v>
      </c>
      <c r="G2638" s="1">
        <v>6.4</v>
      </c>
    </row>
    <row r="2639" spans="1:7">
      <c r="A2639" s="1" t="s">
        <v>193</v>
      </c>
      <c r="B2639" s="1">
        <v>600838</v>
      </c>
      <c r="C2639" s="1" t="s">
        <v>2881</v>
      </c>
      <c r="D2639" s="1" t="s">
        <v>218</v>
      </c>
      <c r="E2639" s="1">
        <v>0.2378</v>
      </c>
      <c r="F2639" s="1">
        <v>0.0181</v>
      </c>
      <c r="G2639" s="1">
        <v>5.86</v>
      </c>
    </row>
    <row r="2640" spans="1:7">
      <c r="A2640" s="1" t="s">
        <v>335</v>
      </c>
      <c r="B2640" s="1">
        <v>2742</v>
      </c>
      <c r="C2640" s="1" t="s">
        <v>2882</v>
      </c>
      <c r="D2640" s="1" t="s">
        <v>289</v>
      </c>
      <c r="E2640" s="1">
        <v>0.2377</v>
      </c>
      <c r="F2640" s="1">
        <v>0.1607</v>
      </c>
      <c r="G2640" s="1">
        <v>6.8</v>
      </c>
    </row>
    <row r="2641" spans="1:7">
      <c r="A2641" s="1" t="s">
        <v>335</v>
      </c>
      <c r="B2641" s="1">
        <v>155</v>
      </c>
      <c r="C2641" s="1" t="s">
        <v>2883</v>
      </c>
      <c r="D2641" s="1" t="s">
        <v>239</v>
      </c>
      <c r="E2641" s="1">
        <v>0.2376</v>
      </c>
      <c r="F2641" s="1">
        <v>0.0539</v>
      </c>
      <c r="G2641" s="1">
        <v>3.9</v>
      </c>
    </row>
    <row r="2642" spans="1:7">
      <c r="A2642" s="1" t="s">
        <v>335</v>
      </c>
      <c r="B2642" s="1">
        <v>300811</v>
      </c>
      <c r="C2642" s="1" t="s">
        <v>2884</v>
      </c>
      <c r="D2642" s="1" t="s">
        <v>408</v>
      </c>
      <c r="E2642" s="1">
        <v>0.2375</v>
      </c>
      <c r="F2642" s="1">
        <v>0.0875</v>
      </c>
      <c r="G2642" s="1">
        <v>57.16</v>
      </c>
    </row>
    <row r="2643" spans="1:7">
      <c r="A2643" s="1" t="s">
        <v>335</v>
      </c>
      <c r="B2643" s="1">
        <v>300304</v>
      </c>
      <c r="C2643" s="1" t="s">
        <v>2885</v>
      </c>
      <c r="D2643" s="1" t="s">
        <v>283</v>
      </c>
      <c r="E2643" s="1">
        <v>0.2368</v>
      </c>
      <c r="F2643" s="1">
        <v>0.0144</v>
      </c>
      <c r="G2643" s="1">
        <v>3.75</v>
      </c>
    </row>
    <row r="2644" spans="1:7">
      <c r="A2644" s="1" t="s">
        <v>335</v>
      </c>
      <c r="B2644" s="1">
        <v>62</v>
      </c>
      <c r="C2644" s="1" t="s">
        <v>2886</v>
      </c>
      <c r="D2644" s="1" t="s">
        <v>370</v>
      </c>
      <c r="E2644" s="1">
        <v>0.2367</v>
      </c>
      <c r="F2644" s="1">
        <v>0.3163</v>
      </c>
      <c r="G2644" s="1">
        <v>12.59</v>
      </c>
    </row>
    <row r="2645" spans="1:7">
      <c r="A2645" s="1" t="s">
        <v>335</v>
      </c>
      <c r="B2645" s="1">
        <v>70</v>
      </c>
      <c r="C2645" s="1" t="s">
        <v>2887</v>
      </c>
      <c r="D2645" s="1" t="s">
        <v>245</v>
      </c>
      <c r="E2645" s="1">
        <v>0.2363</v>
      </c>
      <c r="F2645" s="1">
        <v>0.4396</v>
      </c>
      <c r="G2645" s="1">
        <v>9.15</v>
      </c>
    </row>
    <row r="2646" spans="1:7">
      <c r="A2646" s="1" t="s">
        <v>335</v>
      </c>
      <c r="B2646" s="1">
        <v>2843</v>
      </c>
      <c r="C2646" s="1" t="s">
        <v>2888</v>
      </c>
      <c r="D2646" s="1" t="s">
        <v>237</v>
      </c>
      <c r="E2646" s="1">
        <v>0.2362</v>
      </c>
      <c r="F2646" s="1">
        <v>0.3794</v>
      </c>
      <c r="G2646" s="1">
        <v>8</v>
      </c>
    </row>
    <row r="2647" spans="1:7">
      <c r="A2647" s="1" t="s">
        <v>193</v>
      </c>
      <c r="B2647" s="1">
        <v>600890</v>
      </c>
      <c r="C2647" s="1" t="s">
        <v>2889</v>
      </c>
      <c r="D2647" s="1" t="s">
        <v>212</v>
      </c>
      <c r="E2647" s="1">
        <v>0.2361</v>
      </c>
      <c r="F2647" s="1">
        <v>0.6399</v>
      </c>
      <c r="G2647" s="1">
        <v>7.11</v>
      </c>
    </row>
    <row r="2648" spans="1:7">
      <c r="A2648" s="1" t="s">
        <v>335</v>
      </c>
      <c r="B2648" s="1">
        <v>2222</v>
      </c>
      <c r="C2648" s="1" t="s">
        <v>2890</v>
      </c>
      <c r="D2648" s="1" t="s">
        <v>546</v>
      </c>
      <c r="E2648" s="1">
        <v>0.2361</v>
      </c>
      <c r="F2648" s="1">
        <v>0.3885</v>
      </c>
      <c r="G2648" s="1">
        <v>11.01</v>
      </c>
    </row>
    <row r="2649" spans="1:7">
      <c r="A2649" s="1" t="s">
        <v>193</v>
      </c>
      <c r="B2649" s="1">
        <v>600421</v>
      </c>
      <c r="C2649" s="1" t="s">
        <v>2891</v>
      </c>
      <c r="D2649" s="1" t="s">
        <v>237</v>
      </c>
      <c r="E2649" s="1">
        <v>0.2358</v>
      </c>
      <c r="F2649" s="1">
        <v>0</v>
      </c>
      <c r="G2649" s="1">
        <v>12.55</v>
      </c>
    </row>
    <row r="2650" spans="1:7">
      <c r="A2650" s="1" t="s">
        <v>335</v>
      </c>
      <c r="B2650" s="1">
        <v>300560</v>
      </c>
      <c r="C2650" s="1" t="s">
        <v>2892</v>
      </c>
      <c r="D2650" s="1" t="s">
        <v>245</v>
      </c>
      <c r="E2650" s="1">
        <v>0.2356</v>
      </c>
      <c r="F2650" s="1">
        <v>0.6624</v>
      </c>
      <c r="G2650" s="1">
        <v>20.19</v>
      </c>
    </row>
    <row r="2651" spans="1:7">
      <c r="A2651" s="1" t="s">
        <v>335</v>
      </c>
      <c r="B2651" s="1">
        <v>300349</v>
      </c>
      <c r="C2651" s="1" t="s">
        <v>2893</v>
      </c>
      <c r="D2651" s="1" t="s">
        <v>370</v>
      </c>
      <c r="E2651" s="1">
        <v>0.2355</v>
      </c>
      <c r="F2651" s="1">
        <v>0.0783</v>
      </c>
      <c r="G2651" s="1">
        <v>14.91</v>
      </c>
    </row>
    <row r="2652" spans="1:7">
      <c r="A2652" s="1" t="s">
        <v>335</v>
      </c>
      <c r="B2652" s="1">
        <v>2003</v>
      </c>
      <c r="C2652" s="1" t="s">
        <v>2894</v>
      </c>
      <c r="D2652" s="1" t="s">
        <v>201</v>
      </c>
      <c r="E2652" s="1">
        <v>0.2354</v>
      </c>
      <c r="F2652" s="1">
        <v>0.364</v>
      </c>
      <c r="G2652" s="1">
        <v>5.55</v>
      </c>
    </row>
    <row r="2653" spans="1:7">
      <c r="A2653" s="1" t="s">
        <v>193</v>
      </c>
      <c r="B2653" s="1">
        <v>600678</v>
      </c>
      <c r="C2653" s="1" t="s">
        <v>2895</v>
      </c>
      <c r="D2653" s="1" t="s">
        <v>289</v>
      </c>
      <c r="E2653" s="1">
        <v>0.2348</v>
      </c>
      <c r="F2653" s="1">
        <v>0.0103</v>
      </c>
      <c r="G2653" s="1">
        <v>6.54</v>
      </c>
    </row>
    <row r="2654" spans="1:7">
      <c r="A2654" s="1" t="s">
        <v>335</v>
      </c>
      <c r="B2654" s="1">
        <v>300246</v>
      </c>
      <c r="C2654" s="1" t="s">
        <v>2896</v>
      </c>
      <c r="D2654" s="1" t="s">
        <v>642</v>
      </c>
      <c r="E2654" s="1">
        <v>0.2345</v>
      </c>
      <c r="F2654" s="1">
        <v>0.4695</v>
      </c>
      <c r="G2654" s="1">
        <v>21.36</v>
      </c>
    </row>
    <row r="2655" spans="1:7">
      <c r="A2655" s="1" t="s">
        <v>335</v>
      </c>
      <c r="B2655" s="1">
        <v>2215</v>
      </c>
      <c r="C2655" s="1" t="s">
        <v>2897</v>
      </c>
      <c r="D2655" s="1" t="s">
        <v>226</v>
      </c>
      <c r="E2655" s="1">
        <v>0.234</v>
      </c>
      <c r="F2655" s="1">
        <v>0.1397</v>
      </c>
      <c r="G2655" s="1">
        <v>6.2</v>
      </c>
    </row>
    <row r="2656" spans="1:7">
      <c r="A2656" s="1" t="s">
        <v>335</v>
      </c>
      <c r="B2656" s="1">
        <v>2039</v>
      </c>
      <c r="C2656" s="1" t="s">
        <v>2898</v>
      </c>
      <c r="D2656" s="1" t="s">
        <v>230</v>
      </c>
      <c r="E2656" s="1">
        <v>0.2337</v>
      </c>
      <c r="F2656" s="1">
        <v>0.1303</v>
      </c>
      <c r="G2656" s="1">
        <v>14.55</v>
      </c>
    </row>
    <row r="2657" spans="1:7">
      <c r="A2657" s="1" t="s">
        <v>335</v>
      </c>
      <c r="B2657" s="1">
        <v>300052</v>
      </c>
      <c r="C2657" s="1" t="s">
        <v>2899</v>
      </c>
      <c r="D2657" s="1" t="s">
        <v>242</v>
      </c>
      <c r="E2657" s="1">
        <v>0.2329</v>
      </c>
      <c r="F2657" s="1">
        <v>0.382</v>
      </c>
      <c r="G2657" s="1">
        <v>11.05</v>
      </c>
    </row>
    <row r="2658" spans="1:7">
      <c r="A2658" s="1" t="s">
        <v>335</v>
      </c>
      <c r="B2658" s="1">
        <v>300719</v>
      </c>
      <c r="C2658" s="1" t="s">
        <v>2900</v>
      </c>
      <c r="D2658" s="1" t="s">
        <v>521</v>
      </c>
      <c r="E2658" s="1">
        <v>0.2326</v>
      </c>
      <c r="F2658" s="1">
        <v>0.0033</v>
      </c>
      <c r="G2658" s="1">
        <v>9.57</v>
      </c>
    </row>
    <row r="2659" spans="1:7">
      <c r="A2659" s="1" t="s">
        <v>193</v>
      </c>
      <c r="B2659" s="1">
        <v>600738</v>
      </c>
      <c r="C2659" s="1" t="s">
        <v>2901</v>
      </c>
      <c r="D2659" s="1" t="s">
        <v>218</v>
      </c>
      <c r="E2659" s="1">
        <v>0.2323</v>
      </c>
      <c r="F2659" s="1">
        <v>0.383</v>
      </c>
      <c r="G2659" s="1">
        <v>5.55</v>
      </c>
    </row>
    <row r="2660" spans="1:7">
      <c r="A2660" s="1" t="s">
        <v>193</v>
      </c>
      <c r="B2660" s="1">
        <v>688168</v>
      </c>
      <c r="C2660" s="1" t="s">
        <v>2902</v>
      </c>
      <c r="D2660" s="1" t="s">
        <v>325</v>
      </c>
      <c r="E2660" s="1">
        <v>0.2323</v>
      </c>
      <c r="F2660" s="1">
        <v>0.071</v>
      </c>
      <c r="G2660" s="1">
        <v>90.9</v>
      </c>
    </row>
    <row r="2661" spans="1:7">
      <c r="A2661" s="1" t="s">
        <v>193</v>
      </c>
      <c r="B2661" s="1">
        <v>603308</v>
      </c>
      <c r="C2661" s="1" t="s">
        <v>2903</v>
      </c>
      <c r="D2661" s="1" t="s">
        <v>318</v>
      </c>
      <c r="E2661" s="1">
        <v>0.2322</v>
      </c>
      <c r="F2661" s="1">
        <v>0.2678</v>
      </c>
      <c r="G2661" s="1">
        <v>14.38</v>
      </c>
    </row>
    <row r="2662" spans="1:7">
      <c r="A2662" s="1" t="s">
        <v>193</v>
      </c>
      <c r="B2662" s="1">
        <v>600426</v>
      </c>
      <c r="C2662" s="1" t="s">
        <v>2904</v>
      </c>
      <c r="D2662" s="1" t="s">
        <v>226</v>
      </c>
      <c r="E2662" s="1">
        <v>0.2319</v>
      </c>
      <c r="F2662" s="1">
        <v>0.4808</v>
      </c>
      <c r="G2662" s="1">
        <v>16.63</v>
      </c>
    </row>
    <row r="2663" spans="1:7">
      <c r="A2663" s="1" t="s">
        <v>335</v>
      </c>
      <c r="B2663" s="1">
        <v>200505</v>
      </c>
      <c r="C2663" s="1" t="s">
        <v>2905</v>
      </c>
      <c r="E2663" s="1">
        <v>0.2312</v>
      </c>
      <c r="F2663" s="1">
        <v>0.016</v>
      </c>
      <c r="G2663" s="1">
        <v>2.9</v>
      </c>
    </row>
    <row r="2664" spans="1:7">
      <c r="A2664" s="1" t="s">
        <v>335</v>
      </c>
      <c r="B2664" s="1">
        <v>622</v>
      </c>
      <c r="C2664" s="1" t="s">
        <v>2906</v>
      </c>
      <c r="D2664" s="1" t="s">
        <v>283</v>
      </c>
      <c r="E2664" s="1">
        <v>0.231</v>
      </c>
      <c r="F2664" s="1">
        <v>0.2442</v>
      </c>
      <c r="G2664" s="1">
        <v>4.22</v>
      </c>
    </row>
    <row r="2665" spans="1:7">
      <c r="A2665" s="1" t="s">
        <v>335</v>
      </c>
      <c r="B2665" s="1">
        <v>2411</v>
      </c>
      <c r="C2665" s="1" t="s">
        <v>2907</v>
      </c>
      <c r="D2665" s="1" t="s">
        <v>342</v>
      </c>
      <c r="E2665" s="1">
        <v>0.2308</v>
      </c>
      <c r="F2665" s="1">
        <v>0.0014</v>
      </c>
      <c r="G2665" s="1">
        <v>7.72</v>
      </c>
    </row>
    <row r="2666" spans="1:7">
      <c r="A2666" s="1" t="s">
        <v>335</v>
      </c>
      <c r="B2666" s="1">
        <v>300428</v>
      </c>
      <c r="C2666" s="1" t="s">
        <v>2908</v>
      </c>
      <c r="D2666" s="1" t="s">
        <v>222</v>
      </c>
      <c r="E2666" s="1">
        <v>0.2301</v>
      </c>
      <c r="F2666" s="1">
        <v>0.1605</v>
      </c>
      <c r="G2666" s="1">
        <v>14.48</v>
      </c>
    </row>
    <row r="2667" spans="1:7">
      <c r="A2667" s="1" t="s">
        <v>335</v>
      </c>
      <c r="B2667" s="1">
        <v>300490</v>
      </c>
      <c r="C2667" s="1" t="s">
        <v>2909</v>
      </c>
      <c r="D2667" s="1" t="s">
        <v>220</v>
      </c>
      <c r="E2667" s="1">
        <v>0.2294</v>
      </c>
      <c r="F2667" s="1">
        <v>0.0033</v>
      </c>
      <c r="G2667" s="1">
        <v>8.16</v>
      </c>
    </row>
    <row r="2668" spans="1:7">
      <c r="A2668" s="1" t="s">
        <v>193</v>
      </c>
      <c r="B2668" s="1">
        <v>600850</v>
      </c>
      <c r="C2668" s="1" t="s">
        <v>2910</v>
      </c>
      <c r="D2668" s="1" t="s">
        <v>455</v>
      </c>
      <c r="E2668" s="1">
        <v>0.2288</v>
      </c>
      <c r="F2668" s="1">
        <v>0.0772</v>
      </c>
      <c r="G2668" s="1">
        <v>21.9</v>
      </c>
    </row>
    <row r="2669" spans="1:7">
      <c r="A2669" s="1" t="s">
        <v>193</v>
      </c>
      <c r="B2669" s="1">
        <v>688288</v>
      </c>
      <c r="C2669" s="1" t="s">
        <v>2911</v>
      </c>
      <c r="D2669" s="1" t="s">
        <v>283</v>
      </c>
      <c r="E2669" s="1">
        <v>0.2288</v>
      </c>
      <c r="F2669" s="1">
        <v>0.4746</v>
      </c>
      <c r="G2669" s="1">
        <v>31.33</v>
      </c>
    </row>
    <row r="2670" spans="1:7">
      <c r="A2670" s="1" t="s">
        <v>335</v>
      </c>
      <c r="B2670" s="1">
        <v>2546</v>
      </c>
      <c r="C2670" s="1" t="s">
        <v>2912</v>
      </c>
      <c r="D2670" s="1" t="s">
        <v>220</v>
      </c>
      <c r="E2670" s="1">
        <v>0.2284</v>
      </c>
      <c r="F2670" s="1">
        <v>0.0572</v>
      </c>
      <c r="G2670" s="1">
        <v>4.07</v>
      </c>
    </row>
    <row r="2671" spans="1:7">
      <c r="A2671" s="1" t="s">
        <v>193</v>
      </c>
      <c r="B2671" s="1">
        <v>600516</v>
      </c>
      <c r="C2671" s="1" t="s">
        <v>2913</v>
      </c>
      <c r="D2671" s="1" t="s">
        <v>448</v>
      </c>
      <c r="E2671" s="1">
        <v>0.2282</v>
      </c>
      <c r="F2671" s="1">
        <v>0.0008</v>
      </c>
      <c r="G2671" s="1">
        <v>8.35</v>
      </c>
    </row>
    <row r="2672" spans="1:7">
      <c r="A2672" s="1" t="s">
        <v>193</v>
      </c>
      <c r="B2672" s="1">
        <v>600000</v>
      </c>
      <c r="C2672" s="1" t="s">
        <v>118</v>
      </c>
      <c r="D2672" s="1" t="s">
        <v>1455</v>
      </c>
      <c r="E2672" s="1">
        <v>0.228</v>
      </c>
      <c r="F2672" s="1">
        <v>0.0125</v>
      </c>
      <c r="G2672" s="1">
        <v>10.63</v>
      </c>
    </row>
    <row r="2673" spans="1:7">
      <c r="A2673" s="1" t="s">
        <v>193</v>
      </c>
      <c r="B2673" s="1">
        <v>600330</v>
      </c>
      <c r="C2673" s="1" t="s">
        <v>2914</v>
      </c>
      <c r="D2673" s="1" t="s">
        <v>408</v>
      </c>
      <c r="E2673" s="1">
        <v>0.2278</v>
      </c>
      <c r="F2673" s="1">
        <v>0.23</v>
      </c>
      <c r="G2673" s="1">
        <v>8.82</v>
      </c>
    </row>
    <row r="2674" spans="1:7">
      <c r="A2674" s="1" t="s">
        <v>335</v>
      </c>
      <c r="B2674" s="1">
        <v>300034</v>
      </c>
      <c r="C2674" s="1" t="s">
        <v>2915</v>
      </c>
      <c r="D2674" s="1" t="s">
        <v>222</v>
      </c>
      <c r="E2674" s="1">
        <v>0.2277</v>
      </c>
      <c r="F2674" s="1">
        <v>0.5711</v>
      </c>
      <c r="G2674" s="1">
        <v>16.18</v>
      </c>
    </row>
    <row r="2675" spans="1:7">
      <c r="A2675" s="1" t="s">
        <v>193</v>
      </c>
      <c r="B2675" s="1">
        <v>688007</v>
      </c>
      <c r="C2675" s="1" t="s">
        <v>2916</v>
      </c>
      <c r="D2675" s="1" t="s">
        <v>370</v>
      </c>
      <c r="E2675" s="1">
        <v>0.2275</v>
      </c>
      <c r="F2675" s="1">
        <v>0.0053</v>
      </c>
      <c r="G2675" s="1">
        <v>23.12</v>
      </c>
    </row>
    <row r="2676" spans="1:7">
      <c r="A2676" s="1" t="s">
        <v>335</v>
      </c>
      <c r="B2676" s="1">
        <v>2556</v>
      </c>
      <c r="C2676" s="1" t="s">
        <v>2917</v>
      </c>
      <c r="D2676" s="1" t="s">
        <v>204</v>
      </c>
      <c r="E2676" s="1">
        <v>0.2266</v>
      </c>
      <c r="F2676" s="1">
        <v>0.6149</v>
      </c>
      <c r="G2676" s="1">
        <v>8.24</v>
      </c>
    </row>
    <row r="2677" spans="1:7">
      <c r="A2677" s="1" t="s">
        <v>335</v>
      </c>
      <c r="B2677" s="1">
        <v>543</v>
      </c>
      <c r="C2677" s="1" t="s">
        <v>2918</v>
      </c>
      <c r="D2677" s="1" t="s">
        <v>230</v>
      </c>
      <c r="E2677" s="1">
        <v>0.2265</v>
      </c>
      <c r="F2677" s="1">
        <v>0.0008</v>
      </c>
      <c r="G2677" s="1">
        <v>3.88</v>
      </c>
    </row>
    <row r="2678" spans="1:7">
      <c r="A2678" s="1" t="s">
        <v>193</v>
      </c>
      <c r="B2678" s="1">
        <v>600107</v>
      </c>
      <c r="C2678" s="1" t="s">
        <v>2919</v>
      </c>
      <c r="D2678" s="1" t="s">
        <v>201</v>
      </c>
      <c r="E2678" s="1">
        <v>0.226</v>
      </c>
      <c r="F2678" s="1">
        <v>0.4729</v>
      </c>
      <c r="G2678" s="1">
        <v>9.61</v>
      </c>
    </row>
    <row r="2679" spans="1:7">
      <c r="A2679" s="1" t="s">
        <v>193</v>
      </c>
      <c r="B2679" s="1">
        <v>600235</v>
      </c>
      <c r="C2679" s="1" t="s">
        <v>2920</v>
      </c>
      <c r="D2679" s="1" t="s">
        <v>199</v>
      </c>
      <c r="E2679" s="1">
        <v>0.2253</v>
      </c>
      <c r="F2679" s="1">
        <v>0.1062</v>
      </c>
      <c r="G2679" s="1">
        <v>4.81</v>
      </c>
    </row>
    <row r="2680" spans="1:7">
      <c r="A2680" s="1" t="s">
        <v>335</v>
      </c>
      <c r="B2680" s="1">
        <v>300066</v>
      </c>
      <c r="C2680" s="1" t="s">
        <v>2921</v>
      </c>
      <c r="D2680" s="1" t="s">
        <v>318</v>
      </c>
      <c r="E2680" s="1">
        <v>0.2253</v>
      </c>
      <c r="F2680" s="1">
        <v>0.443</v>
      </c>
      <c r="G2680" s="1">
        <v>4.92</v>
      </c>
    </row>
    <row r="2681" spans="1:7">
      <c r="A2681" s="1" t="s">
        <v>193</v>
      </c>
      <c r="B2681" s="1">
        <v>601288</v>
      </c>
      <c r="C2681" s="1" t="s">
        <v>110</v>
      </c>
      <c r="D2681" s="1" t="s">
        <v>1455</v>
      </c>
      <c r="E2681" s="1">
        <v>0.2247</v>
      </c>
      <c r="F2681" s="1">
        <v>0.0004</v>
      </c>
      <c r="G2681" s="1">
        <v>3.46</v>
      </c>
    </row>
    <row r="2682" spans="1:7">
      <c r="A2682" s="1" t="s">
        <v>335</v>
      </c>
      <c r="B2682" s="1">
        <v>737</v>
      </c>
      <c r="C2682" s="1" t="s">
        <v>2922</v>
      </c>
      <c r="D2682" s="1" t="s">
        <v>850</v>
      </c>
      <c r="E2682" s="1">
        <v>0.2247</v>
      </c>
      <c r="F2682" s="1">
        <v>0.0008</v>
      </c>
      <c r="G2682" s="1">
        <v>2.68</v>
      </c>
    </row>
    <row r="2683" spans="1:7">
      <c r="A2683" s="1" t="s">
        <v>335</v>
      </c>
      <c r="B2683" s="1">
        <v>2620</v>
      </c>
      <c r="C2683" s="1" t="s">
        <v>2923</v>
      </c>
      <c r="D2683" s="1" t="s">
        <v>285</v>
      </c>
      <c r="E2683" s="1">
        <v>0.2244</v>
      </c>
      <c r="F2683" s="1">
        <v>0.0005</v>
      </c>
      <c r="G2683" s="1">
        <v>5.37</v>
      </c>
    </row>
    <row r="2684" spans="1:7">
      <c r="A2684" s="1" t="s">
        <v>335</v>
      </c>
      <c r="B2684" s="1">
        <v>2274</v>
      </c>
      <c r="C2684" s="1" t="s">
        <v>2924</v>
      </c>
      <c r="D2684" s="1" t="s">
        <v>226</v>
      </c>
      <c r="E2684" s="1">
        <v>0.224</v>
      </c>
      <c r="F2684" s="1">
        <v>0.4682</v>
      </c>
      <c r="G2684" s="1">
        <v>5.17</v>
      </c>
    </row>
    <row r="2685" spans="1:7">
      <c r="A2685" s="1" t="s">
        <v>193</v>
      </c>
      <c r="B2685" s="1">
        <v>600502</v>
      </c>
      <c r="C2685" s="1" t="s">
        <v>2925</v>
      </c>
      <c r="D2685" s="1" t="s">
        <v>285</v>
      </c>
      <c r="E2685" s="1">
        <v>0.2239</v>
      </c>
      <c r="F2685" s="1">
        <v>0.0525</v>
      </c>
      <c r="G2685" s="1">
        <v>3.88</v>
      </c>
    </row>
    <row r="2686" spans="1:7">
      <c r="A2686" s="1" t="s">
        <v>335</v>
      </c>
      <c r="B2686" s="1">
        <v>300474</v>
      </c>
      <c r="C2686" s="1" t="s">
        <v>2926</v>
      </c>
      <c r="D2686" s="1" t="s">
        <v>370</v>
      </c>
      <c r="E2686" s="1">
        <v>0.2237</v>
      </c>
      <c r="F2686" s="1">
        <v>0.1346</v>
      </c>
      <c r="G2686" s="1">
        <v>55.1</v>
      </c>
    </row>
    <row r="2687" spans="1:7">
      <c r="A2687" s="1" t="s">
        <v>335</v>
      </c>
      <c r="B2687" s="1">
        <v>300551</v>
      </c>
      <c r="C2687" s="1" t="s">
        <v>2927</v>
      </c>
      <c r="D2687" s="1" t="s">
        <v>370</v>
      </c>
      <c r="E2687" s="1">
        <v>0.2234</v>
      </c>
      <c r="F2687" s="1">
        <v>0.8363</v>
      </c>
      <c r="G2687" s="1">
        <v>31.27</v>
      </c>
    </row>
    <row r="2688" spans="1:7">
      <c r="A2688" s="1" t="s">
        <v>193</v>
      </c>
      <c r="B2688" s="1">
        <v>601188</v>
      </c>
      <c r="C2688" s="1" t="s">
        <v>2928</v>
      </c>
      <c r="D2688" s="1" t="s">
        <v>195</v>
      </c>
      <c r="E2688" s="1">
        <v>0.223</v>
      </c>
      <c r="F2688" s="1">
        <v>0.0223</v>
      </c>
      <c r="G2688" s="1">
        <v>2.73</v>
      </c>
    </row>
    <row r="2689" spans="1:7">
      <c r="A2689" s="1" t="s">
        <v>193</v>
      </c>
      <c r="B2689" s="1">
        <v>603909</v>
      </c>
      <c r="C2689" s="1" t="s">
        <v>2929</v>
      </c>
      <c r="D2689" s="1" t="s">
        <v>359</v>
      </c>
      <c r="E2689" s="1">
        <v>0.2228</v>
      </c>
      <c r="F2689" s="1">
        <v>0.1086</v>
      </c>
      <c r="G2689" s="1">
        <v>15.01</v>
      </c>
    </row>
    <row r="2690" spans="1:7">
      <c r="A2690" s="1" t="s">
        <v>193</v>
      </c>
      <c r="B2690" s="1">
        <v>600217</v>
      </c>
      <c r="C2690" s="1" t="s">
        <v>2930</v>
      </c>
      <c r="D2690" s="1" t="s">
        <v>359</v>
      </c>
      <c r="E2690" s="1">
        <v>0.2227</v>
      </c>
      <c r="F2690" s="1">
        <v>0.0974</v>
      </c>
      <c r="G2690" s="1">
        <v>5.75</v>
      </c>
    </row>
    <row r="2691" spans="1:7">
      <c r="A2691" s="1" t="s">
        <v>193</v>
      </c>
      <c r="B2691" s="1">
        <v>601990</v>
      </c>
      <c r="C2691" s="1" t="s">
        <v>2931</v>
      </c>
      <c r="D2691" s="1" t="s">
        <v>273</v>
      </c>
      <c r="E2691" s="1">
        <v>0.2227</v>
      </c>
      <c r="F2691" s="1">
        <v>0.8799</v>
      </c>
      <c r="G2691" s="1">
        <v>13.75</v>
      </c>
    </row>
    <row r="2692" spans="1:7">
      <c r="A2692" s="1" t="s">
        <v>193</v>
      </c>
      <c r="B2692" s="1">
        <v>603019</v>
      </c>
      <c r="C2692" s="1" t="s">
        <v>2932</v>
      </c>
      <c r="D2692" s="1" t="s">
        <v>411</v>
      </c>
      <c r="E2692" s="1">
        <v>0.2227</v>
      </c>
      <c r="F2692" s="1">
        <v>0.3598</v>
      </c>
      <c r="G2692" s="1">
        <v>48.32</v>
      </c>
    </row>
    <row r="2693" spans="1:7">
      <c r="A2693" s="1" t="s">
        <v>335</v>
      </c>
      <c r="B2693" s="1">
        <v>880</v>
      </c>
      <c r="C2693" s="1" t="s">
        <v>2933</v>
      </c>
      <c r="D2693" s="1" t="s">
        <v>237</v>
      </c>
      <c r="E2693" s="1">
        <v>0.2223</v>
      </c>
      <c r="F2693" s="1">
        <v>0.0375</v>
      </c>
      <c r="G2693" s="1">
        <v>7.66</v>
      </c>
    </row>
    <row r="2694" spans="1:7">
      <c r="A2694" s="1" t="s">
        <v>335</v>
      </c>
      <c r="B2694" s="1">
        <v>2978</v>
      </c>
      <c r="C2694" s="1" t="s">
        <v>2934</v>
      </c>
      <c r="E2694" s="1">
        <v>0.2222</v>
      </c>
      <c r="F2694" s="1">
        <v>0.2222</v>
      </c>
      <c r="G2694" s="1">
        <v>29.95</v>
      </c>
    </row>
    <row r="2695" spans="1:7">
      <c r="A2695" s="1" t="s">
        <v>335</v>
      </c>
      <c r="B2695" s="1">
        <v>300826</v>
      </c>
      <c r="C2695" s="1" t="s">
        <v>2935</v>
      </c>
      <c r="E2695" s="1">
        <v>0.2222</v>
      </c>
      <c r="F2695" s="1">
        <v>0.1111</v>
      </c>
      <c r="G2695" s="1">
        <v>35.65</v>
      </c>
    </row>
    <row r="2696" spans="1:7">
      <c r="A2696" s="1" t="s">
        <v>193</v>
      </c>
      <c r="B2696" s="1">
        <v>600720</v>
      </c>
      <c r="C2696" s="1" t="s">
        <v>2936</v>
      </c>
      <c r="D2696" s="1" t="s">
        <v>289</v>
      </c>
      <c r="E2696" s="1">
        <v>0.2216</v>
      </c>
      <c r="F2696" s="1">
        <v>0.7643</v>
      </c>
      <c r="G2696" s="1">
        <v>16.51</v>
      </c>
    </row>
    <row r="2697" spans="1:7">
      <c r="A2697" s="1" t="s">
        <v>193</v>
      </c>
      <c r="B2697" s="1">
        <v>600642</v>
      </c>
      <c r="C2697" s="1" t="s">
        <v>2937</v>
      </c>
      <c r="D2697" s="1" t="s">
        <v>230</v>
      </c>
      <c r="E2697" s="1">
        <v>0.2215</v>
      </c>
      <c r="F2697" s="1">
        <v>0.0417</v>
      </c>
      <c r="G2697" s="1">
        <v>5.3</v>
      </c>
    </row>
    <row r="2698" spans="1:7">
      <c r="A2698" s="1" t="s">
        <v>335</v>
      </c>
      <c r="B2698" s="1">
        <v>300453</v>
      </c>
      <c r="C2698" s="1" t="s">
        <v>2938</v>
      </c>
      <c r="D2698" s="1" t="s">
        <v>642</v>
      </c>
      <c r="E2698" s="1">
        <v>0.2208</v>
      </c>
      <c r="F2698" s="1">
        <v>0.4867</v>
      </c>
      <c r="G2698" s="1">
        <v>12.36</v>
      </c>
    </row>
    <row r="2699" spans="1:7">
      <c r="A2699" s="1" t="s">
        <v>193</v>
      </c>
      <c r="B2699" s="1">
        <v>601139</v>
      </c>
      <c r="C2699" s="1" t="s">
        <v>2939</v>
      </c>
      <c r="D2699" s="1" t="s">
        <v>383</v>
      </c>
      <c r="E2699" s="1">
        <v>0.2207</v>
      </c>
      <c r="F2699" s="1">
        <v>0.2269</v>
      </c>
      <c r="G2699" s="1">
        <v>7.46</v>
      </c>
    </row>
    <row r="2700" spans="1:7">
      <c r="A2700" s="1" t="s">
        <v>335</v>
      </c>
      <c r="B2700" s="1">
        <v>2312</v>
      </c>
      <c r="C2700" s="1" t="s">
        <v>2940</v>
      </c>
      <c r="D2700" s="1" t="s">
        <v>455</v>
      </c>
      <c r="E2700" s="1">
        <v>0.2205</v>
      </c>
      <c r="F2700" s="1">
        <v>0.4023</v>
      </c>
      <c r="G2700" s="1">
        <v>4.6</v>
      </c>
    </row>
    <row r="2701" spans="1:7">
      <c r="A2701" s="1" t="s">
        <v>193</v>
      </c>
      <c r="B2701" s="1">
        <v>600567</v>
      </c>
      <c r="C2701" s="1" t="s">
        <v>2941</v>
      </c>
      <c r="D2701" s="1" t="s">
        <v>199</v>
      </c>
      <c r="E2701" s="1">
        <v>0.2198</v>
      </c>
      <c r="F2701" s="1">
        <v>0.2517</v>
      </c>
      <c r="G2701" s="1">
        <v>3.02</v>
      </c>
    </row>
    <row r="2702" spans="1:7">
      <c r="A2702" s="1" t="s">
        <v>335</v>
      </c>
      <c r="B2702" s="1">
        <v>2641</v>
      </c>
      <c r="C2702" s="1" t="s">
        <v>2942</v>
      </c>
      <c r="D2702" s="1" t="s">
        <v>309</v>
      </c>
      <c r="E2702" s="1">
        <v>0.2198</v>
      </c>
      <c r="F2702" s="1">
        <v>0.6619</v>
      </c>
      <c r="G2702" s="1">
        <v>6.8</v>
      </c>
    </row>
    <row r="2703" spans="1:7">
      <c r="A2703" s="1" t="s">
        <v>335</v>
      </c>
      <c r="B2703" s="1">
        <v>300400</v>
      </c>
      <c r="C2703" s="1" t="s">
        <v>2943</v>
      </c>
      <c r="D2703" s="1" t="s">
        <v>318</v>
      </c>
      <c r="E2703" s="1">
        <v>0.2198</v>
      </c>
      <c r="F2703" s="1">
        <v>0.0678</v>
      </c>
      <c r="G2703" s="1">
        <v>12.91</v>
      </c>
    </row>
    <row r="2704" spans="1:7">
      <c r="A2704" s="1" t="s">
        <v>335</v>
      </c>
      <c r="B2704" s="1">
        <v>545</v>
      </c>
      <c r="C2704" s="1" t="s">
        <v>2944</v>
      </c>
      <c r="D2704" s="1" t="s">
        <v>257</v>
      </c>
      <c r="E2704" s="1">
        <v>0.2197</v>
      </c>
      <c r="F2704" s="1">
        <v>0.0016</v>
      </c>
      <c r="G2704" s="1">
        <v>2.5</v>
      </c>
    </row>
    <row r="2705" spans="1:7">
      <c r="A2705" s="1" t="s">
        <v>193</v>
      </c>
      <c r="B2705" s="1">
        <v>603180</v>
      </c>
      <c r="C2705" s="1" t="s">
        <v>2945</v>
      </c>
      <c r="D2705" s="1" t="s">
        <v>263</v>
      </c>
      <c r="E2705" s="1">
        <v>0.2196</v>
      </c>
      <c r="F2705" s="1">
        <v>0.0981</v>
      </c>
      <c r="G2705" s="1">
        <v>62.39</v>
      </c>
    </row>
    <row r="2706" spans="1:7">
      <c r="A2706" s="1" t="s">
        <v>335</v>
      </c>
      <c r="B2706" s="1">
        <v>300594</v>
      </c>
      <c r="C2706" s="1" t="s">
        <v>2946</v>
      </c>
      <c r="D2706" s="1" t="s">
        <v>237</v>
      </c>
      <c r="E2706" s="1">
        <v>0.219</v>
      </c>
      <c r="F2706" s="1">
        <v>0.0095</v>
      </c>
      <c r="G2706" s="1">
        <v>25.93</v>
      </c>
    </row>
    <row r="2707" spans="1:7">
      <c r="A2707" s="1" t="s">
        <v>335</v>
      </c>
      <c r="B2707" s="1">
        <v>2787</v>
      </c>
      <c r="C2707" s="1" t="s">
        <v>2947</v>
      </c>
      <c r="D2707" s="1" t="s">
        <v>298</v>
      </c>
      <c r="E2707" s="1">
        <v>0.2187</v>
      </c>
      <c r="F2707" s="1">
        <v>0.1861</v>
      </c>
      <c r="G2707" s="1">
        <v>6.93</v>
      </c>
    </row>
    <row r="2708" spans="1:7">
      <c r="A2708" s="1" t="s">
        <v>335</v>
      </c>
      <c r="B2708" s="1">
        <v>685</v>
      </c>
      <c r="C2708" s="1" t="s">
        <v>2948</v>
      </c>
      <c r="D2708" s="1" t="s">
        <v>2040</v>
      </c>
      <c r="E2708" s="1">
        <v>0.2186</v>
      </c>
      <c r="F2708" s="1">
        <v>0.0428</v>
      </c>
      <c r="G2708" s="1">
        <v>7.81</v>
      </c>
    </row>
    <row r="2709" spans="1:7">
      <c r="A2709" s="1" t="s">
        <v>193</v>
      </c>
      <c r="B2709" s="1">
        <v>600171</v>
      </c>
      <c r="C2709" s="1" t="s">
        <v>2949</v>
      </c>
      <c r="D2709" s="1" t="s">
        <v>228</v>
      </c>
      <c r="E2709" s="1">
        <v>0.2184</v>
      </c>
      <c r="F2709" s="1">
        <v>0.6271</v>
      </c>
      <c r="G2709" s="1">
        <v>16.38</v>
      </c>
    </row>
    <row r="2710" spans="1:7">
      <c r="A2710" s="1" t="s">
        <v>193</v>
      </c>
      <c r="B2710" s="1">
        <v>600863</v>
      </c>
      <c r="C2710" s="1" t="s">
        <v>2950</v>
      </c>
      <c r="D2710" s="1" t="s">
        <v>230</v>
      </c>
      <c r="E2710" s="1">
        <v>0.2179</v>
      </c>
      <c r="F2710" s="1">
        <v>0.173</v>
      </c>
      <c r="G2710" s="1">
        <v>2.53</v>
      </c>
    </row>
    <row r="2711" spans="1:7">
      <c r="A2711" s="1" t="s">
        <v>193</v>
      </c>
      <c r="B2711" s="1">
        <v>603578</v>
      </c>
      <c r="C2711" s="1" t="s">
        <v>2951</v>
      </c>
      <c r="D2711" s="1" t="s">
        <v>448</v>
      </c>
      <c r="E2711" s="1">
        <v>0.2176</v>
      </c>
      <c r="F2711" s="1">
        <v>0.0931</v>
      </c>
      <c r="G2711" s="1">
        <v>20.76</v>
      </c>
    </row>
    <row r="2712" spans="1:7">
      <c r="A2712" s="1" t="s">
        <v>335</v>
      </c>
      <c r="B2712" s="1">
        <v>2425</v>
      </c>
      <c r="C2712" s="1" t="s">
        <v>2952</v>
      </c>
      <c r="D2712" s="1" t="s">
        <v>242</v>
      </c>
      <c r="E2712" s="1">
        <v>0.2176</v>
      </c>
      <c r="F2712" s="1">
        <v>0.1368</v>
      </c>
      <c r="G2712" s="1">
        <v>4.91</v>
      </c>
    </row>
    <row r="2713" spans="1:7">
      <c r="A2713" s="1" t="s">
        <v>335</v>
      </c>
      <c r="B2713" s="1">
        <v>300057</v>
      </c>
      <c r="C2713" s="1" t="s">
        <v>2953</v>
      </c>
      <c r="D2713" s="1" t="s">
        <v>222</v>
      </c>
      <c r="E2713" s="1">
        <v>0.2176</v>
      </c>
      <c r="F2713" s="1">
        <v>0.0009</v>
      </c>
      <c r="G2713" s="1">
        <v>4.85</v>
      </c>
    </row>
    <row r="2714" spans="1:7">
      <c r="A2714" s="1" t="s">
        <v>193</v>
      </c>
      <c r="B2714" s="1">
        <v>600370</v>
      </c>
      <c r="C2714" s="1" t="s">
        <v>2954</v>
      </c>
      <c r="D2714" s="1" t="s">
        <v>276</v>
      </c>
      <c r="E2714" s="1">
        <v>0.2172</v>
      </c>
      <c r="F2714" s="1">
        <v>0.29</v>
      </c>
      <c r="G2714" s="1">
        <v>2.75</v>
      </c>
    </row>
    <row r="2715" spans="1:7">
      <c r="A2715" s="1" t="s">
        <v>193</v>
      </c>
      <c r="B2715" s="1">
        <v>600773</v>
      </c>
      <c r="C2715" s="1" t="s">
        <v>2955</v>
      </c>
      <c r="D2715" s="1" t="s">
        <v>212</v>
      </c>
      <c r="E2715" s="1">
        <v>0.217</v>
      </c>
      <c r="F2715" s="1">
        <v>0.0078</v>
      </c>
      <c r="G2715" s="1">
        <v>5.54</v>
      </c>
    </row>
    <row r="2716" spans="1:7">
      <c r="A2716" s="1" t="s">
        <v>335</v>
      </c>
      <c r="B2716" s="1">
        <v>200168</v>
      </c>
      <c r="C2716" s="1" t="s">
        <v>2956</v>
      </c>
      <c r="E2716" s="1">
        <v>0.2168</v>
      </c>
      <c r="F2716" s="1">
        <v>0.0247</v>
      </c>
      <c r="G2716" s="1">
        <v>1.08</v>
      </c>
    </row>
    <row r="2717" spans="1:7">
      <c r="A2717" s="1" t="s">
        <v>193</v>
      </c>
      <c r="B2717" s="1">
        <v>603816</v>
      </c>
      <c r="C2717" s="1" t="s">
        <v>2957</v>
      </c>
      <c r="D2717" s="1" t="s">
        <v>263</v>
      </c>
      <c r="E2717" s="1">
        <v>0.2162</v>
      </c>
      <c r="F2717" s="1">
        <v>0.3145</v>
      </c>
      <c r="G2717" s="1">
        <v>39.86</v>
      </c>
    </row>
    <row r="2718" spans="1:7">
      <c r="A2718" s="1" t="s">
        <v>193</v>
      </c>
      <c r="B2718" s="1">
        <v>603776</v>
      </c>
      <c r="C2718" s="1" t="s">
        <v>2958</v>
      </c>
      <c r="D2718" s="1" t="s">
        <v>359</v>
      </c>
      <c r="E2718" s="1">
        <v>0.2161</v>
      </c>
      <c r="F2718" s="1">
        <v>0.0046</v>
      </c>
      <c r="G2718" s="1">
        <v>17.5</v>
      </c>
    </row>
    <row r="2719" spans="1:7">
      <c r="A2719" s="1" t="s">
        <v>335</v>
      </c>
      <c r="B2719" s="1">
        <v>790</v>
      </c>
      <c r="C2719" s="1" t="s">
        <v>2959</v>
      </c>
      <c r="D2719" s="1" t="s">
        <v>233</v>
      </c>
      <c r="E2719" s="1">
        <v>0.2158</v>
      </c>
      <c r="F2719" s="1">
        <v>0.1216</v>
      </c>
      <c r="G2719" s="1">
        <v>4.92</v>
      </c>
    </row>
    <row r="2720" spans="1:7">
      <c r="A2720" s="1" t="s">
        <v>193</v>
      </c>
      <c r="B2720" s="1">
        <v>603898</v>
      </c>
      <c r="C2720" s="1" t="s">
        <v>2960</v>
      </c>
      <c r="D2720" s="1" t="s">
        <v>263</v>
      </c>
      <c r="E2720" s="1">
        <v>0.2153</v>
      </c>
      <c r="F2720" s="1">
        <v>0.0387</v>
      </c>
      <c r="G2720" s="1">
        <v>13.59</v>
      </c>
    </row>
    <row r="2721" spans="1:7">
      <c r="A2721" s="1" t="s">
        <v>193</v>
      </c>
      <c r="B2721" s="1">
        <v>600999</v>
      </c>
      <c r="C2721" s="1" t="s">
        <v>2961</v>
      </c>
      <c r="D2721" s="1" t="s">
        <v>273</v>
      </c>
      <c r="E2721" s="1">
        <v>0.2151</v>
      </c>
      <c r="F2721" s="1">
        <v>0.1961</v>
      </c>
      <c r="G2721" s="1">
        <v>18.48</v>
      </c>
    </row>
    <row r="2722" spans="1:7">
      <c r="A2722" s="1" t="s">
        <v>193</v>
      </c>
      <c r="B2722" s="1">
        <v>601688</v>
      </c>
      <c r="C2722" s="1" t="s">
        <v>2962</v>
      </c>
      <c r="D2722" s="1" t="s">
        <v>273</v>
      </c>
      <c r="E2722" s="1">
        <v>0.2149</v>
      </c>
      <c r="F2722" s="1">
        <v>0.1335</v>
      </c>
      <c r="G2722" s="1">
        <v>18.14</v>
      </c>
    </row>
    <row r="2723" spans="1:7">
      <c r="A2723" s="1" t="s">
        <v>335</v>
      </c>
      <c r="B2723" s="1">
        <v>300262</v>
      </c>
      <c r="C2723" s="1" t="s">
        <v>2963</v>
      </c>
      <c r="D2723" s="1" t="s">
        <v>359</v>
      </c>
      <c r="E2723" s="1">
        <v>0.2149</v>
      </c>
      <c r="F2723" s="1">
        <v>0.0015</v>
      </c>
      <c r="G2723" s="1">
        <v>4.09</v>
      </c>
    </row>
    <row r="2724" spans="1:7">
      <c r="A2724" s="1" t="s">
        <v>335</v>
      </c>
      <c r="B2724" s="1">
        <v>2614</v>
      </c>
      <c r="C2724" s="1" t="s">
        <v>2964</v>
      </c>
      <c r="D2724" s="1" t="s">
        <v>432</v>
      </c>
      <c r="E2724" s="1">
        <v>0.2145</v>
      </c>
      <c r="F2724" s="1">
        <v>0.1339</v>
      </c>
      <c r="G2724" s="1">
        <v>8.88</v>
      </c>
    </row>
    <row r="2725" spans="1:7">
      <c r="A2725" s="1" t="s">
        <v>193</v>
      </c>
      <c r="B2725" s="1">
        <v>601222</v>
      </c>
      <c r="C2725" s="1" t="s">
        <v>2965</v>
      </c>
      <c r="D2725" s="1" t="s">
        <v>220</v>
      </c>
      <c r="E2725" s="1">
        <v>0.2144</v>
      </c>
      <c r="F2725" s="1">
        <v>0.1302</v>
      </c>
      <c r="G2725" s="1">
        <v>5.15</v>
      </c>
    </row>
    <row r="2726" spans="1:7">
      <c r="A2726" s="1" t="s">
        <v>335</v>
      </c>
      <c r="B2726" s="1">
        <v>300458</v>
      </c>
      <c r="C2726" s="1" t="s">
        <v>2966</v>
      </c>
      <c r="D2726" s="1" t="s">
        <v>228</v>
      </c>
      <c r="E2726" s="1">
        <v>0.2142</v>
      </c>
      <c r="F2726" s="1">
        <v>0.3858</v>
      </c>
      <c r="G2726" s="1">
        <v>28.57</v>
      </c>
    </row>
    <row r="2727" spans="1:7">
      <c r="A2727" s="1" t="s">
        <v>193</v>
      </c>
      <c r="B2727" s="1">
        <v>600282</v>
      </c>
      <c r="C2727" s="1" t="s">
        <v>2967</v>
      </c>
      <c r="D2727" s="1" t="s">
        <v>365</v>
      </c>
      <c r="E2727" s="1">
        <v>0.2137</v>
      </c>
      <c r="F2727" s="1">
        <v>0.0927</v>
      </c>
      <c r="G2727" s="1">
        <v>3.19</v>
      </c>
    </row>
    <row r="2728" spans="1:7">
      <c r="A2728" s="1" t="s">
        <v>193</v>
      </c>
      <c r="B2728" s="1">
        <v>600654</v>
      </c>
      <c r="C2728" s="1" t="s">
        <v>2968</v>
      </c>
      <c r="D2728" s="1" t="s">
        <v>370</v>
      </c>
      <c r="E2728" s="1">
        <v>0.2134</v>
      </c>
      <c r="F2728" s="1">
        <v>0.8726</v>
      </c>
      <c r="G2728" s="1">
        <v>1.93</v>
      </c>
    </row>
    <row r="2729" spans="1:7">
      <c r="A2729" s="1" t="s">
        <v>335</v>
      </c>
      <c r="B2729" s="1">
        <v>2768</v>
      </c>
      <c r="C2729" s="1" t="s">
        <v>2969</v>
      </c>
      <c r="D2729" s="1" t="s">
        <v>309</v>
      </c>
      <c r="E2729" s="1">
        <v>0.2128</v>
      </c>
      <c r="F2729" s="1">
        <v>0.3532</v>
      </c>
      <c r="G2729" s="1">
        <v>36.56</v>
      </c>
    </row>
    <row r="2730" spans="1:7">
      <c r="A2730" s="1" t="s">
        <v>335</v>
      </c>
      <c r="B2730" s="1">
        <v>300260</v>
      </c>
      <c r="C2730" s="1" t="s">
        <v>2970</v>
      </c>
      <c r="D2730" s="1" t="s">
        <v>237</v>
      </c>
      <c r="E2730" s="1">
        <v>0.2128</v>
      </c>
      <c r="F2730" s="1">
        <v>0.7313</v>
      </c>
      <c r="G2730" s="1">
        <v>13.98</v>
      </c>
    </row>
    <row r="2731" spans="1:7">
      <c r="A2731" s="1" t="s">
        <v>193</v>
      </c>
      <c r="B2731" s="1">
        <v>600979</v>
      </c>
      <c r="C2731" s="1" t="s">
        <v>2971</v>
      </c>
      <c r="D2731" s="1" t="s">
        <v>230</v>
      </c>
      <c r="E2731" s="1">
        <v>0.2124</v>
      </c>
      <c r="F2731" s="1">
        <v>0.0265</v>
      </c>
      <c r="G2731" s="1">
        <v>3.96</v>
      </c>
    </row>
    <row r="2732" spans="1:7">
      <c r="A2732" s="1" t="s">
        <v>193</v>
      </c>
      <c r="B2732" s="1">
        <v>900916</v>
      </c>
      <c r="C2732" s="1" t="s">
        <v>2972</v>
      </c>
      <c r="E2732" s="1">
        <v>0.2124</v>
      </c>
      <c r="F2732" s="1">
        <v>0</v>
      </c>
      <c r="G2732" s="1">
        <v>0.342</v>
      </c>
    </row>
    <row r="2733" spans="1:7">
      <c r="A2733" s="1" t="s">
        <v>335</v>
      </c>
      <c r="B2733" s="1">
        <v>300388</v>
      </c>
      <c r="C2733" s="1" t="s">
        <v>2973</v>
      </c>
      <c r="D2733" s="1" t="s">
        <v>359</v>
      </c>
      <c r="E2733" s="1">
        <v>0.2118</v>
      </c>
      <c r="F2733" s="1">
        <v>0.0266</v>
      </c>
      <c r="G2733" s="1">
        <v>10.16</v>
      </c>
    </row>
    <row r="2734" spans="1:7">
      <c r="A2734" s="1" t="s">
        <v>193</v>
      </c>
      <c r="B2734" s="1">
        <v>600618</v>
      </c>
      <c r="C2734" s="1" t="s">
        <v>2974</v>
      </c>
      <c r="D2734" s="1" t="s">
        <v>257</v>
      </c>
      <c r="E2734" s="1">
        <v>0.2112</v>
      </c>
      <c r="F2734" s="1">
        <v>0.0103</v>
      </c>
      <c r="G2734" s="1">
        <v>7.22</v>
      </c>
    </row>
    <row r="2735" spans="1:7">
      <c r="A2735" s="1" t="s">
        <v>193</v>
      </c>
      <c r="B2735" s="1">
        <v>600704</v>
      </c>
      <c r="C2735" s="1" t="s">
        <v>2975</v>
      </c>
      <c r="D2735" s="1" t="s">
        <v>239</v>
      </c>
      <c r="E2735" s="1">
        <v>0.2112</v>
      </c>
      <c r="F2735" s="1">
        <v>0.0246</v>
      </c>
      <c r="G2735" s="1">
        <v>4.68</v>
      </c>
    </row>
    <row r="2736" spans="1:7">
      <c r="A2736" s="1" t="s">
        <v>335</v>
      </c>
      <c r="B2736" s="1">
        <v>300770</v>
      </c>
      <c r="C2736" s="1" t="s">
        <v>2976</v>
      </c>
      <c r="D2736" s="1" t="s">
        <v>206</v>
      </c>
      <c r="E2736" s="1">
        <v>0.2112</v>
      </c>
      <c r="F2736" s="1">
        <v>0.5378</v>
      </c>
      <c r="G2736" s="1">
        <v>154.9</v>
      </c>
    </row>
    <row r="2737" spans="1:7">
      <c r="A2737" s="1" t="s">
        <v>193</v>
      </c>
      <c r="B2737" s="1">
        <v>601186</v>
      </c>
      <c r="C2737" s="1" t="s">
        <v>2977</v>
      </c>
      <c r="D2737" s="1" t="s">
        <v>285</v>
      </c>
      <c r="E2737" s="1">
        <v>0.2111</v>
      </c>
      <c r="F2737" s="1">
        <v>0.0956</v>
      </c>
      <c r="G2737" s="1">
        <v>9.78</v>
      </c>
    </row>
    <row r="2738" spans="1:7">
      <c r="A2738" s="1" t="s">
        <v>335</v>
      </c>
      <c r="B2738" s="1">
        <v>2782</v>
      </c>
      <c r="C2738" s="1" t="s">
        <v>2978</v>
      </c>
      <c r="D2738" s="1" t="s">
        <v>408</v>
      </c>
      <c r="E2738" s="1">
        <v>0.2111</v>
      </c>
      <c r="F2738" s="1">
        <v>0.1027</v>
      </c>
      <c r="G2738" s="1">
        <v>10.92</v>
      </c>
    </row>
    <row r="2739" spans="1:7">
      <c r="A2739" s="1" t="s">
        <v>335</v>
      </c>
      <c r="B2739" s="1">
        <v>2826</v>
      </c>
      <c r="C2739" s="1" t="s">
        <v>2979</v>
      </c>
      <c r="D2739" s="1" t="s">
        <v>233</v>
      </c>
      <c r="E2739" s="1">
        <v>0.2109</v>
      </c>
      <c r="F2739" s="1">
        <v>0.0424</v>
      </c>
      <c r="G2739" s="1">
        <v>10.13</v>
      </c>
    </row>
    <row r="2740" spans="1:7">
      <c r="A2740" s="1" t="s">
        <v>335</v>
      </c>
      <c r="B2740" s="1">
        <v>736</v>
      </c>
      <c r="C2740" s="1" t="s">
        <v>2980</v>
      </c>
      <c r="D2740" s="1" t="s">
        <v>212</v>
      </c>
      <c r="E2740" s="1">
        <v>0.2108</v>
      </c>
      <c r="F2740" s="1">
        <v>0.1457</v>
      </c>
      <c r="G2740" s="1">
        <v>7.37</v>
      </c>
    </row>
    <row r="2741" spans="1:7">
      <c r="A2741" s="1" t="s">
        <v>335</v>
      </c>
      <c r="B2741" s="1">
        <v>2957</v>
      </c>
      <c r="C2741" s="1" t="s">
        <v>2981</v>
      </c>
      <c r="D2741" s="1" t="s">
        <v>318</v>
      </c>
      <c r="E2741" s="1">
        <v>0.2108</v>
      </c>
      <c r="F2741" s="1">
        <v>0.0108</v>
      </c>
      <c r="G2741" s="1">
        <v>23.36</v>
      </c>
    </row>
    <row r="2742" spans="1:7">
      <c r="A2742" s="1" t="s">
        <v>335</v>
      </c>
      <c r="B2742" s="1">
        <v>869</v>
      </c>
      <c r="C2742" s="1" t="s">
        <v>2982</v>
      </c>
      <c r="D2742" s="1" t="s">
        <v>311</v>
      </c>
      <c r="E2742" s="1">
        <v>0.2107</v>
      </c>
      <c r="F2742" s="1">
        <v>0.0095</v>
      </c>
      <c r="G2742" s="1">
        <v>24.27</v>
      </c>
    </row>
    <row r="2743" spans="1:7">
      <c r="A2743" s="1" t="s">
        <v>193</v>
      </c>
      <c r="B2743" s="1">
        <v>603588</v>
      </c>
      <c r="C2743" s="1" t="s">
        <v>2983</v>
      </c>
      <c r="D2743" s="1" t="s">
        <v>359</v>
      </c>
      <c r="E2743" s="1">
        <v>0.2105</v>
      </c>
      <c r="F2743" s="1">
        <v>0.2164</v>
      </c>
      <c r="G2743" s="1">
        <v>12.24</v>
      </c>
    </row>
    <row r="2744" spans="1:7">
      <c r="A2744" s="1" t="s">
        <v>335</v>
      </c>
      <c r="B2744" s="1">
        <v>300387</v>
      </c>
      <c r="C2744" s="1" t="s">
        <v>2984</v>
      </c>
      <c r="D2744" s="1" t="s">
        <v>257</v>
      </c>
      <c r="E2744" s="1">
        <v>0.2104</v>
      </c>
      <c r="F2744" s="1">
        <v>0.1202</v>
      </c>
      <c r="G2744" s="1">
        <v>7.73</v>
      </c>
    </row>
    <row r="2745" spans="1:7">
      <c r="A2745" s="1" t="s">
        <v>335</v>
      </c>
      <c r="B2745" s="1">
        <v>2697</v>
      </c>
      <c r="C2745" s="1" t="s">
        <v>2985</v>
      </c>
      <c r="D2745" s="1" t="s">
        <v>497</v>
      </c>
      <c r="E2745" s="1">
        <v>0.2103</v>
      </c>
      <c r="F2745" s="1">
        <v>0.8395</v>
      </c>
      <c r="G2745" s="1">
        <v>9.88</v>
      </c>
    </row>
    <row r="2746" spans="1:7">
      <c r="A2746" s="1" t="s">
        <v>193</v>
      </c>
      <c r="B2746" s="1">
        <v>600389</v>
      </c>
      <c r="C2746" s="1" t="s">
        <v>2986</v>
      </c>
      <c r="D2746" s="1" t="s">
        <v>226</v>
      </c>
      <c r="E2746" s="1">
        <v>0.2102</v>
      </c>
      <c r="F2746" s="1">
        <v>0.2773</v>
      </c>
      <c r="G2746" s="1">
        <v>19.17</v>
      </c>
    </row>
    <row r="2747" spans="1:7">
      <c r="A2747" s="1" t="s">
        <v>335</v>
      </c>
      <c r="B2747" s="1">
        <v>2404</v>
      </c>
      <c r="C2747" s="1" t="s">
        <v>2987</v>
      </c>
      <c r="D2747" s="1" t="s">
        <v>201</v>
      </c>
      <c r="E2747" s="1">
        <v>0.2102</v>
      </c>
      <c r="F2747" s="1">
        <v>0.3039</v>
      </c>
      <c r="G2747" s="1">
        <v>5.37</v>
      </c>
    </row>
    <row r="2748" spans="1:7">
      <c r="A2748" s="1" t="s">
        <v>335</v>
      </c>
      <c r="B2748" s="1">
        <v>2597</v>
      </c>
      <c r="C2748" s="1" t="s">
        <v>2988</v>
      </c>
      <c r="D2748" s="1" t="s">
        <v>257</v>
      </c>
      <c r="E2748" s="1">
        <v>0.2099</v>
      </c>
      <c r="F2748" s="1">
        <v>0.5609</v>
      </c>
      <c r="G2748" s="1">
        <v>20.24</v>
      </c>
    </row>
    <row r="2749" spans="1:7">
      <c r="A2749" s="1" t="s">
        <v>335</v>
      </c>
      <c r="B2749" s="1">
        <v>300397</v>
      </c>
      <c r="C2749" s="1" t="s">
        <v>2989</v>
      </c>
      <c r="D2749" s="1" t="s">
        <v>521</v>
      </c>
      <c r="E2749" s="1">
        <v>0.2099</v>
      </c>
      <c r="F2749" s="1">
        <v>0.9363</v>
      </c>
      <c r="G2749" s="1">
        <v>45.01</v>
      </c>
    </row>
    <row r="2750" spans="1:7">
      <c r="A2750" s="1" t="s">
        <v>193</v>
      </c>
      <c r="B2750" s="1">
        <v>603086</v>
      </c>
      <c r="C2750" s="1" t="s">
        <v>2990</v>
      </c>
      <c r="D2750" s="1" t="s">
        <v>226</v>
      </c>
      <c r="E2750" s="1">
        <v>0.2097</v>
      </c>
      <c r="F2750" s="1">
        <v>0.0041</v>
      </c>
      <c r="G2750" s="1">
        <v>20.14</v>
      </c>
    </row>
    <row r="2751" spans="1:7">
      <c r="A2751" s="1" t="s">
        <v>193</v>
      </c>
      <c r="B2751" s="1">
        <v>603131</v>
      </c>
      <c r="C2751" s="1" t="s">
        <v>2991</v>
      </c>
      <c r="D2751" s="1" t="s">
        <v>237</v>
      </c>
      <c r="E2751" s="1">
        <v>0.2093</v>
      </c>
      <c r="F2751" s="1">
        <v>0.3058</v>
      </c>
      <c r="G2751" s="1">
        <v>16.1</v>
      </c>
    </row>
    <row r="2752" spans="1:7">
      <c r="A2752" s="1" t="s">
        <v>193</v>
      </c>
      <c r="B2752" s="1">
        <v>603029</v>
      </c>
      <c r="C2752" s="1" t="s">
        <v>2992</v>
      </c>
      <c r="D2752" s="1" t="s">
        <v>318</v>
      </c>
      <c r="E2752" s="1">
        <v>0.2092</v>
      </c>
      <c r="F2752" s="1">
        <v>0.1814</v>
      </c>
      <c r="G2752" s="1">
        <v>13.55</v>
      </c>
    </row>
    <row r="2753" spans="1:7">
      <c r="A2753" s="1" t="s">
        <v>335</v>
      </c>
      <c r="B2753" s="1">
        <v>300570</v>
      </c>
      <c r="C2753" s="1" t="s">
        <v>2993</v>
      </c>
      <c r="D2753" s="1" t="s">
        <v>245</v>
      </c>
      <c r="E2753" s="1">
        <v>0.2089</v>
      </c>
      <c r="F2753" s="1">
        <v>0.1268</v>
      </c>
      <c r="G2753" s="1">
        <v>20.41</v>
      </c>
    </row>
    <row r="2754" spans="1:7">
      <c r="A2754" s="1" t="s">
        <v>193</v>
      </c>
      <c r="B2754" s="1">
        <v>601128</v>
      </c>
      <c r="C2754" s="1" t="s">
        <v>2994</v>
      </c>
      <c r="D2754" s="1" t="s">
        <v>1455</v>
      </c>
      <c r="E2754" s="1">
        <v>0.208</v>
      </c>
      <c r="F2754" s="1">
        <v>0.0115</v>
      </c>
      <c r="G2754" s="1">
        <v>7.14</v>
      </c>
    </row>
    <row r="2755" spans="1:7">
      <c r="A2755" s="1" t="s">
        <v>335</v>
      </c>
      <c r="B2755" s="1">
        <v>629</v>
      </c>
      <c r="C2755" s="1" t="s">
        <v>2995</v>
      </c>
      <c r="D2755" s="1" t="s">
        <v>222</v>
      </c>
      <c r="E2755" s="1">
        <v>0.2078</v>
      </c>
      <c r="F2755" s="1">
        <v>0.2083</v>
      </c>
      <c r="G2755" s="1">
        <v>2</v>
      </c>
    </row>
    <row r="2756" spans="1:7">
      <c r="A2756" s="1" t="s">
        <v>335</v>
      </c>
      <c r="B2756" s="1">
        <v>300160</v>
      </c>
      <c r="C2756" s="1" t="s">
        <v>2996</v>
      </c>
      <c r="D2756" s="1" t="s">
        <v>448</v>
      </c>
      <c r="E2756" s="1">
        <v>0.2078</v>
      </c>
      <c r="F2756" s="1">
        <v>0.7039</v>
      </c>
      <c r="G2756" s="1">
        <v>6.05</v>
      </c>
    </row>
    <row r="2757" spans="1:7">
      <c r="A2757" s="1" t="s">
        <v>335</v>
      </c>
      <c r="B2757" s="1">
        <v>2518</v>
      </c>
      <c r="C2757" s="1" t="s">
        <v>2997</v>
      </c>
      <c r="D2757" s="1" t="s">
        <v>220</v>
      </c>
      <c r="E2757" s="1">
        <v>0.2074</v>
      </c>
      <c r="F2757" s="1">
        <v>0.4143</v>
      </c>
      <c r="G2757" s="1">
        <v>12.16</v>
      </c>
    </row>
    <row r="2758" spans="1:7">
      <c r="A2758" s="1" t="s">
        <v>193</v>
      </c>
      <c r="B2758" s="1">
        <v>900917</v>
      </c>
      <c r="C2758" s="1" t="s">
        <v>2998</v>
      </c>
      <c r="E2758" s="1">
        <v>0.2073</v>
      </c>
      <c r="F2758" s="1">
        <v>0.0075</v>
      </c>
      <c r="G2758" s="1">
        <v>0.323</v>
      </c>
    </row>
    <row r="2759" spans="1:7">
      <c r="A2759" s="1" t="s">
        <v>193</v>
      </c>
      <c r="B2759" s="1">
        <v>603067</v>
      </c>
      <c r="C2759" s="1" t="s">
        <v>2999</v>
      </c>
      <c r="D2759" s="1" t="s">
        <v>257</v>
      </c>
      <c r="E2759" s="1">
        <v>0.2071</v>
      </c>
      <c r="F2759" s="1">
        <v>0.0717</v>
      </c>
      <c r="G2759" s="1">
        <v>5.61</v>
      </c>
    </row>
    <row r="2760" spans="1:7">
      <c r="A2760" s="1" t="s">
        <v>193</v>
      </c>
      <c r="B2760" s="1">
        <v>601003</v>
      </c>
      <c r="C2760" s="1" t="s">
        <v>3000</v>
      </c>
      <c r="D2760" s="1" t="s">
        <v>365</v>
      </c>
      <c r="E2760" s="1">
        <v>0.2067</v>
      </c>
      <c r="F2760" s="1">
        <v>0.1815</v>
      </c>
      <c r="G2760" s="1">
        <v>5</v>
      </c>
    </row>
    <row r="2761" spans="1:7">
      <c r="A2761" s="1" t="s">
        <v>193</v>
      </c>
      <c r="B2761" s="1">
        <v>900908</v>
      </c>
      <c r="C2761" s="1" t="s">
        <v>3001</v>
      </c>
      <c r="E2761" s="1">
        <v>0.2067</v>
      </c>
      <c r="F2761" s="1">
        <v>0.0012</v>
      </c>
      <c r="G2761" s="1">
        <v>0.463</v>
      </c>
    </row>
    <row r="2762" spans="1:7">
      <c r="A2762" s="1" t="s">
        <v>193</v>
      </c>
      <c r="B2762" s="1">
        <v>688058</v>
      </c>
      <c r="C2762" s="1" t="s">
        <v>3002</v>
      </c>
      <c r="D2762" s="1" t="s">
        <v>242</v>
      </c>
      <c r="E2762" s="1">
        <v>0.2066</v>
      </c>
      <c r="F2762" s="1">
        <v>0.4628</v>
      </c>
      <c r="G2762" s="1">
        <v>113.65</v>
      </c>
    </row>
    <row r="2763" spans="1:7">
      <c r="A2763" s="1" t="s">
        <v>335</v>
      </c>
      <c r="B2763" s="1">
        <v>2755</v>
      </c>
      <c r="C2763" s="1" t="s">
        <v>3003</v>
      </c>
      <c r="D2763" s="1" t="s">
        <v>285</v>
      </c>
      <c r="E2763" s="1">
        <v>0.2063</v>
      </c>
      <c r="F2763" s="1">
        <v>0.6686</v>
      </c>
      <c r="G2763" s="1">
        <v>18.73</v>
      </c>
    </row>
    <row r="2764" spans="1:7">
      <c r="A2764" s="1" t="s">
        <v>193</v>
      </c>
      <c r="B2764" s="1">
        <v>601636</v>
      </c>
      <c r="C2764" s="1" t="s">
        <v>3004</v>
      </c>
      <c r="D2764" s="1" t="s">
        <v>448</v>
      </c>
      <c r="E2764" s="1">
        <v>0.2062</v>
      </c>
      <c r="F2764" s="1">
        <v>0.599</v>
      </c>
      <c r="G2764" s="1">
        <v>5.26</v>
      </c>
    </row>
    <row r="2765" spans="1:7">
      <c r="A2765" s="1" t="s">
        <v>335</v>
      </c>
      <c r="B2765" s="1">
        <v>2110</v>
      </c>
      <c r="C2765" s="1" t="s">
        <v>3005</v>
      </c>
      <c r="D2765" s="1" t="s">
        <v>365</v>
      </c>
      <c r="E2765" s="1">
        <v>0.2062</v>
      </c>
      <c r="F2765" s="1">
        <v>0.1454</v>
      </c>
      <c r="G2765" s="1">
        <v>7.27</v>
      </c>
    </row>
    <row r="2766" spans="1:7">
      <c r="A2766" s="1" t="s">
        <v>193</v>
      </c>
      <c r="B2766" s="1">
        <v>600513</v>
      </c>
      <c r="C2766" s="1" t="s">
        <v>3006</v>
      </c>
      <c r="D2766" s="1" t="s">
        <v>342</v>
      </c>
      <c r="E2766" s="1">
        <v>0.2059</v>
      </c>
      <c r="F2766" s="1">
        <v>0.2244</v>
      </c>
      <c r="G2766" s="1">
        <v>10.55</v>
      </c>
    </row>
    <row r="2767" spans="1:7">
      <c r="A2767" s="1" t="s">
        <v>335</v>
      </c>
      <c r="B2767" s="1">
        <v>300602</v>
      </c>
      <c r="C2767" s="1" t="s">
        <v>3007</v>
      </c>
      <c r="D2767" s="1" t="s">
        <v>408</v>
      </c>
      <c r="E2767" s="1">
        <v>0.2058</v>
      </c>
      <c r="F2767" s="1">
        <v>0.8838</v>
      </c>
      <c r="G2767" s="1">
        <v>51.28</v>
      </c>
    </row>
    <row r="2768" spans="1:7">
      <c r="A2768" s="1" t="s">
        <v>335</v>
      </c>
      <c r="B2768" s="1">
        <v>2960</v>
      </c>
      <c r="C2768" s="1" t="s">
        <v>3008</v>
      </c>
      <c r="D2768" s="1" t="s">
        <v>370</v>
      </c>
      <c r="E2768" s="1">
        <v>0.2057</v>
      </c>
      <c r="F2768" s="1">
        <v>0.0114</v>
      </c>
      <c r="G2768" s="1">
        <v>20.8</v>
      </c>
    </row>
    <row r="2769" spans="1:7">
      <c r="A2769" s="1" t="s">
        <v>335</v>
      </c>
      <c r="B2769" s="1">
        <v>300805</v>
      </c>
      <c r="C2769" s="1" t="s">
        <v>3009</v>
      </c>
      <c r="D2769" s="1" t="s">
        <v>206</v>
      </c>
      <c r="E2769" s="1">
        <v>0.2056</v>
      </c>
      <c r="F2769" s="1">
        <v>0.1028</v>
      </c>
      <c r="G2769" s="1">
        <v>21.75</v>
      </c>
    </row>
    <row r="2770" spans="1:7">
      <c r="A2770" s="1" t="s">
        <v>193</v>
      </c>
      <c r="B2770" s="1">
        <v>600939</v>
      </c>
      <c r="C2770" s="1" t="s">
        <v>3010</v>
      </c>
      <c r="D2770" s="1" t="s">
        <v>285</v>
      </c>
      <c r="E2770" s="1">
        <v>0.2054</v>
      </c>
      <c r="F2770" s="1">
        <v>0.0167</v>
      </c>
      <c r="G2770" s="1">
        <v>3.92</v>
      </c>
    </row>
    <row r="2771" spans="1:7">
      <c r="A2771" s="1" t="s">
        <v>335</v>
      </c>
      <c r="B2771" s="1">
        <v>300059</v>
      </c>
      <c r="C2771" s="1" t="s">
        <v>3011</v>
      </c>
      <c r="D2771" s="1" t="s">
        <v>1349</v>
      </c>
      <c r="E2771" s="1">
        <v>0.2053</v>
      </c>
      <c r="F2771" s="1">
        <v>0.6291</v>
      </c>
      <c r="G2771" s="1">
        <v>18.24</v>
      </c>
    </row>
    <row r="2772" spans="1:7">
      <c r="A2772" s="1" t="s">
        <v>193</v>
      </c>
      <c r="B2772" s="1">
        <v>600206</v>
      </c>
      <c r="C2772" s="1" t="s">
        <v>3012</v>
      </c>
      <c r="D2772" s="1" t="s">
        <v>222</v>
      </c>
      <c r="E2772" s="1">
        <v>0.2051</v>
      </c>
      <c r="F2772" s="1">
        <v>0.5473</v>
      </c>
      <c r="G2772" s="1">
        <v>12.47</v>
      </c>
    </row>
    <row r="2773" spans="1:7">
      <c r="A2773" s="1" t="s">
        <v>335</v>
      </c>
      <c r="B2773" s="1">
        <v>2332</v>
      </c>
      <c r="C2773" s="1" t="s">
        <v>3013</v>
      </c>
      <c r="D2773" s="1" t="s">
        <v>342</v>
      </c>
      <c r="E2773" s="1">
        <v>0.205</v>
      </c>
      <c r="F2773" s="1">
        <v>0.8956</v>
      </c>
      <c r="G2773" s="1">
        <v>13.38</v>
      </c>
    </row>
    <row r="2774" spans="1:7">
      <c r="A2774" s="1" t="s">
        <v>193</v>
      </c>
      <c r="B2774" s="1">
        <v>600635</v>
      </c>
      <c r="C2774" s="1" t="s">
        <v>3014</v>
      </c>
      <c r="D2774" s="1" t="s">
        <v>383</v>
      </c>
      <c r="E2774" s="1">
        <v>0.2047</v>
      </c>
      <c r="F2774" s="1">
        <v>0.0446</v>
      </c>
      <c r="G2774" s="1">
        <v>4.3</v>
      </c>
    </row>
    <row r="2775" spans="1:7">
      <c r="A2775" s="1" t="s">
        <v>193</v>
      </c>
      <c r="B2775" s="1">
        <v>600698</v>
      </c>
      <c r="C2775" s="1" t="s">
        <v>3015</v>
      </c>
      <c r="D2775" s="1" t="s">
        <v>283</v>
      </c>
      <c r="E2775" s="1">
        <v>0.2047</v>
      </c>
      <c r="F2775" s="1">
        <v>0.0005</v>
      </c>
      <c r="G2775" s="1">
        <v>2.42</v>
      </c>
    </row>
    <row r="2776" spans="1:7">
      <c r="A2776" s="1" t="s">
        <v>193</v>
      </c>
      <c r="B2776" s="1">
        <v>603877</v>
      </c>
      <c r="C2776" s="1" t="s">
        <v>3016</v>
      </c>
      <c r="D2776" s="1" t="s">
        <v>201</v>
      </c>
      <c r="E2776" s="1">
        <v>0.2045</v>
      </c>
      <c r="F2776" s="1">
        <v>0.0287</v>
      </c>
      <c r="G2776" s="1">
        <v>14.28</v>
      </c>
    </row>
    <row r="2777" spans="1:7">
      <c r="A2777" s="1" t="s">
        <v>193</v>
      </c>
      <c r="B2777" s="1">
        <v>603788</v>
      </c>
      <c r="C2777" s="1" t="s">
        <v>3017</v>
      </c>
      <c r="D2777" s="1" t="s">
        <v>283</v>
      </c>
      <c r="E2777" s="1">
        <v>0.2044</v>
      </c>
      <c r="F2777" s="1">
        <v>0.2091</v>
      </c>
      <c r="G2777" s="1">
        <v>15.46</v>
      </c>
    </row>
    <row r="2778" spans="1:7">
      <c r="A2778" s="1" t="s">
        <v>335</v>
      </c>
      <c r="B2778" s="1">
        <v>407</v>
      </c>
      <c r="C2778" s="1" t="s">
        <v>3018</v>
      </c>
      <c r="D2778" s="1" t="s">
        <v>383</v>
      </c>
      <c r="E2778" s="1">
        <v>0.2042</v>
      </c>
      <c r="F2778" s="1">
        <v>0.0318</v>
      </c>
      <c r="G2778" s="1">
        <v>3.23</v>
      </c>
    </row>
    <row r="2779" spans="1:7">
      <c r="A2779" s="1" t="s">
        <v>193</v>
      </c>
      <c r="B2779" s="1">
        <v>600737</v>
      </c>
      <c r="C2779" s="1" t="s">
        <v>3019</v>
      </c>
      <c r="D2779" s="1" t="s">
        <v>348</v>
      </c>
      <c r="E2779" s="1">
        <v>0.204</v>
      </c>
      <c r="F2779" s="1">
        <v>0.3704</v>
      </c>
      <c r="G2779" s="1">
        <v>8.15</v>
      </c>
    </row>
    <row r="2780" spans="1:7">
      <c r="A2780" s="1" t="s">
        <v>335</v>
      </c>
      <c r="B2780" s="1">
        <v>2036</v>
      </c>
      <c r="C2780" s="1" t="s">
        <v>3020</v>
      </c>
      <c r="D2780" s="1" t="s">
        <v>546</v>
      </c>
      <c r="E2780" s="1">
        <v>0.204</v>
      </c>
      <c r="F2780" s="1">
        <v>0.178</v>
      </c>
      <c r="G2780" s="1">
        <v>13.52</v>
      </c>
    </row>
    <row r="2781" spans="1:7">
      <c r="A2781" s="1" t="s">
        <v>193</v>
      </c>
      <c r="B2781" s="1">
        <v>601166</v>
      </c>
      <c r="C2781" s="1" t="s">
        <v>116</v>
      </c>
      <c r="D2781" s="1" t="s">
        <v>1455</v>
      </c>
      <c r="E2781" s="1">
        <v>0.2036</v>
      </c>
      <c r="F2781" s="1">
        <v>0.0083</v>
      </c>
      <c r="G2781" s="1">
        <v>16.62</v>
      </c>
    </row>
    <row r="2782" spans="1:7">
      <c r="A2782" s="1" t="s">
        <v>335</v>
      </c>
      <c r="B2782" s="1">
        <v>690</v>
      </c>
      <c r="C2782" s="1" t="s">
        <v>3021</v>
      </c>
      <c r="D2782" s="1" t="s">
        <v>230</v>
      </c>
      <c r="E2782" s="1">
        <v>0.2032</v>
      </c>
      <c r="F2782" s="1">
        <v>0.0029</v>
      </c>
      <c r="G2782" s="1">
        <v>5.18</v>
      </c>
    </row>
    <row r="2783" spans="1:7">
      <c r="A2783" s="1" t="s">
        <v>335</v>
      </c>
      <c r="B2783" s="1">
        <v>2144</v>
      </c>
      <c r="C2783" s="1" t="s">
        <v>3022</v>
      </c>
      <c r="D2783" s="1" t="s">
        <v>276</v>
      </c>
      <c r="E2783" s="1">
        <v>0.203</v>
      </c>
      <c r="F2783" s="1">
        <v>0.0012</v>
      </c>
      <c r="G2783" s="1">
        <v>8.9</v>
      </c>
    </row>
    <row r="2784" spans="1:7">
      <c r="A2784" s="1" t="s">
        <v>335</v>
      </c>
      <c r="B2784" s="1">
        <v>2043</v>
      </c>
      <c r="C2784" s="1" t="s">
        <v>3023</v>
      </c>
      <c r="D2784" s="1" t="s">
        <v>199</v>
      </c>
      <c r="E2784" s="1">
        <v>0.2029</v>
      </c>
      <c r="F2784" s="1">
        <v>0.9358</v>
      </c>
      <c r="G2784" s="1">
        <v>7.48</v>
      </c>
    </row>
    <row r="2785" spans="1:7">
      <c r="A2785" s="1" t="s">
        <v>335</v>
      </c>
      <c r="B2785" s="1">
        <v>2127</v>
      </c>
      <c r="C2785" s="1" t="s">
        <v>3024</v>
      </c>
      <c r="D2785" s="1" t="s">
        <v>359</v>
      </c>
      <c r="E2785" s="1">
        <v>0.2029</v>
      </c>
      <c r="F2785" s="1">
        <v>0.6811</v>
      </c>
      <c r="G2785" s="1">
        <v>13.66</v>
      </c>
    </row>
    <row r="2786" spans="1:7">
      <c r="A2786" s="1" t="s">
        <v>335</v>
      </c>
      <c r="B2786" s="1">
        <v>710</v>
      </c>
      <c r="C2786" s="1" t="s">
        <v>3025</v>
      </c>
      <c r="D2786" s="1" t="s">
        <v>438</v>
      </c>
      <c r="E2786" s="1">
        <v>0.2028</v>
      </c>
      <c r="F2786" s="1">
        <v>0.1628</v>
      </c>
      <c r="G2786" s="1">
        <v>44.41</v>
      </c>
    </row>
    <row r="2787" spans="1:7">
      <c r="A2787" s="1" t="s">
        <v>193</v>
      </c>
      <c r="B2787" s="1">
        <v>601369</v>
      </c>
      <c r="C2787" s="1" t="s">
        <v>3026</v>
      </c>
      <c r="D2787" s="1" t="s">
        <v>357</v>
      </c>
      <c r="E2787" s="1">
        <v>0.2023</v>
      </c>
      <c r="F2787" s="1">
        <v>0.0314</v>
      </c>
      <c r="G2787" s="1">
        <v>6</v>
      </c>
    </row>
    <row r="2788" spans="1:7">
      <c r="A2788" s="1" t="s">
        <v>335</v>
      </c>
      <c r="B2788" s="1">
        <v>662</v>
      </c>
      <c r="C2788" s="1" t="s">
        <v>3027</v>
      </c>
      <c r="D2788" s="1" t="s">
        <v>325</v>
      </c>
      <c r="E2788" s="1">
        <v>0.2015</v>
      </c>
      <c r="F2788" s="1">
        <v>0.2973</v>
      </c>
      <c r="G2788" s="1">
        <v>3</v>
      </c>
    </row>
    <row r="2789" spans="1:7">
      <c r="A2789" s="1" t="s">
        <v>335</v>
      </c>
      <c r="B2789" s="1">
        <v>50</v>
      </c>
      <c r="C2789" s="1" t="s">
        <v>3028</v>
      </c>
      <c r="D2789" s="1" t="s">
        <v>546</v>
      </c>
      <c r="E2789" s="1">
        <v>0.2013</v>
      </c>
      <c r="F2789" s="1">
        <v>0.09</v>
      </c>
      <c r="G2789" s="1">
        <v>14.18</v>
      </c>
    </row>
    <row r="2790" spans="1:7">
      <c r="A2790" s="1" t="s">
        <v>335</v>
      </c>
      <c r="B2790" s="1">
        <v>831</v>
      </c>
      <c r="C2790" s="1" t="s">
        <v>3029</v>
      </c>
      <c r="D2790" s="1" t="s">
        <v>222</v>
      </c>
      <c r="E2790" s="1">
        <v>0.2003</v>
      </c>
      <c r="F2790" s="1">
        <v>0.0482</v>
      </c>
      <c r="G2790" s="1">
        <v>10.02</v>
      </c>
    </row>
    <row r="2791" spans="1:7">
      <c r="A2791" s="1" t="s">
        <v>335</v>
      </c>
      <c r="B2791" s="1">
        <v>2534</v>
      </c>
      <c r="C2791" s="1" t="s">
        <v>3030</v>
      </c>
      <c r="D2791" s="1" t="s">
        <v>237</v>
      </c>
      <c r="E2791" s="1">
        <v>0.1997</v>
      </c>
      <c r="F2791" s="1">
        <v>0.2219</v>
      </c>
      <c r="G2791" s="1">
        <v>7.92</v>
      </c>
    </row>
    <row r="2792" spans="1:7">
      <c r="A2792" s="1" t="s">
        <v>193</v>
      </c>
      <c r="B2792" s="1">
        <v>600189</v>
      </c>
      <c r="C2792" s="1" t="s">
        <v>3031</v>
      </c>
      <c r="D2792" s="1" t="s">
        <v>199</v>
      </c>
      <c r="E2792" s="1">
        <v>0.1992</v>
      </c>
      <c r="F2792" s="1">
        <v>0.11</v>
      </c>
      <c r="G2792" s="1">
        <v>3.18</v>
      </c>
    </row>
    <row r="2793" spans="1:7">
      <c r="A2793" s="1" t="s">
        <v>335</v>
      </c>
      <c r="B2793" s="1">
        <v>300420</v>
      </c>
      <c r="C2793" s="1" t="s">
        <v>3032</v>
      </c>
      <c r="D2793" s="1" t="s">
        <v>237</v>
      </c>
      <c r="E2793" s="1">
        <v>0.1991</v>
      </c>
      <c r="F2793" s="1">
        <v>0.3121</v>
      </c>
      <c r="G2793" s="1">
        <v>6.2</v>
      </c>
    </row>
    <row r="2794" spans="1:7">
      <c r="A2794" s="1" t="s">
        <v>193</v>
      </c>
      <c r="B2794" s="1">
        <v>601088</v>
      </c>
      <c r="C2794" s="1" t="s">
        <v>3033</v>
      </c>
      <c r="D2794" s="1" t="s">
        <v>483</v>
      </c>
      <c r="E2794" s="1">
        <v>0.1988</v>
      </c>
      <c r="F2794" s="1">
        <v>0.0034</v>
      </c>
      <c r="G2794" s="1">
        <v>15.93</v>
      </c>
    </row>
    <row r="2795" spans="1:7">
      <c r="A2795" s="1" t="s">
        <v>335</v>
      </c>
      <c r="B2795" s="1">
        <v>402</v>
      </c>
      <c r="C2795" s="1" t="s">
        <v>3034</v>
      </c>
      <c r="D2795" s="1" t="s">
        <v>212</v>
      </c>
      <c r="E2795" s="1">
        <v>0.1988</v>
      </c>
      <c r="F2795" s="1">
        <v>0.005</v>
      </c>
      <c r="G2795" s="1">
        <v>6.94</v>
      </c>
    </row>
    <row r="2796" spans="1:7">
      <c r="A2796" s="1" t="s">
        <v>193</v>
      </c>
      <c r="B2796" s="1">
        <v>601878</v>
      </c>
      <c r="C2796" s="1" t="s">
        <v>3035</v>
      </c>
      <c r="D2796" s="1" t="s">
        <v>273</v>
      </c>
      <c r="E2796" s="1">
        <v>0.1986</v>
      </c>
      <c r="F2796" s="1">
        <v>0.436</v>
      </c>
      <c r="G2796" s="1">
        <v>9.82</v>
      </c>
    </row>
    <row r="2797" spans="1:7">
      <c r="A2797" s="1" t="s">
        <v>335</v>
      </c>
      <c r="B2797" s="1">
        <v>300465</v>
      </c>
      <c r="C2797" s="1" t="s">
        <v>3036</v>
      </c>
      <c r="D2797" s="1" t="s">
        <v>455</v>
      </c>
      <c r="E2797" s="1">
        <v>0.1982</v>
      </c>
      <c r="F2797" s="1">
        <v>0.6561</v>
      </c>
      <c r="G2797" s="1">
        <v>13</v>
      </c>
    </row>
    <row r="2798" spans="1:7">
      <c r="A2798" s="1" t="s">
        <v>335</v>
      </c>
      <c r="B2798" s="1">
        <v>2149</v>
      </c>
      <c r="C2798" s="1" t="s">
        <v>3037</v>
      </c>
      <c r="D2798" s="1" t="s">
        <v>222</v>
      </c>
      <c r="E2798" s="1">
        <v>0.1981</v>
      </c>
      <c r="F2798" s="1">
        <v>0.058</v>
      </c>
      <c r="G2798" s="1">
        <v>6.61</v>
      </c>
    </row>
    <row r="2799" spans="1:7">
      <c r="A2799" s="1" t="s">
        <v>335</v>
      </c>
      <c r="B2799" s="1">
        <v>300121</v>
      </c>
      <c r="C2799" s="1" t="s">
        <v>3038</v>
      </c>
      <c r="D2799" s="1" t="s">
        <v>257</v>
      </c>
      <c r="E2799" s="1">
        <v>0.1977</v>
      </c>
      <c r="F2799" s="1">
        <v>0.0585</v>
      </c>
      <c r="G2799" s="1">
        <v>6.73</v>
      </c>
    </row>
    <row r="2800" spans="1:7">
      <c r="A2800" s="1" t="s">
        <v>193</v>
      </c>
      <c r="B2800" s="1">
        <v>600748</v>
      </c>
      <c r="C2800" s="1" t="s">
        <v>3039</v>
      </c>
      <c r="D2800" s="1" t="s">
        <v>212</v>
      </c>
      <c r="E2800" s="1">
        <v>0.1976</v>
      </c>
      <c r="F2800" s="1">
        <v>0.0375</v>
      </c>
      <c r="G2800" s="1">
        <v>5.17</v>
      </c>
    </row>
    <row r="2801" spans="1:7">
      <c r="A2801" s="1" t="s">
        <v>335</v>
      </c>
      <c r="B2801" s="1">
        <v>932</v>
      </c>
      <c r="C2801" s="1" t="s">
        <v>3040</v>
      </c>
      <c r="D2801" s="1" t="s">
        <v>365</v>
      </c>
      <c r="E2801" s="1">
        <v>0.1976</v>
      </c>
      <c r="F2801" s="1">
        <v>0.4205</v>
      </c>
      <c r="G2801" s="1">
        <v>3.99</v>
      </c>
    </row>
    <row r="2802" spans="1:7">
      <c r="A2802" s="1" t="s">
        <v>193</v>
      </c>
      <c r="B2802" s="1">
        <v>600820</v>
      </c>
      <c r="C2802" s="1" t="s">
        <v>3041</v>
      </c>
      <c r="D2802" s="1" t="s">
        <v>285</v>
      </c>
      <c r="E2802" s="1">
        <v>0.1972</v>
      </c>
      <c r="F2802" s="1">
        <v>0.0232</v>
      </c>
      <c r="G2802" s="1">
        <v>5.72</v>
      </c>
    </row>
    <row r="2803" spans="1:7">
      <c r="A2803" s="1" t="s">
        <v>335</v>
      </c>
      <c r="B2803" s="1">
        <v>403</v>
      </c>
      <c r="C2803" s="1" t="s">
        <v>3042</v>
      </c>
      <c r="D2803" s="1" t="s">
        <v>438</v>
      </c>
      <c r="E2803" s="1">
        <v>0.1971</v>
      </c>
      <c r="F2803" s="1">
        <v>0.4011</v>
      </c>
      <c r="G2803" s="1">
        <v>39.43</v>
      </c>
    </row>
    <row r="2804" spans="1:7">
      <c r="A2804" s="1" t="s">
        <v>193</v>
      </c>
      <c r="B2804" s="1">
        <v>600761</v>
      </c>
      <c r="C2804" s="1" t="s">
        <v>3043</v>
      </c>
      <c r="D2804" s="1" t="s">
        <v>318</v>
      </c>
      <c r="E2804" s="1">
        <v>0.1969</v>
      </c>
      <c r="F2804" s="1">
        <v>0.0173</v>
      </c>
      <c r="G2804" s="1">
        <v>9.21</v>
      </c>
    </row>
    <row r="2805" spans="1:7">
      <c r="A2805" s="1" t="s">
        <v>193</v>
      </c>
      <c r="B2805" s="1">
        <v>603158</v>
      </c>
      <c r="C2805" s="1" t="s">
        <v>3044</v>
      </c>
      <c r="D2805" s="1" t="s">
        <v>283</v>
      </c>
      <c r="E2805" s="1">
        <v>0.1969</v>
      </c>
      <c r="F2805" s="1">
        <v>0.4425</v>
      </c>
      <c r="G2805" s="1">
        <v>18.01</v>
      </c>
    </row>
    <row r="2806" spans="1:7">
      <c r="A2806" s="1" t="s">
        <v>193</v>
      </c>
      <c r="B2806" s="1">
        <v>600177</v>
      </c>
      <c r="C2806" s="1" t="s">
        <v>3045</v>
      </c>
      <c r="D2806" s="1" t="s">
        <v>212</v>
      </c>
      <c r="E2806" s="1">
        <v>0.1965</v>
      </c>
      <c r="F2806" s="1">
        <v>0.3331</v>
      </c>
      <c r="G2806" s="1">
        <v>6.57</v>
      </c>
    </row>
    <row r="2807" spans="1:7">
      <c r="A2807" s="1" t="s">
        <v>193</v>
      </c>
      <c r="B2807" s="1">
        <v>600287</v>
      </c>
      <c r="C2807" s="1" t="s">
        <v>3046</v>
      </c>
      <c r="D2807" s="1" t="s">
        <v>239</v>
      </c>
      <c r="E2807" s="1">
        <v>0.1962</v>
      </c>
      <c r="F2807" s="1">
        <v>0.0046</v>
      </c>
      <c r="G2807" s="1">
        <v>5.45</v>
      </c>
    </row>
    <row r="2808" spans="1:7">
      <c r="A2808" s="1" t="s">
        <v>335</v>
      </c>
      <c r="B2808" s="1">
        <v>200581</v>
      </c>
      <c r="C2808" s="1" t="s">
        <v>3047</v>
      </c>
      <c r="E2808" s="1">
        <v>0.1961</v>
      </c>
      <c r="F2808" s="1">
        <v>0.0741</v>
      </c>
      <c r="G2808" s="1">
        <v>13.26</v>
      </c>
    </row>
    <row r="2809" spans="1:7">
      <c r="A2809" s="1" t="s">
        <v>193</v>
      </c>
      <c r="B2809" s="1">
        <v>600455</v>
      </c>
      <c r="C2809" s="1" t="s">
        <v>3048</v>
      </c>
      <c r="D2809" s="1" t="s">
        <v>457</v>
      </c>
      <c r="E2809" s="1">
        <v>0.196</v>
      </c>
      <c r="F2809" s="1">
        <v>0.2065</v>
      </c>
      <c r="G2809" s="1">
        <v>22.04</v>
      </c>
    </row>
    <row r="2810" spans="1:7">
      <c r="A2810" s="1" t="s">
        <v>193</v>
      </c>
      <c r="B2810" s="1">
        <v>603585</v>
      </c>
      <c r="C2810" s="1" t="s">
        <v>3049</v>
      </c>
      <c r="D2810" s="1" t="s">
        <v>226</v>
      </c>
      <c r="E2810" s="1">
        <v>0.1959</v>
      </c>
      <c r="F2810" s="1">
        <v>0.0024</v>
      </c>
      <c r="G2810" s="1">
        <v>17.85</v>
      </c>
    </row>
    <row r="2811" spans="1:7">
      <c r="A2811" s="1" t="s">
        <v>335</v>
      </c>
      <c r="B2811" s="1">
        <v>2136</v>
      </c>
      <c r="C2811" s="1" t="s">
        <v>3050</v>
      </c>
      <c r="D2811" s="1" t="s">
        <v>257</v>
      </c>
      <c r="E2811" s="1">
        <v>0.1957</v>
      </c>
      <c r="F2811" s="1">
        <v>0.2666</v>
      </c>
      <c r="G2811" s="1">
        <v>9.17</v>
      </c>
    </row>
    <row r="2812" spans="1:7">
      <c r="A2812" s="1" t="s">
        <v>335</v>
      </c>
      <c r="B2812" s="1">
        <v>2293</v>
      </c>
      <c r="C2812" s="1" t="s">
        <v>76</v>
      </c>
      <c r="D2812" s="1" t="s">
        <v>276</v>
      </c>
      <c r="E2812" s="1">
        <v>0.1953</v>
      </c>
      <c r="F2812" s="1">
        <v>0.0737</v>
      </c>
      <c r="G2812" s="1">
        <v>9.05</v>
      </c>
    </row>
    <row r="2813" spans="1:7">
      <c r="A2813" s="1" t="s">
        <v>193</v>
      </c>
      <c r="B2813" s="1">
        <v>600967</v>
      </c>
      <c r="C2813" s="1" t="s">
        <v>3051</v>
      </c>
      <c r="D2813" s="1" t="s">
        <v>318</v>
      </c>
      <c r="E2813" s="1">
        <v>0.1952</v>
      </c>
      <c r="F2813" s="1">
        <v>0.0088</v>
      </c>
      <c r="G2813" s="1">
        <v>9.58</v>
      </c>
    </row>
    <row r="2814" spans="1:7">
      <c r="A2814" s="1" t="s">
        <v>335</v>
      </c>
      <c r="B2814" s="1">
        <v>581</v>
      </c>
      <c r="C2814" s="1" t="s">
        <v>3052</v>
      </c>
      <c r="D2814" s="1" t="s">
        <v>283</v>
      </c>
      <c r="E2814" s="1">
        <v>0.1949</v>
      </c>
      <c r="F2814" s="1">
        <v>0.1287</v>
      </c>
      <c r="G2814" s="1">
        <v>20.2</v>
      </c>
    </row>
    <row r="2815" spans="1:7">
      <c r="A2815" s="1" t="s">
        <v>335</v>
      </c>
      <c r="B2815" s="1">
        <v>2302</v>
      </c>
      <c r="C2815" s="1" t="s">
        <v>3053</v>
      </c>
      <c r="D2815" s="1" t="s">
        <v>289</v>
      </c>
      <c r="E2815" s="1">
        <v>0.1949</v>
      </c>
      <c r="F2815" s="1">
        <v>0.0628</v>
      </c>
      <c r="G2815" s="1">
        <v>9.68</v>
      </c>
    </row>
    <row r="2816" spans="1:7">
      <c r="A2816" s="1" t="s">
        <v>193</v>
      </c>
      <c r="B2816" s="1">
        <v>600093</v>
      </c>
      <c r="C2816" s="1" t="s">
        <v>3054</v>
      </c>
      <c r="D2816" s="1" t="s">
        <v>287</v>
      </c>
      <c r="E2816" s="1">
        <v>0.1945</v>
      </c>
      <c r="F2816" s="1">
        <v>0.1124</v>
      </c>
      <c r="G2816" s="1">
        <v>12.61</v>
      </c>
    </row>
    <row r="2817" spans="1:7">
      <c r="A2817" s="1" t="s">
        <v>193</v>
      </c>
      <c r="B2817" s="1">
        <v>600871</v>
      </c>
      <c r="C2817" s="1" t="s">
        <v>3055</v>
      </c>
      <c r="D2817" s="1" t="s">
        <v>259</v>
      </c>
      <c r="E2817" s="1">
        <v>0.1945</v>
      </c>
      <c r="F2817" s="1">
        <v>0.5897</v>
      </c>
      <c r="G2817" s="1">
        <v>1.88</v>
      </c>
    </row>
    <row r="2818" spans="1:7">
      <c r="A2818" s="1" t="s">
        <v>193</v>
      </c>
      <c r="B2818" s="1">
        <v>603580</v>
      </c>
      <c r="C2818" s="1" t="s">
        <v>3056</v>
      </c>
      <c r="D2818" s="1" t="s">
        <v>237</v>
      </c>
      <c r="E2818" s="1">
        <v>0.1944</v>
      </c>
      <c r="F2818" s="1">
        <v>0.042</v>
      </c>
      <c r="G2818" s="1">
        <v>11.69</v>
      </c>
    </row>
    <row r="2819" spans="1:7">
      <c r="A2819" s="1" t="s">
        <v>193</v>
      </c>
      <c r="B2819" s="1">
        <v>600057</v>
      </c>
      <c r="C2819" s="1" t="s">
        <v>3057</v>
      </c>
      <c r="D2819" s="1" t="s">
        <v>287</v>
      </c>
      <c r="E2819" s="1">
        <v>0.1942</v>
      </c>
      <c r="F2819" s="1">
        <v>0.2039</v>
      </c>
      <c r="G2819" s="1">
        <v>5.73</v>
      </c>
    </row>
    <row r="2820" spans="1:7">
      <c r="A2820" s="1" t="s">
        <v>193</v>
      </c>
      <c r="B2820" s="1">
        <v>600497</v>
      </c>
      <c r="C2820" s="1" t="s">
        <v>3058</v>
      </c>
      <c r="D2820" s="1" t="s">
        <v>222</v>
      </c>
      <c r="E2820" s="1">
        <v>0.194</v>
      </c>
      <c r="F2820" s="1">
        <v>0.0031</v>
      </c>
      <c r="G2820" s="1">
        <v>3.48</v>
      </c>
    </row>
    <row r="2821" spans="1:7">
      <c r="A2821" s="1" t="s">
        <v>335</v>
      </c>
      <c r="B2821" s="1">
        <v>2061</v>
      </c>
      <c r="C2821" s="1" t="s">
        <v>3059</v>
      </c>
      <c r="D2821" s="1" t="s">
        <v>285</v>
      </c>
      <c r="E2821" s="1">
        <v>0.194</v>
      </c>
      <c r="F2821" s="1">
        <v>0.028</v>
      </c>
      <c r="G2821" s="1">
        <v>5.56</v>
      </c>
    </row>
    <row r="2822" spans="1:7">
      <c r="A2822" s="1" t="s">
        <v>335</v>
      </c>
      <c r="B2822" s="1">
        <v>975</v>
      </c>
      <c r="C2822" s="1" t="s">
        <v>3060</v>
      </c>
      <c r="D2822" s="1" t="s">
        <v>222</v>
      </c>
      <c r="E2822" s="1">
        <v>0.1937</v>
      </c>
      <c r="F2822" s="1">
        <v>0.575</v>
      </c>
      <c r="G2822" s="1">
        <v>16.43</v>
      </c>
    </row>
    <row r="2823" spans="1:7">
      <c r="A2823" s="1" t="s">
        <v>193</v>
      </c>
      <c r="B2823" s="1">
        <v>600072</v>
      </c>
      <c r="C2823" s="1" t="s">
        <v>3061</v>
      </c>
      <c r="D2823" s="1" t="s">
        <v>318</v>
      </c>
      <c r="E2823" s="1">
        <v>0.1936</v>
      </c>
      <c r="F2823" s="1">
        <v>0.0841</v>
      </c>
      <c r="G2823" s="1">
        <v>11.03</v>
      </c>
    </row>
    <row r="2824" spans="1:7">
      <c r="A2824" s="1" t="s">
        <v>193</v>
      </c>
      <c r="B2824" s="1">
        <v>600580</v>
      </c>
      <c r="C2824" s="1" t="s">
        <v>3062</v>
      </c>
      <c r="D2824" s="1" t="s">
        <v>220</v>
      </c>
      <c r="E2824" s="1">
        <v>0.1936</v>
      </c>
      <c r="F2824" s="1">
        <v>0.5418</v>
      </c>
      <c r="G2824" s="1">
        <v>10.73</v>
      </c>
    </row>
    <row r="2825" spans="1:7">
      <c r="A2825" s="1" t="s">
        <v>193</v>
      </c>
      <c r="B2825" s="1">
        <v>600765</v>
      </c>
      <c r="C2825" s="1" t="s">
        <v>3063</v>
      </c>
      <c r="D2825" s="1" t="s">
        <v>521</v>
      </c>
      <c r="E2825" s="1">
        <v>0.1935</v>
      </c>
      <c r="F2825" s="1">
        <v>0.0323</v>
      </c>
      <c r="G2825" s="1">
        <v>9.45</v>
      </c>
    </row>
    <row r="2826" spans="1:7">
      <c r="A2826" s="1" t="s">
        <v>193</v>
      </c>
      <c r="B2826" s="1">
        <v>601818</v>
      </c>
      <c r="C2826" s="1" t="s">
        <v>138</v>
      </c>
      <c r="D2826" s="1" t="s">
        <v>1455</v>
      </c>
      <c r="E2826" s="1">
        <v>0.1929</v>
      </c>
      <c r="F2826" s="1">
        <v>0.0021</v>
      </c>
      <c r="G2826" s="1">
        <v>3.73</v>
      </c>
    </row>
    <row r="2827" spans="1:7">
      <c r="A2827" s="1" t="s">
        <v>193</v>
      </c>
      <c r="B2827" s="1">
        <v>603878</v>
      </c>
      <c r="C2827" s="1" t="s">
        <v>3064</v>
      </c>
      <c r="D2827" s="1" t="s">
        <v>365</v>
      </c>
      <c r="E2827" s="1">
        <v>0.1929</v>
      </c>
      <c r="F2827" s="1">
        <v>0.2796</v>
      </c>
      <c r="G2827" s="1">
        <v>11.23</v>
      </c>
    </row>
    <row r="2828" spans="1:7">
      <c r="A2828" s="1" t="s">
        <v>335</v>
      </c>
      <c r="B2828" s="1">
        <v>36</v>
      </c>
      <c r="C2828" s="1" t="s">
        <v>3065</v>
      </c>
      <c r="D2828" s="1" t="s">
        <v>212</v>
      </c>
      <c r="E2828" s="1">
        <v>0.1929</v>
      </c>
      <c r="F2828" s="1">
        <v>0.0429</v>
      </c>
      <c r="G2828" s="1">
        <v>3.97</v>
      </c>
    </row>
    <row r="2829" spans="1:7">
      <c r="A2829" s="1" t="s">
        <v>335</v>
      </c>
      <c r="B2829" s="1">
        <v>598</v>
      </c>
      <c r="C2829" s="1" t="s">
        <v>3066</v>
      </c>
      <c r="D2829" s="1" t="s">
        <v>956</v>
      </c>
      <c r="E2829" s="1">
        <v>0.1921</v>
      </c>
      <c r="F2829" s="1">
        <v>0.0981</v>
      </c>
      <c r="G2829" s="1">
        <v>4.83</v>
      </c>
    </row>
    <row r="2830" spans="1:7">
      <c r="A2830" s="1" t="s">
        <v>335</v>
      </c>
      <c r="B2830" s="1">
        <v>19</v>
      </c>
      <c r="C2830" s="1" t="s">
        <v>3067</v>
      </c>
      <c r="D2830" s="1" t="s">
        <v>311</v>
      </c>
      <c r="E2830" s="1">
        <v>0.1918</v>
      </c>
      <c r="F2830" s="1">
        <v>0.4319</v>
      </c>
      <c r="G2830" s="1">
        <v>9.12</v>
      </c>
    </row>
    <row r="2831" spans="1:7">
      <c r="A2831" s="1" t="s">
        <v>335</v>
      </c>
      <c r="B2831" s="1">
        <v>2659</v>
      </c>
      <c r="C2831" s="1" t="s">
        <v>3068</v>
      </c>
      <c r="D2831" s="1" t="s">
        <v>285</v>
      </c>
      <c r="E2831" s="1">
        <v>0.1918</v>
      </c>
      <c r="F2831" s="1">
        <v>0.0011</v>
      </c>
      <c r="G2831" s="1">
        <v>5.43</v>
      </c>
    </row>
    <row r="2832" spans="1:7">
      <c r="A2832" s="1" t="s">
        <v>335</v>
      </c>
      <c r="B2832" s="1">
        <v>300812</v>
      </c>
      <c r="C2832" s="1" t="s">
        <v>3069</v>
      </c>
      <c r="E2832" s="1">
        <v>0.1918</v>
      </c>
      <c r="F2832" s="1">
        <v>0.3151</v>
      </c>
      <c r="G2832" s="1">
        <v>48.99</v>
      </c>
    </row>
    <row r="2833" spans="1:7">
      <c r="A2833" s="1" t="s">
        <v>335</v>
      </c>
      <c r="B2833" s="1">
        <v>2864</v>
      </c>
      <c r="C2833" s="1" t="s">
        <v>3070</v>
      </c>
      <c r="D2833" s="1" t="s">
        <v>233</v>
      </c>
      <c r="E2833" s="1">
        <v>0.1912</v>
      </c>
      <c r="F2833" s="1">
        <v>0.0558</v>
      </c>
      <c r="G2833" s="1">
        <v>26.29</v>
      </c>
    </row>
    <row r="2834" spans="1:7">
      <c r="A2834" s="1" t="s">
        <v>193</v>
      </c>
      <c r="B2834" s="1">
        <v>600975</v>
      </c>
      <c r="C2834" s="1" t="s">
        <v>3071</v>
      </c>
      <c r="D2834" s="1" t="s">
        <v>214</v>
      </c>
      <c r="E2834" s="1">
        <v>0.1911</v>
      </c>
      <c r="F2834" s="1">
        <v>0.7027</v>
      </c>
      <c r="G2834" s="1">
        <v>8.72</v>
      </c>
    </row>
    <row r="2835" spans="1:7">
      <c r="A2835" s="1" t="s">
        <v>335</v>
      </c>
      <c r="B2835" s="1">
        <v>2203</v>
      </c>
      <c r="C2835" s="1" t="s">
        <v>3072</v>
      </c>
      <c r="D2835" s="1" t="s">
        <v>222</v>
      </c>
      <c r="E2835" s="1">
        <v>0.1909</v>
      </c>
      <c r="F2835" s="1">
        <v>0.1224</v>
      </c>
      <c r="G2835" s="1">
        <v>9.24</v>
      </c>
    </row>
    <row r="2836" spans="1:7">
      <c r="A2836" s="1" t="s">
        <v>193</v>
      </c>
      <c r="B2836" s="1">
        <v>600219</v>
      </c>
      <c r="C2836" s="1" t="s">
        <v>3073</v>
      </c>
      <c r="D2836" s="1" t="s">
        <v>222</v>
      </c>
      <c r="E2836" s="1">
        <v>0.1908</v>
      </c>
      <c r="F2836" s="1">
        <v>0.1334</v>
      </c>
      <c r="G2836" s="1">
        <v>2.09</v>
      </c>
    </row>
    <row r="2837" spans="1:7">
      <c r="A2837" s="1" t="s">
        <v>335</v>
      </c>
      <c r="B2837" s="1">
        <v>2500</v>
      </c>
      <c r="C2837" s="1" t="s">
        <v>3074</v>
      </c>
      <c r="D2837" s="1" t="s">
        <v>273</v>
      </c>
      <c r="E2837" s="1">
        <v>0.1903</v>
      </c>
      <c r="F2837" s="1">
        <v>0.083</v>
      </c>
      <c r="G2837" s="1">
        <v>7.08</v>
      </c>
    </row>
    <row r="2838" spans="1:7">
      <c r="A2838" s="1" t="s">
        <v>335</v>
      </c>
      <c r="B2838" s="1">
        <v>2766</v>
      </c>
      <c r="C2838" s="1" t="s">
        <v>3075</v>
      </c>
      <c r="D2838" s="1" t="s">
        <v>242</v>
      </c>
      <c r="E2838" s="1">
        <v>0.1899</v>
      </c>
      <c r="F2838" s="1">
        <v>1</v>
      </c>
      <c r="G2838" s="1">
        <v>3.8</v>
      </c>
    </row>
    <row r="2839" spans="1:7">
      <c r="A2839" s="1" t="s">
        <v>335</v>
      </c>
      <c r="B2839" s="1">
        <v>300231</v>
      </c>
      <c r="C2839" s="1" t="s">
        <v>3076</v>
      </c>
      <c r="D2839" s="1" t="s">
        <v>455</v>
      </c>
      <c r="E2839" s="1">
        <v>0.1899</v>
      </c>
      <c r="F2839" s="1">
        <v>0.2282</v>
      </c>
      <c r="G2839" s="1">
        <v>8.57</v>
      </c>
    </row>
    <row r="2840" spans="1:7">
      <c r="A2840" s="1" t="s">
        <v>193</v>
      </c>
      <c r="B2840" s="1">
        <v>600847</v>
      </c>
      <c r="C2840" s="1" t="s">
        <v>3077</v>
      </c>
      <c r="D2840" s="1" t="s">
        <v>370</v>
      </c>
      <c r="E2840" s="1">
        <v>0.1898</v>
      </c>
      <c r="F2840" s="1">
        <v>0.0633</v>
      </c>
      <c r="G2840" s="1">
        <v>10.3</v>
      </c>
    </row>
    <row r="2841" spans="1:7">
      <c r="A2841" s="1" t="s">
        <v>193</v>
      </c>
      <c r="B2841" s="1">
        <v>603800</v>
      </c>
      <c r="C2841" s="1" t="s">
        <v>3078</v>
      </c>
      <c r="D2841" s="1" t="s">
        <v>654</v>
      </c>
      <c r="E2841" s="1">
        <v>0.1897</v>
      </c>
      <c r="F2841" s="1">
        <v>0.1268</v>
      </c>
      <c r="G2841" s="1">
        <v>11.15</v>
      </c>
    </row>
    <row r="2842" spans="1:7">
      <c r="A2842" s="1" t="s">
        <v>193</v>
      </c>
      <c r="B2842" s="1">
        <v>603256</v>
      </c>
      <c r="C2842" s="1" t="s">
        <v>3079</v>
      </c>
      <c r="D2842" s="1" t="s">
        <v>448</v>
      </c>
      <c r="E2842" s="1">
        <v>0.1895</v>
      </c>
      <c r="F2842" s="1">
        <v>0.0368</v>
      </c>
      <c r="G2842" s="1">
        <v>10.49</v>
      </c>
    </row>
    <row r="2843" spans="1:7">
      <c r="A2843" s="1" t="s">
        <v>193</v>
      </c>
      <c r="B2843" s="1">
        <v>600728</v>
      </c>
      <c r="C2843" s="1" t="s">
        <v>3080</v>
      </c>
      <c r="D2843" s="1" t="s">
        <v>455</v>
      </c>
      <c r="E2843" s="1">
        <v>0.1889</v>
      </c>
      <c r="F2843" s="1">
        <v>0.0217</v>
      </c>
      <c r="G2843" s="1">
        <v>9.35</v>
      </c>
    </row>
    <row r="2844" spans="1:7">
      <c r="A2844" s="1" t="s">
        <v>193</v>
      </c>
      <c r="B2844" s="1">
        <v>603908</v>
      </c>
      <c r="C2844" s="1" t="s">
        <v>3081</v>
      </c>
      <c r="D2844" s="1" t="s">
        <v>201</v>
      </c>
      <c r="E2844" s="1">
        <v>0.1886</v>
      </c>
      <c r="F2844" s="1">
        <v>0.3173</v>
      </c>
      <c r="G2844" s="1">
        <v>22.44</v>
      </c>
    </row>
    <row r="2845" spans="1:7">
      <c r="A2845" s="1" t="s">
        <v>335</v>
      </c>
      <c r="B2845" s="1">
        <v>2508</v>
      </c>
      <c r="C2845" s="1" t="s">
        <v>3082</v>
      </c>
      <c r="D2845" s="1" t="s">
        <v>265</v>
      </c>
      <c r="E2845" s="1">
        <v>0.188</v>
      </c>
      <c r="F2845" s="1">
        <v>0.4154</v>
      </c>
      <c r="G2845" s="1">
        <v>31.88</v>
      </c>
    </row>
    <row r="2846" spans="1:7">
      <c r="A2846" s="1" t="s">
        <v>193</v>
      </c>
      <c r="B2846" s="1">
        <v>600017</v>
      </c>
      <c r="C2846" s="1" t="s">
        <v>3083</v>
      </c>
      <c r="D2846" s="1" t="s">
        <v>195</v>
      </c>
      <c r="E2846" s="1">
        <v>0.1875</v>
      </c>
      <c r="F2846" s="1">
        <v>0.0008</v>
      </c>
      <c r="G2846" s="1">
        <v>2.43</v>
      </c>
    </row>
    <row r="2847" spans="1:7">
      <c r="A2847" s="1" t="s">
        <v>335</v>
      </c>
      <c r="B2847" s="1">
        <v>2649</v>
      </c>
      <c r="C2847" s="1" t="s">
        <v>3084</v>
      </c>
      <c r="D2847" s="1" t="s">
        <v>455</v>
      </c>
      <c r="E2847" s="1">
        <v>0.1873</v>
      </c>
      <c r="F2847" s="1">
        <v>0.0379</v>
      </c>
      <c r="G2847" s="1">
        <v>8.73</v>
      </c>
    </row>
    <row r="2848" spans="1:7">
      <c r="A2848" s="1" t="s">
        <v>193</v>
      </c>
      <c r="B2848" s="1">
        <v>600995</v>
      </c>
      <c r="C2848" s="1" t="s">
        <v>3085</v>
      </c>
      <c r="D2848" s="1" t="s">
        <v>230</v>
      </c>
      <c r="E2848" s="1">
        <v>0.1866</v>
      </c>
      <c r="F2848" s="1">
        <v>0.1412</v>
      </c>
      <c r="G2848" s="1">
        <v>7.77</v>
      </c>
    </row>
    <row r="2849" spans="1:7">
      <c r="A2849" s="1" t="s">
        <v>335</v>
      </c>
      <c r="B2849" s="1">
        <v>2057</v>
      </c>
      <c r="C2849" s="1" t="s">
        <v>3086</v>
      </c>
      <c r="D2849" s="1" t="s">
        <v>309</v>
      </c>
      <c r="E2849" s="1">
        <v>0.1863</v>
      </c>
      <c r="F2849" s="1">
        <v>0.2499</v>
      </c>
      <c r="G2849" s="1">
        <v>6.49</v>
      </c>
    </row>
    <row r="2850" spans="1:7">
      <c r="A2850" s="1" t="s">
        <v>193</v>
      </c>
      <c r="B2850" s="1">
        <v>600070</v>
      </c>
      <c r="C2850" s="1" t="s">
        <v>3087</v>
      </c>
      <c r="D2850" s="1" t="s">
        <v>276</v>
      </c>
      <c r="E2850" s="1">
        <v>0.1862</v>
      </c>
      <c r="F2850" s="1">
        <v>0.1591</v>
      </c>
      <c r="G2850" s="1">
        <v>9.14</v>
      </c>
    </row>
    <row r="2851" spans="1:7">
      <c r="A2851" s="1" t="s">
        <v>193</v>
      </c>
      <c r="B2851" s="1">
        <v>603636</v>
      </c>
      <c r="C2851" s="1" t="s">
        <v>3088</v>
      </c>
      <c r="D2851" s="1" t="s">
        <v>242</v>
      </c>
      <c r="E2851" s="1">
        <v>0.1861</v>
      </c>
      <c r="F2851" s="1">
        <v>0.0914</v>
      </c>
      <c r="G2851" s="1">
        <v>12.25</v>
      </c>
    </row>
    <row r="2852" spans="1:7">
      <c r="A2852" s="1" t="s">
        <v>335</v>
      </c>
      <c r="B2852" s="1">
        <v>2896</v>
      </c>
      <c r="C2852" s="1" t="s">
        <v>3089</v>
      </c>
      <c r="D2852" s="1" t="s">
        <v>237</v>
      </c>
      <c r="E2852" s="1">
        <v>0.1855</v>
      </c>
      <c r="F2852" s="1">
        <v>0.0031</v>
      </c>
      <c r="G2852" s="1">
        <v>19.81</v>
      </c>
    </row>
    <row r="2853" spans="1:7">
      <c r="A2853" s="1" t="s">
        <v>193</v>
      </c>
      <c r="B2853" s="1">
        <v>600812</v>
      </c>
      <c r="C2853" s="1" t="s">
        <v>3090</v>
      </c>
      <c r="D2853" s="1" t="s">
        <v>342</v>
      </c>
      <c r="E2853" s="1">
        <v>0.1854</v>
      </c>
      <c r="F2853" s="1">
        <v>0.6756</v>
      </c>
      <c r="G2853" s="1">
        <v>8.75</v>
      </c>
    </row>
    <row r="2854" spans="1:7">
      <c r="A2854" s="1" t="s">
        <v>193</v>
      </c>
      <c r="B2854" s="1">
        <v>600862</v>
      </c>
      <c r="C2854" s="1" t="s">
        <v>3091</v>
      </c>
      <c r="D2854" s="1" t="s">
        <v>521</v>
      </c>
      <c r="E2854" s="1">
        <v>0.1854</v>
      </c>
      <c r="F2854" s="1">
        <v>0.7108</v>
      </c>
      <c r="G2854" s="1">
        <v>14.73</v>
      </c>
    </row>
    <row r="2855" spans="1:7">
      <c r="A2855" s="1" t="s">
        <v>335</v>
      </c>
      <c r="B2855" s="1">
        <v>2402</v>
      </c>
      <c r="C2855" s="1" t="s">
        <v>3092</v>
      </c>
      <c r="D2855" s="1" t="s">
        <v>370</v>
      </c>
      <c r="E2855" s="1">
        <v>0.1853</v>
      </c>
      <c r="F2855" s="1">
        <v>0.6628</v>
      </c>
      <c r="G2855" s="1">
        <v>14.02</v>
      </c>
    </row>
    <row r="2856" spans="1:7">
      <c r="A2856" s="1" t="s">
        <v>193</v>
      </c>
      <c r="B2856" s="1">
        <v>688009</v>
      </c>
      <c r="C2856" s="1" t="s">
        <v>3093</v>
      </c>
      <c r="D2856" s="1" t="s">
        <v>359</v>
      </c>
      <c r="E2856" s="1">
        <v>0.1852</v>
      </c>
      <c r="F2856" s="1">
        <v>0.0106</v>
      </c>
      <c r="G2856" s="1">
        <v>6.16</v>
      </c>
    </row>
    <row r="2857" spans="1:7">
      <c r="A2857" s="1" t="s">
        <v>193</v>
      </c>
      <c r="B2857" s="1">
        <v>603722</v>
      </c>
      <c r="C2857" s="1" t="s">
        <v>3094</v>
      </c>
      <c r="D2857" s="1" t="s">
        <v>309</v>
      </c>
      <c r="E2857" s="1">
        <v>0.1849</v>
      </c>
      <c r="F2857" s="1">
        <v>0.3961</v>
      </c>
      <c r="G2857" s="1">
        <v>26.03</v>
      </c>
    </row>
    <row r="2858" spans="1:7">
      <c r="A2858" s="1" t="s">
        <v>193</v>
      </c>
      <c r="B2858" s="1">
        <v>600876</v>
      </c>
      <c r="C2858" s="1" t="s">
        <v>3095</v>
      </c>
      <c r="D2858" s="1" t="s">
        <v>448</v>
      </c>
      <c r="E2858" s="1">
        <v>0.1848</v>
      </c>
      <c r="F2858" s="1">
        <v>0.1099</v>
      </c>
      <c r="G2858" s="1">
        <v>13.12</v>
      </c>
    </row>
    <row r="2859" spans="1:7">
      <c r="A2859" s="1" t="s">
        <v>335</v>
      </c>
      <c r="B2859" s="1">
        <v>300730</v>
      </c>
      <c r="C2859" s="1" t="s">
        <v>3096</v>
      </c>
      <c r="D2859" s="1" t="s">
        <v>242</v>
      </c>
      <c r="E2859" s="1">
        <v>0.1848</v>
      </c>
      <c r="F2859" s="1">
        <v>0.0069</v>
      </c>
      <c r="G2859" s="1">
        <v>12.9</v>
      </c>
    </row>
    <row r="2860" spans="1:7">
      <c r="A2860" s="1" t="s">
        <v>193</v>
      </c>
      <c r="B2860" s="1">
        <v>600735</v>
      </c>
      <c r="C2860" s="1" t="s">
        <v>3097</v>
      </c>
      <c r="D2860" s="1" t="s">
        <v>307</v>
      </c>
      <c r="E2860" s="1">
        <v>0.1847</v>
      </c>
      <c r="F2860" s="1">
        <v>0.0088</v>
      </c>
      <c r="G2860" s="1">
        <v>5.09</v>
      </c>
    </row>
    <row r="2861" spans="1:7">
      <c r="A2861" s="1" t="s">
        <v>335</v>
      </c>
      <c r="B2861" s="1">
        <v>300401</v>
      </c>
      <c r="C2861" s="1" t="s">
        <v>3098</v>
      </c>
      <c r="D2861" s="1" t="s">
        <v>348</v>
      </c>
      <c r="E2861" s="1">
        <v>0.1843</v>
      </c>
      <c r="F2861" s="1">
        <v>0.1157</v>
      </c>
      <c r="G2861" s="1">
        <v>13.65</v>
      </c>
    </row>
    <row r="2862" spans="1:7">
      <c r="A2862" s="1" t="s">
        <v>193</v>
      </c>
      <c r="B2862" s="1">
        <v>603757</v>
      </c>
      <c r="C2862" s="1" t="s">
        <v>3099</v>
      </c>
      <c r="D2862" s="1" t="s">
        <v>237</v>
      </c>
      <c r="E2862" s="1">
        <v>0.1842</v>
      </c>
      <c r="F2862" s="1">
        <v>0.0716</v>
      </c>
      <c r="G2862" s="1">
        <v>14.47</v>
      </c>
    </row>
    <row r="2863" spans="1:7">
      <c r="A2863" s="1" t="s">
        <v>335</v>
      </c>
      <c r="B2863" s="1">
        <v>2976</v>
      </c>
      <c r="C2863" s="1" t="s">
        <v>3100</v>
      </c>
      <c r="E2863" s="1">
        <v>0.1842</v>
      </c>
      <c r="F2863" s="1">
        <v>0.1842</v>
      </c>
      <c r="G2863" s="1">
        <v>31.84</v>
      </c>
    </row>
    <row r="2864" spans="1:7">
      <c r="A2864" s="1" t="s">
        <v>335</v>
      </c>
      <c r="B2864" s="1">
        <v>2593</v>
      </c>
      <c r="C2864" s="1" t="s">
        <v>3101</v>
      </c>
      <c r="D2864" s="1" t="s">
        <v>283</v>
      </c>
      <c r="E2864" s="1">
        <v>0.184</v>
      </c>
      <c r="F2864" s="1">
        <v>0.1305</v>
      </c>
      <c r="G2864" s="1">
        <v>3.49</v>
      </c>
    </row>
    <row r="2865" spans="1:7">
      <c r="A2865" s="1" t="s">
        <v>335</v>
      </c>
      <c r="B2865" s="1">
        <v>300038</v>
      </c>
      <c r="C2865" s="1" t="s">
        <v>3102</v>
      </c>
      <c r="D2865" s="1" t="s">
        <v>325</v>
      </c>
      <c r="E2865" s="1">
        <v>0.184</v>
      </c>
      <c r="F2865" s="1">
        <v>0.2095</v>
      </c>
      <c r="G2865" s="1">
        <v>8.07</v>
      </c>
    </row>
    <row r="2866" spans="1:7">
      <c r="A2866" s="1" t="s">
        <v>335</v>
      </c>
      <c r="B2866" s="1">
        <v>300087</v>
      </c>
      <c r="C2866" s="1" t="s">
        <v>3103</v>
      </c>
      <c r="D2866" s="1" t="s">
        <v>214</v>
      </c>
      <c r="E2866" s="1">
        <v>0.184</v>
      </c>
      <c r="F2866" s="1">
        <v>0.9986</v>
      </c>
      <c r="G2866" s="1">
        <v>12.74</v>
      </c>
    </row>
    <row r="2867" spans="1:7">
      <c r="A2867" s="1" t="s">
        <v>193</v>
      </c>
      <c r="B2867" s="1">
        <v>601598</v>
      </c>
      <c r="C2867" s="1" t="s">
        <v>3104</v>
      </c>
      <c r="D2867" s="1" t="s">
        <v>209</v>
      </c>
      <c r="E2867" s="1">
        <v>0.1839</v>
      </c>
      <c r="F2867" s="1">
        <v>0.0968</v>
      </c>
      <c r="G2867" s="1">
        <v>3.26</v>
      </c>
    </row>
    <row r="2868" spans="1:7">
      <c r="A2868" s="1" t="s">
        <v>335</v>
      </c>
      <c r="B2868" s="1">
        <v>2718</v>
      </c>
      <c r="C2868" s="1" t="s">
        <v>3105</v>
      </c>
      <c r="D2868" s="1" t="s">
        <v>305</v>
      </c>
      <c r="E2868" s="1">
        <v>0.1835</v>
      </c>
      <c r="F2868" s="1">
        <v>0.0013</v>
      </c>
      <c r="G2868" s="1">
        <v>12.77</v>
      </c>
    </row>
    <row r="2869" spans="1:7">
      <c r="A2869" s="1" t="s">
        <v>335</v>
      </c>
      <c r="B2869" s="1">
        <v>38</v>
      </c>
      <c r="C2869" s="1" t="s">
        <v>3106</v>
      </c>
      <c r="D2869" s="1" t="s">
        <v>206</v>
      </c>
      <c r="E2869" s="1">
        <v>0.1833</v>
      </c>
      <c r="F2869" s="1">
        <v>0.0796</v>
      </c>
      <c r="G2869" s="1">
        <v>10.05</v>
      </c>
    </row>
    <row r="2870" spans="1:7">
      <c r="A2870" s="1" t="s">
        <v>193</v>
      </c>
      <c r="B2870" s="1">
        <v>600252</v>
      </c>
      <c r="C2870" s="1" t="s">
        <v>3107</v>
      </c>
      <c r="D2870" s="1" t="s">
        <v>233</v>
      </c>
      <c r="E2870" s="1">
        <v>0.1831</v>
      </c>
      <c r="F2870" s="1">
        <v>0.1309</v>
      </c>
      <c r="G2870" s="1">
        <v>3.38</v>
      </c>
    </row>
    <row r="2871" spans="1:7">
      <c r="A2871" s="1" t="s">
        <v>335</v>
      </c>
      <c r="B2871" s="1">
        <v>2221</v>
      </c>
      <c r="C2871" s="1" t="s">
        <v>3108</v>
      </c>
      <c r="D2871" s="1" t="s">
        <v>259</v>
      </c>
      <c r="E2871" s="1">
        <v>0.1827</v>
      </c>
      <c r="F2871" s="1">
        <v>0.1176</v>
      </c>
      <c r="G2871" s="1">
        <v>9.52</v>
      </c>
    </row>
    <row r="2872" spans="1:7">
      <c r="A2872" s="1" t="s">
        <v>335</v>
      </c>
      <c r="B2872" s="1">
        <v>300390</v>
      </c>
      <c r="C2872" s="1" t="s">
        <v>3109</v>
      </c>
      <c r="D2872" s="1" t="s">
        <v>370</v>
      </c>
      <c r="E2872" s="1">
        <v>0.1826</v>
      </c>
      <c r="F2872" s="1">
        <v>0.7769</v>
      </c>
      <c r="G2872" s="1">
        <v>10.64</v>
      </c>
    </row>
    <row r="2873" spans="1:7">
      <c r="A2873" s="1" t="s">
        <v>335</v>
      </c>
      <c r="B2873" s="1">
        <v>2887</v>
      </c>
      <c r="C2873" s="1" t="s">
        <v>3110</v>
      </c>
      <c r="D2873" s="1" t="s">
        <v>359</v>
      </c>
      <c r="E2873" s="1">
        <v>0.1824</v>
      </c>
      <c r="F2873" s="1">
        <v>0.5097</v>
      </c>
      <c r="G2873" s="1">
        <v>17.22</v>
      </c>
    </row>
    <row r="2874" spans="1:7">
      <c r="A2874" s="1" t="s">
        <v>335</v>
      </c>
      <c r="B2874" s="1">
        <v>300697</v>
      </c>
      <c r="C2874" s="1" t="s">
        <v>3111</v>
      </c>
      <c r="D2874" s="1" t="s">
        <v>222</v>
      </c>
      <c r="E2874" s="1">
        <v>0.1822</v>
      </c>
      <c r="F2874" s="1">
        <v>0.2928</v>
      </c>
      <c r="G2874" s="1">
        <v>13.76</v>
      </c>
    </row>
    <row r="2875" spans="1:7">
      <c r="A2875" s="1" t="s">
        <v>193</v>
      </c>
      <c r="B2875" s="1">
        <v>603095</v>
      </c>
      <c r="C2875" s="1" t="s">
        <v>3112</v>
      </c>
      <c r="E2875" s="1">
        <v>0.1818</v>
      </c>
      <c r="F2875" s="1">
        <v>0.1818</v>
      </c>
      <c r="G2875" s="1">
        <v>27.57</v>
      </c>
    </row>
    <row r="2876" spans="1:7">
      <c r="A2876" s="1" t="s">
        <v>193</v>
      </c>
      <c r="B2876" s="1">
        <v>603927</v>
      </c>
      <c r="C2876" s="1" t="s">
        <v>3113</v>
      </c>
      <c r="D2876" s="1" t="s">
        <v>242</v>
      </c>
      <c r="E2876" s="1">
        <v>0.1818</v>
      </c>
      <c r="F2876" s="1">
        <v>0.2208</v>
      </c>
      <c r="G2876" s="1">
        <v>59.95</v>
      </c>
    </row>
    <row r="2877" spans="1:7">
      <c r="A2877" s="1" t="s">
        <v>335</v>
      </c>
      <c r="B2877" s="1">
        <v>2980</v>
      </c>
      <c r="C2877" s="1" t="s">
        <v>3114</v>
      </c>
      <c r="E2877" s="1">
        <v>0.1818</v>
      </c>
      <c r="F2877" s="1">
        <v>0.8182</v>
      </c>
      <c r="G2877" s="1">
        <v>37.87</v>
      </c>
    </row>
    <row r="2878" spans="1:7">
      <c r="A2878" s="1" t="s">
        <v>193</v>
      </c>
      <c r="B2878" s="1">
        <v>600468</v>
      </c>
      <c r="C2878" s="1" t="s">
        <v>3115</v>
      </c>
      <c r="D2878" s="1" t="s">
        <v>220</v>
      </c>
      <c r="E2878" s="1">
        <v>0.1816</v>
      </c>
      <c r="F2878" s="1">
        <v>0.28</v>
      </c>
      <c r="G2878" s="1">
        <v>4.67</v>
      </c>
    </row>
    <row r="2879" spans="1:7">
      <c r="A2879" s="1" t="s">
        <v>335</v>
      </c>
      <c r="B2879" s="1">
        <v>2283</v>
      </c>
      <c r="C2879" s="1" t="s">
        <v>3116</v>
      </c>
      <c r="D2879" s="1" t="s">
        <v>283</v>
      </c>
      <c r="E2879" s="1">
        <v>0.1816</v>
      </c>
      <c r="F2879" s="1">
        <v>0.1338</v>
      </c>
      <c r="G2879" s="1">
        <v>4.07</v>
      </c>
    </row>
    <row r="2880" spans="1:7">
      <c r="A2880" s="1" t="s">
        <v>193</v>
      </c>
      <c r="B2880" s="1">
        <v>603488</v>
      </c>
      <c r="C2880" s="1" t="s">
        <v>3117</v>
      </c>
      <c r="D2880" s="1" t="s">
        <v>220</v>
      </c>
      <c r="E2880" s="1">
        <v>0.1814</v>
      </c>
      <c r="F2880" s="1">
        <v>0.4488</v>
      </c>
      <c r="G2880" s="1">
        <v>8.81</v>
      </c>
    </row>
    <row r="2881" spans="1:7">
      <c r="A2881" s="1" t="s">
        <v>335</v>
      </c>
      <c r="B2881" s="1">
        <v>2846</v>
      </c>
      <c r="C2881" s="1" t="s">
        <v>3118</v>
      </c>
      <c r="D2881" s="1" t="s">
        <v>298</v>
      </c>
      <c r="E2881" s="1">
        <v>0.1812</v>
      </c>
      <c r="F2881" s="1">
        <v>0.4804</v>
      </c>
      <c r="G2881" s="1">
        <v>16.99</v>
      </c>
    </row>
    <row r="2882" spans="1:7">
      <c r="A2882" s="1" t="s">
        <v>335</v>
      </c>
      <c r="B2882" s="1">
        <v>300321</v>
      </c>
      <c r="C2882" s="1" t="s">
        <v>3119</v>
      </c>
      <c r="D2882" s="1" t="s">
        <v>270</v>
      </c>
      <c r="E2882" s="1">
        <v>0.18</v>
      </c>
      <c r="F2882" s="1">
        <v>0.3952</v>
      </c>
      <c r="G2882" s="1">
        <v>16.48</v>
      </c>
    </row>
    <row r="2883" spans="1:7">
      <c r="A2883" s="1" t="s">
        <v>335</v>
      </c>
      <c r="B2883" s="1">
        <v>300021</v>
      </c>
      <c r="C2883" s="1" t="s">
        <v>3120</v>
      </c>
      <c r="D2883" s="1" t="s">
        <v>318</v>
      </c>
      <c r="E2883" s="1">
        <v>0.1794</v>
      </c>
      <c r="F2883" s="1">
        <v>0.0471</v>
      </c>
      <c r="G2883" s="1">
        <v>4.65</v>
      </c>
    </row>
    <row r="2884" spans="1:7">
      <c r="A2884" s="1" t="s">
        <v>193</v>
      </c>
      <c r="B2884" s="1">
        <v>600535</v>
      </c>
      <c r="C2884" s="1" t="s">
        <v>3121</v>
      </c>
      <c r="D2884" s="1" t="s">
        <v>233</v>
      </c>
      <c r="E2884" s="1">
        <v>0.1793</v>
      </c>
      <c r="F2884" s="1">
        <v>0.0066</v>
      </c>
      <c r="G2884" s="1">
        <v>14.01</v>
      </c>
    </row>
    <row r="2885" spans="1:7">
      <c r="A2885" s="1" t="s">
        <v>335</v>
      </c>
      <c r="B2885" s="1">
        <v>2059</v>
      </c>
      <c r="C2885" s="1" t="s">
        <v>3122</v>
      </c>
      <c r="D2885" s="1" t="s">
        <v>235</v>
      </c>
      <c r="E2885" s="1">
        <v>0.1791</v>
      </c>
      <c r="F2885" s="1">
        <v>0.0797</v>
      </c>
      <c r="G2885" s="1">
        <v>4.95</v>
      </c>
    </row>
    <row r="2886" spans="1:7">
      <c r="A2886" s="1" t="s">
        <v>335</v>
      </c>
      <c r="B2886" s="1">
        <v>2189</v>
      </c>
      <c r="C2886" s="1" t="s">
        <v>3123</v>
      </c>
      <c r="D2886" s="1" t="s">
        <v>546</v>
      </c>
      <c r="E2886" s="1">
        <v>0.1786</v>
      </c>
      <c r="F2886" s="1">
        <v>0.0961</v>
      </c>
      <c r="G2886" s="1">
        <v>15.53</v>
      </c>
    </row>
    <row r="2887" spans="1:7">
      <c r="A2887" s="1" t="s">
        <v>335</v>
      </c>
      <c r="B2887" s="1">
        <v>2048</v>
      </c>
      <c r="C2887" s="1" t="s">
        <v>3124</v>
      </c>
      <c r="D2887" s="1" t="s">
        <v>283</v>
      </c>
      <c r="E2887" s="1">
        <v>0.1778</v>
      </c>
      <c r="F2887" s="1">
        <v>0.2778</v>
      </c>
      <c r="G2887" s="1">
        <v>17.78</v>
      </c>
    </row>
    <row r="2888" spans="1:7">
      <c r="A2888" s="1" t="s">
        <v>193</v>
      </c>
      <c r="B2888" s="1">
        <v>603050</v>
      </c>
      <c r="C2888" s="1" t="s">
        <v>3125</v>
      </c>
      <c r="D2888" s="1" t="s">
        <v>220</v>
      </c>
      <c r="E2888" s="1">
        <v>0.1777</v>
      </c>
      <c r="F2888" s="1">
        <v>0.3836</v>
      </c>
      <c r="G2888" s="1">
        <v>13.28</v>
      </c>
    </row>
    <row r="2889" spans="1:7">
      <c r="A2889" s="1" t="s">
        <v>335</v>
      </c>
      <c r="B2889" s="1">
        <v>300819</v>
      </c>
      <c r="C2889" s="1" t="s">
        <v>3126</v>
      </c>
      <c r="E2889" s="1">
        <v>0.1765</v>
      </c>
      <c r="F2889" s="1">
        <v>0.1176</v>
      </c>
      <c r="G2889" s="1">
        <v>22.33</v>
      </c>
    </row>
    <row r="2890" spans="1:7">
      <c r="A2890" s="1" t="s">
        <v>335</v>
      </c>
      <c r="B2890" s="1">
        <v>2273</v>
      </c>
      <c r="C2890" s="1" t="s">
        <v>3127</v>
      </c>
      <c r="D2890" s="1" t="s">
        <v>546</v>
      </c>
      <c r="E2890" s="1">
        <v>0.176</v>
      </c>
      <c r="F2890" s="1">
        <v>0.1192</v>
      </c>
      <c r="G2890" s="1">
        <v>14.72</v>
      </c>
    </row>
    <row r="2891" spans="1:7">
      <c r="A2891" s="1" t="s">
        <v>335</v>
      </c>
      <c r="B2891" s="1">
        <v>538</v>
      </c>
      <c r="C2891" s="1" t="s">
        <v>57</v>
      </c>
      <c r="D2891" s="1" t="s">
        <v>233</v>
      </c>
      <c r="E2891" s="1">
        <v>0.1758</v>
      </c>
      <c r="F2891" s="1">
        <v>0.0596</v>
      </c>
      <c r="G2891" s="1">
        <v>90.32</v>
      </c>
    </row>
    <row r="2892" spans="1:7">
      <c r="A2892" s="1" t="s">
        <v>193</v>
      </c>
      <c r="B2892" s="1">
        <v>600251</v>
      </c>
      <c r="C2892" s="1" t="s">
        <v>3128</v>
      </c>
      <c r="D2892" s="1" t="s">
        <v>214</v>
      </c>
      <c r="E2892" s="1">
        <v>0.1755</v>
      </c>
      <c r="F2892" s="1">
        <v>0.0861</v>
      </c>
      <c r="G2892" s="1">
        <v>6.16</v>
      </c>
    </row>
    <row r="2893" spans="1:7">
      <c r="A2893" s="1" t="s">
        <v>335</v>
      </c>
      <c r="B2893" s="1">
        <v>887</v>
      </c>
      <c r="C2893" s="1" t="s">
        <v>65</v>
      </c>
      <c r="D2893" s="1" t="s">
        <v>283</v>
      </c>
      <c r="E2893" s="1">
        <v>0.1752</v>
      </c>
      <c r="F2893" s="1">
        <v>0.0027</v>
      </c>
      <c r="G2893" s="1">
        <v>7.71</v>
      </c>
    </row>
    <row r="2894" spans="1:7">
      <c r="A2894" s="1" t="s">
        <v>335</v>
      </c>
      <c r="B2894" s="1">
        <v>420</v>
      </c>
      <c r="C2894" s="1" t="s">
        <v>3129</v>
      </c>
      <c r="D2894" s="1" t="s">
        <v>270</v>
      </c>
      <c r="E2894" s="1">
        <v>0.1751</v>
      </c>
      <c r="F2894" s="1">
        <v>0.0708</v>
      </c>
      <c r="G2894" s="1">
        <v>2.21</v>
      </c>
    </row>
    <row r="2895" spans="1:7">
      <c r="A2895" s="1" t="s">
        <v>335</v>
      </c>
      <c r="B2895" s="1">
        <v>2907</v>
      </c>
      <c r="C2895" s="1" t="s">
        <v>3130</v>
      </c>
      <c r="D2895" s="1" t="s">
        <v>342</v>
      </c>
      <c r="E2895" s="1">
        <v>0.1748</v>
      </c>
      <c r="F2895" s="1">
        <v>0.1046</v>
      </c>
      <c r="G2895" s="1">
        <v>17.78</v>
      </c>
    </row>
    <row r="2896" spans="1:7">
      <c r="A2896" s="1" t="s">
        <v>193</v>
      </c>
      <c r="B2896" s="1">
        <v>601038</v>
      </c>
      <c r="C2896" s="1" t="s">
        <v>3131</v>
      </c>
      <c r="D2896" s="1" t="s">
        <v>318</v>
      </c>
      <c r="E2896" s="1">
        <v>0.1746</v>
      </c>
      <c r="F2896" s="1">
        <v>0.2916</v>
      </c>
      <c r="G2896" s="1">
        <v>7.04</v>
      </c>
    </row>
    <row r="2897" spans="1:7">
      <c r="A2897" s="1" t="s">
        <v>335</v>
      </c>
      <c r="B2897" s="1">
        <v>300063</v>
      </c>
      <c r="C2897" s="1" t="s">
        <v>3132</v>
      </c>
      <c r="D2897" s="1" t="s">
        <v>206</v>
      </c>
      <c r="E2897" s="1">
        <v>0.1745</v>
      </c>
      <c r="F2897" s="1">
        <v>0.7059</v>
      </c>
      <c r="G2897" s="1">
        <v>5.42</v>
      </c>
    </row>
    <row r="2898" spans="1:7">
      <c r="A2898" s="1" t="s">
        <v>193</v>
      </c>
      <c r="B2898" s="1">
        <v>600693</v>
      </c>
      <c r="C2898" s="1" t="s">
        <v>3133</v>
      </c>
      <c r="D2898" s="1" t="s">
        <v>218</v>
      </c>
      <c r="E2898" s="1">
        <v>0.1738</v>
      </c>
      <c r="F2898" s="1">
        <v>0.0042</v>
      </c>
      <c r="G2898" s="1">
        <v>4.82</v>
      </c>
    </row>
    <row r="2899" spans="1:7">
      <c r="A2899" s="1" t="s">
        <v>193</v>
      </c>
      <c r="B2899" s="1">
        <v>601916</v>
      </c>
      <c r="C2899" s="1" t="s">
        <v>3134</v>
      </c>
      <c r="D2899" s="1" t="s">
        <v>1455</v>
      </c>
      <c r="E2899" s="1">
        <v>0.1731</v>
      </c>
      <c r="F2899" s="1">
        <v>0.0288</v>
      </c>
      <c r="G2899" s="1">
        <v>4.08</v>
      </c>
    </row>
    <row r="2900" spans="1:7">
      <c r="A2900" s="1" t="s">
        <v>193</v>
      </c>
      <c r="B2900" s="1">
        <v>900946</v>
      </c>
      <c r="C2900" s="1" t="s">
        <v>3135</v>
      </c>
      <c r="E2900" s="1">
        <v>0.1731</v>
      </c>
      <c r="F2900" s="1">
        <v>0.0005</v>
      </c>
      <c r="G2900" s="1">
        <v>0.142</v>
      </c>
    </row>
    <row r="2901" spans="1:7">
      <c r="A2901" s="1" t="s">
        <v>335</v>
      </c>
      <c r="B2901" s="1">
        <v>2877</v>
      </c>
      <c r="C2901" s="1" t="s">
        <v>3136</v>
      </c>
      <c r="D2901" s="1" t="s">
        <v>237</v>
      </c>
      <c r="E2901" s="1">
        <v>0.1718</v>
      </c>
      <c r="F2901" s="1">
        <v>0.0113</v>
      </c>
      <c r="G2901" s="1">
        <v>7.35</v>
      </c>
    </row>
    <row r="2902" spans="1:7">
      <c r="A2902" s="1" t="s">
        <v>193</v>
      </c>
      <c r="B2902" s="1">
        <v>600163</v>
      </c>
      <c r="C2902" s="1" t="s">
        <v>3137</v>
      </c>
      <c r="D2902" s="1" t="s">
        <v>230</v>
      </c>
      <c r="E2902" s="1">
        <v>0.1716</v>
      </c>
      <c r="F2902" s="1">
        <v>0.0816</v>
      </c>
      <c r="G2902" s="1">
        <v>3.26</v>
      </c>
    </row>
    <row r="2903" spans="1:7">
      <c r="A2903" s="1" t="s">
        <v>335</v>
      </c>
      <c r="B2903" s="1">
        <v>2757</v>
      </c>
      <c r="C2903" s="1" t="s">
        <v>3138</v>
      </c>
      <c r="D2903" s="1" t="s">
        <v>318</v>
      </c>
      <c r="E2903" s="1">
        <v>0.1716</v>
      </c>
      <c r="F2903" s="1">
        <v>0.2839</v>
      </c>
      <c r="G2903" s="1">
        <v>23.59</v>
      </c>
    </row>
    <row r="2904" spans="1:7">
      <c r="A2904" s="1" t="s">
        <v>193</v>
      </c>
      <c r="B2904" s="1">
        <v>600089</v>
      </c>
      <c r="C2904" s="1" t="s">
        <v>3139</v>
      </c>
      <c r="D2904" s="1" t="s">
        <v>357</v>
      </c>
      <c r="E2904" s="1">
        <v>0.1715</v>
      </c>
      <c r="F2904" s="1">
        <v>0.1461</v>
      </c>
      <c r="G2904" s="1">
        <v>7.53</v>
      </c>
    </row>
    <row r="2905" spans="1:7">
      <c r="A2905" s="1" t="s">
        <v>335</v>
      </c>
      <c r="B2905" s="1">
        <v>416</v>
      </c>
      <c r="C2905" s="1" t="s">
        <v>3140</v>
      </c>
      <c r="D2905" s="1" t="s">
        <v>1144</v>
      </c>
      <c r="E2905" s="1">
        <v>0.1715</v>
      </c>
      <c r="F2905" s="1">
        <v>0.0307</v>
      </c>
      <c r="G2905" s="1">
        <v>4.39</v>
      </c>
    </row>
    <row r="2906" spans="1:7">
      <c r="A2906" s="1" t="s">
        <v>335</v>
      </c>
      <c r="B2906" s="1">
        <v>498</v>
      </c>
      <c r="C2906" s="1" t="s">
        <v>3141</v>
      </c>
      <c r="D2906" s="1" t="s">
        <v>285</v>
      </c>
      <c r="E2906" s="1">
        <v>0.1709</v>
      </c>
      <c r="F2906" s="1">
        <v>0.0643</v>
      </c>
      <c r="G2906" s="1">
        <v>5.18</v>
      </c>
    </row>
    <row r="2907" spans="1:7">
      <c r="A2907" s="1" t="s">
        <v>193</v>
      </c>
      <c r="B2907" s="1">
        <v>603332</v>
      </c>
      <c r="C2907" s="1" t="s">
        <v>3142</v>
      </c>
      <c r="D2907" s="1" t="s">
        <v>270</v>
      </c>
      <c r="E2907" s="1">
        <v>0.1704</v>
      </c>
      <c r="F2907" s="1">
        <v>0.0032</v>
      </c>
      <c r="G2907" s="1">
        <v>22.34</v>
      </c>
    </row>
    <row r="2908" spans="1:7">
      <c r="A2908" s="1" t="s">
        <v>193</v>
      </c>
      <c r="B2908" s="1">
        <v>600637</v>
      </c>
      <c r="C2908" s="1" t="s">
        <v>3143</v>
      </c>
      <c r="D2908" s="1" t="s">
        <v>206</v>
      </c>
      <c r="E2908" s="1">
        <v>0.17</v>
      </c>
      <c r="F2908" s="1">
        <v>0.0343</v>
      </c>
      <c r="G2908" s="1">
        <v>9.01</v>
      </c>
    </row>
    <row r="2909" spans="1:7">
      <c r="A2909" s="1" t="s">
        <v>193</v>
      </c>
      <c r="B2909" s="1">
        <v>603365</v>
      </c>
      <c r="C2909" s="1" t="s">
        <v>3144</v>
      </c>
      <c r="D2909" s="1" t="s">
        <v>276</v>
      </c>
      <c r="E2909" s="1">
        <v>0.1697</v>
      </c>
      <c r="F2909" s="1">
        <v>0.0706</v>
      </c>
      <c r="G2909" s="1">
        <v>13.48</v>
      </c>
    </row>
    <row r="2910" spans="1:7">
      <c r="A2910" s="1" t="s">
        <v>193</v>
      </c>
      <c r="B2910" s="1">
        <v>688100</v>
      </c>
      <c r="C2910" s="1" t="s">
        <v>3145</v>
      </c>
      <c r="E2910" s="1">
        <v>0.1692</v>
      </c>
      <c r="F2910" s="1">
        <v>0.2769</v>
      </c>
      <c r="G2910" s="1">
        <v>23.09</v>
      </c>
    </row>
    <row r="2911" spans="1:7">
      <c r="A2911" s="1" t="s">
        <v>335</v>
      </c>
      <c r="B2911" s="1">
        <v>300314</v>
      </c>
      <c r="C2911" s="1" t="s">
        <v>3146</v>
      </c>
      <c r="D2911" s="1" t="s">
        <v>642</v>
      </c>
      <c r="E2911" s="1">
        <v>0.1689</v>
      </c>
      <c r="F2911" s="1">
        <v>0.2314</v>
      </c>
      <c r="G2911" s="1">
        <v>10.92</v>
      </c>
    </row>
    <row r="2912" spans="1:7">
      <c r="A2912" s="1" t="s">
        <v>193</v>
      </c>
      <c r="B2912" s="1">
        <v>603359</v>
      </c>
      <c r="C2912" s="1" t="s">
        <v>3147</v>
      </c>
      <c r="D2912" s="1" t="s">
        <v>285</v>
      </c>
      <c r="E2912" s="1">
        <v>0.1687</v>
      </c>
      <c r="F2912" s="1">
        <v>0.1517</v>
      </c>
      <c r="G2912" s="1">
        <v>17.24</v>
      </c>
    </row>
    <row r="2913" spans="1:7">
      <c r="A2913" s="1" t="s">
        <v>335</v>
      </c>
      <c r="B2913" s="1">
        <v>825</v>
      </c>
      <c r="C2913" s="1" t="s">
        <v>3148</v>
      </c>
      <c r="D2913" s="1" t="s">
        <v>365</v>
      </c>
      <c r="E2913" s="1">
        <v>0.1687</v>
      </c>
      <c r="F2913" s="1">
        <v>0.0621</v>
      </c>
      <c r="G2913" s="1">
        <v>3.28</v>
      </c>
    </row>
    <row r="2914" spans="1:7">
      <c r="A2914" s="1" t="s">
        <v>335</v>
      </c>
      <c r="B2914" s="1">
        <v>2154</v>
      </c>
      <c r="C2914" s="1" t="s">
        <v>3149</v>
      </c>
      <c r="D2914" s="1" t="s">
        <v>201</v>
      </c>
      <c r="E2914" s="1">
        <v>0.1687</v>
      </c>
      <c r="F2914" s="1">
        <v>0.0029</v>
      </c>
      <c r="G2914" s="1">
        <v>2.84</v>
      </c>
    </row>
    <row r="2915" spans="1:7">
      <c r="A2915" s="1" t="s">
        <v>335</v>
      </c>
      <c r="B2915" s="1">
        <v>2600</v>
      </c>
      <c r="C2915" s="1" t="s">
        <v>3150</v>
      </c>
      <c r="D2915" s="1" t="s">
        <v>408</v>
      </c>
      <c r="E2915" s="1">
        <v>0.1684</v>
      </c>
      <c r="F2915" s="1">
        <v>0.873</v>
      </c>
      <c r="G2915" s="1">
        <v>9.28</v>
      </c>
    </row>
    <row r="2916" spans="1:7">
      <c r="A2916" s="1" t="s">
        <v>335</v>
      </c>
      <c r="B2916" s="1">
        <v>859</v>
      </c>
      <c r="C2916" s="1" t="s">
        <v>3151</v>
      </c>
      <c r="D2916" s="1" t="s">
        <v>309</v>
      </c>
      <c r="E2916" s="1">
        <v>0.1682</v>
      </c>
      <c r="F2916" s="1">
        <v>0.4821</v>
      </c>
      <c r="G2916" s="1">
        <v>5.47</v>
      </c>
    </row>
    <row r="2917" spans="1:7">
      <c r="A2917" s="1" t="s">
        <v>193</v>
      </c>
      <c r="B2917" s="1">
        <v>900925</v>
      </c>
      <c r="C2917" s="1" t="s">
        <v>3152</v>
      </c>
      <c r="E2917" s="1">
        <v>0.1681</v>
      </c>
      <c r="F2917" s="1">
        <v>0.0054</v>
      </c>
      <c r="G2917" s="1">
        <v>1.103</v>
      </c>
    </row>
    <row r="2918" spans="1:7">
      <c r="A2918" s="1" t="s">
        <v>335</v>
      </c>
      <c r="B2918" s="1">
        <v>2217</v>
      </c>
      <c r="C2918" s="1" t="s">
        <v>3153</v>
      </c>
      <c r="D2918" s="1" t="s">
        <v>546</v>
      </c>
      <c r="E2918" s="1">
        <v>0.168</v>
      </c>
      <c r="F2918" s="1">
        <v>0.0836</v>
      </c>
      <c r="G2918" s="1">
        <v>5.45</v>
      </c>
    </row>
    <row r="2919" spans="1:7">
      <c r="A2919" s="1" t="s">
        <v>335</v>
      </c>
      <c r="B2919" s="1">
        <v>799</v>
      </c>
      <c r="C2919" s="1" t="s">
        <v>3154</v>
      </c>
      <c r="D2919" s="1" t="s">
        <v>311</v>
      </c>
      <c r="E2919" s="1">
        <v>0.1679</v>
      </c>
      <c r="F2919" s="1">
        <v>0.5674</v>
      </c>
      <c r="G2919" s="1">
        <v>32.05</v>
      </c>
    </row>
    <row r="2920" spans="1:7">
      <c r="A2920" s="1" t="s">
        <v>193</v>
      </c>
      <c r="B2920" s="1">
        <v>600531</v>
      </c>
      <c r="C2920" s="1" t="s">
        <v>3155</v>
      </c>
      <c r="D2920" s="1" t="s">
        <v>222</v>
      </c>
      <c r="E2920" s="1">
        <v>0.1678</v>
      </c>
      <c r="F2920" s="1">
        <v>0.0125</v>
      </c>
      <c r="G2920" s="1">
        <v>3.86</v>
      </c>
    </row>
    <row r="2921" spans="1:7">
      <c r="A2921" s="1" t="s">
        <v>335</v>
      </c>
      <c r="B2921" s="1">
        <v>2672</v>
      </c>
      <c r="C2921" s="1" t="s">
        <v>3156</v>
      </c>
      <c r="D2921" s="1" t="s">
        <v>359</v>
      </c>
      <c r="E2921" s="1">
        <v>0.1677</v>
      </c>
      <c r="F2921" s="1">
        <v>0.0503</v>
      </c>
      <c r="G2921" s="1">
        <v>9.93</v>
      </c>
    </row>
    <row r="2922" spans="1:7">
      <c r="A2922" s="1" t="s">
        <v>193</v>
      </c>
      <c r="B2922" s="1">
        <v>600439</v>
      </c>
      <c r="C2922" s="1" t="s">
        <v>3157</v>
      </c>
      <c r="D2922" s="1" t="s">
        <v>307</v>
      </c>
      <c r="E2922" s="1">
        <v>0.167</v>
      </c>
      <c r="F2922" s="1">
        <v>0.0037</v>
      </c>
      <c r="G2922" s="1">
        <v>2.72</v>
      </c>
    </row>
    <row r="2923" spans="1:7">
      <c r="A2923" s="1" t="s">
        <v>335</v>
      </c>
      <c r="B2923" s="1">
        <v>2087</v>
      </c>
      <c r="C2923" s="1" t="s">
        <v>3158</v>
      </c>
      <c r="D2923" s="1" t="s">
        <v>276</v>
      </c>
      <c r="E2923" s="1">
        <v>0.167</v>
      </c>
      <c r="F2923" s="1">
        <v>0.0361</v>
      </c>
      <c r="G2923" s="1">
        <v>3.74</v>
      </c>
    </row>
    <row r="2924" spans="1:7">
      <c r="A2924" s="1" t="s">
        <v>335</v>
      </c>
      <c r="B2924" s="1">
        <v>2775</v>
      </c>
      <c r="C2924" s="1" t="s">
        <v>3159</v>
      </c>
      <c r="D2924" s="1" t="s">
        <v>285</v>
      </c>
      <c r="E2924" s="1">
        <v>0.167</v>
      </c>
      <c r="F2924" s="1">
        <v>0.0426</v>
      </c>
      <c r="G2924" s="1">
        <v>5.05</v>
      </c>
    </row>
    <row r="2925" spans="1:7">
      <c r="A2925" s="1" t="s">
        <v>335</v>
      </c>
      <c r="B2925" s="1">
        <v>2790</v>
      </c>
      <c r="C2925" s="1" t="s">
        <v>3160</v>
      </c>
      <c r="D2925" s="1" t="s">
        <v>263</v>
      </c>
      <c r="E2925" s="1">
        <v>0.167</v>
      </c>
      <c r="F2925" s="1">
        <v>0.0623</v>
      </c>
      <c r="G2925" s="1">
        <v>6.32</v>
      </c>
    </row>
    <row r="2926" spans="1:7">
      <c r="A2926" s="1" t="s">
        <v>193</v>
      </c>
      <c r="B2926" s="1">
        <v>601609</v>
      </c>
      <c r="C2926" s="1" t="s">
        <v>3161</v>
      </c>
      <c r="E2926" s="1">
        <v>0.1667</v>
      </c>
      <c r="F2926" s="1">
        <v>0.1667</v>
      </c>
      <c r="G2926" s="1">
        <v>8.1</v>
      </c>
    </row>
    <row r="2927" spans="1:7">
      <c r="A2927" s="1" t="s">
        <v>193</v>
      </c>
      <c r="B2927" s="1">
        <v>603948</v>
      </c>
      <c r="C2927" s="1" t="s">
        <v>3162</v>
      </c>
      <c r="E2927" s="1">
        <v>0.1667</v>
      </c>
      <c r="F2927" s="1">
        <v>0.0952</v>
      </c>
      <c r="G2927" s="1">
        <v>21.27</v>
      </c>
    </row>
    <row r="2928" spans="1:7">
      <c r="A2928" s="1" t="s">
        <v>193</v>
      </c>
      <c r="B2928" s="1">
        <v>688139</v>
      </c>
      <c r="C2928" s="1" t="s">
        <v>3163</v>
      </c>
      <c r="D2928" s="1" t="s">
        <v>642</v>
      </c>
      <c r="E2928" s="1">
        <v>0.1667</v>
      </c>
      <c r="F2928" s="1">
        <v>0.6984</v>
      </c>
      <c r="G2928" s="1">
        <v>35.52</v>
      </c>
    </row>
    <row r="2929" spans="1:7">
      <c r="A2929" s="1" t="s">
        <v>335</v>
      </c>
      <c r="B2929" s="1">
        <v>2563</v>
      </c>
      <c r="C2929" s="1" t="s">
        <v>3164</v>
      </c>
      <c r="D2929" s="1" t="s">
        <v>201</v>
      </c>
      <c r="E2929" s="1">
        <v>0.1664</v>
      </c>
      <c r="F2929" s="1">
        <v>0.053</v>
      </c>
      <c r="G2929" s="1">
        <v>7.14</v>
      </c>
    </row>
    <row r="2930" spans="1:7">
      <c r="A2930" s="1" t="s">
        <v>193</v>
      </c>
      <c r="B2930" s="1">
        <v>900956</v>
      </c>
      <c r="C2930" s="1" t="s">
        <v>3165</v>
      </c>
      <c r="E2930" s="1">
        <v>0.1661</v>
      </c>
      <c r="F2930" s="1">
        <v>0.1997</v>
      </c>
      <c r="G2930" s="1">
        <v>1.152</v>
      </c>
    </row>
    <row r="2931" spans="1:7">
      <c r="A2931" s="1" t="s">
        <v>335</v>
      </c>
      <c r="B2931" s="1">
        <v>300409</v>
      </c>
      <c r="C2931" s="1" t="s">
        <v>3166</v>
      </c>
      <c r="D2931" s="1" t="s">
        <v>448</v>
      </c>
      <c r="E2931" s="1">
        <v>0.1661</v>
      </c>
      <c r="F2931" s="1">
        <v>0.0537</v>
      </c>
      <c r="G2931" s="1">
        <v>11.23</v>
      </c>
    </row>
    <row r="2932" spans="1:7">
      <c r="A2932" s="1" t="s">
        <v>335</v>
      </c>
      <c r="B2932" s="1">
        <v>525</v>
      </c>
      <c r="C2932" s="1" t="s">
        <v>3167</v>
      </c>
      <c r="D2932" s="1" t="s">
        <v>226</v>
      </c>
      <c r="E2932" s="1">
        <v>0.1656</v>
      </c>
      <c r="F2932" s="1">
        <v>0.0458</v>
      </c>
      <c r="G2932" s="1">
        <v>9.66</v>
      </c>
    </row>
    <row r="2933" spans="1:7">
      <c r="A2933" s="1" t="s">
        <v>335</v>
      </c>
      <c r="B2933" s="1">
        <v>778</v>
      </c>
      <c r="C2933" s="1" t="s">
        <v>3168</v>
      </c>
      <c r="D2933" s="1" t="s">
        <v>365</v>
      </c>
      <c r="E2933" s="1">
        <v>0.1654</v>
      </c>
      <c r="F2933" s="1">
        <v>0.0081</v>
      </c>
      <c r="G2933" s="1">
        <v>3.46</v>
      </c>
    </row>
    <row r="2934" spans="1:7">
      <c r="A2934" s="1" t="s">
        <v>335</v>
      </c>
      <c r="B2934" s="1">
        <v>2263</v>
      </c>
      <c r="C2934" s="1" t="s">
        <v>3169</v>
      </c>
      <c r="D2934" s="1" t="s">
        <v>309</v>
      </c>
      <c r="E2934" s="1">
        <v>0.1652</v>
      </c>
      <c r="F2934" s="1">
        <v>0.4905</v>
      </c>
      <c r="G2934" s="1">
        <v>2.27</v>
      </c>
    </row>
    <row r="2935" spans="1:7">
      <c r="A2935" s="1" t="s">
        <v>193</v>
      </c>
      <c r="B2935" s="1">
        <v>600782</v>
      </c>
      <c r="C2935" s="1" t="s">
        <v>3170</v>
      </c>
      <c r="D2935" s="1" t="s">
        <v>365</v>
      </c>
      <c r="E2935" s="1">
        <v>0.165</v>
      </c>
      <c r="F2935" s="1">
        <v>0.0526</v>
      </c>
      <c r="G2935" s="1">
        <v>4.04</v>
      </c>
    </row>
    <row r="2936" spans="1:7">
      <c r="A2936" s="1" t="s">
        <v>335</v>
      </c>
      <c r="B2936" s="1">
        <v>2648</v>
      </c>
      <c r="C2936" s="1" t="s">
        <v>3171</v>
      </c>
      <c r="D2936" s="1" t="s">
        <v>257</v>
      </c>
      <c r="E2936" s="1">
        <v>0.165</v>
      </c>
      <c r="F2936" s="1">
        <v>0.096</v>
      </c>
      <c r="G2936" s="1">
        <v>13.83</v>
      </c>
    </row>
    <row r="2937" spans="1:7">
      <c r="A2937" s="1" t="s">
        <v>335</v>
      </c>
      <c r="B2937" s="1">
        <v>300786</v>
      </c>
      <c r="C2937" s="1" t="s">
        <v>3172</v>
      </c>
      <c r="D2937" s="1" t="s">
        <v>318</v>
      </c>
      <c r="E2937" s="1">
        <v>0.1649</v>
      </c>
      <c r="F2937" s="1">
        <v>0.0426</v>
      </c>
      <c r="G2937" s="1">
        <v>46.36</v>
      </c>
    </row>
    <row r="2938" spans="1:7">
      <c r="A2938" s="1" t="s">
        <v>335</v>
      </c>
      <c r="B2938" s="1">
        <v>2376</v>
      </c>
      <c r="C2938" s="1" t="s">
        <v>3173</v>
      </c>
      <c r="D2938" s="1" t="s">
        <v>411</v>
      </c>
      <c r="E2938" s="1">
        <v>0.1643</v>
      </c>
      <c r="F2938" s="1">
        <v>0.0013</v>
      </c>
      <c r="G2938" s="1">
        <v>9.98</v>
      </c>
    </row>
    <row r="2939" spans="1:7">
      <c r="A2939" s="1" t="s">
        <v>193</v>
      </c>
      <c r="B2939" s="1">
        <v>601098</v>
      </c>
      <c r="C2939" s="1" t="s">
        <v>3174</v>
      </c>
      <c r="D2939" s="1" t="s">
        <v>206</v>
      </c>
      <c r="E2939" s="1">
        <v>0.1642</v>
      </c>
      <c r="F2939" s="1">
        <v>0.0208</v>
      </c>
      <c r="G2939" s="1">
        <v>10.93</v>
      </c>
    </row>
    <row r="2940" spans="1:7">
      <c r="A2940" s="1" t="s">
        <v>193</v>
      </c>
      <c r="B2940" s="1">
        <v>600546</v>
      </c>
      <c r="C2940" s="1" t="s">
        <v>3175</v>
      </c>
      <c r="D2940" s="1" t="s">
        <v>239</v>
      </c>
      <c r="E2940" s="1">
        <v>0.1641</v>
      </c>
      <c r="F2940" s="1">
        <v>0.5541</v>
      </c>
      <c r="G2940" s="1">
        <v>9.85</v>
      </c>
    </row>
    <row r="2941" spans="1:7">
      <c r="A2941" s="1" t="s">
        <v>335</v>
      </c>
      <c r="B2941" s="1">
        <v>2567</v>
      </c>
      <c r="C2941" s="1" t="s">
        <v>3176</v>
      </c>
      <c r="D2941" s="1" t="s">
        <v>214</v>
      </c>
      <c r="E2941" s="1">
        <v>0.164</v>
      </c>
      <c r="F2941" s="1">
        <v>0.7752</v>
      </c>
      <c r="G2941" s="1">
        <v>10.23</v>
      </c>
    </row>
    <row r="2942" spans="1:7">
      <c r="A2942" s="1" t="s">
        <v>335</v>
      </c>
      <c r="B2942" s="1">
        <v>300519</v>
      </c>
      <c r="C2942" s="1" t="s">
        <v>3177</v>
      </c>
      <c r="D2942" s="1" t="s">
        <v>233</v>
      </c>
      <c r="E2942" s="1">
        <v>0.164</v>
      </c>
      <c r="F2942" s="1">
        <v>0.0804</v>
      </c>
      <c r="G2942" s="1">
        <v>13.36</v>
      </c>
    </row>
    <row r="2943" spans="1:7">
      <c r="A2943" s="1" t="s">
        <v>335</v>
      </c>
      <c r="B2943" s="1">
        <v>300294</v>
      </c>
      <c r="C2943" s="1" t="s">
        <v>3178</v>
      </c>
      <c r="D2943" s="1" t="s">
        <v>438</v>
      </c>
      <c r="E2943" s="1">
        <v>0.1637</v>
      </c>
      <c r="F2943" s="1">
        <v>0.2067</v>
      </c>
      <c r="G2943" s="1">
        <v>31.17</v>
      </c>
    </row>
    <row r="2944" spans="1:7">
      <c r="A2944" s="1" t="s">
        <v>193</v>
      </c>
      <c r="B2944" s="1">
        <v>601137</v>
      </c>
      <c r="C2944" s="1" t="s">
        <v>3179</v>
      </c>
      <c r="D2944" s="1" t="s">
        <v>1590</v>
      </c>
      <c r="E2944" s="1">
        <v>0.163</v>
      </c>
      <c r="F2944" s="1">
        <v>0.793</v>
      </c>
      <c r="G2944" s="1">
        <v>13.68</v>
      </c>
    </row>
    <row r="2945" spans="1:7">
      <c r="A2945" s="1" t="s">
        <v>335</v>
      </c>
      <c r="B2945" s="1">
        <v>2331</v>
      </c>
      <c r="C2945" s="1" t="s">
        <v>3180</v>
      </c>
      <c r="D2945" s="1" t="s">
        <v>455</v>
      </c>
      <c r="E2945" s="1">
        <v>0.163</v>
      </c>
      <c r="F2945" s="1">
        <v>0.2065</v>
      </c>
      <c r="G2945" s="1">
        <v>11.03</v>
      </c>
    </row>
    <row r="2946" spans="1:7">
      <c r="A2946" s="1" t="s">
        <v>193</v>
      </c>
      <c r="B2946" s="1">
        <v>600406</v>
      </c>
      <c r="C2946" s="1" t="s">
        <v>3181</v>
      </c>
      <c r="D2946" s="1" t="s">
        <v>357</v>
      </c>
      <c r="E2946" s="1">
        <v>0.1629</v>
      </c>
      <c r="F2946" s="1">
        <v>0.1297</v>
      </c>
      <c r="G2946" s="1">
        <v>20.1</v>
      </c>
    </row>
    <row r="2947" spans="1:7">
      <c r="A2947" s="1" t="s">
        <v>335</v>
      </c>
      <c r="B2947" s="1">
        <v>2248</v>
      </c>
      <c r="C2947" s="1" t="s">
        <v>3182</v>
      </c>
      <c r="D2947" s="1" t="s">
        <v>237</v>
      </c>
      <c r="E2947" s="1">
        <v>0.1624</v>
      </c>
      <c r="F2947" s="1">
        <v>0.8883</v>
      </c>
      <c r="G2947" s="1">
        <v>7.76</v>
      </c>
    </row>
    <row r="2948" spans="1:7">
      <c r="A2948" s="1" t="s">
        <v>335</v>
      </c>
      <c r="B2948" s="1">
        <v>300589</v>
      </c>
      <c r="C2948" s="1" t="s">
        <v>3183</v>
      </c>
      <c r="D2948" s="1" t="s">
        <v>318</v>
      </c>
      <c r="E2948" s="1">
        <v>0.1623</v>
      </c>
      <c r="F2948" s="1">
        <v>0.0175</v>
      </c>
      <c r="G2948" s="1">
        <v>10.29</v>
      </c>
    </row>
    <row r="2949" spans="1:7">
      <c r="A2949" s="1" t="s">
        <v>193</v>
      </c>
      <c r="B2949" s="1">
        <v>603863</v>
      </c>
      <c r="C2949" s="1" t="s">
        <v>3184</v>
      </c>
      <c r="D2949" s="1" t="s">
        <v>199</v>
      </c>
      <c r="E2949" s="1">
        <v>0.1619</v>
      </c>
      <c r="F2949" s="1">
        <v>0.019</v>
      </c>
      <c r="G2949" s="1">
        <v>13.02</v>
      </c>
    </row>
    <row r="2950" spans="1:7">
      <c r="A2950" s="1" t="s">
        <v>335</v>
      </c>
      <c r="B2950" s="1">
        <v>300120</v>
      </c>
      <c r="C2950" s="1" t="s">
        <v>3185</v>
      </c>
      <c r="D2950" s="1" t="s">
        <v>220</v>
      </c>
      <c r="E2950" s="1">
        <v>0.1619</v>
      </c>
      <c r="F2950" s="1">
        <v>0.1682</v>
      </c>
      <c r="G2950" s="1">
        <v>7.19</v>
      </c>
    </row>
    <row r="2951" spans="1:7">
      <c r="A2951" s="1" t="s">
        <v>193</v>
      </c>
      <c r="B2951" s="1">
        <v>600866</v>
      </c>
      <c r="C2951" s="1" t="s">
        <v>3186</v>
      </c>
      <c r="D2951" s="1" t="s">
        <v>348</v>
      </c>
      <c r="E2951" s="1">
        <v>0.1613</v>
      </c>
      <c r="F2951" s="1">
        <v>0.3804</v>
      </c>
      <c r="G2951" s="1">
        <v>4.74</v>
      </c>
    </row>
    <row r="2952" spans="1:7">
      <c r="A2952" s="1" t="s">
        <v>335</v>
      </c>
      <c r="B2952" s="1">
        <v>300480</v>
      </c>
      <c r="C2952" s="1" t="s">
        <v>3187</v>
      </c>
      <c r="D2952" s="1" t="s">
        <v>370</v>
      </c>
      <c r="E2952" s="1">
        <v>0.1613</v>
      </c>
      <c r="F2952" s="1">
        <v>0.3369</v>
      </c>
      <c r="G2952" s="1">
        <v>16.45</v>
      </c>
    </row>
    <row r="2953" spans="1:7">
      <c r="A2953" s="1" t="s">
        <v>193</v>
      </c>
      <c r="B2953" s="1">
        <v>601318</v>
      </c>
      <c r="C2953" s="1" t="s">
        <v>3188</v>
      </c>
      <c r="D2953" s="1" t="s">
        <v>859</v>
      </c>
      <c r="E2953" s="1">
        <v>0.1611</v>
      </c>
      <c r="F2953" s="1">
        <v>0.3433</v>
      </c>
      <c r="G2953" s="1">
        <v>74.46</v>
      </c>
    </row>
    <row r="2954" spans="1:7">
      <c r="A2954" s="1" t="s">
        <v>335</v>
      </c>
      <c r="B2954" s="1">
        <v>300446</v>
      </c>
      <c r="C2954" s="1" t="s">
        <v>3189</v>
      </c>
      <c r="D2954" s="1" t="s">
        <v>309</v>
      </c>
      <c r="E2954" s="1">
        <v>0.1608</v>
      </c>
      <c r="F2954" s="1">
        <v>0.0065</v>
      </c>
      <c r="G2954" s="1">
        <v>10.87</v>
      </c>
    </row>
    <row r="2955" spans="1:7">
      <c r="A2955" s="1" t="s">
        <v>335</v>
      </c>
      <c r="B2955" s="1">
        <v>2391</v>
      </c>
      <c r="C2955" s="1" t="s">
        <v>3190</v>
      </c>
      <c r="D2955" s="1" t="s">
        <v>226</v>
      </c>
      <c r="E2955" s="1">
        <v>0.1606</v>
      </c>
      <c r="F2955" s="1">
        <v>0.1301</v>
      </c>
      <c r="G2955" s="1">
        <v>8.67</v>
      </c>
    </row>
    <row r="2956" spans="1:7">
      <c r="A2956" s="1" t="s">
        <v>193</v>
      </c>
      <c r="B2956" s="1">
        <v>601628</v>
      </c>
      <c r="C2956" s="1" t="s">
        <v>3191</v>
      </c>
      <c r="D2956" s="1" t="s">
        <v>859</v>
      </c>
      <c r="E2956" s="1">
        <v>0.1603</v>
      </c>
      <c r="F2956" s="1">
        <v>0.2234</v>
      </c>
      <c r="G2956" s="1">
        <v>28.54</v>
      </c>
    </row>
    <row r="2957" spans="1:7">
      <c r="A2957" s="1" t="s">
        <v>193</v>
      </c>
      <c r="B2957" s="1">
        <v>600376</v>
      </c>
      <c r="C2957" s="1" t="s">
        <v>3192</v>
      </c>
      <c r="D2957" s="1" t="s">
        <v>212</v>
      </c>
      <c r="E2957" s="1">
        <v>0.1602</v>
      </c>
      <c r="F2957" s="1">
        <v>0.0266</v>
      </c>
      <c r="G2957" s="1">
        <v>6.64</v>
      </c>
    </row>
    <row r="2958" spans="1:7">
      <c r="A2958" s="1" t="s">
        <v>335</v>
      </c>
      <c r="B2958" s="1">
        <v>300163</v>
      </c>
      <c r="C2958" s="1" t="s">
        <v>3193</v>
      </c>
      <c r="D2958" s="1" t="s">
        <v>305</v>
      </c>
      <c r="E2958" s="1">
        <v>0.1601</v>
      </c>
      <c r="F2958" s="1">
        <v>0.4678</v>
      </c>
      <c r="G2958" s="1">
        <v>3.45</v>
      </c>
    </row>
    <row r="2959" spans="1:7">
      <c r="A2959" s="1" t="s">
        <v>193</v>
      </c>
      <c r="B2959" s="1">
        <v>600803</v>
      </c>
      <c r="C2959" s="1" t="s">
        <v>3194</v>
      </c>
      <c r="D2959" s="1" t="s">
        <v>1797</v>
      </c>
      <c r="E2959" s="1">
        <v>0.1591</v>
      </c>
      <c r="F2959" s="1">
        <v>0.0421</v>
      </c>
      <c r="G2959" s="1">
        <v>9.07</v>
      </c>
    </row>
    <row r="2960" spans="1:7">
      <c r="A2960" s="1" t="s">
        <v>335</v>
      </c>
      <c r="B2960" s="1">
        <v>300778</v>
      </c>
      <c r="C2960" s="1" t="s">
        <v>3195</v>
      </c>
      <c r="D2960" s="1" t="s">
        <v>359</v>
      </c>
      <c r="E2960" s="1">
        <v>0.159</v>
      </c>
      <c r="F2960" s="1">
        <v>0.0042</v>
      </c>
      <c r="G2960" s="1">
        <v>31.44</v>
      </c>
    </row>
    <row r="2961" spans="1:7">
      <c r="A2961" s="1" t="s">
        <v>335</v>
      </c>
      <c r="B2961" s="1">
        <v>2666</v>
      </c>
      <c r="C2961" s="1" t="s">
        <v>3196</v>
      </c>
      <c r="D2961" s="1" t="s">
        <v>309</v>
      </c>
      <c r="E2961" s="1">
        <v>0.1587</v>
      </c>
      <c r="F2961" s="1">
        <v>0.2026</v>
      </c>
      <c r="G2961" s="1">
        <v>5.41</v>
      </c>
    </row>
    <row r="2962" spans="1:7">
      <c r="A2962" s="1" t="s">
        <v>335</v>
      </c>
      <c r="B2962" s="1">
        <v>300354</v>
      </c>
      <c r="C2962" s="1" t="s">
        <v>3197</v>
      </c>
      <c r="D2962" s="1" t="s">
        <v>370</v>
      </c>
      <c r="E2962" s="1">
        <v>0.158</v>
      </c>
      <c r="F2962" s="1">
        <v>0.2906</v>
      </c>
      <c r="G2962" s="1">
        <v>11</v>
      </c>
    </row>
    <row r="2963" spans="1:7">
      <c r="A2963" s="1" t="s">
        <v>335</v>
      </c>
      <c r="B2963" s="1">
        <v>300107</v>
      </c>
      <c r="C2963" s="1" t="s">
        <v>3198</v>
      </c>
      <c r="D2963" s="1" t="s">
        <v>257</v>
      </c>
      <c r="E2963" s="1">
        <v>0.1579</v>
      </c>
      <c r="F2963" s="1">
        <v>0.2397</v>
      </c>
      <c r="G2963" s="1">
        <v>6.21</v>
      </c>
    </row>
    <row r="2964" spans="1:7">
      <c r="A2964" s="1" t="s">
        <v>193</v>
      </c>
      <c r="B2964" s="1">
        <v>600867</v>
      </c>
      <c r="C2964" s="1" t="s">
        <v>3199</v>
      </c>
      <c r="D2964" s="1" t="s">
        <v>342</v>
      </c>
      <c r="E2964" s="1">
        <v>0.1577</v>
      </c>
      <c r="F2964" s="1">
        <v>0.3238</v>
      </c>
      <c r="G2964" s="1">
        <v>12.68</v>
      </c>
    </row>
    <row r="2965" spans="1:7">
      <c r="A2965" s="1" t="s">
        <v>193</v>
      </c>
      <c r="B2965" s="1">
        <v>600810</v>
      </c>
      <c r="C2965" s="1" t="s">
        <v>3200</v>
      </c>
      <c r="D2965" s="1" t="s">
        <v>270</v>
      </c>
      <c r="E2965" s="1">
        <v>0.1575</v>
      </c>
      <c r="F2965" s="1">
        <v>0.2793</v>
      </c>
      <c r="G2965" s="1">
        <v>7.33</v>
      </c>
    </row>
    <row r="2966" spans="1:7">
      <c r="A2966" s="1" t="s">
        <v>335</v>
      </c>
      <c r="B2966" s="1">
        <v>300042</v>
      </c>
      <c r="C2966" s="1" t="s">
        <v>3201</v>
      </c>
      <c r="D2966" s="1" t="s">
        <v>411</v>
      </c>
      <c r="E2966" s="1">
        <v>0.1574</v>
      </c>
      <c r="F2966" s="1">
        <v>0.6649</v>
      </c>
      <c r="G2966" s="1">
        <v>18.25</v>
      </c>
    </row>
    <row r="2967" spans="1:7">
      <c r="A2967" s="1" t="s">
        <v>193</v>
      </c>
      <c r="B2967" s="1">
        <v>600766</v>
      </c>
      <c r="C2967" s="1" t="s">
        <v>3202</v>
      </c>
      <c r="D2967" s="1" t="s">
        <v>222</v>
      </c>
      <c r="E2967" s="1">
        <v>0.1568</v>
      </c>
      <c r="F2967" s="1">
        <v>0.0082</v>
      </c>
      <c r="G2967" s="1">
        <v>7.08</v>
      </c>
    </row>
    <row r="2968" spans="1:7">
      <c r="A2968" s="1" t="s">
        <v>335</v>
      </c>
      <c r="B2968" s="1">
        <v>300112</v>
      </c>
      <c r="C2968" s="1" t="s">
        <v>3203</v>
      </c>
      <c r="D2968" s="1" t="s">
        <v>370</v>
      </c>
      <c r="E2968" s="1">
        <v>0.1564</v>
      </c>
      <c r="F2968" s="1">
        <v>0.0634</v>
      </c>
      <c r="G2968" s="1">
        <v>7.22</v>
      </c>
    </row>
    <row r="2969" spans="1:7">
      <c r="A2969" s="1" t="s">
        <v>335</v>
      </c>
      <c r="B2969" s="1">
        <v>300132</v>
      </c>
      <c r="C2969" s="1" t="s">
        <v>3204</v>
      </c>
      <c r="D2969" s="1" t="s">
        <v>257</v>
      </c>
      <c r="E2969" s="1">
        <v>0.1564</v>
      </c>
      <c r="F2969" s="1">
        <v>0.5109</v>
      </c>
      <c r="G2969" s="1">
        <v>14.72</v>
      </c>
    </row>
    <row r="2970" spans="1:7">
      <c r="A2970" s="1" t="s">
        <v>335</v>
      </c>
      <c r="B2970" s="1">
        <v>300218</v>
      </c>
      <c r="C2970" s="1" t="s">
        <v>3205</v>
      </c>
      <c r="D2970" s="1" t="s">
        <v>309</v>
      </c>
      <c r="E2970" s="1">
        <v>0.1564</v>
      </c>
      <c r="F2970" s="1">
        <v>0.0583</v>
      </c>
      <c r="G2970" s="1">
        <v>6.97</v>
      </c>
    </row>
    <row r="2971" spans="1:7">
      <c r="A2971" s="1" t="s">
        <v>335</v>
      </c>
      <c r="B2971" s="1">
        <v>915</v>
      </c>
      <c r="C2971" s="1" t="s">
        <v>3206</v>
      </c>
      <c r="D2971" s="1" t="s">
        <v>342</v>
      </c>
      <c r="E2971" s="1">
        <v>0.1557</v>
      </c>
      <c r="F2971" s="1">
        <v>0.14</v>
      </c>
      <c r="G2971" s="1">
        <v>25.28</v>
      </c>
    </row>
    <row r="2972" spans="1:7">
      <c r="A2972" s="1" t="s">
        <v>335</v>
      </c>
      <c r="B2972" s="1">
        <v>300668</v>
      </c>
      <c r="C2972" s="1" t="s">
        <v>3207</v>
      </c>
      <c r="D2972" s="1" t="s">
        <v>359</v>
      </c>
      <c r="E2972" s="1">
        <v>0.1557</v>
      </c>
      <c r="F2972" s="1">
        <v>0.0271</v>
      </c>
      <c r="G2972" s="1">
        <v>14.49</v>
      </c>
    </row>
    <row r="2973" spans="1:7">
      <c r="A2973" s="1" t="s">
        <v>193</v>
      </c>
      <c r="B2973" s="1">
        <v>600604</v>
      </c>
      <c r="C2973" s="1" t="s">
        <v>3208</v>
      </c>
      <c r="D2973" s="1" t="s">
        <v>1419</v>
      </c>
      <c r="E2973" s="1">
        <v>0.1555</v>
      </c>
      <c r="F2973" s="1">
        <v>0.1219</v>
      </c>
      <c r="G2973" s="1">
        <v>7.9</v>
      </c>
    </row>
    <row r="2974" spans="1:7">
      <c r="A2974" s="1" t="s">
        <v>193</v>
      </c>
      <c r="B2974" s="1">
        <v>600711</v>
      </c>
      <c r="C2974" s="1" t="s">
        <v>3209</v>
      </c>
      <c r="D2974" s="1" t="s">
        <v>239</v>
      </c>
      <c r="E2974" s="1">
        <v>0.1552</v>
      </c>
      <c r="F2974" s="1">
        <v>0.005</v>
      </c>
      <c r="G2974" s="1">
        <v>3.92</v>
      </c>
    </row>
    <row r="2975" spans="1:7">
      <c r="A2975" s="1" t="s">
        <v>335</v>
      </c>
      <c r="B2975" s="1">
        <v>1979</v>
      </c>
      <c r="C2975" s="1" t="s">
        <v>3210</v>
      </c>
      <c r="D2975" s="1" t="s">
        <v>1419</v>
      </c>
      <c r="E2975" s="1">
        <v>0.1545</v>
      </c>
      <c r="F2975" s="1">
        <v>0.0076</v>
      </c>
      <c r="G2975" s="1">
        <v>17.12</v>
      </c>
    </row>
    <row r="2976" spans="1:7">
      <c r="A2976" s="1" t="s">
        <v>335</v>
      </c>
      <c r="B2976" s="1">
        <v>791</v>
      </c>
      <c r="C2976" s="1" t="s">
        <v>3211</v>
      </c>
      <c r="D2976" s="1" t="s">
        <v>230</v>
      </c>
      <c r="E2976" s="1">
        <v>0.1544</v>
      </c>
      <c r="F2976" s="1">
        <v>0.0034</v>
      </c>
      <c r="G2976" s="1">
        <v>3.17</v>
      </c>
    </row>
    <row r="2977" spans="1:7">
      <c r="A2977" s="1" t="s">
        <v>193</v>
      </c>
      <c r="B2977" s="1">
        <v>603238</v>
      </c>
      <c r="C2977" s="1" t="s">
        <v>3212</v>
      </c>
      <c r="D2977" s="1" t="s">
        <v>276</v>
      </c>
      <c r="E2977" s="1">
        <v>0.154</v>
      </c>
      <c r="F2977" s="1">
        <v>0.839</v>
      </c>
      <c r="G2977" s="1">
        <v>30.09</v>
      </c>
    </row>
    <row r="2978" spans="1:7">
      <c r="A2978" s="1" t="s">
        <v>335</v>
      </c>
      <c r="B2978" s="1">
        <v>972</v>
      </c>
      <c r="C2978" s="1" t="s">
        <v>3213</v>
      </c>
      <c r="D2978" s="1" t="s">
        <v>348</v>
      </c>
      <c r="E2978" s="1">
        <v>0.154</v>
      </c>
      <c r="F2978" s="1">
        <v>0.6488</v>
      </c>
      <c r="G2978" s="1">
        <v>2.85</v>
      </c>
    </row>
    <row r="2979" spans="1:7">
      <c r="A2979" s="1" t="s">
        <v>335</v>
      </c>
      <c r="B2979" s="1">
        <v>300138</v>
      </c>
      <c r="C2979" s="1" t="s">
        <v>3214</v>
      </c>
      <c r="D2979" s="1" t="s">
        <v>348</v>
      </c>
      <c r="E2979" s="1">
        <v>0.1534</v>
      </c>
      <c r="F2979" s="1">
        <v>0.811</v>
      </c>
      <c r="G2979" s="1">
        <v>9.99</v>
      </c>
    </row>
    <row r="2980" spans="1:7">
      <c r="A2980" s="1" t="s">
        <v>335</v>
      </c>
      <c r="B2980" s="1">
        <v>967</v>
      </c>
      <c r="C2980" s="1" t="s">
        <v>3215</v>
      </c>
      <c r="D2980" s="1" t="s">
        <v>220</v>
      </c>
      <c r="E2980" s="1">
        <v>0.153</v>
      </c>
      <c r="F2980" s="1">
        <v>0.1708</v>
      </c>
      <c r="G2980" s="1">
        <v>6.19</v>
      </c>
    </row>
    <row r="2981" spans="1:7">
      <c r="A2981" s="1" t="s">
        <v>335</v>
      </c>
      <c r="B2981" s="1">
        <v>601</v>
      </c>
      <c r="C2981" s="1" t="s">
        <v>3216</v>
      </c>
      <c r="D2981" s="1" t="s">
        <v>230</v>
      </c>
      <c r="E2981" s="1">
        <v>0.1529</v>
      </c>
      <c r="F2981" s="1">
        <v>0.4079</v>
      </c>
      <c r="G2981" s="1">
        <v>5.47</v>
      </c>
    </row>
    <row r="2982" spans="1:7">
      <c r="A2982" s="1" t="s">
        <v>193</v>
      </c>
      <c r="B2982" s="1">
        <v>603398</v>
      </c>
      <c r="C2982" s="1" t="s">
        <v>3217</v>
      </c>
      <c r="D2982" s="1" t="s">
        <v>432</v>
      </c>
      <c r="E2982" s="1">
        <v>0.1528</v>
      </c>
      <c r="F2982" s="1">
        <v>0.1697</v>
      </c>
      <c r="G2982" s="1">
        <v>8.79</v>
      </c>
    </row>
    <row r="2983" spans="1:7">
      <c r="A2983" s="1" t="s">
        <v>335</v>
      </c>
      <c r="B2983" s="1">
        <v>2233</v>
      </c>
      <c r="C2983" s="1" t="s">
        <v>3218</v>
      </c>
      <c r="D2983" s="1" t="s">
        <v>289</v>
      </c>
      <c r="E2983" s="1">
        <v>0.1528</v>
      </c>
      <c r="F2983" s="1">
        <v>0.3279</v>
      </c>
      <c r="G2983" s="1">
        <v>13.35</v>
      </c>
    </row>
    <row r="2984" spans="1:7">
      <c r="A2984" s="1" t="s">
        <v>193</v>
      </c>
      <c r="B2984" s="1">
        <v>603515</v>
      </c>
      <c r="C2984" s="1" t="s">
        <v>3219</v>
      </c>
      <c r="D2984" s="1" t="s">
        <v>265</v>
      </c>
      <c r="E2984" s="1">
        <v>0.1526</v>
      </c>
      <c r="F2984" s="1">
        <v>0.0468</v>
      </c>
      <c r="G2984" s="1">
        <v>23.87</v>
      </c>
    </row>
    <row r="2985" spans="1:7">
      <c r="A2985" s="1" t="s">
        <v>335</v>
      </c>
      <c r="B2985" s="1">
        <v>2191</v>
      </c>
      <c r="C2985" s="1" t="s">
        <v>123</v>
      </c>
      <c r="D2985" s="1" t="s">
        <v>359</v>
      </c>
      <c r="E2985" s="1">
        <v>0.1521</v>
      </c>
      <c r="F2985" s="1">
        <v>0.054</v>
      </c>
      <c r="G2985" s="1">
        <v>8.99</v>
      </c>
    </row>
    <row r="2986" spans="1:7">
      <c r="A2986" s="1" t="s">
        <v>335</v>
      </c>
      <c r="B2986" s="1">
        <v>300187</v>
      </c>
      <c r="C2986" s="1" t="s">
        <v>3220</v>
      </c>
      <c r="D2986" s="1" t="s">
        <v>359</v>
      </c>
      <c r="E2986" s="1">
        <v>0.152</v>
      </c>
      <c r="F2986" s="1">
        <v>0.1246</v>
      </c>
      <c r="G2986" s="1">
        <v>5.38</v>
      </c>
    </row>
    <row r="2987" spans="1:7">
      <c r="A2987" s="1" t="s">
        <v>193</v>
      </c>
      <c r="B2987" s="1">
        <v>603214</v>
      </c>
      <c r="C2987" s="1" t="s">
        <v>3221</v>
      </c>
      <c r="D2987" s="1" t="s">
        <v>204</v>
      </c>
      <c r="E2987" s="1">
        <v>0.1519</v>
      </c>
      <c r="F2987" s="1">
        <v>0.2051</v>
      </c>
      <c r="G2987" s="1">
        <v>28.32</v>
      </c>
    </row>
    <row r="2988" spans="1:7">
      <c r="A2988" s="1" t="s">
        <v>335</v>
      </c>
      <c r="B2988" s="1">
        <v>756</v>
      </c>
      <c r="C2988" s="1" t="s">
        <v>3222</v>
      </c>
      <c r="D2988" s="1" t="s">
        <v>532</v>
      </c>
      <c r="E2988" s="1">
        <v>0.1519</v>
      </c>
      <c r="F2988" s="1">
        <v>0.5398</v>
      </c>
      <c r="G2988" s="1">
        <v>9.89</v>
      </c>
    </row>
    <row r="2989" spans="1:7">
      <c r="A2989" s="1" t="s">
        <v>193</v>
      </c>
      <c r="B2989" s="1">
        <v>603505</v>
      </c>
      <c r="C2989" s="1" t="s">
        <v>3223</v>
      </c>
      <c r="D2989" s="1" t="s">
        <v>448</v>
      </c>
      <c r="E2989" s="1">
        <v>0.1518</v>
      </c>
      <c r="F2989" s="1">
        <v>0.6101</v>
      </c>
      <c r="G2989" s="1">
        <v>21.23</v>
      </c>
    </row>
    <row r="2990" spans="1:7">
      <c r="A2990" s="1" t="s">
        <v>335</v>
      </c>
      <c r="B2990" s="1">
        <v>300380</v>
      </c>
      <c r="C2990" s="1" t="s">
        <v>3224</v>
      </c>
      <c r="D2990" s="1" t="s">
        <v>242</v>
      </c>
      <c r="E2990" s="1">
        <v>0.1516</v>
      </c>
      <c r="F2990" s="1">
        <v>0.1017</v>
      </c>
      <c r="G2990" s="1">
        <v>17.45</v>
      </c>
    </row>
    <row r="2991" spans="1:7">
      <c r="A2991" s="1" t="s">
        <v>335</v>
      </c>
      <c r="B2991" s="1">
        <v>2449</v>
      </c>
      <c r="C2991" s="1" t="s">
        <v>3225</v>
      </c>
      <c r="D2991" s="1" t="s">
        <v>546</v>
      </c>
      <c r="E2991" s="1">
        <v>0.1514</v>
      </c>
      <c r="F2991" s="1">
        <v>0.2288</v>
      </c>
      <c r="G2991" s="1">
        <v>10.41</v>
      </c>
    </row>
    <row r="2992" spans="1:7">
      <c r="A2992" s="1" t="s">
        <v>335</v>
      </c>
      <c r="B2992" s="1">
        <v>717</v>
      </c>
      <c r="C2992" s="1" t="s">
        <v>3226</v>
      </c>
      <c r="D2992" s="1" t="s">
        <v>365</v>
      </c>
      <c r="E2992" s="1">
        <v>0.1513</v>
      </c>
      <c r="F2992" s="1">
        <v>0.2619</v>
      </c>
      <c r="G2992" s="1">
        <v>3.75</v>
      </c>
    </row>
    <row r="2993" spans="1:7">
      <c r="A2993" s="1" t="s">
        <v>193</v>
      </c>
      <c r="B2993" s="1">
        <v>603813</v>
      </c>
      <c r="C2993" s="1" t="s">
        <v>3227</v>
      </c>
      <c r="D2993" s="1" t="s">
        <v>490</v>
      </c>
      <c r="E2993" s="1">
        <v>0.1512</v>
      </c>
      <c r="F2993" s="1">
        <v>0.0031</v>
      </c>
      <c r="G2993" s="1">
        <v>16.25</v>
      </c>
    </row>
    <row r="2994" spans="1:7">
      <c r="A2994" s="1" t="s">
        <v>335</v>
      </c>
      <c r="B2994" s="1">
        <v>419</v>
      </c>
      <c r="C2994" s="1" t="s">
        <v>3228</v>
      </c>
      <c r="D2994" s="1" t="s">
        <v>218</v>
      </c>
      <c r="E2994" s="1">
        <v>0.1509</v>
      </c>
      <c r="F2994" s="1">
        <v>0.0269</v>
      </c>
      <c r="G2994" s="1">
        <v>4.05</v>
      </c>
    </row>
    <row r="2995" spans="1:7">
      <c r="A2995" s="1" t="s">
        <v>335</v>
      </c>
      <c r="B2995" s="1">
        <v>2275</v>
      </c>
      <c r="C2995" s="1" t="s">
        <v>3229</v>
      </c>
      <c r="D2995" s="1" t="s">
        <v>233</v>
      </c>
      <c r="E2995" s="1">
        <v>0.1506</v>
      </c>
      <c r="F2995" s="1">
        <v>0.0277</v>
      </c>
      <c r="G2995" s="1">
        <v>12.9</v>
      </c>
    </row>
    <row r="2996" spans="1:7">
      <c r="A2996" s="1" t="s">
        <v>193</v>
      </c>
      <c r="B2996" s="1">
        <v>600903</v>
      </c>
      <c r="C2996" s="1" t="s">
        <v>3230</v>
      </c>
      <c r="D2996" s="1" t="s">
        <v>383</v>
      </c>
      <c r="E2996" s="1">
        <v>0.1505</v>
      </c>
      <c r="F2996" s="1">
        <v>0.0602</v>
      </c>
      <c r="G2996" s="1">
        <v>9.8</v>
      </c>
    </row>
    <row r="2997" spans="1:7">
      <c r="A2997" s="1" t="s">
        <v>335</v>
      </c>
      <c r="B2997" s="1">
        <v>2952</v>
      </c>
      <c r="C2997" s="1" t="s">
        <v>3231</v>
      </c>
      <c r="D2997" s="1" t="s">
        <v>546</v>
      </c>
      <c r="E2997" s="1">
        <v>0.1504</v>
      </c>
      <c r="F2997" s="1">
        <v>0.0226</v>
      </c>
      <c r="G2997" s="1">
        <v>23.79</v>
      </c>
    </row>
    <row r="2998" spans="1:7">
      <c r="A2998" s="1" t="s">
        <v>335</v>
      </c>
      <c r="B2998" s="1">
        <v>300194</v>
      </c>
      <c r="C2998" s="1" t="s">
        <v>3232</v>
      </c>
      <c r="D2998" s="1" t="s">
        <v>342</v>
      </c>
      <c r="E2998" s="1">
        <v>0.1501</v>
      </c>
      <c r="F2998" s="1">
        <v>0.2848</v>
      </c>
      <c r="G2998" s="1">
        <v>5.59</v>
      </c>
    </row>
    <row r="2999" spans="1:7">
      <c r="A2999" s="1" t="s">
        <v>193</v>
      </c>
      <c r="B2999" s="1">
        <v>600444</v>
      </c>
      <c r="C2999" s="1" t="s">
        <v>3233</v>
      </c>
      <c r="D2999" s="1" t="s">
        <v>305</v>
      </c>
      <c r="E2999" s="1">
        <v>0.1499</v>
      </c>
      <c r="F2999" s="1">
        <v>0.0004</v>
      </c>
      <c r="G2999" s="1">
        <v>9.12</v>
      </c>
    </row>
    <row r="3000" spans="1:7">
      <c r="A3000" s="1" t="s">
        <v>335</v>
      </c>
      <c r="B3000" s="1">
        <v>300422</v>
      </c>
      <c r="C3000" s="1" t="s">
        <v>3234</v>
      </c>
      <c r="D3000" s="1" t="s">
        <v>359</v>
      </c>
      <c r="E3000" s="1">
        <v>0.1498</v>
      </c>
      <c r="F3000" s="1">
        <v>0.0502</v>
      </c>
      <c r="G3000" s="1">
        <v>11.32</v>
      </c>
    </row>
    <row r="3001" spans="1:7">
      <c r="A3001" s="1" t="s">
        <v>335</v>
      </c>
      <c r="B3001" s="1">
        <v>930</v>
      </c>
      <c r="C3001" s="1" t="s">
        <v>3235</v>
      </c>
      <c r="D3001" s="1" t="s">
        <v>1797</v>
      </c>
      <c r="E3001" s="1">
        <v>0.1494</v>
      </c>
      <c r="F3001" s="1">
        <v>0.2247</v>
      </c>
      <c r="G3001" s="1">
        <v>7.42</v>
      </c>
    </row>
    <row r="3002" spans="1:7">
      <c r="A3002" s="1" t="s">
        <v>193</v>
      </c>
      <c r="B3002" s="1">
        <v>600260</v>
      </c>
      <c r="C3002" s="1" t="s">
        <v>3236</v>
      </c>
      <c r="D3002" s="1" t="s">
        <v>245</v>
      </c>
      <c r="E3002" s="1">
        <v>0.1492</v>
      </c>
      <c r="F3002" s="1">
        <v>0.4071</v>
      </c>
      <c r="G3002" s="1">
        <v>15.13</v>
      </c>
    </row>
    <row r="3003" spans="1:7">
      <c r="A3003" s="1" t="s">
        <v>193</v>
      </c>
      <c r="B3003" s="1">
        <v>600336</v>
      </c>
      <c r="C3003" s="1" t="s">
        <v>3237</v>
      </c>
      <c r="D3003" s="1" t="s">
        <v>265</v>
      </c>
      <c r="E3003" s="1">
        <v>0.1491</v>
      </c>
      <c r="F3003" s="1">
        <v>0.2228</v>
      </c>
      <c r="G3003" s="1">
        <v>5.34</v>
      </c>
    </row>
    <row r="3004" spans="1:7">
      <c r="A3004" s="1" t="s">
        <v>193</v>
      </c>
      <c r="B3004" s="1">
        <v>600419</v>
      </c>
      <c r="C3004" s="1" t="s">
        <v>3238</v>
      </c>
      <c r="D3004" s="1" t="s">
        <v>348</v>
      </c>
      <c r="E3004" s="1">
        <v>0.1491</v>
      </c>
      <c r="F3004" s="1">
        <v>0.0217</v>
      </c>
      <c r="G3004" s="1">
        <v>12.21</v>
      </c>
    </row>
    <row r="3005" spans="1:7">
      <c r="A3005" s="1" t="s">
        <v>193</v>
      </c>
      <c r="B3005" s="1">
        <v>601988</v>
      </c>
      <c r="C3005" s="1" t="s">
        <v>3239</v>
      </c>
      <c r="D3005" s="1" t="s">
        <v>1455</v>
      </c>
      <c r="E3005" s="1">
        <v>0.1488</v>
      </c>
      <c r="F3005" s="1">
        <v>0</v>
      </c>
      <c r="G3005" s="1">
        <v>3.48</v>
      </c>
    </row>
    <row r="3006" spans="1:7">
      <c r="A3006" s="1" t="s">
        <v>335</v>
      </c>
      <c r="B3006" s="1">
        <v>2883</v>
      </c>
      <c r="C3006" s="1" t="s">
        <v>3240</v>
      </c>
      <c r="D3006" s="1" t="s">
        <v>359</v>
      </c>
      <c r="E3006" s="1">
        <v>0.1488</v>
      </c>
      <c r="F3006" s="1">
        <v>0.0758</v>
      </c>
      <c r="G3006" s="1">
        <v>19.73</v>
      </c>
    </row>
    <row r="3007" spans="1:7">
      <c r="A3007" s="1" t="s">
        <v>193</v>
      </c>
      <c r="B3007" s="1">
        <v>603611</v>
      </c>
      <c r="C3007" s="1" t="s">
        <v>3241</v>
      </c>
      <c r="D3007" s="1" t="s">
        <v>237</v>
      </c>
      <c r="E3007" s="1">
        <v>0.1487</v>
      </c>
      <c r="F3007" s="1">
        <v>0.7084</v>
      </c>
      <c r="G3007" s="1">
        <v>19.2</v>
      </c>
    </row>
    <row r="3008" spans="1:7">
      <c r="A3008" s="1" t="s">
        <v>335</v>
      </c>
      <c r="B3008" s="1">
        <v>567</v>
      </c>
      <c r="C3008" s="1" t="s">
        <v>3242</v>
      </c>
      <c r="D3008" s="1" t="s">
        <v>705</v>
      </c>
      <c r="E3008" s="1">
        <v>0.1486</v>
      </c>
      <c r="F3008" s="1">
        <v>0.0762</v>
      </c>
      <c r="G3008" s="1">
        <v>8.33</v>
      </c>
    </row>
    <row r="3009" spans="1:7">
      <c r="A3009" s="1" t="s">
        <v>193</v>
      </c>
      <c r="B3009" s="1">
        <v>601218</v>
      </c>
      <c r="C3009" s="1" t="s">
        <v>3243</v>
      </c>
      <c r="D3009" s="1" t="s">
        <v>220</v>
      </c>
      <c r="E3009" s="1">
        <v>0.1484</v>
      </c>
      <c r="F3009" s="1">
        <v>0.0783</v>
      </c>
      <c r="G3009" s="1">
        <v>2.74</v>
      </c>
    </row>
    <row r="3010" spans="1:7">
      <c r="A3010" s="1" t="s">
        <v>335</v>
      </c>
      <c r="B3010" s="1">
        <v>35</v>
      </c>
      <c r="C3010" s="1" t="s">
        <v>3244</v>
      </c>
      <c r="D3010" s="1" t="s">
        <v>359</v>
      </c>
      <c r="E3010" s="1">
        <v>0.1482</v>
      </c>
      <c r="F3010" s="1">
        <v>0.0753</v>
      </c>
      <c r="G3010" s="1">
        <v>5.04</v>
      </c>
    </row>
    <row r="3011" spans="1:7">
      <c r="A3011" s="1" t="s">
        <v>335</v>
      </c>
      <c r="B3011" s="1">
        <v>528</v>
      </c>
      <c r="C3011" s="1" t="s">
        <v>3245</v>
      </c>
      <c r="D3011" s="1" t="s">
        <v>318</v>
      </c>
      <c r="E3011" s="1">
        <v>0.1482</v>
      </c>
      <c r="F3011" s="1">
        <v>0.3444</v>
      </c>
      <c r="G3011" s="1">
        <v>6.88</v>
      </c>
    </row>
    <row r="3012" spans="1:7">
      <c r="A3012" s="1" t="s">
        <v>193</v>
      </c>
      <c r="B3012" s="1">
        <v>688122</v>
      </c>
      <c r="C3012" s="1" t="s">
        <v>3246</v>
      </c>
      <c r="D3012" s="1" t="s">
        <v>1590</v>
      </c>
      <c r="E3012" s="1">
        <v>0.1481</v>
      </c>
      <c r="F3012" s="1">
        <v>0.1376</v>
      </c>
      <c r="G3012" s="1">
        <v>31.87</v>
      </c>
    </row>
    <row r="3013" spans="1:7">
      <c r="A3013" s="1" t="s">
        <v>335</v>
      </c>
      <c r="B3013" s="1">
        <v>300820</v>
      </c>
      <c r="C3013" s="1" t="s">
        <v>3247</v>
      </c>
      <c r="E3013" s="1">
        <v>0.1481</v>
      </c>
      <c r="F3013" s="1">
        <v>0.2037</v>
      </c>
      <c r="G3013" s="1">
        <v>79.85</v>
      </c>
    </row>
    <row r="3014" spans="1:7">
      <c r="A3014" s="1" t="s">
        <v>335</v>
      </c>
      <c r="B3014" s="1">
        <v>815</v>
      </c>
      <c r="C3014" s="1" t="s">
        <v>3248</v>
      </c>
      <c r="D3014" s="1" t="s">
        <v>199</v>
      </c>
      <c r="E3014" s="1">
        <v>0.148</v>
      </c>
      <c r="F3014" s="1">
        <v>0.0993</v>
      </c>
      <c r="G3014" s="1">
        <v>6.88</v>
      </c>
    </row>
    <row r="3015" spans="1:7">
      <c r="A3015" s="1" t="s">
        <v>193</v>
      </c>
      <c r="B3015" s="1">
        <v>600398</v>
      </c>
      <c r="C3015" s="1" t="s">
        <v>3249</v>
      </c>
      <c r="D3015" s="1" t="s">
        <v>201</v>
      </c>
      <c r="E3015" s="1">
        <v>0.1479</v>
      </c>
      <c r="F3015" s="1">
        <v>0.3767</v>
      </c>
      <c r="G3015" s="1">
        <v>6.4</v>
      </c>
    </row>
    <row r="3016" spans="1:7">
      <c r="A3016" s="1" t="s">
        <v>335</v>
      </c>
      <c r="B3016" s="1">
        <v>200030</v>
      </c>
      <c r="C3016" s="1" t="s">
        <v>3250</v>
      </c>
      <c r="E3016" s="1">
        <v>0.1478</v>
      </c>
      <c r="F3016" s="1">
        <v>0.0062</v>
      </c>
      <c r="G3016" s="1">
        <v>3.02</v>
      </c>
    </row>
    <row r="3017" spans="1:7">
      <c r="A3017" s="1" t="s">
        <v>193</v>
      </c>
      <c r="B3017" s="1">
        <v>600477</v>
      </c>
      <c r="C3017" s="1" t="s">
        <v>3251</v>
      </c>
      <c r="D3017" s="1" t="s">
        <v>305</v>
      </c>
      <c r="E3017" s="1">
        <v>0.1473</v>
      </c>
      <c r="F3017" s="1">
        <v>0.2983</v>
      </c>
      <c r="G3017" s="1">
        <v>3.91</v>
      </c>
    </row>
    <row r="3018" spans="1:7">
      <c r="A3018" s="1" t="s">
        <v>193</v>
      </c>
      <c r="B3018" s="1">
        <v>600390</v>
      </c>
      <c r="C3018" s="1" t="s">
        <v>3252</v>
      </c>
      <c r="D3018" s="1" t="s">
        <v>1349</v>
      </c>
      <c r="E3018" s="1">
        <v>0.1472</v>
      </c>
      <c r="F3018" s="1">
        <v>0.0618</v>
      </c>
      <c r="G3018" s="1">
        <v>7.28</v>
      </c>
    </row>
    <row r="3019" spans="1:7">
      <c r="A3019" s="1" t="s">
        <v>193</v>
      </c>
      <c r="B3019" s="1">
        <v>601588</v>
      </c>
      <c r="C3019" s="1" t="s">
        <v>3253</v>
      </c>
      <c r="D3019" s="1" t="s">
        <v>212</v>
      </c>
      <c r="E3019" s="1">
        <v>0.1472</v>
      </c>
      <c r="F3019" s="1">
        <v>0.0129</v>
      </c>
      <c r="G3019" s="1">
        <v>2.73</v>
      </c>
    </row>
    <row r="3020" spans="1:7">
      <c r="A3020" s="1" t="s">
        <v>335</v>
      </c>
      <c r="B3020" s="1">
        <v>949</v>
      </c>
      <c r="C3020" s="1" t="s">
        <v>3254</v>
      </c>
      <c r="D3020" s="1" t="s">
        <v>270</v>
      </c>
      <c r="E3020" s="1">
        <v>0.1472</v>
      </c>
      <c r="F3020" s="1">
        <v>0.151</v>
      </c>
      <c r="G3020" s="1">
        <v>3.68</v>
      </c>
    </row>
    <row r="3021" spans="1:7">
      <c r="A3021" s="1" t="s">
        <v>193</v>
      </c>
      <c r="B3021" s="1">
        <v>601311</v>
      </c>
      <c r="C3021" s="1" t="s">
        <v>3255</v>
      </c>
      <c r="D3021" s="1" t="s">
        <v>283</v>
      </c>
      <c r="E3021" s="1">
        <v>0.147</v>
      </c>
      <c r="F3021" s="1">
        <v>0.0201</v>
      </c>
      <c r="G3021" s="1">
        <v>9.02</v>
      </c>
    </row>
    <row r="3022" spans="1:7">
      <c r="A3022" s="1" t="s">
        <v>193</v>
      </c>
      <c r="B3022" s="1">
        <v>603313</v>
      </c>
      <c r="C3022" s="1" t="s">
        <v>3256</v>
      </c>
      <c r="D3022" s="1" t="s">
        <v>276</v>
      </c>
      <c r="E3022" s="1">
        <v>0.1467</v>
      </c>
      <c r="F3022" s="1">
        <v>0.5855</v>
      </c>
      <c r="G3022" s="1">
        <v>22.66</v>
      </c>
    </row>
    <row r="3023" spans="1:7">
      <c r="A3023" s="1" t="s">
        <v>335</v>
      </c>
      <c r="B3023" s="1">
        <v>2226</v>
      </c>
      <c r="C3023" s="1" t="s">
        <v>3257</v>
      </c>
      <c r="D3023" s="1" t="s">
        <v>309</v>
      </c>
      <c r="E3023" s="1">
        <v>0.1463</v>
      </c>
      <c r="F3023" s="1">
        <v>0.0458</v>
      </c>
      <c r="G3023" s="1">
        <v>5.19</v>
      </c>
    </row>
    <row r="3024" spans="1:7">
      <c r="A3024" s="1" t="s">
        <v>335</v>
      </c>
      <c r="B3024" s="1">
        <v>2340</v>
      </c>
      <c r="C3024" s="1" t="s">
        <v>3258</v>
      </c>
      <c r="D3024" s="1" t="s">
        <v>222</v>
      </c>
      <c r="E3024" s="1">
        <v>0.1463</v>
      </c>
      <c r="F3024" s="1">
        <v>0.0576</v>
      </c>
      <c r="G3024" s="1">
        <v>4.64</v>
      </c>
    </row>
    <row r="3025" spans="1:7">
      <c r="A3025" s="1" t="s">
        <v>335</v>
      </c>
      <c r="B3025" s="1">
        <v>2811</v>
      </c>
      <c r="C3025" s="1" t="s">
        <v>3259</v>
      </c>
      <c r="D3025" s="1" t="s">
        <v>285</v>
      </c>
      <c r="E3025" s="1">
        <v>0.1459</v>
      </c>
      <c r="F3025" s="1">
        <v>0.0441</v>
      </c>
      <c r="G3025" s="1">
        <v>14.17</v>
      </c>
    </row>
    <row r="3026" spans="1:7">
      <c r="A3026" s="1" t="s">
        <v>335</v>
      </c>
      <c r="B3026" s="1">
        <v>68</v>
      </c>
      <c r="C3026" s="1" t="s">
        <v>3260</v>
      </c>
      <c r="D3026" s="1" t="s">
        <v>455</v>
      </c>
      <c r="E3026" s="1">
        <v>0.1458</v>
      </c>
      <c r="F3026" s="1">
        <v>0.085</v>
      </c>
      <c r="G3026" s="1">
        <v>3.43</v>
      </c>
    </row>
    <row r="3027" spans="1:7">
      <c r="A3027" s="1" t="s">
        <v>335</v>
      </c>
      <c r="B3027" s="1">
        <v>2202</v>
      </c>
      <c r="C3027" s="1" t="s">
        <v>3261</v>
      </c>
      <c r="D3027" s="1" t="s">
        <v>357</v>
      </c>
      <c r="E3027" s="1">
        <v>0.1455</v>
      </c>
      <c r="F3027" s="1">
        <v>0.1347</v>
      </c>
      <c r="G3027" s="1">
        <v>9.98</v>
      </c>
    </row>
    <row r="3028" spans="1:7">
      <c r="A3028" s="1" t="s">
        <v>193</v>
      </c>
      <c r="B3028" s="1">
        <v>600173</v>
      </c>
      <c r="C3028" s="1" t="s">
        <v>3262</v>
      </c>
      <c r="D3028" s="1" t="s">
        <v>212</v>
      </c>
      <c r="E3028" s="1">
        <v>0.1453</v>
      </c>
      <c r="F3028" s="1">
        <v>0.0064</v>
      </c>
      <c r="G3028" s="1">
        <v>4.64</v>
      </c>
    </row>
    <row r="3029" spans="1:7">
      <c r="A3029" s="1" t="s">
        <v>193</v>
      </c>
      <c r="B3029" s="1">
        <v>600317</v>
      </c>
      <c r="C3029" s="1" t="s">
        <v>3263</v>
      </c>
      <c r="D3029" s="1" t="s">
        <v>195</v>
      </c>
      <c r="E3029" s="1">
        <v>0.1453</v>
      </c>
      <c r="F3029" s="1">
        <v>0.25</v>
      </c>
      <c r="G3029" s="1">
        <v>2.14</v>
      </c>
    </row>
    <row r="3030" spans="1:7">
      <c r="A3030" s="1" t="s">
        <v>193</v>
      </c>
      <c r="B3030" s="1">
        <v>600886</v>
      </c>
      <c r="C3030" s="1" t="s">
        <v>3264</v>
      </c>
      <c r="D3030" s="1" t="s">
        <v>230</v>
      </c>
      <c r="E3030" s="1">
        <v>0.1452</v>
      </c>
      <c r="F3030" s="1">
        <v>0.1372</v>
      </c>
      <c r="G3030" s="1">
        <v>7.69</v>
      </c>
    </row>
    <row r="3031" spans="1:7">
      <c r="A3031" s="1" t="s">
        <v>193</v>
      </c>
      <c r="B3031" s="1">
        <v>603607</v>
      </c>
      <c r="C3031" s="1" t="s">
        <v>3265</v>
      </c>
      <c r="D3031" s="1" t="s">
        <v>199</v>
      </c>
      <c r="E3031" s="1">
        <v>0.1452</v>
      </c>
      <c r="F3031" s="1">
        <v>0.3997</v>
      </c>
      <c r="G3031" s="1">
        <v>20.18</v>
      </c>
    </row>
    <row r="3032" spans="1:7">
      <c r="A3032" s="1" t="s">
        <v>193</v>
      </c>
      <c r="B3032" s="1">
        <v>600540</v>
      </c>
      <c r="C3032" s="1" t="s">
        <v>3266</v>
      </c>
      <c r="D3032" s="1" t="s">
        <v>214</v>
      </c>
      <c r="E3032" s="1">
        <v>0.1449</v>
      </c>
      <c r="F3032" s="1">
        <v>0.4143</v>
      </c>
      <c r="G3032" s="1">
        <v>4.27</v>
      </c>
    </row>
    <row r="3033" spans="1:7">
      <c r="A3033" s="1" t="s">
        <v>335</v>
      </c>
      <c r="B3033" s="1">
        <v>2538</v>
      </c>
      <c r="C3033" s="1" t="s">
        <v>3267</v>
      </c>
      <c r="D3033" s="1" t="s">
        <v>226</v>
      </c>
      <c r="E3033" s="1">
        <v>0.1447</v>
      </c>
      <c r="F3033" s="1">
        <v>0.0685</v>
      </c>
      <c r="G3033" s="1">
        <v>5.2</v>
      </c>
    </row>
    <row r="3034" spans="1:7">
      <c r="A3034" s="1" t="s">
        <v>193</v>
      </c>
      <c r="B3034" s="1">
        <v>600242</v>
      </c>
      <c r="C3034" s="1" t="s">
        <v>3268</v>
      </c>
      <c r="D3034" s="1" t="s">
        <v>325</v>
      </c>
      <c r="E3034" s="1">
        <v>0.1446</v>
      </c>
      <c r="F3034" s="1">
        <v>1</v>
      </c>
      <c r="G3034" s="1">
        <v>6.51</v>
      </c>
    </row>
    <row r="3035" spans="1:7">
      <c r="A3035" s="1" t="s">
        <v>193</v>
      </c>
      <c r="B3035" s="1">
        <v>603338</v>
      </c>
      <c r="C3035" s="1" t="s">
        <v>3269</v>
      </c>
      <c r="D3035" s="1" t="s">
        <v>318</v>
      </c>
      <c r="E3035" s="1">
        <v>0.1445</v>
      </c>
      <c r="F3035" s="1">
        <v>0.8352</v>
      </c>
      <c r="G3035" s="1">
        <v>78.66</v>
      </c>
    </row>
    <row r="3036" spans="1:7">
      <c r="A3036" s="1" t="s">
        <v>193</v>
      </c>
      <c r="B3036" s="1">
        <v>600510</v>
      </c>
      <c r="C3036" s="1" t="s">
        <v>3270</v>
      </c>
      <c r="D3036" s="1" t="s">
        <v>212</v>
      </c>
      <c r="E3036" s="1">
        <v>0.1444</v>
      </c>
      <c r="F3036" s="1">
        <v>0.5707</v>
      </c>
      <c r="G3036" s="1">
        <v>9.26</v>
      </c>
    </row>
    <row r="3037" spans="1:7">
      <c r="A3037" s="1" t="s">
        <v>335</v>
      </c>
      <c r="B3037" s="1">
        <v>910</v>
      </c>
      <c r="C3037" s="1" t="s">
        <v>3271</v>
      </c>
      <c r="D3037" s="1" t="s">
        <v>199</v>
      </c>
      <c r="E3037" s="1">
        <v>0.1441</v>
      </c>
      <c r="F3037" s="1">
        <v>0.2384</v>
      </c>
      <c r="G3037" s="1">
        <v>11.05</v>
      </c>
    </row>
    <row r="3038" spans="1:7">
      <c r="A3038" s="1" t="s">
        <v>335</v>
      </c>
      <c r="B3038" s="1">
        <v>823</v>
      </c>
      <c r="C3038" s="1" t="s">
        <v>3272</v>
      </c>
      <c r="D3038" s="1" t="s">
        <v>228</v>
      </c>
      <c r="E3038" s="1">
        <v>0.144</v>
      </c>
      <c r="F3038" s="1">
        <v>0.2558</v>
      </c>
      <c r="G3038" s="1">
        <v>12.03</v>
      </c>
    </row>
    <row r="3039" spans="1:7">
      <c r="A3039" s="1" t="s">
        <v>335</v>
      </c>
      <c r="B3039" s="1">
        <v>300435</v>
      </c>
      <c r="C3039" s="1" t="s">
        <v>3273</v>
      </c>
      <c r="D3039" s="1" t="s">
        <v>237</v>
      </c>
      <c r="E3039" s="1">
        <v>0.1436</v>
      </c>
      <c r="F3039" s="1">
        <v>0.0795</v>
      </c>
      <c r="G3039" s="1">
        <v>9.56</v>
      </c>
    </row>
    <row r="3040" spans="1:7">
      <c r="A3040" s="1" t="s">
        <v>335</v>
      </c>
      <c r="B3040" s="1">
        <v>2083</v>
      </c>
      <c r="C3040" s="1" t="s">
        <v>3274</v>
      </c>
      <c r="D3040" s="1" t="s">
        <v>276</v>
      </c>
      <c r="E3040" s="1">
        <v>0.1433</v>
      </c>
      <c r="F3040" s="1">
        <v>0.3418</v>
      </c>
      <c r="G3040" s="1">
        <v>6.63</v>
      </c>
    </row>
    <row r="3041" spans="1:7">
      <c r="A3041" s="1" t="s">
        <v>193</v>
      </c>
      <c r="B3041" s="1">
        <v>603466</v>
      </c>
      <c r="C3041" s="1" t="s">
        <v>3275</v>
      </c>
      <c r="D3041" s="1" t="s">
        <v>359</v>
      </c>
      <c r="E3041" s="1">
        <v>0.1431</v>
      </c>
      <c r="F3041" s="1">
        <v>0.0049</v>
      </c>
      <c r="G3041" s="1">
        <v>13.95</v>
      </c>
    </row>
    <row r="3042" spans="1:7">
      <c r="A3042" s="1" t="s">
        <v>193</v>
      </c>
      <c r="B3042" s="1">
        <v>600511</v>
      </c>
      <c r="C3042" s="1" t="s">
        <v>81</v>
      </c>
      <c r="D3042" s="1" t="s">
        <v>543</v>
      </c>
      <c r="E3042" s="1">
        <v>0.143</v>
      </c>
      <c r="F3042" s="1">
        <v>0.1152</v>
      </c>
      <c r="G3042" s="1">
        <v>31.2</v>
      </c>
    </row>
    <row r="3043" spans="1:7">
      <c r="A3043" s="1" t="s">
        <v>193</v>
      </c>
      <c r="B3043" s="1">
        <v>603682</v>
      </c>
      <c r="C3043" s="1" t="s">
        <v>3276</v>
      </c>
      <c r="E3043" s="1">
        <v>0.1429</v>
      </c>
      <c r="F3043" s="1">
        <v>0.1429</v>
      </c>
      <c r="G3043" s="1">
        <v>10.12</v>
      </c>
    </row>
    <row r="3044" spans="1:7">
      <c r="A3044" s="1" t="s">
        <v>335</v>
      </c>
      <c r="B3044" s="1">
        <v>2521</v>
      </c>
      <c r="C3044" s="1" t="s">
        <v>3277</v>
      </c>
      <c r="D3044" s="1" t="s">
        <v>199</v>
      </c>
      <c r="E3044" s="1">
        <v>0.1427</v>
      </c>
      <c r="F3044" s="1">
        <v>0.0313</v>
      </c>
      <c r="G3044" s="1">
        <v>5.59</v>
      </c>
    </row>
    <row r="3045" spans="1:7">
      <c r="A3045" s="1" t="s">
        <v>335</v>
      </c>
      <c r="B3045" s="1">
        <v>300347</v>
      </c>
      <c r="C3045" s="1" t="s">
        <v>3278</v>
      </c>
      <c r="D3045" s="1" t="s">
        <v>338</v>
      </c>
      <c r="E3045" s="1">
        <v>0.1424</v>
      </c>
      <c r="F3045" s="1">
        <v>0.7855</v>
      </c>
      <c r="G3045" s="1">
        <v>77</v>
      </c>
    </row>
    <row r="3046" spans="1:7">
      <c r="A3046" s="1" t="s">
        <v>193</v>
      </c>
      <c r="B3046" s="1">
        <v>600091</v>
      </c>
      <c r="C3046" s="1" t="s">
        <v>3279</v>
      </c>
      <c r="D3046" s="1" t="s">
        <v>257</v>
      </c>
      <c r="E3046" s="1">
        <v>0.1413</v>
      </c>
      <c r="F3046" s="1">
        <v>0.0391</v>
      </c>
      <c r="G3046" s="1">
        <v>3.59</v>
      </c>
    </row>
    <row r="3047" spans="1:7">
      <c r="A3047" s="1" t="s">
        <v>335</v>
      </c>
      <c r="B3047" s="1">
        <v>877</v>
      </c>
      <c r="C3047" s="1" t="s">
        <v>3280</v>
      </c>
      <c r="D3047" s="1" t="s">
        <v>289</v>
      </c>
      <c r="E3047" s="1">
        <v>0.1413</v>
      </c>
      <c r="F3047" s="1">
        <v>0.5581</v>
      </c>
      <c r="G3047" s="1">
        <v>12.02</v>
      </c>
    </row>
    <row r="3048" spans="1:7">
      <c r="A3048" s="1" t="s">
        <v>193</v>
      </c>
      <c r="B3048" s="1">
        <v>601669</v>
      </c>
      <c r="C3048" s="1" t="s">
        <v>3281</v>
      </c>
      <c r="D3048" s="1" t="s">
        <v>285</v>
      </c>
      <c r="E3048" s="1">
        <v>0.1407</v>
      </c>
      <c r="F3048" s="1">
        <v>0.001</v>
      </c>
      <c r="G3048" s="1">
        <v>3.57</v>
      </c>
    </row>
    <row r="3049" spans="1:7">
      <c r="A3049" s="1" t="s">
        <v>193</v>
      </c>
      <c r="B3049" s="1">
        <v>600176</v>
      </c>
      <c r="C3049" s="1" t="s">
        <v>3282</v>
      </c>
      <c r="D3049" s="1" t="s">
        <v>448</v>
      </c>
      <c r="E3049" s="1">
        <v>0.1398</v>
      </c>
      <c r="F3049" s="1">
        <v>0.0444</v>
      </c>
      <c r="G3049" s="1">
        <v>8.8</v>
      </c>
    </row>
    <row r="3050" spans="1:7">
      <c r="A3050" s="1" t="s">
        <v>193</v>
      </c>
      <c r="B3050" s="1">
        <v>603969</v>
      </c>
      <c r="C3050" s="1" t="s">
        <v>3283</v>
      </c>
      <c r="D3050" s="1" t="s">
        <v>365</v>
      </c>
      <c r="E3050" s="1">
        <v>0.1386</v>
      </c>
      <c r="F3050" s="1">
        <v>0.0119</v>
      </c>
      <c r="G3050" s="1">
        <v>3.77</v>
      </c>
    </row>
    <row r="3051" spans="1:7">
      <c r="A3051" s="1" t="s">
        <v>335</v>
      </c>
      <c r="B3051" s="1">
        <v>921</v>
      </c>
      <c r="C3051" s="1" t="s">
        <v>3284</v>
      </c>
      <c r="D3051" s="1" t="s">
        <v>265</v>
      </c>
      <c r="E3051" s="1">
        <v>0.1383</v>
      </c>
      <c r="F3051" s="1">
        <v>0.0382</v>
      </c>
      <c r="G3051" s="1">
        <v>9.57</v>
      </c>
    </row>
    <row r="3052" spans="1:7">
      <c r="A3052" s="1" t="s">
        <v>335</v>
      </c>
      <c r="B3052" s="1">
        <v>2738</v>
      </c>
      <c r="C3052" s="1" t="s">
        <v>3285</v>
      </c>
      <c r="D3052" s="1" t="s">
        <v>359</v>
      </c>
      <c r="E3052" s="1">
        <v>0.1383</v>
      </c>
      <c r="F3052" s="1">
        <v>0.0555</v>
      </c>
      <c r="G3052" s="1">
        <v>14.42</v>
      </c>
    </row>
    <row r="3053" spans="1:7">
      <c r="A3053" s="1" t="s">
        <v>335</v>
      </c>
      <c r="B3053" s="1">
        <v>300823</v>
      </c>
      <c r="C3053" s="1" t="s">
        <v>3286</v>
      </c>
      <c r="E3053" s="1">
        <v>0.1379</v>
      </c>
      <c r="F3053" s="1">
        <v>0.1724</v>
      </c>
      <c r="G3053" s="1">
        <v>26.42</v>
      </c>
    </row>
    <row r="3054" spans="1:7">
      <c r="A3054" s="1" t="s">
        <v>335</v>
      </c>
      <c r="B3054" s="1">
        <v>2166</v>
      </c>
      <c r="C3054" s="1" t="s">
        <v>3287</v>
      </c>
      <c r="D3054" s="1" t="s">
        <v>438</v>
      </c>
      <c r="E3054" s="1">
        <v>0.1378</v>
      </c>
      <c r="F3054" s="1">
        <v>0.0263</v>
      </c>
      <c r="G3054" s="1">
        <v>7.78</v>
      </c>
    </row>
    <row r="3055" spans="1:7">
      <c r="A3055" s="1" t="s">
        <v>335</v>
      </c>
      <c r="B3055" s="1">
        <v>2688</v>
      </c>
      <c r="C3055" s="1" t="s">
        <v>3288</v>
      </c>
      <c r="D3055" s="1" t="s">
        <v>532</v>
      </c>
      <c r="E3055" s="1">
        <v>0.1377</v>
      </c>
      <c r="F3055" s="1">
        <v>0.6044</v>
      </c>
      <c r="G3055" s="1">
        <v>7.26</v>
      </c>
    </row>
    <row r="3056" spans="1:7">
      <c r="A3056" s="1" t="s">
        <v>335</v>
      </c>
      <c r="B3056" s="1">
        <v>2776</v>
      </c>
      <c r="C3056" s="1" t="s">
        <v>3289</v>
      </c>
      <c r="D3056" s="1" t="s">
        <v>201</v>
      </c>
      <c r="E3056" s="1">
        <v>0.1377</v>
      </c>
      <c r="F3056" s="1">
        <v>0.0351</v>
      </c>
      <c r="G3056" s="1">
        <v>7.63</v>
      </c>
    </row>
    <row r="3057" spans="1:7">
      <c r="A3057" s="1" t="s">
        <v>335</v>
      </c>
      <c r="B3057" s="1">
        <v>2</v>
      </c>
      <c r="C3057" s="1" t="s">
        <v>3290</v>
      </c>
      <c r="D3057" s="1" t="s">
        <v>212</v>
      </c>
      <c r="E3057" s="1">
        <v>0.1375</v>
      </c>
      <c r="F3057" s="1">
        <v>0.1467</v>
      </c>
      <c r="G3057" s="1">
        <v>26.8</v>
      </c>
    </row>
    <row r="3058" spans="1:7">
      <c r="A3058" s="1" t="s">
        <v>193</v>
      </c>
      <c r="B3058" s="1">
        <v>600475</v>
      </c>
      <c r="C3058" s="1" t="s">
        <v>3291</v>
      </c>
      <c r="D3058" s="1" t="s">
        <v>237</v>
      </c>
      <c r="E3058" s="1">
        <v>0.1371</v>
      </c>
      <c r="F3058" s="1">
        <v>0.0268</v>
      </c>
      <c r="G3058" s="1">
        <v>10.99</v>
      </c>
    </row>
    <row r="3059" spans="1:7">
      <c r="A3059" s="1" t="s">
        <v>193</v>
      </c>
      <c r="B3059" s="1">
        <v>600250</v>
      </c>
      <c r="C3059" s="1" t="s">
        <v>3292</v>
      </c>
      <c r="D3059" s="1" t="s">
        <v>239</v>
      </c>
      <c r="E3059" s="1">
        <v>0.1368</v>
      </c>
      <c r="F3059" s="1">
        <v>0.0023</v>
      </c>
      <c r="G3059" s="1">
        <v>5.24</v>
      </c>
    </row>
    <row r="3060" spans="1:7">
      <c r="A3060" s="1" t="s">
        <v>335</v>
      </c>
      <c r="B3060" s="1">
        <v>2091</v>
      </c>
      <c r="C3060" s="1" t="s">
        <v>3293</v>
      </c>
      <c r="D3060" s="1" t="s">
        <v>239</v>
      </c>
      <c r="E3060" s="1">
        <v>0.1368</v>
      </c>
      <c r="F3060" s="1">
        <v>0.0623</v>
      </c>
      <c r="G3060" s="1">
        <v>6.1</v>
      </c>
    </row>
    <row r="3061" spans="1:7">
      <c r="A3061" s="1" t="s">
        <v>193</v>
      </c>
      <c r="B3061" s="1">
        <v>600109</v>
      </c>
      <c r="C3061" s="1" t="s">
        <v>3294</v>
      </c>
      <c r="D3061" s="1" t="s">
        <v>273</v>
      </c>
      <c r="E3061" s="1">
        <v>0.1361</v>
      </c>
      <c r="F3061" s="1">
        <v>0.1624</v>
      </c>
      <c r="G3061" s="1">
        <v>9.71</v>
      </c>
    </row>
    <row r="3062" spans="1:7">
      <c r="A3062" s="1" t="s">
        <v>193</v>
      </c>
      <c r="B3062" s="1">
        <v>600823</v>
      </c>
      <c r="C3062" s="1" t="s">
        <v>3295</v>
      </c>
      <c r="D3062" s="1" t="s">
        <v>212</v>
      </c>
      <c r="E3062" s="1">
        <v>0.136</v>
      </c>
      <c r="F3062" s="1">
        <v>0.0227</v>
      </c>
      <c r="G3062" s="1">
        <v>4.15</v>
      </c>
    </row>
    <row r="3063" spans="1:7">
      <c r="A3063" s="1" t="s">
        <v>335</v>
      </c>
      <c r="B3063" s="1">
        <v>300511</v>
      </c>
      <c r="C3063" s="1" t="s">
        <v>3296</v>
      </c>
      <c r="D3063" s="1" t="s">
        <v>214</v>
      </c>
      <c r="E3063" s="1">
        <v>0.1357</v>
      </c>
      <c r="F3063" s="1">
        <v>0.4193</v>
      </c>
      <c r="G3063" s="1">
        <v>10.62</v>
      </c>
    </row>
    <row r="3064" spans="1:7">
      <c r="A3064" s="1" t="s">
        <v>193</v>
      </c>
      <c r="B3064" s="1">
        <v>601865</v>
      </c>
      <c r="C3064" s="1" t="s">
        <v>3297</v>
      </c>
      <c r="D3064" s="1" t="s">
        <v>448</v>
      </c>
      <c r="E3064" s="1">
        <v>0.1356</v>
      </c>
      <c r="F3064" s="1">
        <v>0.6169</v>
      </c>
      <c r="G3064" s="1">
        <v>12.87</v>
      </c>
    </row>
    <row r="3065" spans="1:7">
      <c r="A3065" s="1" t="s">
        <v>193</v>
      </c>
      <c r="B3065" s="1">
        <v>600073</v>
      </c>
      <c r="C3065" s="1" t="s">
        <v>3298</v>
      </c>
      <c r="D3065" s="1" t="s">
        <v>348</v>
      </c>
      <c r="E3065" s="1">
        <v>0.1351</v>
      </c>
      <c r="F3065" s="1">
        <v>0.1398</v>
      </c>
      <c r="G3065" s="1">
        <v>8.47</v>
      </c>
    </row>
    <row r="3066" spans="1:7">
      <c r="A3066" s="1" t="s">
        <v>193</v>
      </c>
      <c r="B3066" s="1">
        <v>900914</v>
      </c>
      <c r="C3066" s="1" t="s">
        <v>3299</v>
      </c>
      <c r="E3066" s="1">
        <v>0.1345</v>
      </c>
      <c r="F3066" s="1">
        <v>0.0108</v>
      </c>
      <c r="G3066" s="1">
        <v>0.709</v>
      </c>
    </row>
    <row r="3067" spans="1:7">
      <c r="A3067" s="1" t="s">
        <v>335</v>
      </c>
      <c r="B3067" s="1">
        <v>2660</v>
      </c>
      <c r="C3067" s="1" t="s">
        <v>3300</v>
      </c>
      <c r="D3067" s="1" t="s">
        <v>220</v>
      </c>
      <c r="E3067" s="1">
        <v>0.1344</v>
      </c>
      <c r="F3067" s="1">
        <v>0.7879</v>
      </c>
      <c r="G3067" s="1">
        <v>10.63</v>
      </c>
    </row>
    <row r="3068" spans="1:7">
      <c r="A3068" s="1" t="s">
        <v>335</v>
      </c>
      <c r="B3068" s="1">
        <v>8</v>
      </c>
      <c r="C3068" s="1" t="s">
        <v>3301</v>
      </c>
      <c r="D3068" s="1" t="s">
        <v>318</v>
      </c>
      <c r="E3068" s="1">
        <v>0.1342</v>
      </c>
      <c r="F3068" s="1">
        <v>0.0075</v>
      </c>
      <c r="G3068" s="1">
        <v>3.18</v>
      </c>
    </row>
    <row r="3069" spans="1:7">
      <c r="A3069" s="1" t="s">
        <v>335</v>
      </c>
      <c r="B3069" s="1">
        <v>2962</v>
      </c>
      <c r="C3069" s="1" t="s">
        <v>3302</v>
      </c>
      <c r="D3069" s="1" t="s">
        <v>546</v>
      </c>
      <c r="E3069" s="1">
        <v>0.1342</v>
      </c>
      <c r="F3069" s="1">
        <v>0.047</v>
      </c>
      <c r="G3069" s="1">
        <v>27.66</v>
      </c>
    </row>
    <row r="3070" spans="1:7">
      <c r="A3070" s="1" t="s">
        <v>193</v>
      </c>
      <c r="B3070" s="1">
        <v>600779</v>
      </c>
      <c r="C3070" s="1" t="s">
        <v>3303</v>
      </c>
      <c r="D3070" s="1" t="s">
        <v>311</v>
      </c>
      <c r="E3070" s="1">
        <v>0.1339</v>
      </c>
      <c r="F3070" s="1">
        <v>0.8855</v>
      </c>
      <c r="G3070" s="1">
        <v>46.1</v>
      </c>
    </row>
    <row r="3071" spans="1:7">
      <c r="A3071" s="1" t="s">
        <v>193</v>
      </c>
      <c r="B3071" s="1">
        <v>601668</v>
      </c>
      <c r="C3071" s="1" t="s">
        <v>3304</v>
      </c>
      <c r="D3071" s="1" t="s">
        <v>285</v>
      </c>
      <c r="E3071" s="1">
        <v>0.1336</v>
      </c>
      <c r="F3071" s="1">
        <v>0.0878</v>
      </c>
      <c r="G3071" s="1">
        <v>5.24</v>
      </c>
    </row>
    <row r="3072" spans="1:7">
      <c r="A3072" s="1" t="s">
        <v>193</v>
      </c>
      <c r="B3072" s="1">
        <v>603977</v>
      </c>
      <c r="C3072" s="1" t="s">
        <v>3305</v>
      </c>
      <c r="D3072" s="1" t="s">
        <v>309</v>
      </c>
      <c r="E3072" s="1">
        <v>0.1336</v>
      </c>
      <c r="F3072" s="1">
        <v>0.6283</v>
      </c>
      <c r="G3072" s="1">
        <v>9.61</v>
      </c>
    </row>
    <row r="3073" spans="1:7">
      <c r="A3073" s="1" t="s">
        <v>193</v>
      </c>
      <c r="B3073" s="1">
        <v>600420</v>
      </c>
      <c r="C3073" s="1" t="s">
        <v>3306</v>
      </c>
      <c r="D3073" s="1" t="s">
        <v>342</v>
      </c>
      <c r="E3073" s="1">
        <v>0.1335</v>
      </c>
      <c r="F3073" s="1">
        <v>0.0361</v>
      </c>
      <c r="G3073" s="1">
        <v>9.19</v>
      </c>
    </row>
    <row r="3074" spans="1:7">
      <c r="A3074" s="1" t="s">
        <v>193</v>
      </c>
      <c r="B3074" s="1">
        <v>603897</v>
      </c>
      <c r="C3074" s="1" t="s">
        <v>3307</v>
      </c>
      <c r="D3074" s="1" t="s">
        <v>220</v>
      </c>
      <c r="E3074" s="1">
        <v>0.1335</v>
      </c>
      <c r="F3074" s="1">
        <v>0.0817</v>
      </c>
      <c r="G3074" s="1">
        <v>17.52</v>
      </c>
    </row>
    <row r="3075" spans="1:7">
      <c r="A3075" s="1" t="s">
        <v>335</v>
      </c>
      <c r="B3075" s="1">
        <v>830</v>
      </c>
      <c r="C3075" s="1" t="s">
        <v>3308</v>
      </c>
      <c r="D3075" s="1" t="s">
        <v>226</v>
      </c>
      <c r="E3075" s="1">
        <v>0.1334</v>
      </c>
      <c r="F3075" s="1">
        <v>0.1457</v>
      </c>
      <c r="G3075" s="1">
        <v>7.84</v>
      </c>
    </row>
    <row r="3076" spans="1:7">
      <c r="A3076" s="1" t="s">
        <v>193</v>
      </c>
      <c r="B3076" s="1">
        <v>600326</v>
      </c>
      <c r="C3076" s="1" t="s">
        <v>3309</v>
      </c>
      <c r="D3076" s="1" t="s">
        <v>285</v>
      </c>
      <c r="E3076" s="1">
        <v>0.1333</v>
      </c>
      <c r="F3076" s="1">
        <v>0.0741</v>
      </c>
      <c r="G3076" s="1">
        <v>7.03</v>
      </c>
    </row>
    <row r="3077" spans="1:7">
      <c r="A3077" s="1" t="s">
        <v>193</v>
      </c>
      <c r="B3077" s="1">
        <v>688096</v>
      </c>
      <c r="C3077" s="1" t="s">
        <v>3310</v>
      </c>
      <c r="E3077" s="1">
        <v>0.1333</v>
      </c>
      <c r="F3077" s="1">
        <v>0.1333</v>
      </c>
      <c r="G3077" s="1">
        <v>22.96</v>
      </c>
    </row>
    <row r="3078" spans="1:7">
      <c r="A3078" s="1" t="s">
        <v>335</v>
      </c>
      <c r="B3078" s="1">
        <v>2373</v>
      </c>
      <c r="C3078" s="1" t="s">
        <v>3311</v>
      </c>
      <c r="D3078" s="1" t="s">
        <v>455</v>
      </c>
      <c r="E3078" s="1">
        <v>0.1333</v>
      </c>
      <c r="F3078" s="1">
        <v>0.7636</v>
      </c>
      <c r="G3078" s="1">
        <v>23.29</v>
      </c>
    </row>
    <row r="3079" spans="1:7">
      <c r="A3079" s="1" t="s">
        <v>335</v>
      </c>
      <c r="B3079" s="1">
        <v>2526</v>
      </c>
      <c r="C3079" s="1" t="s">
        <v>3312</v>
      </c>
      <c r="D3079" s="1" t="s">
        <v>318</v>
      </c>
      <c r="E3079" s="1">
        <v>0.1333</v>
      </c>
      <c r="F3079" s="1">
        <v>0.4239</v>
      </c>
      <c r="G3079" s="1">
        <v>2.47</v>
      </c>
    </row>
    <row r="3080" spans="1:7">
      <c r="A3080" s="1" t="s">
        <v>335</v>
      </c>
      <c r="B3080" s="1">
        <v>300613</v>
      </c>
      <c r="C3080" s="1" t="s">
        <v>3313</v>
      </c>
      <c r="D3080" s="1" t="s">
        <v>408</v>
      </c>
      <c r="E3080" s="1">
        <v>0.1333</v>
      </c>
      <c r="F3080" s="1">
        <v>0.5949</v>
      </c>
      <c r="G3080" s="1">
        <v>180.66</v>
      </c>
    </row>
    <row r="3081" spans="1:7">
      <c r="A3081" s="1" t="s">
        <v>193</v>
      </c>
      <c r="B3081" s="1">
        <v>600200</v>
      </c>
      <c r="C3081" s="1" t="s">
        <v>3314</v>
      </c>
      <c r="D3081" s="1" t="s">
        <v>596</v>
      </c>
      <c r="E3081" s="1">
        <v>0.1327</v>
      </c>
      <c r="F3081" s="1">
        <v>0.1232</v>
      </c>
      <c r="G3081" s="1">
        <v>6.5</v>
      </c>
    </row>
    <row r="3082" spans="1:7">
      <c r="A3082" s="1" t="s">
        <v>335</v>
      </c>
      <c r="B3082" s="1">
        <v>2244</v>
      </c>
      <c r="C3082" s="1" t="s">
        <v>3315</v>
      </c>
      <c r="D3082" s="1" t="s">
        <v>212</v>
      </c>
      <c r="E3082" s="1">
        <v>0.1324</v>
      </c>
      <c r="F3082" s="1">
        <v>0.0662</v>
      </c>
      <c r="G3082" s="1">
        <v>4.39</v>
      </c>
    </row>
    <row r="3083" spans="1:7">
      <c r="A3083" s="1" t="s">
        <v>335</v>
      </c>
      <c r="B3083" s="1">
        <v>2416</v>
      </c>
      <c r="C3083" s="1" t="s">
        <v>3316</v>
      </c>
      <c r="D3083" s="1" t="s">
        <v>204</v>
      </c>
      <c r="E3083" s="1">
        <v>0.1323</v>
      </c>
      <c r="F3083" s="1">
        <v>0.3606</v>
      </c>
      <c r="G3083" s="1">
        <v>7.91</v>
      </c>
    </row>
    <row r="3084" spans="1:7">
      <c r="A3084" s="1" t="s">
        <v>335</v>
      </c>
      <c r="B3084" s="1">
        <v>300433</v>
      </c>
      <c r="C3084" s="1" t="s">
        <v>3317</v>
      </c>
      <c r="D3084" s="1" t="s">
        <v>546</v>
      </c>
      <c r="E3084" s="1">
        <v>0.1322</v>
      </c>
      <c r="F3084" s="1">
        <v>0.2898</v>
      </c>
      <c r="G3084" s="1">
        <v>18.27</v>
      </c>
    </row>
    <row r="3085" spans="1:7">
      <c r="A3085" s="1" t="s">
        <v>335</v>
      </c>
      <c r="B3085" s="1">
        <v>300039</v>
      </c>
      <c r="C3085" s="1" t="s">
        <v>3318</v>
      </c>
      <c r="D3085" s="1" t="s">
        <v>233</v>
      </c>
      <c r="E3085" s="1">
        <v>0.1321</v>
      </c>
      <c r="F3085" s="1">
        <v>0.1329</v>
      </c>
      <c r="G3085" s="1">
        <v>5.26</v>
      </c>
    </row>
    <row r="3086" spans="1:7">
      <c r="A3086" s="1" t="s">
        <v>193</v>
      </c>
      <c r="B3086" s="1">
        <v>600780</v>
      </c>
      <c r="C3086" s="1" t="s">
        <v>3319</v>
      </c>
      <c r="D3086" s="1" t="s">
        <v>230</v>
      </c>
      <c r="E3086" s="1">
        <v>0.132</v>
      </c>
      <c r="F3086" s="1">
        <v>0.002</v>
      </c>
      <c r="G3086" s="1">
        <v>3.23</v>
      </c>
    </row>
    <row r="3087" spans="1:7">
      <c r="A3087" s="1" t="s">
        <v>335</v>
      </c>
      <c r="B3087" s="1">
        <v>2429</v>
      </c>
      <c r="C3087" s="1" t="s">
        <v>3320</v>
      </c>
      <c r="D3087" s="1" t="s">
        <v>265</v>
      </c>
      <c r="E3087" s="1">
        <v>0.1317</v>
      </c>
      <c r="F3087" s="1">
        <v>0.2767</v>
      </c>
      <c r="G3087" s="1">
        <v>4.47</v>
      </c>
    </row>
    <row r="3088" spans="1:7">
      <c r="A3088" s="1" t="s">
        <v>193</v>
      </c>
      <c r="B3088" s="1">
        <v>600038</v>
      </c>
      <c r="C3088" s="1" t="s">
        <v>3321</v>
      </c>
      <c r="D3088" s="1" t="s">
        <v>521</v>
      </c>
      <c r="E3088" s="1">
        <v>0.1316</v>
      </c>
      <c r="F3088" s="1">
        <v>0.1623</v>
      </c>
      <c r="G3088" s="1">
        <v>44.21</v>
      </c>
    </row>
    <row r="3089" spans="1:7">
      <c r="A3089" s="1" t="s">
        <v>335</v>
      </c>
      <c r="B3089" s="1">
        <v>2973</v>
      </c>
      <c r="C3089" s="1" t="s">
        <v>3322</v>
      </c>
      <c r="E3089" s="1">
        <v>0.1316</v>
      </c>
      <c r="F3089" s="1">
        <v>0.6579</v>
      </c>
      <c r="G3089" s="1">
        <v>23.4</v>
      </c>
    </row>
    <row r="3090" spans="1:7">
      <c r="A3090" s="1" t="s">
        <v>335</v>
      </c>
      <c r="B3090" s="1">
        <v>2601</v>
      </c>
      <c r="C3090" s="1" t="s">
        <v>3323</v>
      </c>
      <c r="D3090" s="1" t="s">
        <v>257</v>
      </c>
      <c r="E3090" s="1">
        <v>0.1314</v>
      </c>
      <c r="F3090" s="1">
        <v>0.8494</v>
      </c>
      <c r="G3090" s="1">
        <v>16.66</v>
      </c>
    </row>
    <row r="3091" spans="1:7">
      <c r="A3091" s="1" t="s">
        <v>335</v>
      </c>
      <c r="B3091" s="1">
        <v>300272</v>
      </c>
      <c r="C3091" s="1" t="s">
        <v>3324</v>
      </c>
      <c r="D3091" s="1" t="s">
        <v>265</v>
      </c>
      <c r="E3091" s="1">
        <v>0.1312</v>
      </c>
      <c r="F3091" s="1">
        <v>0.001</v>
      </c>
      <c r="G3091" s="1">
        <v>3.95</v>
      </c>
    </row>
    <row r="3092" spans="1:7">
      <c r="A3092" s="1" t="s">
        <v>193</v>
      </c>
      <c r="B3092" s="1">
        <v>900938</v>
      </c>
      <c r="C3092" s="1" t="s">
        <v>3325</v>
      </c>
      <c r="E3092" s="1">
        <v>0.1305</v>
      </c>
      <c r="F3092" s="1">
        <v>0.8728</v>
      </c>
      <c r="G3092" s="1">
        <v>0.255</v>
      </c>
    </row>
    <row r="3093" spans="1:7">
      <c r="A3093" s="1" t="s">
        <v>193</v>
      </c>
      <c r="B3093" s="1">
        <v>603289</v>
      </c>
      <c r="C3093" s="1" t="s">
        <v>3326</v>
      </c>
      <c r="D3093" s="1" t="s">
        <v>318</v>
      </c>
      <c r="E3093" s="1">
        <v>0.1297</v>
      </c>
      <c r="F3093" s="1">
        <v>0.0476</v>
      </c>
      <c r="G3093" s="1">
        <v>7.91</v>
      </c>
    </row>
    <row r="3094" spans="1:7">
      <c r="A3094" s="1" t="s">
        <v>193</v>
      </c>
      <c r="B3094" s="1">
        <v>600062</v>
      </c>
      <c r="C3094" s="1" t="s">
        <v>3327</v>
      </c>
      <c r="D3094" s="1" t="s">
        <v>342</v>
      </c>
      <c r="E3094" s="1">
        <v>0.1296</v>
      </c>
      <c r="F3094" s="1">
        <v>0.0194</v>
      </c>
      <c r="G3094" s="1">
        <v>12.78</v>
      </c>
    </row>
    <row r="3095" spans="1:7">
      <c r="A3095" s="1" t="s">
        <v>193</v>
      </c>
      <c r="B3095" s="1">
        <v>688123</v>
      </c>
      <c r="C3095" s="1" t="s">
        <v>3328</v>
      </c>
      <c r="D3095" s="1" t="s">
        <v>228</v>
      </c>
      <c r="E3095" s="1">
        <v>0.1294</v>
      </c>
      <c r="F3095" s="1">
        <v>0.3294</v>
      </c>
      <c r="G3095" s="1">
        <v>63.61</v>
      </c>
    </row>
    <row r="3096" spans="1:7">
      <c r="A3096" s="1" t="s">
        <v>335</v>
      </c>
      <c r="B3096" s="1">
        <v>2130</v>
      </c>
      <c r="C3096" s="1" t="s">
        <v>3329</v>
      </c>
      <c r="D3096" s="1" t="s">
        <v>408</v>
      </c>
      <c r="E3096" s="1">
        <v>0.1294</v>
      </c>
      <c r="F3096" s="1">
        <v>0.1426</v>
      </c>
      <c r="G3096" s="1">
        <v>4.67</v>
      </c>
    </row>
    <row r="3097" spans="1:7">
      <c r="A3097" s="1" t="s">
        <v>335</v>
      </c>
      <c r="B3097" s="1">
        <v>300605</v>
      </c>
      <c r="C3097" s="1" t="s">
        <v>3330</v>
      </c>
      <c r="D3097" s="1" t="s">
        <v>455</v>
      </c>
      <c r="E3097" s="1">
        <v>0.1294</v>
      </c>
      <c r="F3097" s="1">
        <v>0.2893</v>
      </c>
      <c r="G3097" s="1">
        <v>13.72</v>
      </c>
    </row>
    <row r="3098" spans="1:7">
      <c r="A3098" s="1" t="s">
        <v>193</v>
      </c>
      <c r="B3098" s="1">
        <v>603309</v>
      </c>
      <c r="C3098" s="1" t="s">
        <v>3331</v>
      </c>
      <c r="D3098" s="1" t="s">
        <v>642</v>
      </c>
      <c r="E3098" s="1">
        <v>0.1291</v>
      </c>
      <c r="F3098" s="1">
        <v>0.3915</v>
      </c>
      <c r="G3098" s="1">
        <v>16.39</v>
      </c>
    </row>
    <row r="3099" spans="1:7">
      <c r="A3099" s="1" t="s">
        <v>335</v>
      </c>
      <c r="B3099" s="1">
        <v>576</v>
      </c>
      <c r="C3099" s="1" t="s">
        <v>3332</v>
      </c>
      <c r="D3099" s="1" t="s">
        <v>199</v>
      </c>
      <c r="E3099" s="1">
        <v>0.1289</v>
      </c>
      <c r="F3099" s="1">
        <v>0.5897</v>
      </c>
      <c r="G3099" s="1">
        <v>6.8</v>
      </c>
    </row>
    <row r="3100" spans="1:7">
      <c r="A3100" s="1" t="s">
        <v>335</v>
      </c>
      <c r="B3100" s="1">
        <v>300720</v>
      </c>
      <c r="C3100" s="1" t="s">
        <v>3333</v>
      </c>
      <c r="D3100" s="1" t="s">
        <v>237</v>
      </c>
      <c r="E3100" s="1">
        <v>0.1289</v>
      </c>
      <c r="F3100" s="1">
        <v>0.0777</v>
      </c>
      <c r="G3100" s="1">
        <v>14.08</v>
      </c>
    </row>
    <row r="3101" spans="1:7">
      <c r="A3101" s="1" t="s">
        <v>335</v>
      </c>
      <c r="B3101" s="1">
        <v>722</v>
      </c>
      <c r="C3101" s="1" t="s">
        <v>3334</v>
      </c>
      <c r="D3101" s="1" t="s">
        <v>230</v>
      </c>
      <c r="E3101" s="1">
        <v>0.1283</v>
      </c>
      <c r="F3101" s="1">
        <v>0.0204</v>
      </c>
      <c r="G3101" s="1">
        <v>5.83</v>
      </c>
    </row>
    <row r="3102" spans="1:7">
      <c r="A3102" s="1" t="s">
        <v>335</v>
      </c>
      <c r="B3102" s="1">
        <v>968</v>
      </c>
      <c r="C3102" s="1" t="s">
        <v>3335</v>
      </c>
      <c r="D3102" s="1" t="s">
        <v>259</v>
      </c>
      <c r="E3102" s="1">
        <v>0.1283</v>
      </c>
      <c r="F3102" s="1">
        <v>0.1206</v>
      </c>
      <c r="G3102" s="1">
        <v>7.76</v>
      </c>
    </row>
    <row r="3103" spans="1:7">
      <c r="A3103" s="1" t="s">
        <v>335</v>
      </c>
      <c r="B3103" s="1">
        <v>2097</v>
      </c>
      <c r="C3103" s="1" t="s">
        <v>3336</v>
      </c>
      <c r="D3103" s="1" t="s">
        <v>318</v>
      </c>
      <c r="E3103" s="1">
        <v>0.1282</v>
      </c>
      <c r="F3103" s="1">
        <v>0.1433</v>
      </c>
      <c r="G3103" s="1">
        <v>6.51</v>
      </c>
    </row>
    <row r="3104" spans="1:7">
      <c r="A3104" s="1" t="s">
        <v>335</v>
      </c>
      <c r="B3104" s="1">
        <v>300501</v>
      </c>
      <c r="C3104" s="1" t="s">
        <v>3337</v>
      </c>
      <c r="D3104" s="1" t="s">
        <v>298</v>
      </c>
      <c r="E3104" s="1">
        <v>0.1282</v>
      </c>
      <c r="F3104" s="1">
        <v>0.0039</v>
      </c>
      <c r="G3104" s="1">
        <v>11.23</v>
      </c>
    </row>
    <row r="3105" spans="1:7">
      <c r="A3105" s="1" t="s">
        <v>335</v>
      </c>
      <c r="B3105" s="1">
        <v>2590</v>
      </c>
      <c r="C3105" s="1" t="s">
        <v>3338</v>
      </c>
      <c r="D3105" s="1" t="s">
        <v>283</v>
      </c>
      <c r="E3105" s="1">
        <v>0.1276</v>
      </c>
      <c r="F3105" s="1">
        <v>0.1173</v>
      </c>
      <c r="G3105" s="1">
        <v>6.83</v>
      </c>
    </row>
    <row r="3106" spans="1:7">
      <c r="A3106" s="1" t="s">
        <v>193</v>
      </c>
      <c r="B3106" s="1">
        <v>601898</v>
      </c>
      <c r="C3106" s="1" t="s">
        <v>3339</v>
      </c>
      <c r="D3106" s="1" t="s">
        <v>483</v>
      </c>
      <c r="E3106" s="1">
        <v>0.1275</v>
      </c>
      <c r="F3106" s="1">
        <v>0.0004</v>
      </c>
      <c r="G3106" s="1">
        <v>3.82</v>
      </c>
    </row>
    <row r="3107" spans="1:7">
      <c r="A3107" s="1" t="s">
        <v>335</v>
      </c>
      <c r="B3107" s="1">
        <v>300608</v>
      </c>
      <c r="C3107" s="1" t="s">
        <v>3340</v>
      </c>
      <c r="D3107" s="1" t="s">
        <v>455</v>
      </c>
      <c r="E3107" s="1">
        <v>0.1274</v>
      </c>
      <c r="F3107" s="1">
        <v>0.2369</v>
      </c>
      <c r="G3107" s="1">
        <v>16.9</v>
      </c>
    </row>
    <row r="3108" spans="1:7">
      <c r="A3108" s="1" t="s">
        <v>335</v>
      </c>
      <c r="B3108" s="1">
        <v>2243</v>
      </c>
      <c r="C3108" s="1" t="s">
        <v>3341</v>
      </c>
      <c r="D3108" s="1" t="s">
        <v>298</v>
      </c>
      <c r="E3108" s="1">
        <v>0.1273</v>
      </c>
      <c r="F3108" s="1">
        <v>0.603</v>
      </c>
      <c r="G3108" s="1">
        <v>13.1</v>
      </c>
    </row>
    <row r="3109" spans="1:7">
      <c r="A3109" s="1" t="s">
        <v>335</v>
      </c>
      <c r="B3109" s="1">
        <v>300154</v>
      </c>
      <c r="C3109" s="1" t="s">
        <v>3342</v>
      </c>
      <c r="D3109" s="1" t="s">
        <v>318</v>
      </c>
      <c r="E3109" s="1">
        <v>0.127</v>
      </c>
      <c r="F3109" s="1">
        <v>0.1758</v>
      </c>
      <c r="G3109" s="1">
        <v>5.31</v>
      </c>
    </row>
    <row r="3110" spans="1:7">
      <c r="A3110" s="1" t="s">
        <v>193</v>
      </c>
      <c r="B3110" s="1">
        <v>603535</v>
      </c>
      <c r="C3110" s="1" t="s">
        <v>3343</v>
      </c>
      <c r="D3110" s="1" t="s">
        <v>287</v>
      </c>
      <c r="E3110" s="1">
        <v>0.1265</v>
      </c>
      <c r="F3110" s="1">
        <v>0.0437</v>
      </c>
      <c r="G3110" s="1">
        <v>16.39</v>
      </c>
    </row>
    <row r="3111" spans="1:7">
      <c r="A3111" s="1" t="s">
        <v>335</v>
      </c>
      <c r="B3111" s="1">
        <v>300070</v>
      </c>
      <c r="C3111" s="1" t="s">
        <v>3344</v>
      </c>
      <c r="D3111" s="1" t="s">
        <v>359</v>
      </c>
      <c r="E3111" s="1">
        <v>0.1253</v>
      </c>
      <c r="F3111" s="1">
        <v>0.1078</v>
      </c>
      <c r="G3111" s="1">
        <v>9.54</v>
      </c>
    </row>
    <row r="3112" spans="1:7">
      <c r="A3112" s="1" t="s">
        <v>335</v>
      </c>
      <c r="B3112" s="1">
        <v>510</v>
      </c>
      <c r="C3112" s="1" t="s">
        <v>3345</v>
      </c>
      <c r="D3112" s="1" t="s">
        <v>309</v>
      </c>
      <c r="E3112" s="1">
        <v>0.1251</v>
      </c>
      <c r="F3112" s="1">
        <v>0.007</v>
      </c>
      <c r="G3112" s="1">
        <v>3.97</v>
      </c>
    </row>
    <row r="3113" spans="1:7">
      <c r="A3113" s="1" t="s">
        <v>193</v>
      </c>
      <c r="B3113" s="1">
        <v>600053</v>
      </c>
      <c r="C3113" s="1" t="s">
        <v>3346</v>
      </c>
      <c r="D3113" s="1" t="s">
        <v>599</v>
      </c>
      <c r="E3113" s="1">
        <v>0.125</v>
      </c>
      <c r="F3113" s="1">
        <v>0.3101</v>
      </c>
      <c r="G3113" s="1">
        <v>26.25</v>
      </c>
    </row>
    <row r="3114" spans="1:7">
      <c r="A3114" s="1" t="s">
        <v>335</v>
      </c>
      <c r="B3114" s="1">
        <v>2390</v>
      </c>
      <c r="C3114" s="1" t="s">
        <v>3347</v>
      </c>
      <c r="D3114" s="1" t="s">
        <v>233</v>
      </c>
      <c r="E3114" s="1">
        <v>0.1248</v>
      </c>
      <c r="F3114" s="1">
        <v>0.0466</v>
      </c>
      <c r="G3114" s="1">
        <v>4.58</v>
      </c>
    </row>
    <row r="3115" spans="1:7">
      <c r="A3115" s="1" t="s">
        <v>193</v>
      </c>
      <c r="B3115" s="1">
        <v>600726</v>
      </c>
      <c r="C3115" s="1" t="s">
        <v>3348</v>
      </c>
      <c r="D3115" s="1" t="s">
        <v>230</v>
      </c>
      <c r="E3115" s="1">
        <v>0.1247</v>
      </c>
      <c r="F3115" s="1">
        <v>0.495</v>
      </c>
      <c r="G3115" s="1">
        <v>2.02</v>
      </c>
    </row>
    <row r="3116" spans="1:7">
      <c r="A3116" s="1" t="s">
        <v>193</v>
      </c>
      <c r="B3116" s="1">
        <v>600528</v>
      </c>
      <c r="C3116" s="1" t="s">
        <v>3349</v>
      </c>
      <c r="D3116" s="1" t="s">
        <v>318</v>
      </c>
      <c r="E3116" s="1">
        <v>0.1244</v>
      </c>
      <c r="F3116" s="1">
        <v>0.0667</v>
      </c>
      <c r="G3116" s="1">
        <v>9.79</v>
      </c>
    </row>
    <row r="3117" spans="1:7">
      <c r="A3117" s="1" t="s">
        <v>335</v>
      </c>
      <c r="B3117" s="1">
        <v>6</v>
      </c>
      <c r="C3117" s="1" t="s">
        <v>3350</v>
      </c>
      <c r="D3117" s="1" t="s">
        <v>212</v>
      </c>
      <c r="E3117" s="1">
        <v>0.1244</v>
      </c>
      <c r="F3117" s="1">
        <v>0.0191</v>
      </c>
      <c r="G3117" s="1">
        <v>4.99</v>
      </c>
    </row>
    <row r="3118" spans="1:7">
      <c r="A3118" s="1" t="s">
        <v>335</v>
      </c>
      <c r="B3118" s="1">
        <v>200019</v>
      </c>
      <c r="C3118" s="1" t="s">
        <v>3351</v>
      </c>
      <c r="E3118" s="1">
        <v>0.124</v>
      </c>
      <c r="F3118" s="1">
        <v>0.1244</v>
      </c>
      <c r="G3118" s="1">
        <v>3.7</v>
      </c>
    </row>
    <row r="3119" spans="1:7">
      <c r="A3119" s="1" t="s">
        <v>335</v>
      </c>
      <c r="B3119" s="1">
        <v>955</v>
      </c>
      <c r="C3119" s="1" t="s">
        <v>3352</v>
      </c>
      <c r="D3119" s="1" t="s">
        <v>276</v>
      </c>
      <c r="E3119" s="1">
        <v>0.1226</v>
      </c>
      <c r="F3119" s="1">
        <v>0.8578</v>
      </c>
      <c r="G3119" s="1">
        <v>9.22</v>
      </c>
    </row>
    <row r="3120" spans="1:7">
      <c r="A3120" s="1" t="s">
        <v>335</v>
      </c>
      <c r="B3120" s="1">
        <v>300542</v>
      </c>
      <c r="C3120" s="1" t="s">
        <v>3353</v>
      </c>
      <c r="D3120" s="1" t="s">
        <v>325</v>
      </c>
      <c r="E3120" s="1">
        <v>0.1219</v>
      </c>
      <c r="F3120" s="1">
        <v>0.7483</v>
      </c>
      <c r="G3120" s="1">
        <v>14.35</v>
      </c>
    </row>
    <row r="3121" spans="1:7">
      <c r="A3121" s="1" t="s">
        <v>193</v>
      </c>
      <c r="B3121" s="1">
        <v>600757</v>
      </c>
      <c r="C3121" s="1" t="s">
        <v>3354</v>
      </c>
      <c r="D3121" s="1" t="s">
        <v>206</v>
      </c>
      <c r="E3121" s="1">
        <v>0.1213</v>
      </c>
      <c r="F3121" s="1">
        <v>0.0023</v>
      </c>
      <c r="G3121" s="1">
        <v>5.19</v>
      </c>
    </row>
    <row r="3122" spans="1:7">
      <c r="A3122" s="1" t="s">
        <v>193</v>
      </c>
      <c r="B3122" s="1">
        <v>600048</v>
      </c>
      <c r="C3122" s="1" t="s">
        <v>3355</v>
      </c>
      <c r="D3122" s="1" t="s">
        <v>212</v>
      </c>
      <c r="E3122" s="1">
        <v>0.1207</v>
      </c>
      <c r="F3122" s="1">
        <v>0.3783</v>
      </c>
      <c r="G3122" s="1">
        <v>16.24</v>
      </c>
    </row>
    <row r="3123" spans="1:7">
      <c r="A3123" s="1" t="s">
        <v>193</v>
      </c>
      <c r="B3123" s="1">
        <v>600893</v>
      </c>
      <c r="C3123" s="1" t="s">
        <v>3356</v>
      </c>
      <c r="D3123" s="1" t="s">
        <v>521</v>
      </c>
      <c r="E3123" s="1">
        <v>0.1205</v>
      </c>
      <c r="F3123" s="1">
        <v>0.0941</v>
      </c>
      <c r="G3123" s="1">
        <v>24.75</v>
      </c>
    </row>
    <row r="3124" spans="1:7">
      <c r="A3124" s="1" t="s">
        <v>193</v>
      </c>
      <c r="B3124" s="1">
        <v>600710</v>
      </c>
      <c r="C3124" s="1" t="s">
        <v>3357</v>
      </c>
      <c r="D3124" s="1" t="s">
        <v>318</v>
      </c>
      <c r="E3124" s="1">
        <v>0.1202</v>
      </c>
      <c r="F3124" s="1">
        <v>0.2776</v>
      </c>
      <c r="G3124" s="1">
        <v>4.64</v>
      </c>
    </row>
    <row r="3125" spans="1:7">
      <c r="A3125" s="1" t="s">
        <v>335</v>
      </c>
      <c r="B3125" s="1">
        <v>2282</v>
      </c>
      <c r="C3125" s="1" t="s">
        <v>3358</v>
      </c>
      <c r="D3125" s="1" t="s">
        <v>237</v>
      </c>
      <c r="E3125" s="1">
        <v>0.1201</v>
      </c>
      <c r="F3125" s="1">
        <v>0.0711</v>
      </c>
      <c r="G3125" s="1">
        <v>6.73</v>
      </c>
    </row>
    <row r="3126" spans="1:7">
      <c r="A3126" s="1" t="s">
        <v>335</v>
      </c>
      <c r="B3126" s="1">
        <v>300559</v>
      </c>
      <c r="C3126" s="1" t="s">
        <v>3359</v>
      </c>
      <c r="D3126" s="1" t="s">
        <v>242</v>
      </c>
      <c r="E3126" s="1">
        <v>0.1196</v>
      </c>
      <c r="F3126" s="1">
        <v>0.9472</v>
      </c>
      <c r="G3126" s="1">
        <v>33.12</v>
      </c>
    </row>
    <row r="3127" spans="1:7">
      <c r="A3127" s="1" t="s">
        <v>335</v>
      </c>
      <c r="B3127" s="1">
        <v>2572</v>
      </c>
      <c r="C3127" s="1" t="s">
        <v>3360</v>
      </c>
      <c r="D3127" s="1" t="s">
        <v>263</v>
      </c>
      <c r="E3127" s="1">
        <v>0.1194</v>
      </c>
      <c r="F3127" s="1">
        <v>0.2258</v>
      </c>
      <c r="G3127" s="1">
        <v>18.85</v>
      </c>
    </row>
    <row r="3128" spans="1:7">
      <c r="A3128" s="1" t="s">
        <v>335</v>
      </c>
      <c r="B3128" s="1">
        <v>2080</v>
      </c>
      <c r="C3128" s="1" t="s">
        <v>3361</v>
      </c>
      <c r="D3128" s="1" t="s">
        <v>270</v>
      </c>
      <c r="E3128" s="1">
        <v>0.1192</v>
      </c>
      <c r="F3128" s="1">
        <v>0.4112</v>
      </c>
      <c r="G3128" s="1">
        <v>12.58</v>
      </c>
    </row>
    <row r="3129" spans="1:7">
      <c r="A3129" s="1" t="s">
        <v>335</v>
      </c>
      <c r="B3129" s="1">
        <v>2254</v>
      </c>
      <c r="C3129" s="1" t="s">
        <v>3362</v>
      </c>
      <c r="D3129" s="1" t="s">
        <v>270</v>
      </c>
      <c r="E3129" s="1">
        <v>0.1191</v>
      </c>
      <c r="F3129" s="1">
        <v>0.3631</v>
      </c>
      <c r="G3129" s="1">
        <v>11.96</v>
      </c>
    </row>
    <row r="3130" spans="1:7">
      <c r="A3130" s="1" t="s">
        <v>335</v>
      </c>
      <c r="B3130" s="1">
        <v>875</v>
      </c>
      <c r="C3130" s="1" t="s">
        <v>3363</v>
      </c>
      <c r="D3130" s="1" t="s">
        <v>230</v>
      </c>
      <c r="E3130" s="1">
        <v>0.119</v>
      </c>
      <c r="F3130" s="1">
        <v>0.2603</v>
      </c>
      <c r="G3130" s="1">
        <v>3.84</v>
      </c>
    </row>
    <row r="3131" spans="1:7">
      <c r="A3131" s="1" t="s">
        <v>335</v>
      </c>
      <c r="B3131" s="1">
        <v>200869</v>
      </c>
      <c r="C3131" s="1" t="s">
        <v>3364</v>
      </c>
      <c r="E3131" s="1">
        <v>0.1184</v>
      </c>
      <c r="F3131" s="1">
        <v>0.0132</v>
      </c>
      <c r="G3131" s="1">
        <v>13.62</v>
      </c>
    </row>
    <row r="3132" spans="1:7">
      <c r="A3132" s="1" t="s">
        <v>193</v>
      </c>
      <c r="B3132" s="1">
        <v>601908</v>
      </c>
      <c r="C3132" s="1" t="s">
        <v>3365</v>
      </c>
      <c r="D3132" s="1" t="s">
        <v>318</v>
      </c>
      <c r="E3132" s="1">
        <v>0.1178</v>
      </c>
      <c r="F3132" s="1">
        <v>0.0481</v>
      </c>
      <c r="G3132" s="1">
        <v>3.24</v>
      </c>
    </row>
    <row r="3133" spans="1:7">
      <c r="A3133" s="1" t="s">
        <v>193</v>
      </c>
      <c r="B3133" s="1">
        <v>603928</v>
      </c>
      <c r="C3133" s="1" t="s">
        <v>3366</v>
      </c>
      <c r="D3133" s="1" t="s">
        <v>309</v>
      </c>
      <c r="E3133" s="1">
        <v>0.1177</v>
      </c>
      <c r="F3133" s="1">
        <v>0.0036</v>
      </c>
      <c r="G3133" s="1">
        <v>10.34</v>
      </c>
    </row>
    <row r="3134" spans="1:7">
      <c r="A3134" s="1" t="s">
        <v>193</v>
      </c>
      <c r="B3134" s="1">
        <v>900952</v>
      </c>
      <c r="C3134" s="1" t="s">
        <v>3367</v>
      </c>
      <c r="E3134" s="1">
        <v>0.1175</v>
      </c>
      <c r="F3134" s="1">
        <v>0.0004</v>
      </c>
      <c r="G3134" s="1">
        <v>0.233</v>
      </c>
    </row>
    <row r="3135" spans="1:7">
      <c r="A3135" s="1" t="s">
        <v>335</v>
      </c>
      <c r="B3135" s="1">
        <v>2105</v>
      </c>
      <c r="C3135" s="1" t="s">
        <v>3368</v>
      </c>
      <c r="D3135" s="1" t="s">
        <v>432</v>
      </c>
      <c r="E3135" s="1">
        <v>0.1174</v>
      </c>
      <c r="F3135" s="1">
        <v>0.4133</v>
      </c>
      <c r="G3135" s="1">
        <v>4.69</v>
      </c>
    </row>
    <row r="3136" spans="1:7">
      <c r="A3136" s="1" t="s">
        <v>193</v>
      </c>
      <c r="B3136" s="1">
        <v>900918</v>
      </c>
      <c r="C3136" s="1" t="s">
        <v>3369</v>
      </c>
      <c r="E3136" s="1">
        <v>0.1172</v>
      </c>
      <c r="F3136" s="1">
        <v>0.0331</v>
      </c>
      <c r="G3136" s="1">
        <v>0.424</v>
      </c>
    </row>
    <row r="3137" spans="1:7">
      <c r="A3137" s="1" t="s">
        <v>193</v>
      </c>
      <c r="B3137" s="1">
        <v>600218</v>
      </c>
      <c r="C3137" s="1" t="s">
        <v>3370</v>
      </c>
      <c r="D3137" s="1" t="s">
        <v>237</v>
      </c>
      <c r="E3137" s="1">
        <v>0.1167</v>
      </c>
      <c r="F3137" s="1">
        <v>0.1528</v>
      </c>
      <c r="G3137" s="1">
        <v>9.35</v>
      </c>
    </row>
    <row r="3138" spans="1:7">
      <c r="A3138" s="1" t="s">
        <v>193</v>
      </c>
      <c r="B3138" s="1">
        <v>600320</v>
      </c>
      <c r="C3138" s="1" t="s">
        <v>3371</v>
      </c>
      <c r="D3138" s="1" t="s">
        <v>318</v>
      </c>
      <c r="E3138" s="1">
        <v>0.1166</v>
      </c>
      <c r="F3138" s="1">
        <v>0.3579</v>
      </c>
      <c r="G3138" s="1">
        <v>3.16</v>
      </c>
    </row>
    <row r="3139" spans="1:7">
      <c r="A3139" s="1" t="s">
        <v>335</v>
      </c>
      <c r="B3139" s="1">
        <v>2019</v>
      </c>
      <c r="C3139" s="1" t="s">
        <v>3372</v>
      </c>
      <c r="D3139" s="1" t="s">
        <v>342</v>
      </c>
      <c r="E3139" s="1">
        <v>0.1162</v>
      </c>
      <c r="F3139" s="1">
        <v>0.4</v>
      </c>
      <c r="G3139" s="1">
        <v>18.67</v>
      </c>
    </row>
    <row r="3140" spans="1:7">
      <c r="A3140" s="1" t="s">
        <v>193</v>
      </c>
      <c r="B3140" s="1">
        <v>600452</v>
      </c>
      <c r="C3140" s="1" t="s">
        <v>3373</v>
      </c>
      <c r="D3140" s="1" t="s">
        <v>230</v>
      </c>
      <c r="E3140" s="1">
        <v>0.1156</v>
      </c>
      <c r="F3140" s="1">
        <v>0.1215</v>
      </c>
      <c r="G3140" s="1">
        <v>19.25</v>
      </c>
    </row>
    <row r="3141" spans="1:7">
      <c r="A3141" s="1" t="s">
        <v>193</v>
      </c>
      <c r="B3141" s="1">
        <v>601117</v>
      </c>
      <c r="C3141" s="1" t="s">
        <v>3374</v>
      </c>
      <c r="D3141" s="1" t="s">
        <v>285</v>
      </c>
      <c r="E3141" s="1">
        <v>0.1155</v>
      </c>
      <c r="F3141" s="1">
        <v>0.0615</v>
      </c>
      <c r="G3141" s="1">
        <v>6.17</v>
      </c>
    </row>
    <row r="3142" spans="1:7">
      <c r="A3142" s="1" t="s">
        <v>193</v>
      </c>
      <c r="B3142" s="1">
        <v>603889</v>
      </c>
      <c r="C3142" s="1" t="s">
        <v>3375</v>
      </c>
      <c r="D3142" s="1" t="s">
        <v>276</v>
      </c>
      <c r="E3142" s="1">
        <v>0.1151</v>
      </c>
      <c r="F3142" s="1">
        <v>0.0127</v>
      </c>
      <c r="G3142" s="1">
        <v>4.95</v>
      </c>
    </row>
    <row r="3143" spans="1:7">
      <c r="A3143" s="1" t="s">
        <v>335</v>
      </c>
      <c r="B3143" s="1">
        <v>2132</v>
      </c>
      <c r="C3143" s="1" t="s">
        <v>3376</v>
      </c>
      <c r="D3143" s="1" t="s">
        <v>365</v>
      </c>
      <c r="E3143" s="1">
        <v>0.1149</v>
      </c>
      <c r="F3143" s="1">
        <v>0.0211</v>
      </c>
      <c r="G3143" s="1">
        <v>2.64</v>
      </c>
    </row>
    <row r="3144" spans="1:7">
      <c r="A3144" s="1" t="s">
        <v>335</v>
      </c>
      <c r="B3144" s="1">
        <v>2935</v>
      </c>
      <c r="C3144" s="1" t="s">
        <v>3377</v>
      </c>
      <c r="D3144" s="1" t="s">
        <v>408</v>
      </c>
      <c r="E3144" s="1">
        <v>0.1147</v>
      </c>
      <c r="F3144" s="1">
        <v>0.3741</v>
      </c>
      <c r="G3144" s="1">
        <v>31.94</v>
      </c>
    </row>
    <row r="3145" spans="1:7">
      <c r="A3145" s="1" t="s">
        <v>335</v>
      </c>
      <c r="B3145" s="1">
        <v>300756</v>
      </c>
      <c r="C3145" s="1" t="s">
        <v>3378</v>
      </c>
      <c r="D3145" s="1" t="s">
        <v>235</v>
      </c>
      <c r="E3145" s="1">
        <v>0.1146</v>
      </c>
      <c r="F3145" s="1">
        <v>0.0062</v>
      </c>
      <c r="G3145" s="1">
        <v>26.86</v>
      </c>
    </row>
    <row r="3146" spans="1:7">
      <c r="A3146" s="1" t="s">
        <v>193</v>
      </c>
      <c r="B3146" s="1">
        <v>600582</v>
      </c>
      <c r="C3146" s="1" t="s">
        <v>3379</v>
      </c>
      <c r="D3146" s="1" t="s">
        <v>318</v>
      </c>
      <c r="E3146" s="1">
        <v>0.1143</v>
      </c>
      <c r="F3146" s="1">
        <v>0.0123</v>
      </c>
      <c r="G3146" s="1">
        <v>3.04</v>
      </c>
    </row>
    <row r="3147" spans="1:7">
      <c r="A3147" s="1" t="s">
        <v>335</v>
      </c>
      <c r="B3147" s="1">
        <v>2106</v>
      </c>
      <c r="C3147" s="1" t="s">
        <v>3380</v>
      </c>
      <c r="D3147" s="1" t="s">
        <v>546</v>
      </c>
      <c r="E3147" s="1">
        <v>0.1139</v>
      </c>
      <c r="F3147" s="1">
        <v>0.2968</v>
      </c>
      <c r="G3147" s="1">
        <v>10.77</v>
      </c>
    </row>
    <row r="3148" spans="1:7">
      <c r="A3148" s="1" t="s">
        <v>193</v>
      </c>
      <c r="B3148" s="1">
        <v>600078</v>
      </c>
      <c r="C3148" s="1" t="s">
        <v>3381</v>
      </c>
      <c r="D3148" s="1" t="s">
        <v>257</v>
      </c>
      <c r="E3148" s="1">
        <v>0.1136</v>
      </c>
      <c r="F3148" s="1">
        <v>0.1523</v>
      </c>
      <c r="G3148" s="1">
        <v>4.72</v>
      </c>
    </row>
    <row r="3149" spans="1:7">
      <c r="A3149" s="1" t="s">
        <v>193</v>
      </c>
      <c r="B3149" s="1">
        <v>688396</v>
      </c>
      <c r="C3149" s="1" t="s">
        <v>3382</v>
      </c>
      <c r="E3149" s="1">
        <v>0.1136</v>
      </c>
      <c r="F3149" s="1">
        <v>0.6136</v>
      </c>
      <c r="G3149" s="1">
        <v>37.83</v>
      </c>
    </row>
    <row r="3150" spans="1:7">
      <c r="A3150" s="1" t="s">
        <v>335</v>
      </c>
      <c r="B3150" s="1">
        <v>969</v>
      </c>
      <c r="C3150" s="1" t="s">
        <v>3383</v>
      </c>
      <c r="D3150" s="1" t="s">
        <v>222</v>
      </c>
      <c r="E3150" s="1">
        <v>0.1131</v>
      </c>
      <c r="F3150" s="1">
        <v>0.0484</v>
      </c>
      <c r="G3150" s="1">
        <v>5.5</v>
      </c>
    </row>
    <row r="3151" spans="1:7">
      <c r="A3151" s="1" t="s">
        <v>193</v>
      </c>
      <c r="B3151" s="1">
        <v>603363</v>
      </c>
      <c r="C3151" s="1" t="s">
        <v>3384</v>
      </c>
      <c r="D3151" s="1" t="s">
        <v>214</v>
      </c>
      <c r="E3151" s="1">
        <v>0.1129</v>
      </c>
      <c r="F3151" s="1">
        <v>0.7377</v>
      </c>
      <c r="G3151" s="1">
        <v>21.15</v>
      </c>
    </row>
    <row r="3152" spans="1:7">
      <c r="A3152" s="1" t="s">
        <v>193</v>
      </c>
      <c r="B3152" s="1">
        <v>600976</v>
      </c>
      <c r="C3152" s="1" t="s">
        <v>3385</v>
      </c>
      <c r="D3152" s="1" t="s">
        <v>233</v>
      </c>
      <c r="E3152" s="1">
        <v>0.1126</v>
      </c>
      <c r="F3152" s="1">
        <v>0.0211</v>
      </c>
      <c r="G3152" s="1">
        <v>15.59</v>
      </c>
    </row>
    <row r="3153" spans="1:7">
      <c r="A3153" s="1" t="s">
        <v>193</v>
      </c>
      <c r="B3153" s="1">
        <v>600308</v>
      </c>
      <c r="C3153" s="1" t="s">
        <v>3386</v>
      </c>
      <c r="D3153" s="1" t="s">
        <v>199</v>
      </c>
      <c r="E3153" s="1">
        <v>0.1124</v>
      </c>
      <c r="F3153" s="1">
        <v>0.2063</v>
      </c>
      <c r="G3153" s="1">
        <v>4.42</v>
      </c>
    </row>
    <row r="3154" spans="1:7">
      <c r="A3154" s="1" t="s">
        <v>193</v>
      </c>
      <c r="B3154" s="1">
        <v>600399</v>
      </c>
      <c r="C3154" s="1" t="s">
        <v>3387</v>
      </c>
      <c r="D3154" s="1" t="s">
        <v>365</v>
      </c>
      <c r="E3154" s="1">
        <v>0.1122</v>
      </c>
      <c r="F3154" s="1">
        <v>0.3284</v>
      </c>
      <c r="G3154" s="1">
        <v>4.21</v>
      </c>
    </row>
    <row r="3155" spans="1:7">
      <c r="A3155" s="1" t="s">
        <v>193</v>
      </c>
      <c r="B3155" s="1">
        <v>603018</v>
      </c>
      <c r="C3155" s="1" t="s">
        <v>3388</v>
      </c>
      <c r="D3155" s="1" t="s">
        <v>359</v>
      </c>
      <c r="E3155" s="1">
        <v>0.1121</v>
      </c>
      <c r="F3155" s="1">
        <v>0.126</v>
      </c>
      <c r="G3155" s="1">
        <v>13.73</v>
      </c>
    </row>
    <row r="3156" spans="1:7">
      <c r="A3156" s="1" t="s">
        <v>335</v>
      </c>
      <c r="B3156" s="1">
        <v>785</v>
      </c>
      <c r="C3156" s="1" t="s">
        <v>3389</v>
      </c>
      <c r="D3156" s="1" t="s">
        <v>218</v>
      </c>
      <c r="E3156" s="1">
        <v>0.1117</v>
      </c>
      <c r="F3156" s="1">
        <v>0.673</v>
      </c>
      <c r="G3156" s="1">
        <v>8.07</v>
      </c>
    </row>
    <row r="3157" spans="1:7">
      <c r="A3157" s="1" t="s">
        <v>193</v>
      </c>
      <c r="B3157" s="1">
        <v>603221</v>
      </c>
      <c r="C3157" s="1" t="s">
        <v>3390</v>
      </c>
      <c r="E3157" s="1">
        <v>0.1111</v>
      </c>
      <c r="F3157" s="1">
        <v>0.1111</v>
      </c>
      <c r="G3157" s="1">
        <v>13.9</v>
      </c>
    </row>
    <row r="3158" spans="1:7">
      <c r="A3158" s="1" t="s">
        <v>193</v>
      </c>
      <c r="B3158" s="1">
        <v>603949</v>
      </c>
      <c r="C3158" s="1" t="s">
        <v>3391</v>
      </c>
      <c r="E3158" s="1">
        <v>0.1111</v>
      </c>
      <c r="F3158" s="1">
        <v>0.1111</v>
      </c>
      <c r="G3158" s="1">
        <v>18.87</v>
      </c>
    </row>
    <row r="3159" spans="1:7">
      <c r="A3159" s="1" t="s">
        <v>335</v>
      </c>
      <c r="B3159" s="1">
        <v>300084</v>
      </c>
      <c r="C3159" s="1" t="s">
        <v>3392</v>
      </c>
      <c r="D3159" s="1" t="s">
        <v>654</v>
      </c>
      <c r="E3159" s="1">
        <v>0.111</v>
      </c>
      <c r="F3159" s="1">
        <v>0.0013</v>
      </c>
      <c r="G3159" s="1">
        <v>3.65</v>
      </c>
    </row>
    <row r="3160" spans="1:7">
      <c r="A3160" s="1" t="s">
        <v>335</v>
      </c>
      <c r="B3160" s="1">
        <v>300274</v>
      </c>
      <c r="C3160" s="1" t="s">
        <v>3393</v>
      </c>
      <c r="D3160" s="1" t="s">
        <v>220</v>
      </c>
      <c r="E3160" s="1">
        <v>0.1109</v>
      </c>
      <c r="F3160" s="1">
        <v>0.1977</v>
      </c>
      <c r="G3160" s="1">
        <v>10.9</v>
      </c>
    </row>
    <row r="3161" spans="1:7">
      <c r="A3161" s="1" t="s">
        <v>335</v>
      </c>
      <c r="B3161" s="1">
        <v>401</v>
      </c>
      <c r="C3161" s="1" t="s">
        <v>3394</v>
      </c>
      <c r="D3161" s="1" t="s">
        <v>289</v>
      </c>
      <c r="E3161" s="1">
        <v>0.1107</v>
      </c>
      <c r="F3161" s="1">
        <v>0.7958</v>
      </c>
      <c r="G3161" s="1">
        <v>20.23</v>
      </c>
    </row>
    <row r="3162" spans="1:7">
      <c r="A3162" s="1" t="s">
        <v>193</v>
      </c>
      <c r="B3162" s="1">
        <v>600490</v>
      </c>
      <c r="C3162" s="1" t="s">
        <v>3395</v>
      </c>
      <c r="D3162" s="1" t="s">
        <v>222</v>
      </c>
      <c r="E3162" s="1">
        <v>0.1104</v>
      </c>
      <c r="F3162" s="1">
        <v>0.0031</v>
      </c>
      <c r="G3162" s="1">
        <v>3.45</v>
      </c>
    </row>
    <row r="3163" spans="1:7">
      <c r="A3163" s="1" t="s">
        <v>335</v>
      </c>
      <c r="B3163" s="1">
        <v>2941</v>
      </c>
      <c r="C3163" s="1" t="s">
        <v>3396</v>
      </c>
      <c r="D3163" s="1" t="s">
        <v>285</v>
      </c>
      <c r="E3163" s="1">
        <v>0.1101</v>
      </c>
      <c r="F3163" s="1">
        <v>0.0174</v>
      </c>
      <c r="G3163" s="1">
        <v>14.24</v>
      </c>
    </row>
    <row r="3164" spans="1:7">
      <c r="A3164" s="1" t="s">
        <v>193</v>
      </c>
      <c r="B3164" s="1">
        <v>600378</v>
      </c>
      <c r="C3164" s="1" t="s">
        <v>3397</v>
      </c>
      <c r="D3164" s="1" t="s">
        <v>359</v>
      </c>
      <c r="E3164" s="1">
        <v>0.1099</v>
      </c>
      <c r="F3164" s="1">
        <v>0.0872</v>
      </c>
      <c r="G3164" s="1">
        <v>17.46</v>
      </c>
    </row>
    <row r="3165" spans="1:7">
      <c r="A3165" s="1" t="s">
        <v>335</v>
      </c>
      <c r="B3165" s="1">
        <v>2314</v>
      </c>
      <c r="C3165" s="1" t="s">
        <v>3398</v>
      </c>
      <c r="D3165" s="1" t="s">
        <v>212</v>
      </c>
      <c r="E3165" s="1">
        <v>0.1087</v>
      </c>
      <c r="F3165" s="1">
        <v>0.0313</v>
      </c>
      <c r="G3165" s="1">
        <v>2.67</v>
      </c>
    </row>
    <row r="3166" spans="1:7">
      <c r="A3166" s="1" t="s">
        <v>193</v>
      </c>
      <c r="B3166" s="1">
        <v>603663</v>
      </c>
      <c r="C3166" s="1" t="s">
        <v>3399</v>
      </c>
      <c r="D3166" s="1" t="s">
        <v>448</v>
      </c>
      <c r="E3166" s="1">
        <v>0.1086</v>
      </c>
      <c r="F3166" s="1">
        <v>0.1732</v>
      </c>
      <c r="G3166" s="1">
        <v>13.43</v>
      </c>
    </row>
    <row r="3167" spans="1:7">
      <c r="A3167" s="1" t="s">
        <v>335</v>
      </c>
      <c r="B3167" s="1">
        <v>2062</v>
      </c>
      <c r="C3167" s="1" t="s">
        <v>3400</v>
      </c>
      <c r="D3167" s="1" t="s">
        <v>285</v>
      </c>
      <c r="E3167" s="1">
        <v>0.1081</v>
      </c>
      <c r="F3167" s="1">
        <v>0.271</v>
      </c>
      <c r="G3167" s="1">
        <v>4.37</v>
      </c>
    </row>
    <row r="3168" spans="1:7">
      <c r="A3168" s="1" t="s">
        <v>335</v>
      </c>
      <c r="B3168" s="1">
        <v>48</v>
      </c>
      <c r="C3168" s="1" t="s">
        <v>3401</v>
      </c>
      <c r="D3168" s="1" t="s">
        <v>214</v>
      </c>
      <c r="E3168" s="1">
        <v>0.108</v>
      </c>
      <c r="F3168" s="1">
        <v>0</v>
      </c>
      <c r="G3168" s="1">
        <v>25.01</v>
      </c>
    </row>
    <row r="3169" spans="1:7">
      <c r="A3169" s="1" t="s">
        <v>193</v>
      </c>
      <c r="B3169" s="1">
        <v>603661</v>
      </c>
      <c r="C3169" s="1" t="s">
        <v>3402</v>
      </c>
      <c r="D3169" s="1" t="s">
        <v>263</v>
      </c>
      <c r="E3169" s="1">
        <v>0.1077</v>
      </c>
      <c r="F3169" s="1">
        <v>0.0135</v>
      </c>
      <c r="G3169" s="1">
        <v>33.22</v>
      </c>
    </row>
    <row r="3170" spans="1:7">
      <c r="A3170" s="1" t="s">
        <v>193</v>
      </c>
      <c r="B3170" s="1">
        <v>600587</v>
      </c>
      <c r="C3170" s="1" t="s">
        <v>3403</v>
      </c>
      <c r="D3170" s="1" t="s">
        <v>642</v>
      </c>
      <c r="E3170" s="1">
        <v>0.1071</v>
      </c>
      <c r="F3170" s="1">
        <v>0.0255</v>
      </c>
      <c r="G3170" s="1">
        <v>15.68</v>
      </c>
    </row>
    <row r="3171" spans="1:7">
      <c r="A3171" s="1" t="s">
        <v>193</v>
      </c>
      <c r="B3171" s="1">
        <v>601328</v>
      </c>
      <c r="C3171" s="1" t="s">
        <v>3404</v>
      </c>
      <c r="D3171" s="1" t="s">
        <v>1455</v>
      </c>
      <c r="E3171" s="1">
        <v>0.1071</v>
      </c>
      <c r="F3171" s="1">
        <v>0</v>
      </c>
      <c r="G3171" s="1">
        <v>5.18</v>
      </c>
    </row>
    <row r="3172" spans="1:7">
      <c r="A3172" s="1" t="s">
        <v>335</v>
      </c>
      <c r="B3172" s="1">
        <v>935</v>
      </c>
      <c r="C3172" s="1" t="s">
        <v>3405</v>
      </c>
      <c r="D3172" s="1" t="s">
        <v>289</v>
      </c>
      <c r="E3172" s="1">
        <v>0.1068</v>
      </c>
      <c r="F3172" s="1">
        <v>0.4647</v>
      </c>
      <c r="G3172" s="1">
        <v>13.86</v>
      </c>
    </row>
    <row r="3173" spans="1:7">
      <c r="A3173" s="1" t="s">
        <v>193</v>
      </c>
      <c r="B3173" s="1">
        <v>600615</v>
      </c>
      <c r="C3173" s="1" t="s">
        <v>3406</v>
      </c>
      <c r="D3173" s="1" t="s">
        <v>1590</v>
      </c>
      <c r="E3173" s="1">
        <v>0.1067</v>
      </c>
      <c r="F3173" s="1">
        <v>0.0334</v>
      </c>
      <c r="G3173" s="1">
        <v>7.92</v>
      </c>
    </row>
    <row r="3174" spans="1:7">
      <c r="A3174" s="1" t="s">
        <v>193</v>
      </c>
      <c r="B3174" s="1">
        <v>600332</v>
      </c>
      <c r="C3174" s="1" t="s">
        <v>3407</v>
      </c>
      <c r="D3174" s="1" t="s">
        <v>233</v>
      </c>
      <c r="E3174" s="1">
        <v>0.1066</v>
      </c>
      <c r="F3174" s="1">
        <v>0.0045</v>
      </c>
      <c r="G3174" s="1">
        <v>30.9</v>
      </c>
    </row>
    <row r="3175" spans="1:7">
      <c r="A3175" s="1" t="s">
        <v>335</v>
      </c>
      <c r="B3175" s="1">
        <v>2403</v>
      </c>
      <c r="C3175" s="1" t="s">
        <v>3408</v>
      </c>
      <c r="D3175" s="1" t="s">
        <v>263</v>
      </c>
      <c r="E3175" s="1">
        <v>0.1066</v>
      </c>
      <c r="F3175" s="1">
        <v>0.1702</v>
      </c>
      <c r="G3175" s="1">
        <v>7.95</v>
      </c>
    </row>
    <row r="3176" spans="1:7">
      <c r="A3176" s="1" t="s">
        <v>335</v>
      </c>
      <c r="B3176" s="1">
        <v>2911</v>
      </c>
      <c r="C3176" s="1" t="s">
        <v>3409</v>
      </c>
      <c r="D3176" s="1" t="s">
        <v>383</v>
      </c>
      <c r="E3176" s="1">
        <v>0.1062</v>
      </c>
      <c r="F3176" s="1">
        <v>0.0961</v>
      </c>
      <c r="G3176" s="1">
        <v>15.92</v>
      </c>
    </row>
    <row r="3177" spans="1:7">
      <c r="A3177" s="1" t="s">
        <v>335</v>
      </c>
      <c r="B3177" s="1">
        <v>300114</v>
      </c>
      <c r="C3177" s="1" t="s">
        <v>3410</v>
      </c>
      <c r="D3177" s="1" t="s">
        <v>370</v>
      </c>
      <c r="E3177" s="1">
        <v>0.1061</v>
      </c>
      <c r="F3177" s="1">
        <v>0.4408</v>
      </c>
      <c r="G3177" s="1">
        <v>10.6</v>
      </c>
    </row>
    <row r="3178" spans="1:7">
      <c r="A3178" s="1" t="s">
        <v>193</v>
      </c>
      <c r="B3178" s="1">
        <v>600348</v>
      </c>
      <c r="C3178" s="1" t="s">
        <v>3411</v>
      </c>
      <c r="D3178" s="1" t="s">
        <v>483</v>
      </c>
      <c r="E3178" s="1">
        <v>0.106</v>
      </c>
      <c r="F3178" s="1">
        <v>0.0157</v>
      </c>
      <c r="G3178" s="1">
        <v>4.44</v>
      </c>
    </row>
    <row r="3179" spans="1:7">
      <c r="A3179" s="1" t="s">
        <v>193</v>
      </c>
      <c r="B3179" s="1">
        <v>603728</v>
      </c>
      <c r="C3179" s="1" t="s">
        <v>3412</v>
      </c>
      <c r="D3179" s="1" t="s">
        <v>220</v>
      </c>
      <c r="E3179" s="1">
        <v>0.1059</v>
      </c>
      <c r="F3179" s="1">
        <v>0.0536</v>
      </c>
      <c r="G3179" s="1">
        <v>11.44</v>
      </c>
    </row>
    <row r="3180" spans="1:7">
      <c r="A3180" s="1" t="s">
        <v>335</v>
      </c>
      <c r="B3180" s="1">
        <v>555</v>
      </c>
      <c r="C3180" s="1" t="s">
        <v>3413</v>
      </c>
      <c r="D3180" s="1" t="s">
        <v>455</v>
      </c>
      <c r="E3180" s="1">
        <v>0.1059</v>
      </c>
      <c r="F3180" s="1">
        <v>0.2167</v>
      </c>
      <c r="G3180" s="1">
        <v>15.09</v>
      </c>
    </row>
    <row r="3181" spans="1:7">
      <c r="A3181" s="1" t="s">
        <v>193</v>
      </c>
      <c r="B3181" s="1">
        <v>601811</v>
      </c>
      <c r="C3181" s="1" t="s">
        <v>3414</v>
      </c>
      <c r="D3181" s="1" t="s">
        <v>206</v>
      </c>
      <c r="E3181" s="1">
        <v>0.1058</v>
      </c>
      <c r="F3181" s="1">
        <v>0.1698</v>
      </c>
      <c r="G3181" s="1">
        <v>11.28</v>
      </c>
    </row>
    <row r="3182" spans="1:7">
      <c r="A3182" s="1" t="s">
        <v>335</v>
      </c>
      <c r="B3182" s="1">
        <v>2168</v>
      </c>
      <c r="C3182" s="1" t="s">
        <v>3415</v>
      </c>
      <c r="D3182" s="1" t="s">
        <v>242</v>
      </c>
      <c r="E3182" s="1">
        <v>0.1047</v>
      </c>
      <c r="F3182" s="1">
        <v>0.5541</v>
      </c>
      <c r="G3182" s="1">
        <v>6.97</v>
      </c>
    </row>
    <row r="3183" spans="1:7">
      <c r="A3183" s="1" t="s">
        <v>193</v>
      </c>
      <c r="B3183" s="1">
        <v>600186</v>
      </c>
      <c r="C3183" s="1" t="s">
        <v>3416</v>
      </c>
      <c r="D3183" s="1" t="s">
        <v>348</v>
      </c>
      <c r="E3183" s="1">
        <v>0.1045</v>
      </c>
      <c r="F3183" s="1">
        <v>0.4963</v>
      </c>
      <c r="G3183" s="1">
        <v>2.85</v>
      </c>
    </row>
    <row r="3184" spans="1:7">
      <c r="A3184" s="1" t="s">
        <v>193</v>
      </c>
      <c r="B3184" s="1">
        <v>600261</v>
      </c>
      <c r="C3184" s="1" t="s">
        <v>3417</v>
      </c>
      <c r="D3184" s="1" t="s">
        <v>265</v>
      </c>
      <c r="E3184" s="1">
        <v>0.1044</v>
      </c>
      <c r="F3184" s="1">
        <v>0.0392</v>
      </c>
      <c r="G3184" s="1">
        <v>3.59</v>
      </c>
    </row>
    <row r="3185" spans="1:7">
      <c r="A3185" s="1" t="s">
        <v>335</v>
      </c>
      <c r="B3185" s="1">
        <v>2606</v>
      </c>
      <c r="C3185" s="1" t="s">
        <v>3418</v>
      </c>
      <c r="D3185" s="1" t="s">
        <v>220</v>
      </c>
      <c r="E3185" s="1">
        <v>0.1044</v>
      </c>
      <c r="F3185" s="1">
        <v>0.5</v>
      </c>
      <c r="G3185" s="1">
        <v>8.24</v>
      </c>
    </row>
    <row r="3186" spans="1:7">
      <c r="A3186" s="1" t="s">
        <v>193</v>
      </c>
      <c r="B3186" s="1">
        <v>600248</v>
      </c>
      <c r="C3186" s="1" t="s">
        <v>3419</v>
      </c>
      <c r="D3186" s="1" t="s">
        <v>285</v>
      </c>
      <c r="E3186" s="1">
        <v>0.1042</v>
      </c>
      <c r="F3186" s="1">
        <v>0.0462</v>
      </c>
      <c r="G3186" s="1">
        <v>3.89</v>
      </c>
    </row>
    <row r="3187" spans="1:7">
      <c r="A3187" s="1" t="s">
        <v>193</v>
      </c>
      <c r="B3187" s="1">
        <v>600629</v>
      </c>
      <c r="C3187" s="1" t="s">
        <v>3420</v>
      </c>
      <c r="D3187" s="1" t="s">
        <v>285</v>
      </c>
      <c r="E3187" s="1">
        <v>0.1042</v>
      </c>
      <c r="F3187" s="1">
        <v>0.0054</v>
      </c>
      <c r="G3187" s="1">
        <v>7.82</v>
      </c>
    </row>
    <row r="3188" spans="1:7">
      <c r="A3188" s="1" t="s">
        <v>335</v>
      </c>
      <c r="B3188" s="1">
        <v>300082</v>
      </c>
      <c r="C3188" s="1" t="s">
        <v>3421</v>
      </c>
      <c r="D3188" s="1" t="s">
        <v>257</v>
      </c>
      <c r="E3188" s="1">
        <v>0.104</v>
      </c>
      <c r="F3188" s="1">
        <v>0.3425</v>
      </c>
      <c r="G3188" s="1">
        <v>6.08</v>
      </c>
    </row>
    <row r="3189" spans="1:7">
      <c r="A3189" s="1" t="s">
        <v>335</v>
      </c>
      <c r="B3189" s="1">
        <v>411</v>
      </c>
      <c r="C3189" s="1" t="s">
        <v>3422</v>
      </c>
      <c r="D3189" s="1" t="s">
        <v>543</v>
      </c>
      <c r="E3189" s="1">
        <v>0.1034</v>
      </c>
      <c r="F3189" s="1">
        <v>0</v>
      </c>
      <c r="G3189" s="1">
        <v>11.34</v>
      </c>
    </row>
    <row r="3190" spans="1:7">
      <c r="A3190" s="1" t="s">
        <v>335</v>
      </c>
      <c r="B3190" s="1">
        <v>300375</v>
      </c>
      <c r="C3190" s="1" t="s">
        <v>3423</v>
      </c>
      <c r="D3190" s="1" t="s">
        <v>283</v>
      </c>
      <c r="E3190" s="1">
        <v>0.1034</v>
      </c>
      <c r="F3190" s="1">
        <v>0.1467</v>
      </c>
      <c r="G3190" s="1">
        <v>3.56</v>
      </c>
    </row>
    <row r="3191" spans="1:7">
      <c r="A3191" s="1" t="s">
        <v>335</v>
      </c>
      <c r="B3191" s="1">
        <v>300564</v>
      </c>
      <c r="C3191" s="1" t="s">
        <v>3424</v>
      </c>
      <c r="D3191" s="1" t="s">
        <v>359</v>
      </c>
      <c r="E3191" s="1">
        <v>0.1034</v>
      </c>
      <c r="F3191" s="1">
        <v>0.0172</v>
      </c>
      <c r="G3191" s="1">
        <v>25.31</v>
      </c>
    </row>
    <row r="3192" spans="1:7">
      <c r="A3192" s="1" t="s">
        <v>335</v>
      </c>
      <c r="B3192" s="1">
        <v>300807</v>
      </c>
      <c r="C3192" s="1" t="s">
        <v>3425</v>
      </c>
      <c r="D3192" s="1" t="s">
        <v>370</v>
      </c>
      <c r="E3192" s="1">
        <v>0.1034</v>
      </c>
      <c r="F3192" s="1">
        <v>0.0805</v>
      </c>
      <c r="G3192" s="1">
        <v>36.89</v>
      </c>
    </row>
    <row r="3193" spans="1:7">
      <c r="A3193" s="1" t="s">
        <v>193</v>
      </c>
      <c r="B3193" s="1">
        <v>601558</v>
      </c>
      <c r="C3193" s="1" t="s">
        <v>3426</v>
      </c>
      <c r="D3193" s="1" t="s">
        <v>357</v>
      </c>
      <c r="E3193" s="1">
        <v>0.103</v>
      </c>
      <c r="F3193" s="1">
        <v>0.4661</v>
      </c>
      <c r="G3193" s="1">
        <v>0.65</v>
      </c>
    </row>
    <row r="3194" spans="1:7">
      <c r="A3194" s="1" t="s">
        <v>193</v>
      </c>
      <c r="B3194" s="1">
        <v>600113</v>
      </c>
      <c r="C3194" s="1" t="s">
        <v>3427</v>
      </c>
      <c r="D3194" s="1" t="s">
        <v>423</v>
      </c>
      <c r="E3194" s="1">
        <v>0.1027</v>
      </c>
      <c r="F3194" s="1">
        <v>0.0091</v>
      </c>
      <c r="G3194" s="1">
        <v>6.23</v>
      </c>
    </row>
    <row r="3195" spans="1:7">
      <c r="A3195" s="1" t="s">
        <v>193</v>
      </c>
      <c r="B3195" s="1">
        <v>603198</v>
      </c>
      <c r="C3195" s="1" t="s">
        <v>3428</v>
      </c>
      <c r="D3195" s="1" t="s">
        <v>311</v>
      </c>
      <c r="E3195" s="1">
        <v>0.1024</v>
      </c>
      <c r="F3195" s="1">
        <v>0.0949</v>
      </c>
      <c r="G3195" s="1">
        <v>16.25</v>
      </c>
    </row>
    <row r="3196" spans="1:7">
      <c r="A3196" s="1" t="s">
        <v>335</v>
      </c>
      <c r="B3196" s="1">
        <v>965</v>
      </c>
      <c r="C3196" s="1" t="s">
        <v>3429</v>
      </c>
      <c r="D3196" s="1" t="s">
        <v>212</v>
      </c>
      <c r="E3196" s="1">
        <v>0.1021</v>
      </c>
      <c r="F3196" s="1">
        <v>0.0219</v>
      </c>
      <c r="G3196" s="1">
        <v>3.26</v>
      </c>
    </row>
    <row r="3197" spans="1:7">
      <c r="A3197" s="1" t="s">
        <v>193</v>
      </c>
      <c r="B3197" s="1">
        <v>600307</v>
      </c>
      <c r="C3197" s="1" t="s">
        <v>3430</v>
      </c>
      <c r="D3197" s="1" t="s">
        <v>365</v>
      </c>
      <c r="E3197" s="1">
        <v>0.1014</v>
      </c>
      <c r="F3197" s="1">
        <v>0.106</v>
      </c>
      <c r="G3197" s="1">
        <v>1.69</v>
      </c>
    </row>
    <row r="3198" spans="1:7">
      <c r="A3198" s="1" t="s">
        <v>335</v>
      </c>
      <c r="B3198" s="1">
        <v>2034</v>
      </c>
      <c r="C3198" s="1" t="s">
        <v>3431</v>
      </c>
      <c r="D3198" s="1" t="s">
        <v>359</v>
      </c>
      <c r="E3198" s="1">
        <v>0.1014</v>
      </c>
      <c r="F3198" s="1">
        <v>0.1682</v>
      </c>
      <c r="G3198" s="1">
        <v>16.87</v>
      </c>
    </row>
    <row r="3199" spans="1:7">
      <c r="A3199" s="1" t="s">
        <v>335</v>
      </c>
      <c r="B3199" s="1">
        <v>2923</v>
      </c>
      <c r="C3199" s="1" t="s">
        <v>3432</v>
      </c>
      <c r="D3199" s="1" t="s">
        <v>342</v>
      </c>
      <c r="E3199" s="1">
        <v>0.1014</v>
      </c>
      <c r="F3199" s="1">
        <v>0.153</v>
      </c>
      <c r="G3199" s="1">
        <v>16.71</v>
      </c>
    </row>
    <row r="3200" spans="1:7">
      <c r="A3200" s="1" t="s">
        <v>335</v>
      </c>
      <c r="B3200" s="1">
        <v>488</v>
      </c>
      <c r="C3200" s="1" t="s">
        <v>3433</v>
      </c>
      <c r="D3200" s="1" t="s">
        <v>199</v>
      </c>
      <c r="E3200" s="1">
        <v>0.1013</v>
      </c>
      <c r="F3200" s="1">
        <v>0.3122</v>
      </c>
      <c r="G3200" s="1">
        <v>4.91</v>
      </c>
    </row>
    <row r="3201" spans="1:7">
      <c r="A3201" s="1" t="s">
        <v>193</v>
      </c>
      <c r="B3201" s="1">
        <v>600819</v>
      </c>
      <c r="C3201" s="1" t="s">
        <v>3434</v>
      </c>
      <c r="D3201" s="1" t="s">
        <v>448</v>
      </c>
      <c r="E3201" s="1">
        <v>0.1011</v>
      </c>
      <c r="F3201" s="1">
        <v>0.1124</v>
      </c>
      <c r="G3201" s="1">
        <v>4.63</v>
      </c>
    </row>
    <row r="3202" spans="1:7">
      <c r="A3202" s="1" t="s">
        <v>193</v>
      </c>
      <c r="B3202" s="1">
        <v>603657</v>
      </c>
      <c r="C3202" s="1" t="s">
        <v>3435</v>
      </c>
      <c r="D3202" s="1" t="s">
        <v>265</v>
      </c>
      <c r="E3202" s="1">
        <v>0.1009</v>
      </c>
      <c r="F3202" s="1">
        <v>0.2277</v>
      </c>
      <c r="G3202" s="1">
        <v>24.31</v>
      </c>
    </row>
    <row r="3203" spans="1:7">
      <c r="A3203" s="1" t="s">
        <v>335</v>
      </c>
      <c r="B3203" s="1">
        <v>2327</v>
      </c>
      <c r="C3203" s="1" t="s">
        <v>3436</v>
      </c>
      <c r="D3203" s="1" t="s">
        <v>276</v>
      </c>
      <c r="E3203" s="1">
        <v>0.1009</v>
      </c>
      <c r="F3203" s="1">
        <v>0.0723</v>
      </c>
      <c r="G3203" s="1">
        <v>7.29</v>
      </c>
    </row>
    <row r="3204" spans="1:7">
      <c r="A3204" s="1" t="s">
        <v>193</v>
      </c>
      <c r="B3204" s="1">
        <v>603589</v>
      </c>
      <c r="C3204" s="1" t="s">
        <v>3437</v>
      </c>
      <c r="D3204" s="1" t="s">
        <v>311</v>
      </c>
      <c r="E3204" s="1">
        <v>0.1008</v>
      </c>
      <c r="F3204" s="1">
        <v>0.0686</v>
      </c>
      <c r="G3204" s="1">
        <v>41.21</v>
      </c>
    </row>
    <row r="3205" spans="1:7">
      <c r="A3205" s="1" t="s">
        <v>193</v>
      </c>
      <c r="B3205" s="1">
        <v>600558</v>
      </c>
      <c r="C3205" s="1" t="s">
        <v>3438</v>
      </c>
      <c r="D3205" s="1" t="s">
        <v>365</v>
      </c>
      <c r="E3205" s="1">
        <v>0.1006</v>
      </c>
      <c r="F3205" s="1">
        <v>0.1794</v>
      </c>
      <c r="G3205" s="1">
        <v>3.01</v>
      </c>
    </row>
    <row r="3206" spans="1:7">
      <c r="A3206" s="1" t="s">
        <v>335</v>
      </c>
      <c r="B3206" s="1">
        <v>300291</v>
      </c>
      <c r="C3206" s="1" t="s">
        <v>3439</v>
      </c>
      <c r="D3206" s="1" t="s">
        <v>206</v>
      </c>
      <c r="E3206" s="1">
        <v>0.1004</v>
      </c>
      <c r="F3206" s="1">
        <v>0.097</v>
      </c>
      <c r="G3206" s="1">
        <v>4.8</v>
      </c>
    </row>
    <row r="3207" spans="1:7">
      <c r="A3207" s="1" t="s">
        <v>335</v>
      </c>
      <c r="B3207" s="1">
        <v>2040</v>
      </c>
      <c r="C3207" s="1" t="s">
        <v>3440</v>
      </c>
      <c r="D3207" s="1" t="s">
        <v>195</v>
      </c>
      <c r="E3207" s="1">
        <v>0.1002</v>
      </c>
      <c r="F3207" s="1">
        <v>0.0096</v>
      </c>
      <c r="G3207" s="1">
        <v>6.22</v>
      </c>
    </row>
    <row r="3208" spans="1:7">
      <c r="A3208" s="1" t="s">
        <v>193</v>
      </c>
      <c r="B3208" s="1">
        <v>600114</v>
      </c>
      <c r="C3208" s="1" t="s">
        <v>3441</v>
      </c>
      <c r="D3208" s="1" t="s">
        <v>237</v>
      </c>
      <c r="E3208" s="1">
        <v>0.0998</v>
      </c>
      <c r="F3208" s="1">
        <v>0.3076</v>
      </c>
      <c r="G3208" s="1">
        <v>9.33</v>
      </c>
    </row>
    <row r="3209" spans="1:7">
      <c r="A3209" s="1" t="s">
        <v>335</v>
      </c>
      <c r="B3209" s="1">
        <v>301</v>
      </c>
      <c r="C3209" s="1" t="s">
        <v>3442</v>
      </c>
      <c r="D3209" s="1" t="s">
        <v>230</v>
      </c>
      <c r="E3209" s="1">
        <v>0.0992</v>
      </c>
      <c r="F3209" s="1">
        <v>0.236</v>
      </c>
      <c r="G3209" s="1">
        <v>5</v>
      </c>
    </row>
    <row r="3210" spans="1:7">
      <c r="A3210" s="1" t="s">
        <v>193</v>
      </c>
      <c r="B3210" s="1">
        <v>603876</v>
      </c>
      <c r="C3210" s="1" t="s">
        <v>3443</v>
      </c>
      <c r="D3210" s="1" t="s">
        <v>222</v>
      </c>
      <c r="E3210" s="1">
        <v>0.0988</v>
      </c>
      <c r="F3210" s="1">
        <v>0.1613</v>
      </c>
      <c r="G3210" s="1">
        <v>13.52</v>
      </c>
    </row>
    <row r="3211" spans="1:7">
      <c r="A3211" s="1" t="s">
        <v>193</v>
      </c>
      <c r="B3211" s="1">
        <v>603121</v>
      </c>
      <c r="C3211" s="1" t="s">
        <v>3444</v>
      </c>
      <c r="D3211" s="1" t="s">
        <v>283</v>
      </c>
      <c r="E3211" s="1">
        <v>0.0984</v>
      </c>
      <c r="F3211" s="1">
        <v>0.0286</v>
      </c>
      <c r="G3211" s="1">
        <v>15.31</v>
      </c>
    </row>
    <row r="3212" spans="1:7">
      <c r="A3212" s="1" t="s">
        <v>335</v>
      </c>
      <c r="B3212" s="1">
        <v>300185</v>
      </c>
      <c r="C3212" s="1" t="s">
        <v>3445</v>
      </c>
      <c r="D3212" s="1" t="s">
        <v>237</v>
      </c>
      <c r="E3212" s="1">
        <v>0.0984</v>
      </c>
      <c r="F3212" s="1">
        <v>0.3646</v>
      </c>
      <c r="G3212" s="1">
        <v>1.98</v>
      </c>
    </row>
    <row r="3213" spans="1:7">
      <c r="A3213" s="1" t="s">
        <v>335</v>
      </c>
      <c r="B3213" s="1">
        <v>2462</v>
      </c>
      <c r="C3213" s="1" t="s">
        <v>3446</v>
      </c>
      <c r="D3213" s="1" t="s">
        <v>543</v>
      </c>
      <c r="E3213" s="1">
        <v>0.0983</v>
      </c>
      <c r="F3213" s="1">
        <v>0.0578</v>
      </c>
      <c r="G3213" s="1">
        <v>14.01</v>
      </c>
    </row>
    <row r="3214" spans="1:7">
      <c r="A3214" s="1" t="s">
        <v>335</v>
      </c>
      <c r="B3214" s="1">
        <v>582</v>
      </c>
      <c r="C3214" s="1" t="s">
        <v>3447</v>
      </c>
      <c r="D3214" s="1" t="s">
        <v>195</v>
      </c>
      <c r="E3214" s="1">
        <v>0.0982</v>
      </c>
      <c r="F3214" s="1">
        <v>0.256</v>
      </c>
      <c r="G3214" s="1">
        <v>9.87</v>
      </c>
    </row>
    <row r="3215" spans="1:7">
      <c r="A3215" s="1" t="s">
        <v>193</v>
      </c>
      <c r="B3215" s="1">
        <v>688200</v>
      </c>
      <c r="C3215" s="1" t="s">
        <v>3448</v>
      </c>
      <c r="E3215" s="1">
        <v>0.098</v>
      </c>
      <c r="F3215" s="1">
        <v>0.6667</v>
      </c>
      <c r="G3215" s="1">
        <v>232.65</v>
      </c>
    </row>
    <row r="3216" spans="1:7">
      <c r="A3216" s="1" t="s">
        <v>335</v>
      </c>
      <c r="B3216" s="1">
        <v>300801</v>
      </c>
      <c r="C3216" s="1" t="s">
        <v>3449</v>
      </c>
      <c r="D3216" s="1" t="s">
        <v>309</v>
      </c>
      <c r="E3216" s="1">
        <v>0.098</v>
      </c>
      <c r="F3216" s="1">
        <v>0.4216</v>
      </c>
      <c r="G3216" s="1">
        <v>20.21</v>
      </c>
    </row>
    <row r="3217" spans="1:7">
      <c r="A3217" s="1" t="s">
        <v>335</v>
      </c>
      <c r="B3217" s="1">
        <v>958</v>
      </c>
      <c r="C3217" s="1" t="s">
        <v>3450</v>
      </c>
      <c r="D3217" s="1" t="s">
        <v>956</v>
      </c>
      <c r="E3217" s="1">
        <v>0.0979</v>
      </c>
      <c r="F3217" s="1">
        <v>0.0764</v>
      </c>
      <c r="G3217" s="1">
        <v>4.29</v>
      </c>
    </row>
    <row r="3218" spans="1:7">
      <c r="A3218" s="1" t="s">
        <v>335</v>
      </c>
      <c r="B3218" s="1">
        <v>2406</v>
      </c>
      <c r="C3218" s="1" t="s">
        <v>3451</v>
      </c>
      <c r="D3218" s="1" t="s">
        <v>283</v>
      </c>
      <c r="E3218" s="1">
        <v>0.0979</v>
      </c>
      <c r="F3218" s="1">
        <v>0.169</v>
      </c>
      <c r="G3218" s="1">
        <v>5.55</v>
      </c>
    </row>
    <row r="3219" spans="1:7">
      <c r="A3219" s="1" t="s">
        <v>193</v>
      </c>
      <c r="B3219" s="1">
        <v>600316</v>
      </c>
      <c r="C3219" s="1" t="s">
        <v>3452</v>
      </c>
      <c r="D3219" s="1" t="s">
        <v>521</v>
      </c>
      <c r="E3219" s="1">
        <v>0.097</v>
      </c>
      <c r="F3219" s="1">
        <v>0.1391</v>
      </c>
      <c r="G3219" s="1">
        <v>12.94</v>
      </c>
    </row>
    <row r="3220" spans="1:7">
      <c r="A3220" s="1" t="s">
        <v>193</v>
      </c>
      <c r="B3220" s="1">
        <v>600577</v>
      </c>
      <c r="C3220" s="1" t="s">
        <v>3453</v>
      </c>
      <c r="D3220" s="1" t="s">
        <v>220</v>
      </c>
      <c r="E3220" s="1">
        <v>0.0968</v>
      </c>
      <c r="F3220" s="1">
        <v>0.0761</v>
      </c>
      <c r="G3220" s="1">
        <v>3.11</v>
      </c>
    </row>
    <row r="3221" spans="1:7">
      <c r="A3221" s="1" t="s">
        <v>335</v>
      </c>
      <c r="B3221" s="1">
        <v>976</v>
      </c>
      <c r="C3221" s="1" t="s">
        <v>3454</v>
      </c>
      <c r="D3221" s="1" t="s">
        <v>318</v>
      </c>
      <c r="E3221" s="1">
        <v>0.0961</v>
      </c>
      <c r="F3221" s="1">
        <v>0.6529</v>
      </c>
      <c r="G3221" s="1">
        <v>4.96</v>
      </c>
    </row>
    <row r="3222" spans="1:7">
      <c r="A3222" s="1" t="s">
        <v>335</v>
      </c>
      <c r="B3222" s="1">
        <v>300196</v>
      </c>
      <c r="C3222" s="1" t="s">
        <v>3455</v>
      </c>
      <c r="D3222" s="1" t="s">
        <v>448</v>
      </c>
      <c r="E3222" s="1">
        <v>0.096</v>
      </c>
      <c r="F3222" s="1">
        <v>0.1193</v>
      </c>
      <c r="G3222" s="1">
        <v>10.32</v>
      </c>
    </row>
    <row r="3223" spans="1:7">
      <c r="A3223" s="1" t="s">
        <v>193</v>
      </c>
      <c r="B3223" s="1">
        <v>900919</v>
      </c>
      <c r="C3223" s="1" t="s">
        <v>3456</v>
      </c>
      <c r="E3223" s="1">
        <v>0.0959</v>
      </c>
      <c r="F3223" s="1">
        <v>0.0116</v>
      </c>
      <c r="G3223" s="1">
        <v>0.321</v>
      </c>
    </row>
    <row r="3224" spans="1:7">
      <c r="A3224" s="1" t="s">
        <v>335</v>
      </c>
      <c r="B3224" s="1">
        <v>795</v>
      </c>
      <c r="C3224" s="1" t="s">
        <v>3457</v>
      </c>
      <c r="D3224" s="1" t="s">
        <v>448</v>
      </c>
      <c r="E3224" s="1">
        <v>0.095</v>
      </c>
      <c r="F3224" s="1">
        <v>0.0836</v>
      </c>
      <c r="G3224" s="1">
        <v>4.95</v>
      </c>
    </row>
    <row r="3225" spans="1:7">
      <c r="A3225" s="1" t="s">
        <v>335</v>
      </c>
      <c r="B3225" s="1">
        <v>2162</v>
      </c>
      <c r="C3225" s="1" t="s">
        <v>3458</v>
      </c>
      <c r="D3225" s="1" t="s">
        <v>305</v>
      </c>
      <c r="E3225" s="1">
        <v>0.0947</v>
      </c>
      <c r="F3225" s="1">
        <v>0.0311</v>
      </c>
      <c r="G3225" s="1">
        <v>3.1</v>
      </c>
    </row>
    <row r="3226" spans="1:7">
      <c r="A3226" s="1" t="s">
        <v>335</v>
      </c>
      <c r="B3226" s="1">
        <v>60</v>
      </c>
      <c r="C3226" s="1" t="s">
        <v>3459</v>
      </c>
      <c r="D3226" s="1" t="s">
        <v>222</v>
      </c>
      <c r="E3226" s="1">
        <v>0.0946</v>
      </c>
      <c r="F3226" s="1">
        <v>0</v>
      </c>
      <c r="G3226" s="1">
        <v>3.49</v>
      </c>
    </row>
    <row r="3227" spans="1:7">
      <c r="A3227" s="1" t="s">
        <v>335</v>
      </c>
      <c r="B3227" s="1">
        <v>300320</v>
      </c>
      <c r="C3227" s="1" t="s">
        <v>3460</v>
      </c>
      <c r="D3227" s="1" t="s">
        <v>448</v>
      </c>
      <c r="E3227" s="1">
        <v>0.0945</v>
      </c>
      <c r="F3227" s="1">
        <v>0.0901</v>
      </c>
      <c r="G3227" s="1">
        <v>5.23</v>
      </c>
    </row>
    <row r="3228" spans="1:7">
      <c r="A3228" s="1" t="s">
        <v>335</v>
      </c>
      <c r="B3228" s="1">
        <v>2423</v>
      </c>
      <c r="C3228" s="1" t="s">
        <v>3461</v>
      </c>
      <c r="D3228" s="1" t="s">
        <v>237</v>
      </c>
      <c r="E3228" s="1">
        <v>0.0944</v>
      </c>
      <c r="F3228" s="1">
        <v>0.0076</v>
      </c>
      <c r="G3228" s="1">
        <v>8.48</v>
      </c>
    </row>
    <row r="3229" spans="1:7">
      <c r="A3229" s="1" t="s">
        <v>193</v>
      </c>
      <c r="B3229" s="1">
        <v>601966</v>
      </c>
      <c r="C3229" s="1" t="s">
        <v>3462</v>
      </c>
      <c r="D3229" s="1" t="s">
        <v>283</v>
      </c>
      <c r="E3229" s="1">
        <v>0.094</v>
      </c>
      <c r="F3229" s="1">
        <v>0.4251</v>
      </c>
      <c r="G3229" s="1">
        <v>21.66</v>
      </c>
    </row>
    <row r="3230" spans="1:7">
      <c r="A3230" s="1" t="s">
        <v>335</v>
      </c>
      <c r="B3230" s="1">
        <v>300782</v>
      </c>
      <c r="C3230" s="1" t="s">
        <v>3463</v>
      </c>
      <c r="D3230" s="1" t="s">
        <v>228</v>
      </c>
      <c r="E3230" s="1">
        <v>0.0939</v>
      </c>
      <c r="F3230" s="1">
        <v>0.9484</v>
      </c>
      <c r="G3230" s="1">
        <v>637.61</v>
      </c>
    </row>
    <row r="3231" spans="1:7">
      <c r="A3231" s="1" t="s">
        <v>193</v>
      </c>
      <c r="B3231" s="1">
        <v>600449</v>
      </c>
      <c r="C3231" s="1" t="s">
        <v>3464</v>
      </c>
      <c r="D3231" s="1" t="s">
        <v>289</v>
      </c>
      <c r="E3231" s="1">
        <v>0.0937</v>
      </c>
      <c r="F3231" s="1">
        <v>0.6623</v>
      </c>
      <c r="G3231" s="1">
        <v>14.8</v>
      </c>
    </row>
    <row r="3232" spans="1:7">
      <c r="A3232" s="1" t="s">
        <v>335</v>
      </c>
      <c r="B3232" s="1">
        <v>656</v>
      </c>
      <c r="C3232" s="1" t="s">
        <v>3465</v>
      </c>
      <c r="D3232" s="1" t="s">
        <v>212</v>
      </c>
      <c r="E3232" s="1">
        <v>0.0932</v>
      </c>
      <c r="F3232" s="1">
        <v>0.1916</v>
      </c>
      <c r="G3232" s="1">
        <v>7.96</v>
      </c>
    </row>
    <row r="3233" spans="1:7">
      <c r="A3233" s="1" t="s">
        <v>335</v>
      </c>
      <c r="B3233" s="1">
        <v>2078</v>
      </c>
      <c r="C3233" s="1" t="s">
        <v>3466</v>
      </c>
      <c r="D3233" s="1" t="s">
        <v>199</v>
      </c>
      <c r="E3233" s="1">
        <v>0.0932</v>
      </c>
      <c r="F3233" s="1">
        <v>0.2354</v>
      </c>
      <c r="G3233" s="1">
        <v>8.35</v>
      </c>
    </row>
    <row r="3234" spans="1:7">
      <c r="A3234" s="1" t="s">
        <v>193</v>
      </c>
      <c r="B3234" s="1">
        <v>600383</v>
      </c>
      <c r="C3234" s="1" t="s">
        <v>3467</v>
      </c>
      <c r="D3234" s="1" t="s">
        <v>212</v>
      </c>
      <c r="E3234" s="1">
        <v>0.0924</v>
      </c>
      <c r="F3234" s="1">
        <v>0.2501</v>
      </c>
      <c r="G3234" s="1">
        <v>13.43</v>
      </c>
    </row>
    <row r="3235" spans="1:7">
      <c r="A3235" s="1" t="s">
        <v>193</v>
      </c>
      <c r="B3235" s="1">
        <v>603556</v>
      </c>
      <c r="C3235" s="1" t="s">
        <v>3468</v>
      </c>
      <c r="D3235" s="1" t="s">
        <v>220</v>
      </c>
      <c r="E3235" s="1">
        <v>0.0922</v>
      </c>
      <c r="F3235" s="1">
        <v>0.2624</v>
      </c>
      <c r="G3235" s="1">
        <v>15.06</v>
      </c>
    </row>
    <row r="3236" spans="1:7">
      <c r="A3236" s="1" t="s">
        <v>193</v>
      </c>
      <c r="B3236" s="1">
        <v>603506</v>
      </c>
      <c r="C3236" s="1" t="s">
        <v>3469</v>
      </c>
      <c r="D3236" s="1" t="s">
        <v>212</v>
      </c>
      <c r="E3236" s="1">
        <v>0.0921</v>
      </c>
      <c r="F3236" s="1">
        <v>0.0994</v>
      </c>
      <c r="G3236" s="1">
        <v>20</v>
      </c>
    </row>
    <row r="3237" spans="1:7">
      <c r="A3237" s="1" t="s">
        <v>335</v>
      </c>
      <c r="B3237" s="1">
        <v>2206</v>
      </c>
      <c r="C3237" s="1" t="s">
        <v>3470</v>
      </c>
      <c r="D3237" s="1" t="s">
        <v>270</v>
      </c>
      <c r="E3237" s="1">
        <v>0.092</v>
      </c>
      <c r="F3237" s="1">
        <v>0.1702</v>
      </c>
      <c r="G3237" s="1">
        <v>3.37</v>
      </c>
    </row>
    <row r="3238" spans="1:7">
      <c r="A3238" s="1" t="s">
        <v>193</v>
      </c>
      <c r="B3238" s="1">
        <v>600877</v>
      </c>
      <c r="C3238" s="1" t="s">
        <v>3471</v>
      </c>
      <c r="D3238" s="1" t="s">
        <v>220</v>
      </c>
      <c r="E3238" s="1">
        <v>0.0917</v>
      </c>
      <c r="F3238" s="1">
        <v>0.4457</v>
      </c>
      <c r="G3238" s="1">
        <v>6.08</v>
      </c>
    </row>
    <row r="3239" spans="1:7">
      <c r="A3239" s="1" t="s">
        <v>193</v>
      </c>
      <c r="B3239" s="1">
        <v>900902</v>
      </c>
      <c r="C3239" s="1" t="s">
        <v>3472</v>
      </c>
      <c r="E3239" s="1">
        <v>0.0917</v>
      </c>
      <c r="F3239" s="1">
        <v>0.0092</v>
      </c>
      <c r="G3239" s="1">
        <v>0.35</v>
      </c>
    </row>
    <row r="3240" spans="1:7">
      <c r="A3240" s="1" t="s">
        <v>335</v>
      </c>
      <c r="B3240" s="1">
        <v>2727</v>
      </c>
      <c r="C3240" s="1" t="s">
        <v>168</v>
      </c>
      <c r="D3240" s="1" t="s">
        <v>543</v>
      </c>
      <c r="E3240" s="1">
        <v>0.0913</v>
      </c>
      <c r="F3240" s="1">
        <v>0.12</v>
      </c>
      <c r="G3240" s="1">
        <v>25.54</v>
      </c>
    </row>
    <row r="3241" spans="1:7">
      <c r="A3241" s="1" t="s">
        <v>193</v>
      </c>
      <c r="B3241" s="1">
        <v>601996</v>
      </c>
      <c r="C3241" s="1" t="s">
        <v>3473</v>
      </c>
      <c r="D3241" s="1" t="s">
        <v>199</v>
      </c>
      <c r="E3241" s="1">
        <v>0.0912</v>
      </c>
      <c r="F3241" s="1">
        <v>0.0111</v>
      </c>
      <c r="G3241" s="1">
        <v>2.58</v>
      </c>
    </row>
    <row r="3242" spans="1:7">
      <c r="A3242" s="1" t="s">
        <v>335</v>
      </c>
      <c r="B3242" s="1">
        <v>2002</v>
      </c>
      <c r="C3242" s="1" t="s">
        <v>3474</v>
      </c>
      <c r="D3242" s="1" t="s">
        <v>309</v>
      </c>
      <c r="E3242" s="1">
        <v>0.0912</v>
      </c>
      <c r="F3242" s="1">
        <v>0.0437</v>
      </c>
      <c r="G3242" s="1">
        <v>3.73</v>
      </c>
    </row>
    <row r="3243" spans="1:7">
      <c r="A3243" s="1" t="s">
        <v>335</v>
      </c>
      <c r="B3243" s="1">
        <v>2232</v>
      </c>
      <c r="C3243" s="1" t="s">
        <v>3475</v>
      </c>
      <c r="D3243" s="1" t="s">
        <v>455</v>
      </c>
      <c r="E3243" s="1">
        <v>0.0912</v>
      </c>
      <c r="F3243" s="1">
        <v>0.2531</v>
      </c>
      <c r="G3243" s="1">
        <v>9.24</v>
      </c>
    </row>
    <row r="3244" spans="1:7">
      <c r="A3244" s="1" t="s">
        <v>193</v>
      </c>
      <c r="B3244" s="1">
        <v>600508</v>
      </c>
      <c r="C3244" s="1" t="s">
        <v>3476</v>
      </c>
      <c r="D3244" s="1" t="s">
        <v>483</v>
      </c>
      <c r="E3244" s="1">
        <v>0.0911</v>
      </c>
      <c r="F3244" s="1">
        <v>0.0004</v>
      </c>
      <c r="G3244" s="1">
        <v>7.96</v>
      </c>
    </row>
    <row r="3245" spans="1:7">
      <c r="A3245" s="1" t="s">
        <v>335</v>
      </c>
      <c r="B3245" s="1">
        <v>2134</v>
      </c>
      <c r="C3245" s="1" t="s">
        <v>3477</v>
      </c>
      <c r="D3245" s="1" t="s">
        <v>228</v>
      </c>
      <c r="E3245" s="1">
        <v>0.091</v>
      </c>
      <c r="F3245" s="1">
        <v>0.7498</v>
      </c>
      <c r="G3245" s="1">
        <v>8.33</v>
      </c>
    </row>
    <row r="3246" spans="1:7">
      <c r="A3246" s="1" t="s">
        <v>193</v>
      </c>
      <c r="B3246" s="1">
        <v>603519</v>
      </c>
      <c r="C3246" s="1" t="s">
        <v>3478</v>
      </c>
      <c r="D3246" s="1" t="s">
        <v>309</v>
      </c>
      <c r="E3246" s="1">
        <v>0.0909</v>
      </c>
      <c r="F3246" s="1">
        <v>0.1766</v>
      </c>
      <c r="G3246" s="1">
        <v>11.3</v>
      </c>
    </row>
    <row r="3247" spans="1:7">
      <c r="A3247" s="1" t="s">
        <v>335</v>
      </c>
      <c r="B3247" s="1">
        <v>828</v>
      </c>
      <c r="C3247" s="1" t="s">
        <v>3479</v>
      </c>
      <c r="D3247" s="1" t="s">
        <v>195</v>
      </c>
      <c r="E3247" s="1">
        <v>0.0909</v>
      </c>
      <c r="F3247" s="1">
        <v>0.0098</v>
      </c>
      <c r="G3247" s="1">
        <v>7.31</v>
      </c>
    </row>
    <row r="3248" spans="1:7">
      <c r="A3248" s="1" t="s">
        <v>193</v>
      </c>
      <c r="B3248" s="1">
        <v>603002</v>
      </c>
      <c r="C3248" s="1" t="s">
        <v>3480</v>
      </c>
      <c r="D3248" s="1" t="s">
        <v>309</v>
      </c>
      <c r="E3248" s="1">
        <v>0.0906</v>
      </c>
      <c r="F3248" s="1">
        <v>0.1623</v>
      </c>
      <c r="G3248" s="1">
        <v>4.41</v>
      </c>
    </row>
    <row r="3249" spans="1:7">
      <c r="A3249" s="1" t="s">
        <v>193</v>
      </c>
      <c r="B3249" s="1">
        <v>600281</v>
      </c>
      <c r="C3249" s="1" t="s">
        <v>3481</v>
      </c>
      <c r="D3249" s="1" t="s">
        <v>239</v>
      </c>
      <c r="E3249" s="1">
        <v>0.0905</v>
      </c>
      <c r="F3249" s="1">
        <v>0.3259</v>
      </c>
      <c r="G3249" s="1">
        <v>3.72</v>
      </c>
    </row>
    <row r="3250" spans="1:7">
      <c r="A3250" s="1" t="s">
        <v>335</v>
      </c>
      <c r="B3250" s="1">
        <v>2157</v>
      </c>
      <c r="C3250" s="1" t="s">
        <v>3482</v>
      </c>
      <c r="D3250" s="1" t="s">
        <v>214</v>
      </c>
      <c r="E3250" s="1">
        <v>0.0904</v>
      </c>
      <c r="F3250" s="1">
        <v>0.6583</v>
      </c>
      <c r="G3250" s="1">
        <v>18.49</v>
      </c>
    </row>
    <row r="3251" spans="1:7">
      <c r="A3251" s="1" t="s">
        <v>335</v>
      </c>
      <c r="B3251" s="1">
        <v>2362</v>
      </c>
      <c r="C3251" s="1" t="s">
        <v>3483</v>
      </c>
      <c r="D3251" s="1" t="s">
        <v>432</v>
      </c>
      <c r="E3251" s="1">
        <v>0.0903</v>
      </c>
      <c r="F3251" s="1">
        <v>0.3905</v>
      </c>
      <c r="G3251" s="1">
        <v>16.27</v>
      </c>
    </row>
    <row r="3252" spans="1:7">
      <c r="A3252" s="1" t="s">
        <v>193</v>
      </c>
      <c r="B3252" s="1">
        <v>900947</v>
      </c>
      <c r="C3252" s="1" t="s">
        <v>3484</v>
      </c>
      <c r="E3252" s="1">
        <v>0.0902</v>
      </c>
      <c r="F3252" s="1">
        <v>0.126</v>
      </c>
      <c r="G3252" s="1">
        <v>0.257</v>
      </c>
    </row>
    <row r="3253" spans="1:7">
      <c r="A3253" s="1" t="s">
        <v>335</v>
      </c>
      <c r="B3253" s="1">
        <v>563</v>
      </c>
      <c r="C3253" s="1" t="s">
        <v>3485</v>
      </c>
      <c r="D3253" s="1" t="s">
        <v>599</v>
      </c>
      <c r="E3253" s="1">
        <v>0.0891</v>
      </c>
      <c r="F3253" s="1">
        <v>0.0698</v>
      </c>
      <c r="G3253" s="1">
        <v>3.6</v>
      </c>
    </row>
    <row r="3254" spans="1:7">
      <c r="A3254" s="1" t="s">
        <v>335</v>
      </c>
      <c r="B3254" s="1">
        <v>2231</v>
      </c>
      <c r="C3254" s="1" t="s">
        <v>3486</v>
      </c>
      <c r="D3254" s="1" t="s">
        <v>245</v>
      </c>
      <c r="E3254" s="1">
        <v>0.0891</v>
      </c>
      <c r="F3254" s="1">
        <v>0.2365</v>
      </c>
      <c r="G3254" s="1">
        <v>6.66</v>
      </c>
    </row>
    <row r="3255" spans="1:7">
      <c r="A3255" s="1" t="s">
        <v>193</v>
      </c>
      <c r="B3255" s="1">
        <v>603010</v>
      </c>
      <c r="C3255" s="1" t="s">
        <v>3487</v>
      </c>
      <c r="D3255" s="1" t="s">
        <v>309</v>
      </c>
      <c r="E3255" s="1">
        <v>0.0889</v>
      </c>
      <c r="F3255" s="1">
        <v>0.3302</v>
      </c>
      <c r="G3255" s="1">
        <v>13.49</v>
      </c>
    </row>
    <row r="3256" spans="1:7">
      <c r="A3256" s="1" t="s">
        <v>193</v>
      </c>
      <c r="B3256" s="1">
        <v>600395</v>
      </c>
      <c r="C3256" s="1" t="s">
        <v>3488</v>
      </c>
      <c r="D3256" s="1" t="s">
        <v>483</v>
      </c>
      <c r="E3256" s="1">
        <v>0.0888</v>
      </c>
      <c r="F3256" s="1">
        <v>0.0332</v>
      </c>
      <c r="G3256" s="1">
        <v>5.12</v>
      </c>
    </row>
    <row r="3257" spans="1:7">
      <c r="A3257" s="1" t="s">
        <v>193</v>
      </c>
      <c r="B3257" s="1">
        <v>900939</v>
      </c>
      <c r="C3257" s="1" t="s">
        <v>3489</v>
      </c>
      <c r="E3257" s="1">
        <v>0.0886</v>
      </c>
      <c r="F3257" s="1">
        <v>0.043</v>
      </c>
      <c r="G3257" s="1">
        <v>0.514</v>
      </c>
    </row>
    <row r="3258" spans="1:7">
      <c r="A3258" s="1" t="s">
        <v>335</v>
      </c>
      <c r="B3258" s="1">
        <v>2476</v>
      </c>
      <c r="C3258" s="1" t="s">
        <v>3490</v>
      </c>
      <c r="D3258" s="1" t="s">
        <v>257</v>
      </c>
      <c r="E3258" s="1">
        <v>0.0883</v>
      </c>
      <c r="F3258" s="1">
        <v>0.5378</v>
      </c>
      <c r="G3258" s="1">
        <v>6.14</v>
      </c>
    </row>
    <row r="3259" spans="1:7">
      <c r="A3259" s="1" t="s">
        <v>335</v>
      </c>
      <c r="B3259" s="1">
        <v>950</v>
      </c>
      <c r="C3259" s="1" t="s">
        <v>3491</v>
      </c>
      <c r="D3259" s="1" t="s">
        <v>543</v>
      </c>
      <c r="E3259" s="1">
        <v>0.0874</v>
      </c>
      <c r="F3259" s="1">
        <v>0.2126</v>
      </c>
      <c r="G3259" s="1">
        <v>5.09</v>
      </c>
    </row>
    <row r="3260" spans="1:7">
      <c r="A3260" s="1" t="s">
        <v>193</v>
      </c>
      <c r="B3260" s="1">
        <v>601866</v>
      </c>
      <c r="C3260" s="1" t="s">
        <v>3492</v>
      </c>
      <c r="D3260" s="1" t="s">
        <v>209</v>
      </c>
      <c r="E3260" s="1">
        <v>0.0872</v>
      </c>
      <c r="F3260" s="1">
        <v>0.2679</v>
      </c>
      <c r="G3260" s="1">
        <v>1.93</v>
      </c>
    </row>
    <row r="3261" spans="1:7">
      <c r="A3261" s="1" t="s">
        <v>335</v>
      </c>
      <c r="B3261" s="1">
        <v>2867</v>
      </c>
      <c r="C3261" s="1" t="s">
        <v>3493</v>
      </c>
      <c r="D3261" s="1" t="s">
        <v>201</v>
      </c>
      <c r="E3261" s="1">
        <v>0.0872</v>
      </c>
      <c r="F3261" s="1">
        <v>0.015</v>
      </c>
      <c r="G3261" s="1">
        <v>17.81</v>
      </c>
    </row>
    <row r="3262" spans="1:7">
      <c r="A3262" s="1" t="s">
        <v>193</v>
      </c>
      <c r="B3262" s="1">
        <v>600055</v>
      </c>
      <c r="C3262" s="1" t="s">
        <v>3494</v>
      </c>
      <c r="D3262" s="1" t="s">
        <v>642</v>
      </c>
      <c r="E3262" s="1">
        <v>0.0871</v>
      </c>
      <c r="F3262" s="1">
        <v>0.3108</v>
      </c>
      <c r="G3262" s="1">
        <v>14.54</v>
      </c>
    </row>
    <row r="3263" spans="1:7">
      <c r="A3263" s="1" t="s">
        <v>335</v>
      </c>
      <c r="B3263" s="1">
        <v>300284</v>
      </c>
      <c r="C3263" s="1" t="s">
        <v>3495</v>
      </c>
      <c r="D3263" s="1" t="s">
        <v>359</v>
      </c>
      <c r="E3263" s="1">
        <v>0.0871</v>
      </c>
      <c r="F3263" s="1">
        <v>0.1917</v>
      </c>
      <c r="G3263" s="1">
        <v>8.89</v>
      </c>
    </row>
    <row r="3264" spans="1:7">
      <c r="A3264" s="1" t="s">
        <v>193</v>
      </c>
      <c r="B3264" s="1">
        <v>601012</v>
      </c>
      <c r="C3264" s="1" t="s">
        <v>3496</v>
      </c>
      <c r="D3264" s="1" t="s">
        <v>228</v>
      </c>
      <c r="E3264" s="1">
        <v>0.087</v>
      </c>
      <c r="F3264" s="1">
        <v>0.651</v>
      </c>
      <c r="G3264" s="1">
        <v>30.81</v>
      </c>
    </row>
    <row r="3265" spans="1:7">
      <c r="A3265" s="1" t="s">
        <v>193</v>
      </c>
      <c r="B3265" s="1">
        <v>688228</v>
      </c>
      <c r="C3265" s="1" t="s">
        <v>3497</v>
      </c>
      <c r="E3265" s="1">
        <v>0.087</v>
      </c>
      <c r="F3265" s="1">
        <v>0.5652</v>
      </c>
      <c r="G3265" s="1">
        <v>68.5</v>
      </c>
    </row>
    <row r="3266" spans="1:7">
      <c r="A3266" s="1" t="s">
        <v>193</v>
      </c>
      <c r="B3266" s="1">
        <v>600984</v>
      </c>
      <c r="C3266" s="1" t="s">
        <v>3498</v>
      </c>
      <c r="D3266" s="1" t="s">
        <v>318</v>
      </c>
      <c r="E3266" s="1">
        <v>0.0867</v>
      </c>
      <c r="F3266" s="1">
        <v>0.5774</v>
      </c>
      <c r="G3266" s="1">
        <v>14.35</v>
      </c>
    </row>
    <row r="3267" spans="1:7">
      <c r="A3267" s="1" t="s">
        <v>335</v>
      </c>
      <c r="B3267" s="1">
        <v>655</v>
      </c>
      <c r="C3267" s="1" t="s">
        <v>3499</v>
      </c>
      <c r="D3267" s="1" t="s">
        <v>365</v>
      </c>
      <c r="E3267" s="1">
        <v>0.0864</v>
      </c>
      <c r="F3267" s="1">
        <v>0.1002</v>
      </c>
      <c r="G3267" s="1">
        <v>5</v>
      </c>
    </row>
    <row r="3268" spans="1:7">
      <c r="A3268" s="1" t="s">
        <v>335</v>
      </c>
      <c r="B3268" s="1">
        <v>2099</v>
      </c>
      <c r="C3268" s="1" t="s">
        <v>3500</v>
      </c>
      <c r="D3268" s="1" t="s">
        <v>532</v>
      </c>
      <c r="E3268" s="1">
        <v>0.0861</v>
      </c>
      <c r="F3268" s="1">
        <v>0.1121</v>
      </c>
      <c r="G3268" s="1">
        <v>5.98</v>
      </c>
    </row>
    <row r="3269" spans="1:7">
      <c r="A3269" s="1" t="s">
        <v>335</v>
      </c>
      <c r="B3269" s="1">
        <v>2216</v>
      </c>
      <c r="C3269" s="1" t="s">
        <v>3501</v>
      </c>
      <c r="D3269" s="1" t="s">
        <v>348</v>
      </c>
      <c r="E3269" s="1">
        <v>0.086</v>
      </c>
      <c r="F3269" s="1">
        <v>0.9381</v>
      </c>
      <c r="G3269" s="1">
        <v>21.45</v>
      </c>
    </row>
    <row r="3270" spans="1:7">
      <c r="A3270" s="1" t="s">
        <v>193</v>
      </c>
      <c r="B3270" s="1">
        <v>603277</v>
      </c>
      <c r="C3270" s="1" t="s">
        <v>3502</v>
      </c>
      <c r="D3270" s="1" t="s">
        <v>237</v>
      </c>
      <c r="E3270" s="1">
        <v>0.0859</v>
      </c>
      <c r="F3270" s="1">
        <v>0.0531</v>
      </c>
      <c r="G3270" s="1">
        <v>9.41</v>
      </c>
    </row>
    <row r="3271" spans="1:7">
      <c r="A3271" s="1" t="s">
        <v>335</v>
      </c>
      <c r="B3271" s="1">
        <v>2461</v>
      </c>
      <c r="C3271" s="1" t="s">
        <v>3503</v>
      </c>
      <c r="D3271" s="1" t="s">
        <v>311</v>
      </c>
      <c r="E3271" s="1">
        <v>0.0859</v>
      </c>
      <c r="F3271" s="1">
        <v>0.3514</v>
      </c>
      <c r="G3271" s="1">
        <v>7.33</v>
      </c>
    </row>
    <row r="3272" spans="1:7">
      <c r="A3272" s="1" t="s">
        <v>335</v>
      </c>
      <c r="B3272" s="1">
        <v>2408</v>
      </c>
      <c r="C3272" s="1" t="s">
        <v>3504</v>
      </c>
      <c r="D3272" s="1" t="s">
        <v>257</v>
      </c>
      <c r="E3272" s="1">
        <v>0.0855</v>
      </c>
      <c r="F3272" s="1">
        <v>0.0067</v>
      </c>
      <c r="G3272" s="1">
        <v>5.89</v>
      </c>
    </row>
    <row r="3273" spans="1:7">
      <c r="A3273" s="1" t="s">
        <v>335</v>
      </c>
      <c r="B3273" s="1">
        <v>300019</v>
      </c>
      <c r="C3273" s="1" t="s">
        <v>3505</v>
      </c>
      <c r="D3273" s="1" t="s">
        <v>257</v>
      </c>
      <c r="E3273" s="1">
        <v>0.0855</v>
      </c>
      <c r="F3273" s="1">
        <v>0.2833</v>
      </c>
      <c r="G3273" s="1">
        <v>9.01</v>
      </c>
    </row>
    <row r="3274" spans="1:7">
      <c r="A3274" s="1" t="s">
        <v>335</v>
      </c>
      <c r="B3274" s="1">
        <v>2024</v>
      </c>
      <c r="C3274" s="1" t="s">
        <v>3506</v>
      </c>
      <c r="D3274" s="1" t="s">
        <v>204</v>
      </c>
      <c r="E3274" s="1">
        <v>0.0854</v>
      </c>
      <c r="F3274" s="1">
        <v>0.0033</v>
      </c>
      <c r="G3274" s="1">
        <v>8.42</v>
      </c>
    </row>
    <row r="3275" spans="1:7">
      <c r="A3275" s="1" t="s">
        <v>193</v>
      </c>
      <c r="B3275" s="1">
        <v>603677</v>
      </c>
      <c r="C3275" s="1" t="s">
        <v>3507</v>
      </c>
      <c r="D3275" s="1" t="s">
        <v>265</v>
      </c>
      <c r="E3275" s="1">
        <v>0.085</v>
      </c>
      <c r="F3275" s="1">
        <v>0.0127</v>
      </c>
      <c r="G3275" s="1">
        <v>10.12</v>
      </c>
    </row>
    <row r="3276" spans="1:7">
      <c r="A3276" s="1" t="s">
        <v>335</v>
      </c>
      <c r="B3276" s="1">
        <v>751</v>
      </c>
      <c r="C3276" s="1" t="s">
        <v>3508</v>
      </c>
      <c r="D3276" s="1" t="s">
        <v>222</v>
      </c>
      <c r="E3276" s="1">
        <v>0.085</v>
      </c>
      <c r="F3276" s="1">
        <v>0.001</v>
      </c>
      <c r="G3276" s="1">
        <v>2.61</v>
      </c>
    </row>
    <row r="3277" spans="1:7">
      <c r="A3277" s="1" t="s">
        <v>193</v>
      </c>
      <c r="B3277" s="1">
        <v>600503</v>
      </c>
      <c r="C3277" s="1" t="s">
        <v>3509</v>
      </c>
      <c r="D3277" s="1" t="s">
        <v>212</v>
      </c>
      <c r="E3277" s="1">
        <v>0.0849</v>
      </c>
      <c r="F3277" s="1">
        <v>0.0004</v>
      </c>
      <c r="G3277" s="1">
        <v>3.23</v>
      </c>
    </row>
    <row r="3278" spans="1:7">
      <c r="A3278" s="1" t="s">
        <v>335</v>
      </c>
      <c r="B3278" s="1">
        <v>738</v>
      </c>
      <c r="C3278" s="1" t="s">
        <v>3510</v>
      </c>
      <c r="D3278" s="1" t="s">
        <v>521</v>
      </c>
      <c r="E3278" s="1">
        <v>0.0849</v>
      </c>
      <c r="F3278" s="1">
        <v>0.0268</v>
      </c>
      <c r="G3278" s="1">
        <v>12.98</v>
      </c>
    </row>
    <row r="3279" spans="1:7">
      <c r="A3279" s="1" t="s">
        <v>335</v>
      </c>
      <c r="B3279" s="1">
        <v>937</v>
      </c>
      <c r="C3279" s="1" t="s">
        <v>3511</v>
      </c>
      <c r="D3279" s="1" t="s">
        <v>483</v>
      </c>
      <c r="E3279" s="1">
        <v>0.0848</v>
      </c>
      <c r="F3279" s="1">
        <v>0.0124</v>
      </c>
      <c r="G3279" s="1">
        <v>3.02</v>
      </c>
    </row>
    <row r="3280" spans="1:7">
      <c r="A3280" s="1" t="s">
        <v>193</v>
      </c>
      <c r="B3280" s="1">
        <v>900933</v>
      </c>
      <c r="C3280" s="1" t="s">
        <v>3512</v>
      </c>
      <c r="E3280" s="1">
        <v>0.0847</v>
      </c>
      <c r="F3280" s="1">
        <v>0.7179</v>
      </c>
      <c r="G3280" s="1">
        <v>1.715</v>
      </c>
    </row>
    <row r="3281" spans="1:7">
      <c r="A3281" s="1" t="s">
        <v>335</v>
      </c>
      <c r="B3281" s="1">
        <v>300303</v>
      </c>
      <c r="C3281" s="1" t="s">
        <v>3513</v>
      </c>
      <c r="D3281" s="1" t="s">
        <v>546</v>
      </c>
      <c r="E3281" s="1">
        <v>0.0847</v>
      </c>
      <c r="F3281" s="1">
        <v>0.4788</v>
      </c>
      <c r="G3281" s="1">
        <v>5.32</v>
      </c>
    </row>
    <row r="3282" spans="1:7">
      <c r="A3282" s="1" t="s">
        <v>335</v>
      </c>
      <c r="B3282" s="1">
        <v>300286</v>
      </c>
      <c r="C3282" s="1" t="s">
        <v>3514</v>
      </c>
      <c r="D3282" s="1" t="s">
        <v>220</v>
      </c>
      <c r="E3282" s="1">
        <v>0.0846</v>
      </c>
      <c r="F3282" s="1">
        <v>0.3841</v>
      </c>
      <c r="G3282" s="1">
        <v>10.83</v>
      </c>
    </row>
    <row r="3283" spans="1:7">
      <c r="A3283" s="1" t="s">
        <v>193</v>
      </c>
      <c r="B3283" s="1">
        <v>601611</v>
      </c>
      <c r="C3283" s="1" t="s">
        <v>3515</v>
      </c>
      <c r="D3283" s="1" t="s">
        <v>285</v>
      </c>
      <c r="E3283" s="1">
        <v>0.0843</v>
      </c>
      <c r="F3283" s="1">
        <v>0.0011</v>
      </c>
      <c r="G3283" s="1">
        <v>6.25</v>
      </c>
    </row>
    <row r="3284" spans="1:7">
      <c r="A3284" s="1" t="s">
        <v>335</v>
      </c>
      <c r="B3284" s="1">
        <v>300381</v>
      </c>
      <c r="C3284" s="1" t="s">
        <v>3516</v>
      </c>
      <c r="D3284" s="1" t="s">
        <v>532</v>
      </c>
      <c r="E3284" s="1">
        <v>0.0841</v>
      </c>
      <c r="F3284" s="1">
        <v>0.1864</v>
      </c>
      <c r="G3284" s="1">
        <v>11.32</v>
      </c>
    </row>
    <row r="3285" spans="1:7">
      <c r="A3285" s="1" t="s">
        <v>193</v>
      </c>
      <c r="B3285" s="1">
        <v>600668</v>
      </c>
      <c r="C3285" s="1" t="s">
        <v>3517</v>
      </c>
      <c r="D3285" s="1" t="s">
        <v>289</v>
      </c>
      <c r="E3285" s="1">
        <v>0.0837</v>
      </c>
      <c r="F3285" s="1">
        <v>0.0949</v>
      </c>
      <c r="G3285" s="1">
        <v>15.55</v>
      </c>
    </row>
    <row r="3286" spans="1:7">
      <c r="A3286" s="1" t="s">
        <v>335</v>
      </c>
      <c r="B3286" s="1">
        <v>300095</v>
      </c>
      <c r="C3286" s="1" t="s">
        <v>3518</v>
      </c>
      <c r="D3286" s="1" t="s">
        <v>237</v>
      </c>
      <c r="E3286" s="1">
        <v>0.0836</v>
      </c>
      <c r="F3286" s="1">
        <v>0.6659</v>
      </c>
      <c r="G3286" s="1">
        <v>7.09</v>
      </c>
    </row>
    <row r="3287" spans="1:7">
      <c r="A3287" s="1" t="s">
        <v>335</v>
      </c>
      <c r="B3287" s="1">
        <v>300306</v>
      </c>
      <c r="C3287" s="1" t="s">
        <v>3519</v>
      </c>
      <c r="D3287" s="1" t="s">
        <v>370</v>
      </c>
      <c r="E3287" s="1">
        <v>0.0835</v>
      </c>
      <c r="F3287" s="1">
        <v>0.084</v>
      </c>
      <c r="G3287" s="1">
        <v>9.05</v>
      </c>
    </row>
    <row r="3288" spans="1:7">
      <c r="A3288" s="1" t="s">
        <v>193</v>
      </c>
      <c r="B3288" s="1">
        <v>601360</v>
      </c>
      <c r="C3288" s="1" t="s">
        <v>3520</v>
      </c>
      <c r="D3288" s="1" t="s">
        <v>325</v>
      </c>
      <c r="E3288" s="1">
        <v>0.083</v>
      </c>
      <c r="F3288" s="1">
        <v>0.246</v>
      </c>
      <c r="G3288" s="1">
        <v>18.66</v>
      </c>
    </row>
    <row r="3289" spans="1:7">
      <c r="A3289" s="1" t="s">
        <v>335</v>
      </c>
      <c r="B3289" s="1">
        <v>200488</v>
      </c>
      <c r="C3289" s="1" t="s">
        <v>3521</v>
      </c>
      <c r="E3289" s="1">
        <v>0.083</v>
      </c>
      <c r="F3289" s="1">
        <v>0.0158</v>
      </c>
      <c r="G3289" s="1">
        <v>3.01</v>
      </c>
    </row>
    <row r="3290" spans="1:7">
      <c r="A3290" s="1" t="s">
        <v>335</v>
      </c>
      <c r="B3290" s="1">
        <v>300660</v>
      </c>
      <c r="C3290" s="1" t="s">
        <v>3522</v>
      </c>
      <c r="D3290" s="1" t="s">
        <v>220</v>
      </c>
      <c r="E3290" s="1">
        <v>0.083</v>
      </c>
      <c r="F3290" s="1">
        <v>0.2686</v>
      </c>
      <c r="G3290" s="1">
        <v>15.57</v>
      </c>
    </row>
    <row r="3291" spans="1:7">
      <c r="A3291" s="1" t="s">
        <v>193</v>
      </c>
      <c r="B3291" s="1">
        <v>600673</v>
      </c>
      <c r="C3291" s="1" t="s">
        <v>3523</v>
      </c>
      <c r="D3291" s="1" t="s">
        <v>222</v>
      </c>
      <c r="E3291" s="1">
        <v>0.0827</v>
      </c>
      <c r="F3291" s="1">
        <v>0.177</v>
      </c>
      <c r="G3291" s="1">
        <v>6.72</v>
      </c>
    </row>
    <row r="3292" spans="1:7">
      <c r="A3292" s="1" t="s">
        <v>335</v>
      </c>
      <c r="B3292" s="1">
        <v>2246</v>
      </c>
      <c r="C3292" s="1" t="s">
        <v>3524</v>
      </c>
      <c r="D3292" s="1" t="s">
        <v>257</v>
      </c>
      <c r="E3292" s="1">
        <v>0.0822</v>
      </c>
      <c r="F3292" s="1">
        <v>0.0632</v>
      </c>
      <c r="G3292" s="1">
        <v>7.67</v>
      </c>
    </row>
    <row r="3293" spans="1:7">
      <c r="A3293" s="1" t="s">
        <v>335</v>
      </c>
      <c r="B3293" s="1">
        <v>300259</v>
      </c>
      <c r="C3293" s="1" t="s">
        <v>3525</v>
      </c>
      <c r="D3293" s="1" t="s">
        <v>370</v>
      </c>
      <c r="E3293" s="1">
        <v>0.0822</v>
      </c>
      <c r="F3293" s="1">
        <v>0.3085</v>
      </c>
      <c r="G3293" s="1">
        <v>5.34</v>
      </c>
    </row>
    <row r="3294" spans="1:7">
      <c r="A3294" s="1" t="s">
        <v>193</v>
      </c>
      <c r="B3294" s="1">
        <v>600277</v>
      </c>
      <c r="C3294" s="1" t="s">
        <v>3526</v>
      </c>
      <c r="D3294" s="1" t="s">
        <v>257</v>
      </c>
      <c r="E3294" s="1">
        <v>0.082</v>
      </c>
      <c r="F3294" s="1">
        <v>0.0046</v>
      </c>
      <c r="G3294" s="1">
        <v>3.69</v>
      </c>
    </row>
    <row r="3295" spans="1:7">
      <c r="A3295" s="1" t="s">
        <v>335</v>
      </c>
      <c r="B3295" s="1">
        <v>779</v>
      </c>
      <c r="C3295" s="1" t="s">
        <v>3527</v>
      </c>
      <c r="D3295" s="1" t="s">
        <v>276</v>
      </c>
      <c r="E3295" s="1">
        <v>0.0814</v>
      </c>
      <c r="F3295" s="1">
        <v>0.0331</v>
      </c>
      <c r="G3295" s="1">
        <v>10.92</v>
      </c>
    </row>
    <row r="3296" spans="1:7">
      <c r="A3296" s="1" t="s">
        <v>193</v>
      </c>
      <c r="B3296" s="1">
        <v>600997</v>
      </c>
      <c r="C3296" s="1" t="s">
        <v>3528</v>
      </c>
      <c r="D3296" s="1" t="s">
        <v>483</v>
      </c>
      <c r="E3296" s="1">
        <v>0.0813</v>
      </c>
      <c r="F3296" s="1">
        <v>0.0004</v>
      </c>
      <c r="G3296" s="1">
        <v>4.54</v>
      </c>
    </row>
    <row r="3297" spans="1:7">
      <c r="A3297" s="1" t="s">
        <v>193</v>
      </c>
      <c r="B3297" s="1">
        <v>601969</v>
      </c>
      <c r="C3297" s="1" t="s">
        <v>3529</v>
      </c>
      <c r="D3297" s="1" t="s">
        <v>365</v>
      </c>
      <c r="E3297" s="1">
        <v>0.0811</v>
      </c>
      <c r="F3297" s="1">
        <v>0.1264</v>
      </c>
      <c r="G3297" s="1">
        <v>4.61</v>
      </c>
    </row>
    <row r="3298" spans="1:7">
      <c r="A3298" s="1" t="s">
        <v>335</v>
      </c>
      <c r="B3298" s="1">
        <v>2004</v>
      </c>
      <c r="C3298" s="1" t="s">
        <v>3530</v>
      </c>
      <c r="D3298" s="1" t="s">
        <v>226</v>
      </c>
      <c r="E3298" s="1">
        <v>0.0807</v>
      </c>
      <c r="F3298" s="1">
        <v>0.1455</v>
      </c>
      <c r="G3298" s="1">
        <v>5.36</v>
      </c>
    </row>
    <row r="3299" spans="1:7">
      <c r="A3299" s="1" t="s">
        <v>193</v>
      </c>
      <c r="B3299" s="1">
        <v>600018</v>
      </c>
      <c r="C3299" s="1" t="s">
        <v>3531</v>
      </c>
      <c r="D3299" s="1" t="s">
        <v>195</v>
      </c>
      <c r="E3299" s="1">
        <v>0.0806</v>
      </c>
      <c r="F3299" s="1">
        <v>0.0063</v>
      </c>
      <c r="G3299" s="1">
        <v>4.18</v>
      </c>
    </row>
    <row r="3300" spans="1:7">
      <c r="A3300" s="1" t="s">
        <v>193</v>
      </c>
      <c r="B3300" s="1">
        <v>600361</v>
      </c>
      <c r="C3300" s="1" t="s">
        <v>3532</v>
      </c>
      <c r="D3300" s="1" t="s">
        <v>497</v>
      </c>
      <c r="E3300" s="1">
        <v>0.0806</v>
      </c>
      <c r="F3300" s="1">
        <v>0.3122</v>
      </c>
      <c r="G3300" s="1">
        <v>4.22</v>
      </c>
    </row>
    <row r="3301" spans="1:7">
      <c r="A3301" s="1" t="s">
        <v>193</v>
      </c>
      <c r="B3301" s="1">
        <v>601607</v>
      </c>
      <c r="C3301" s="1" t="s">
        <v>3533</v>
      </c>
      <c r="D3301" s="1" t="s">
        <v>543</v>
      </c>
      <c r="E3301" s="1">
        <v>0.0805</v>
      </c>
      <c r="F3301" s="1">
        <v>0.2379</v>
      </c>
      <c r="G3301" s="1">
        <v>18.5</v>
      </c>
    </row>
    <row r="3302" spans="1:7">
      <c r="A3302" s="1" t="s">
        <v>335</v>
      </c>
      <c r="B3302" s="1">
        <v>2296</v>
      </c>
      <c r="C3302" s="1" t="s">
        <v>3534</v>
      </c>
      <c r="D3302" s="1" t="s">
        <v>245</v>
      </c>
      <c r="E3302" s="1">
        <v>0.0805</v>
      </c>
      <c r="F3302" s="1">
        <v>0.133</v>
      </c>
      <c r="G3302" s="1">
        <v>7.28</v>
      </c>
    </row>
    <row r="3303" spans="1:7">
      <c r="A3303" s="1" t="s">
        <v>335</v>
      </c>
      <c r="B3303" s="1">
        <v>2945</v>
      </c>
      <c r="C3303" s="1" t="s">
        <v>3535</v>
      </c>
      <c r="D3303" s="1" t="s">
        <v>273</v>
      </c>
      <c r="E3303" s="1">
        <v>0.0804</v>
      </c>
      <c r="F3303" s="1">
        <v>0.2476</v>
      </c>
      <c r="G3303" s="1">
        <v>14.09</v>
      </c>
    </row>
    <row r="3304" spans="1:7">
      <c r="A3304" s="1" t="s">
        <v>335</v>
      </c>
      <c r="B3304" s="1">
        <v>2734</v>
      </c>
      <c r="C3304" s="1" t="s">
        <v>3536</v>
      </c>
      <c r="D3304" s="1" t="s">
        <v>226</v>
      </c>
      <c r="E3304" s="1">
        <v>0.0803</v>
      </c>
      <c r="F3304" s="1">
        <v>0.3076</v>
      </c>
      <c r="G3304" s="1">
        <v>17.59</v>
      </c>
    </row>
    <row r="3305" spans="1:7">
      <c r="A3305" s="1" t="s">
        <v>335</v>
      </c>
      <c r="B3305" s="1">
        <v>2469</v>
      </c>
      <c r="C3305" s="1" t="s">
        <v>3537</v>
      </c>
      <c r="D3305" s="1" t="s">
        <v>359</v>
      </c>
      <c r="E3305" s="1">
        <v>0.0801</v>
      </c>
      <c r="F3305" s="1">
        <v>0.1704</v>
      </c>
      <c r="G3305" s="1">
        <v>4.45</v>
      </c>
    </row>
    <row r="3306" spans="1:7">
      <c r="A3306" s="1" t="s">
        <v>335</v>
      </c>
      <c r="B3306" s="1">
        <v>2947</v>
      </c>
      <c r="C3306" s="1" t="s">
        <v>3538</v>
      </c>
      <c r="D3306" s="1" t="s">
        <v>408</v>
      </c>
      <c r="E3306" s="1">
        <v>0.08</v>
      </c>
      <c r="F3306" s="1">
        <v>0.2467</v>
      </c>
      <c r="G3306" s="1">
        <v>46.12</v>
      </c>
    </row>
    <row r="3307" spans="1:7">
      <c r="A3307" s="1" t="s">
        <v>335</v>
      </c>
      <c r="B3307" s="1">
        <v>2218</v>
      </c>
      <c r="C3307" s="1" t="s">
        <v>3539</v>
      </c>
      <c r="D3307" s="1" t="s">
        <v>228</v>
      </c>
      <c r="E3307" s="1">
        <v>0.0795</v>
      </c>
      <c r="F3307" s="1">
        <v>0.1748</v>
      </c>
      <c r="G3307" s="1">
        <v>3.62</v>
      </c>
    </row>
    <row r="3308" spans="1:7">
      <c r="A3308" s="1" t="s">
        <v>193</v>
      </c>
      <c r="B3308" s="1">
        <v>603856</v>
      </c>
      <c r="C3308" s="1" t="s">
        <v>3540</v>
      </c>
      <c r="D3308" s="1" t="s">
        <v>305</v>
      </c>
      <c r="E3308" s="1">
        <v>0.0793</v>
      </c>
      <c r="F3308" s="1">
        <v>0.2545</v>
      </c>
      <c r="G3308" s="1">
        <v>11.45</v>
      </c>
    </row>
    <row r="3309" spans="1:7">
      <c r="A3309" s="1" t="s">
        <v>335</v>
      </c>
      <c r="B3309" s="1">
        <v>300631</v>
      </c>
      <c r="C3309" s="1" t="s">
        <v>3541</v>
      </c>
      <c r="D3309" s="1" t="s">
        <v>318</v>
      </c>
      <c r="E3309" s="1">
        <v>0.0793</v>
      </c>
      <c r="F3309" s="1">
        <v>0.07</v>
      </c>
      <c r="G3309" s="1">
        <v>16.71</v>
      </c>
    </row>
    <row r="3310" spans="1:7">
      <c r="A3310" s="1" t="s">
        <v>193</v>
      </c>
      <c r="B3310" s="1">
        <v>601998</v>
      </c>
      <c r="C3310" s="1" t="s">
        <v>3542</v>
      </c>
      <c r="D3310" s="1" t="s">
        <v>1455</v>
      </c>
      <c r="E3310" s="1">
        <v>0.0791</v>
      </c>
      <c r="F3310" s="1">
        <v>0.0012</v>
      </c>
      <c r="G3310" s="1">
        <v>5.2</v>
      </c>
    </row>
    <row r="3311" spans="1:7">
      <c r="A3311" s="1" t="s">
        <v>335</v>
      </c>
      <c r="B3311" s="1">
        <v>2100</v>
      </c>
      <c r="C3311" s="1" t="s">
        <v>3543</v>
      </c>
      <c r="D3311" s="1" t="s">
        <v>214</v>
      </c>
      <c r="E3311" s="1">
        <v>0.0787</v>
      </c>
      <c r="F3311" s="1">
        <v>0.7093</v>
      </c>
      <c r="G3311" s="1">
        <v>15.88</v>
      </c>
    </row>
    <row r="3312" spans="1:7">
      <c r="A3312" s="1" t="s">
        <v>193</v>
      </c>
      <c r="B3312" s="1">
        <v>601606</v>
      </c>
      <c r="C3312" s="1" t="s">
        <v>3544</v>
      </c>
      <c r="D3312" s="1" t="s">
        <v>521</v>
      </c>
      <c r="E3312" s="1">
        <v>0.0784</v>
      </c>
      <c r="F3312" s="1">
        <v>0.2067</v>
      </c>
      <c r="G3312" s="1">
        <v>11.48</v>
      </c>
    </row>
    <row r="3313" spans="1:7">
      <c r="A3313" s="1" t="s">
        <v>193</v>
      </c>
      <c r="B3313" s="1">
        <v>600059</v>
      </c>
      <c r="C3313" s="1" t="s">
        <v>3545</v>
      </c>
      <c r="D3313" s="1" t="s">
        <v>311</v>
      </c>
      <c r="E3313" s="1">
        <v>0.0782</v>
      </c>
      <c r="F3313" s="1">
        <v>0.072</v>
      </c>
      <c r="G3313" s="1">
        <v>7.85</v>
      </c>
    </row>
    <row r="3314" spans="1:7">
      <c r="A3314" s="1" t="s">
        <v>335</v>
      </c>
      <c r="B3314" s="1">
        <v>2573</v>
      </c>
      <c r="C3314" s="1" t="s">
        <v>3546</v>
      </c>
      <c r="D3314" s="1" t="s">
        <v>359</v>
      </c>
      <c r="E3314" s="1">
        <v>0.078</v>
      </c>
      <c r="F3314" s="1">
        <v>0.0036</v>
      </c>
      <c r="G3314" s="1">
        <v>5.57</v>
      </c>
    </row>
    <row r="3315" spans="1:7">
      <c r="A3315" s="1" t="s">
        <v>335</v>
      </c>
      <c r="B3315" s="1">
        <v>777</v>
      </c>
      <c r="C3315" s="1" t="s">
        <v>3547</v>
      </c>
      <c r="D3315" s="1" t="s">
        <v>237</v>
      </c>
      <c r="E3315" s="1">
        <v>0.0779</v>
      </c>
      <c r="F3315" s="1">
        <v>0.0163</v>
      </c>
      <c r="G3315" s="1">
        <v>11.05</v>
      </c>
    </row>
    <row r="3316" spans="1:7">
      <c r="A3316" s="1" t="s">
        <v>193</v>
      </c>
      <c r="B3316" s="1">
        <v>600963</v>
      </c>
      <c r="C3316" s="1" t="s">
        <v>3548</v>
      </c>
      <c r="D3316" s="1" t="s">
        <v>199</v>
      </c>
      <c r="E3316" s="1">
        <v>0.0777</v>
      </c>
      <c r="F3316" s="1">
        <v>0.3628</v>
      </c>
      <c r="G3316" s="1">
        <v>4.9</v>
      </c>
    </row>
    <row r="3317" spans="1:7">
      <c r="A3317" s="1" t="s">
        <v>193</v>
      </c>
      <c r="B3317" s="1">
        <v>900936</v>
      </c>
      <c r="C3317" s="1" t="s">
        <v>3549</v>
      </c>
      <c r="E3317" s="1">
        <v>0.0777</v>
      </c>
      <c r="F3317" s="1">
        <v>0.0369</v>
      </c>
      <c r="G3317" s="1">
        <v>0.796</v>
      </c>
    </row>
    <row r="3318" spans="1:7">
      <c r="A3318" s="1" t="s">
        <v>335</v>
      </c>
      <c r="B3318" s="1">
        <v>2479</v>
      </c>
      <c r="C3318" s="1" t="s">
        <v>3550</v>
      </c>
      <c r="D3318" s="1" t="s">
        <v>956</v>
      </c>
      <c r="E3318" s="1">
        <v>0.077</v>
      </c>
      <c r="F3318" s="1">
        <v>0.1216</v>
      </c>
      <c r="G3318" s="1">
        <v>5.77</v>
      </c>
    </row>
    <row r="3319" spans="1:7">
      <c r="A3319" s="1" t="s">
        <v>193</v>
      </c>
      <c r="B3319" s="1">
        <v>600828</v>
      </c>
      <c r="C3319" s="1" t="s">
        <v>3551</v>
      </c>
      <c r="D3319" s="1" t="s">
        <v>218</v>
      </c>
      <c r="E3319" s="1">
        <v>0.0766</v>
      </c>
      <c r="F3319" s="1">
        <v>0.009</v>
      </c>
      <c r="G3319" s="1">
        <v>3.76</v>
      </c>
    </row>
    <row r="3320" spans="1:7">
      <c r="A3320" s="1" t="s">
        <v>335</v>
      </c>
      <c r="B3320" s="1">
        <v>2942</v>
      </c>
      <c r="C3320" s="1" t="s">
        <v>3552</v>
      </c>
      <c r="D3320" s="1" t="s">
        <v>226</v>
      </c>
      <c r="E3320" s="1">
        <v>0.0765</v>
      </c>
      <c r="F3320" s="1">
        <v>0.0353</v>
      </c>
      <c r="G3320" s="1">
        <v>24.9</v>
      </c>
    </row>
    <row r="3321" spans="1:7">
      <c r="A3321" s="1" t="s">
        <v>193</v>
      </c>
      <c r="B3321" s="1">
        <v>600980</v>
      </c>
      <c r="C3321" s="1" t="s">
        <v>3553</v>
      </c>
      <c r="D3321" s="1" t="s">
        <v>408</v>
      </c>
      <c r="E3321" s="1">
        <v>0.0764</v>
      </c>
      <c r="F3321" s="1">
        <v>0.0418</v>
      </c>
      <c r="G3321" s="1">
        <v>11.98</v>
      </c>
    </row>
    <row r="3322" spans="1:7">
      <c r="A3322" s="1" t="s">
        <v>335</v>
      </c>
      <c r="B3322" s="1">
        <v>300806</v>
      </c>
      <c r="C3322" s="1" t="s">
        <v>3554</v>
      </c>
      <c r="D3322" s="1" t="s">
        <v>309</v>
      </c>
      <c r="E3322" s="1">
        <v>0.0762</v>
      </c>
      <c r="F3322" s="1">
        <v>0.0762</v>
      </c>
      <c r="G3322" s="1">
        <v>28.81</v>
      </c>
    </row>
    <row r="3323" spans="1:7">
      <c r="A3323" s="1" t="s">
        <v>335</v>
      </c>
      <c r="B3323" s="1">
        <v>2698</v>
      </c>
      <c r="C3323" s="1" t="s">
        <v>3555</v>
      </c>
      <c r="D3323" s="1" t="s">
        <v>318</v>
      </c>
      <c r="E3323" s="1">
        <v>0.0757</v>
      </c>
      <c r="F3323" s="1">
        <v>0.4327</v>
      </c>
      <c r="G3323" s="1">
        <v>10.51</v>
      </c>
    </row>
    <row r="3324" spans="1:7">
      <c r="A3324" s="1" t="s">
        <v>193</v>
      </c>
      <c r="B3324" s="1">
        <v>600051</v>
      </c>
      <c r="C3324" s="1" t="s">
        <v>3556</v>
      </c>
      <c r="D3324" s="1" t="s">
        <v>239</v>
      </c>
      <c r="E3324" s="1">
        <v>0.0756</v>
      </c>
      <c r="F3324" s="1">
        <v>0.1811</v>
      </c>
      <c r="G3324" s="1">
        <v>8.21</v>
      </c>
    </row>
    <row r="3325" spans="1:7">
      <c r="A3325" s="1" t="s">
        <v>335</v>
      </c>
      <c r="B3325" s="1">
        <v>960</v>
      </c>
      <c r="C3325" s="1" t="s">
        <v>3557</v>
      </c>
      <c r="D3325" s="1" t="s">
        <v>222</v>
      </c>
      <c r="E3325" s="1">
        <v>0.0756</v>
      </c>
      <c r="F3325" s="1">
        <v>0.0077</v>
      </c>
      <c r="G3325" s="1">
        <v>8.44</v>
      </c>
    </row>
    <row r="3326" spans="1:7">
      <c r="A3326" s="1" t="s">
        <v>193</v>
      </c>
      <c r="B3326" s="1">
        <v>603819</v>
      </c>
      <c r="C3326" s="1" t="s">
        <v>3558</v>
      </c>
      <c r="D3326" s="1" t="s">
        <v>357</v>
      </c>
      <c r="E3326" s="1">
        <v>0.0754</v>
      </c>
      <c r="F3326" s="1">
        <v>0.2371</v>
      </c>
      <c r="G3326" s="1">
        <v>11.48</v>
      </c>
    </row>
    <row r="3327" spans="1:7">
      <c r="A3327" s="1" t="s">
        <v>335</v>
      </c>
      <c r="B3327" s="1">
        <v>2051</v>
      </c>
      <c r="C3327" s="1" t="s">
        <v>3559</v>
      </c>
      <c r="D3327" s="1" t="s">
        <v>285</v>
      </c>
      <c r="E3327" s="1">
        <v>0.0753</v>
      </c>
      <c r="F3327" s="1">
        <v>0.0004</v>
      </c>
      <c r="G3327" s="1">
        <v>7.39</v>
      </c>
    </row>
    <row r="3328" spans="1:7">
      <c r="A3328" s="1" t="s">
        <v>335</v>
      </c>
      <c r="B3328" s="1">
        <v>300403</v>
      </c>
      <c r="C3328" s="1" t="s">
        <v>3560</v>
      </c>
      <c r="D3328" s="1" t="s">
        <v>265</v>
      </c>
      <c r="E3328" s="1">
        <v>0.0753</v>
      </c>
      <c r="F3328" s="1">
        <v>0.2168</v>
      </c>
      <c r="G3328" s="1">
        <v>5.07</v>
      </c>
    </row>
    <row r="3329" spans="1:7">
      <c r="A3329" s="1" t="s">
        <v>335</v>
      </c>
      <c r="B3329" s="1">
        <v>2835</v>
      </c>
      <c r="C3329" s="1" t="s">
        <v>3561</v>
      </c>
      <c r="D3329" s="1" t="s">
        <v>370</v>
      </c>
      <c r="E3329" s="1">
        <v>0.0751</v>
      </c>
      <c r="F3329" s="1">
        <v>0.3288</v>
      </c>
      <c r="G3329" s="1">
        <v>10.13</v>
      </c>
    </row>
    <row r="3330" spans="1:7">
      <c r="A3330" s="1" t="s">
        <v>335</v>
      </c>
      <c r="B3330" s="1">
        <v>2737</v>
      </c>
      <c r="C3330" s="1" t="s">
        <v>3562</v>
      </c>
      <c r="D3330" s="1" t="s">
        <v>233</v>
      </c>
      <c r="E3330" s="1">
        <v>0.0747</v>
      </c>
      <c r="F3330" s="1">
        <v>0.1186</v>
      </c>
      <c r="G3330" s="1">
        <v>13.9</v>
      </c>
    </row>
    <row r="3331" spans="1:7">
      <c r="A3331" s="1" t="s">
        <v>193</v>
      </c>
      <c r="B3331" s="1">
        <v>600338</v>
      </c>
      <c r="C3331" s="1" t="s">
        <v>3563</v>
      </c>
      <c r="D3331" s="1" t="s">
        <v>222</v>
      </c>
      <c r="E3331" s="1">
        <v>0.0741</v>
      </c>
      <c r="F3331" s="1">
        <v>0.001</v>
      </c>
      <c r="G3331" s="1">
        <v>7.63</v>
      </c>
    </row>
    <row r="3332" spans="1:7">
      <c r="A3332" s="1" t="s">
        <v>193</v>
      </c>
      <c r="B3332" s="1">
        <v>688002</v>
      </c>
      <c r="C3332" s="1" t="s">
        <v>3564</v>
      </c>
      <c r="D3332" s="1" t="s">
        <v>370</v>
      </c>
      <c r="E3332" s="1">
        <v>0.0741</v>
      </c>
      <c r="F3332" s="1">
        <v>0.5608</v>
      </c>
      <c r="G3332" s="1">
        <v>46.7</v>
      </c>
    </row>
    <row r="3333" spans="1:7">
      <c r="A3333" s="1" t="s">
        <v>193</v>
      </c>
      <c r="B3333" s="1">
        <v>688028</v>
      </c>
      <c r="C3333" s="1" t="s">
        <v>3565</v>
      </c>
      <c r="D3333" s="1" t="s">
        <v>318</v>
      </c>
      <c r="E3333" s="1">
        <v>0.0741</v>
      </c>
      <c r="F3333" s="1">
        <v>0.0317</v>
      </c>
      <c r="G3333" s="1">
        <v>45.8</v>
      </c>
    </row>
    <row r="3334" spans="1:7">
      <c r="A3334" s="1" t="s">
        <v>193</v>
      </c>
      <c r="B3334" s="1">
        <v>688208</v>
      </c>
      <c r="C3334" s="1" t="s">
        <v>3566</v>
      </c>
      <c r="E3334" s="1">
        <v>0.0741</v>
      </c>
      <c r="F3334" s="1">
        <v>0.2963</v>
      </c>
      <c r="G3334" s="1">
        <v>37.71</v>
      </c>
    </row>
    <row r="3335" spans="1:7">
      <c r="A3335" s="1" t="s">
        <v>193</v>
      </c>
      <c r="B3335" s="1">
        <v>688369</v>
      </c>
      <c r="C3335" s="1" t="s">
        <v>3567</v>
      </c>
      <c r="D3335" s="1" t="s">
        <v>242</v>
      </c>
      <c r="E3335" s="1">
        <v>0.0738</v>
      </c>
      <c r="F3335" s="1">
        <v>0.6311</v>
      </c>
      <c r="G3335" s="1">
        <v>62.47</v>
      </c>
    </row>
    <row r="3336" spans="1:7">
      <c r="A3336" s="1" t="s">
        <v>335</v>
      </c>
      <c r="B3336" s="1">
        <v>2262</v>
      </c>
      <c r="C3336" s="1" t="s">
        <v>106</v>
      </c>
      <c r="D3336" s="1" t="s">
        <v>342</v>
      </c>
      <c r="E3336" s="1">
        <v>0.0738</v>
      </c>
      <c r="F3336" s="1">
        <v>0.0812</v>
      </c>
      <c r="G3336" s="1">
        <v>13.4</v>
      </c>
    </row>
    <row r="3337" spans="1:7">
      <c r="A3337" s="1" t="s">
        <v>193</v>
      </c>
      <c r="B3337" s="1">
        <v>600039</v>
      </c>
      <c r="C3337" s="1" t="s">
        <v>3568</v>
      </c>
      <c r="D3337" s="1" t="s">
        <v>285</v>
      </c>
      <c r="E3337" s="1">
        <v>0.0735</v>
      </c>
      <c r="F3337" s="1">
        <v>0.0883</v>
      </c>
      <c r="G3337" s="1">
        <v>3.81</v>
      </c>
    </row>
    <row r="3338" spans="1:7">
      <c r="A3338" s="1" t="s">
        <v>193</v>
      </c>
      <c r="B3338" s="1">
        <v>603967</v>
      </c>
      <c r="C3338" s="1" t="s">
        <v>3569</v>
      </c>
      <c r="D3338" s="1" t="s">
        <v>287</v>
      </c>
      <c r="E3338" s="1">
        <v>0.0735</v>
      </c>
      <c r="F3338" s="1">
        <v>0.1347</v>
      </c>
      <c r="G3338" s="1">
        <v>14.24</v>
      </c>
    </row>
    <row r="3339" spans="1:7">
      <c r="A3339" s="1" t="s">
        <v>335</v>
      </c>
      <c r="B3339" s="1">
        <v>2599</v>
      </c>
      <c r="C3339" s="1" t="s">
        <v>3570</v>
      </c>
      <c r="D3339" s="1" t="s">
        <v>359</v>
      </c>
      <c r="E3339" s="1">
        <v>0.0735</v>
      </c>
      <c r="F3339" s="1">
        <v>0.0049</v>
      </c>
      <c r="G3339" s="1">
        <v>3.96</v>
      </c>
    </row>
    <row r="3340" spans="1:7">
      <c r="A3340" s="1" t="s">
        <v>335</v>
      </c>
      <c r="B3340" s="1">
        <v>300799</v>
      </c>
      <c r="C3340" s="1" t="s">
        <v>3571</v>
      </c>
      <c r="D3340" s="1" t="s">
        <v>455</v>
      </c>
      <c r="E3340" s="1">
        <v>0.0726</v>
      </c>
      <c r="F3340" s="1">
        <v>0.1129</v>
      </c>
      <c r="G3340" s="1">
        <v>79.6</v>
      </c>
    </row>
    <row r="3341" spans="1:7">
      <c r="A3341" s="1" t="s">
        <v>335</v>
      </c>
      <c r="B3341" s="1">
        <v>650</v>
      </c>
      <c r="C3341" s="1" t="s">
        <v>3572</v>
      </c>
      <c r="D3341" s="1" t="s">
        <v>233</v>
      </c>
      <c r="E3341" s="1">
        <v>0.0724</v>
      </c>
      <c r="F3341" s="1">
        <v>0.0004</v>
      </c>
      <c r="G3341" s="1">
        <v>6.08</v>
      </c>
    </row>
    <row r="3342" spans="1:7">
      <c r="A3342" s="1" t="s">
        <v>335</v>
      </c>
      <c r="B3342" s="1">
        <v>300758</v>
      </c>
      <c r="C3342" s="1" t="s">
        <v>3573</v>
      </c>
      <c r="D3342" s="1" t="s">
        <v>257</v>
      </c>
      <c r="E3342" s="1">
        <v>0.0724</v>
      </c>
      <c r="F3342" s="1">
        <v>0.3207</v>
      </c>
      <c r="G3342" s="1">
        <v>31.35</v>
      </c>
    </row>
    <row r="3343" spans="1:7">
      <c r="A3343" s="1" t="s">
        <v>335</v>
      </c>
      <c r="B3343" s="1">
        <v>2733</v>
      </c>
      <c r="C3343" s="1" t="s">
        <v>3574</v>
      </c>
      <c r="D3343" s="1" t="s">
        <v>220</v>
      </c>
      <c r="E3343" s="1">
        <v>0.0722</v>
      </c>
      <c r="F3343" s="1">
        <v>0.4823</v>
      </c>
      <c r="G3343" s="1">
        <v>21.2</v>
      </c>
    </row>
    <row r="3344" spans="1:7">
      <c r="A3344" s="1" t="s">
        <v>193</v>
      </c>
      <c r="B3344" s="1">
        <v>603822</v>
      </c>
      <c r="C3344" s="1" t="s">
        <v>3575</v>
      </c>
      <c r="D3344" s="1" t="s">
        <v>257</v>
      </c>
      <c r="E3344" s="1">
        <v>0.0721</v>
      </c>
      <c r="F3344" s="1">
        <v>0.1227</v>
      </c>
      <c r="G3344" s="1">
        <v>23.73</v>
      </c>
    </row>
    <row r="3345" spans="1:7">
      <c r="A3345" s="1" t="s">
        <v>193</v>
      </c>
      <c r="B3345" s="1">
        <v>600612</v>
      </c>
      <c r="C3345" s="1" t="s">
        <v>3576</v>
      </c>
      <c r="D3345" s="1" t="s">
        <v>201</v>
      </c>
      <c r="E3345" s="1">
        <v>0.072</v>
      </c>
      <c r="F3345" s="1">
        <v>0.0459</v>
      </c>
      <c r="G3345" s="1">
        <v>41.09</v>
      </c>
    </row>
    <row r="3346" spans="1:7">
      <c r="A3346" s="1" t="s">
        <v>335</v>
      </c>
      <c r="B3346" s="1">
        <v>2927</v>
      </c>
      <c r="C3346" s="1" t="s">
        <v>3577</v>
      </c>
      <c r="D3346" s="1" t="s">
        <v>220</v>
      </c>
      <c r="E3346" s="1">
        <v>0.0717</v>
      </c>
      <c r="F3346" s="1">
        <v>0.0132</v>
      </c>
      <c r="G3346" s="1">
        <v>15.93</v>
      </c>
    </row>
    <row r="3347" spans="1:7">
      <c r="A3347" s="1" t="s">
        <v>335</v>
      </c>
      <c r="B3347" s="1">
        <v>2931</v>
      </c>
      <c r="C3347" s="1" t="s">
        <v>3578</v>
      </c>
      <c r="D3347" s="1" t="s">
        <v>237</v>
      </c>
      <c r="E3347" s="1">
        <v>0.0716</v>
      </c>
      <c r="F3347" s="1">
        <v>0.0616</v>
      </c>
      <c r="G3347" s="1">
        <v>25.75</v>
      </c>
    </row>
    <row r="3348" spans="1:7">
      <c r="A3348" s="1" t="s">
        <v>193</v>
      </c>
      <c r="B3348" s="1">
        <v>600655</v>
      </c>
      <c r="C3348" s="1" t="s">
        <v>3579</v>
      </c>
      <c r="D3348" s="1" t="s">
        <v>204</v>
      </c>
      <c r="E3348" s="1">
        <v>0.0713</v>
      </c>
      <c r="F3348" s="1">
        <v>0.0457</v>
      </c>
      <c r="G3348" s="1">
        <v>7.6</v>
      </c>
    </row>
    <row r="3349" spans="1:7">
      <c r="A3349" s="1" t="s">
        <v>193</v>
      </c>
      <c r="B3349" s="1">
        <v>601390</v>
      </c>
      <c r="C3349" s="1" t="s">
        <v>3580</v>
      </c>
      <c r="D3349" s="1" t="s">
        <v>285</v>
      </c>
      <c r="E3349" s="1">
        <v>0.071</v>
      </c>
      <c r="F3349" s="1">
        <v>0.1476</v>
      </c>
      <c r="G3349" s="1">
        <v>5.86</v>
      </c>
    </row>
    <row r="3350" spans="1:7">
      <c r="A3350" s="1" t="s">
        <v>335</v>
      </c>
      <c r="B3350" s="1">
        <v>300703</v>
      </c>
      <c r="C3350" s="1" t="s">
        <v>3581</v>
      </c>
      <c r="D3350" s="1" t="s">
        <v>432</v>
      </c>
      <c r="E3350" s="1">
        <v>0.071</v>
      </c>
      <c r="F3350" s="1">
        <v>0.0489</v>
      </c>
      <c r="G3350" s="1">
        <v>9.88</v>
      </c>
    </row>
    <row r="3351" spans="1:7">
      <c r="A3351" s="1" t="s">
        <v>193</v>
      </c>
      <c r="B3351" s="1">
        <v>600461</v>
      </c>
      <c r="C3351" s="1" t="s">
        <v>3582</v>
      </c>
      <c r="D3351" s="1" t="s">
        <v>2040</v>
      </c>
      <c r="E3351" s="1">
        <v>0.0708</v>
      </c>
      <c r="F3351" s="1">
        <v>0.23</v>
      </c>
      <c r="G3351" s="1">
        <v>7.08</v>
      </c>
    </row>
    <row r="3352" spans="1:7">
      <c r="A3352" s="1" t="s">
        <v>193</v>
      </c>
      <c r="B3352" s="1">
        <v>600965</v>
      </c>
      <c r="C3352" s="1" t="s">
        <v>3583</v>
      </c>
      <c r="D3352" s="1" t="s">
        <v>214</v>
      </c>
      <c r="E3352" s="1">
        <v>0.0708</v>
      </c>
      <c r="F3352" s="1">
        <v>0.0641</v>
      </c>
      <c r="G3352" s="1">
        <v>6.81</v>
      </c>
    </row>
    <row r="3353" spans="1:7">
      <c r="A3353" s="1" t="s">
        <v>335</v>
      </c>
      <c r="B3353" s="1">
        <v>2797</v>
      </c>
      <c r="C3353" s="1" t="s">
        <v>3584</v>
      </c>
      <c r="D3353" s="1" t="s">
        <v>273</v>
      </c>
      <c r="E3353" s="1">
        <v>0.0705</v>
      </c>
      <c r="F3353" s="1">
        <v>0.2755</v>
      </c>
      <c r="G3353" s="1">
        <v>6.96</v>
      </c>
    </row>
    <row r="3354" spans="1:7">
      <c r="A3354" s="1" t="s">
        <v>335</v>
      </c>
      <c r="B3354" s="1">
        <v>2937</v>
      </c>
      <c r="C3354" s="1" t="s">
        <v>3585</v>
      </c>
      <c r="D3354" s="1" t="s">
        <v>408</v>
      </c>
      <c r="E3354" s="1">
        <v>0.0701</v>
      </c>
      <c r="F3354" s="1">
        <v>0.0104</v>
      </c>
      <c r="G3354" s="1">
        <v>12.75</v>
      </c>
    </row>
    <row r="3355" spans="1:7">
      <c r="A3355" s="1" t="s">
        <v>193</v>
      </c>
      <c r="B3355" s="1">
        <v>603956</v>
      </c>
      <c r="C3355" s="1" t="s">
        <v>3586</v>
      </c>
      <c r="D3355" s="1" t="s">
        <v>318</v>
      </c>
      <c r="E3355" s="1">
        <v>0.069</v>
      </c>
      <c r="F3355" s="1">
        <v>0.0966</v>
      </c>
      <c r="G3355" s="1">
        <v>15.05</v>
      </c>
    </row>
    <row r="3356" spans="1:7">
      <c r="A3356" s="1" t="s">
        <v>335</v>
      </c>
      <c r="B3356" s="1">
        <v>2848</v>
      </c>
      <c r="C3356" s="1" t="s">
        <v>3587</v>
      </c>
      <c r="D3356" s="1" t="s">
        <v>265</v>
      </c>
      <c r="E3356" s="1">
        <v>0.0688</v>
      </c>
      <c r="F3356" s="1">
        <v>0.1745</v>
      </c>
      <c r="G3356" s="1">
        <v>12.3</v>
      </c>
    </row>
    <row r="3357" spans="1:7">
      <c r="A3357" s="1" t="s">
        <v>193</v>
      </c>
      <c r="B3357" s="1">
        <v>600792</v>
      </c>
      <c r="C3357" s="1" t="s">
        <v>3588</v>
      </c>
      <c r="D3357" s="1" t="s">
        <v>483</v>
      </c>
      <c r="E3357" s="1">
        <v>0.068</v>
      </c>
      <c r="F3357" s="1">
        <v>0.0008</v>
      </c>
      <c r="G3357" s="1">
        <v>2.87</v>
      </c>
    </row>
    <row r="3358" spans="1:7">
      <c r="A3358" s="1" t="s">
        <v>193</v>
      </c>
      <c r="B3358" s="1">
        <v>600015</v>
      </c>
      <c r="C3358" s="1" t="s">
        <v>3589</v>
      </c>
      <c r="D3358" s="1" t="s">
        <v>1455</v>
      </c>
      <c r="E3358" s="1">
        <v>0.0677</v>
      </c>
      <c r="F3358" s="1">
        <v>0.0008</v>
      </c>
      <c r="G3358" s="1">
        <v>6.56</v>
      </c>
    </row>
    <row r="3359" spans="1:7">
      <c r="A3359" s="1" t="s">
        <v>193</v>
      </c>
      <c r="B3359" s="1">
        <v>603183</v>
      </c>
      <c r="C3359" s="1" t="s">
        <v>3590</v>
      </c>
      <c r="D3359" s="1" t="s">
        <v>359</v>
      </c>
      <c r="E3359" s="1">
        <v>0.0674</v>
      </c>
      <c r="F3359" s="1">
        <v>0.3668</v>
      </c>
      <c r="G3359" s="1">
        <v>11.38</v>
      </c>
    </row>
    <row r="3360" spans="1:7">
      <c r="A3360" s="1" t="s">
        <v>193</v>
      </c>
      <c r="B3360" s="1">
        <v>600753</v>
      </c>
      <c r="C3360" s="1" t="s">
        <v>3591</v>
      </c>
      <c r="D3360" s="1" t="s">
        <v>239</v>
      </c>
      <c r="E3360" s="1">
        <v>0.0673</v>
      </c>
      <c r="F3360" s="1">
        <v>0.1123</v>
      </c>
      <c r="G3360" s="1">
        <v>13.39</v>
      </c>
    </row>
    <row r="3361" spans="1:7">
      <c r="A3361" s="1" t="s">
        <v>335</v>
      </c>
      <c r="B3361" s="1">
        <v>49</v>
      </c>
      <c r="C3361" s="1" t="s">
        <v>3592</v>
      </c>
      <c r="D3361" s="1" t="s">
        <v>370</v>
      </c>
      <c r="E3361" s="1">
        <v>0.0673</v>
      </c>
      <c r="F3361" s="1">
        <v>0.0631</v>
      </c>
      <c r="G3361" s="1">
        <v>37.1</v>
      </c>
    </row>
    <row r="3362" spans="1:7">
      <c r="A3362" s="1" t="s">
        <v>193</v>
      </c>
      <c r="B3362" s="1">
        <v>603855</v>
      </c>
      <c r="C3362" s="1" t="s">
        <v>3593</v>
      </c>
      <c r="D3362" s="1" t="s">
        <v>220</v>
      </c>
      <c r="E3362" s="1">
        <v>0.067</v>
      </c>
      <c r="F3362" s="1">
        <v>0.4623</v>
      </c>
      <c r="G3362" s="1">
        <v>9.34</v>
      </c>
    </row>
    <row r="3363" spans="1:7">
      <c r="A3363" s="1" t="s">
        <v>193</v>
      </c>
      <c r="B3363" s="1">
        <v>601216</v>
      </c>
      <c r="C3363" s="1" t="s">
        <v>3594</v>
      </c>
      <c r="D3363" s="1" t="s">
        <v>257</v>
      </c>
      <c r="E3363" s="1">
        <v>0.0669</v>
      </c>
      <c r="F3363" s="1">
        <v>0.2086</v>
      </c>
      <c r="G3363" s="1">
        <v>2.87</v>
      </c>
    </row>
    <row r="3364" spans="1:7">
      <c r="A3364" s="1" t="s">
        <v>193</v>
      </c>
      <c r="B3364" s="1">
        <v>600985</v>
      </c>
      <c r="C3364" s="1" t="s">
        <v>3595</v>
      </c>
      <c r="D3364" s="1" t="s">
        <v>309</v>
      </c>
      <c r="E3364" s="1">
        <v>0.0667</v>
      </c>
      <c r="F3364" s="1">
        <v>0.011</v>
      </c>
      <c r="G3364" s="1">
        <v>8.47</v>
      </c>
    </row>
    <row r="3365" spans="1:7">
      <c r="A3365" s="1" t="s">
        <v>335</v>
      </c>
      <c r="B3365" s="1">
        <v>2321</v>
      </c>
      <c r="C3365" s="1" t="s">
        <v>3596</v>
      </c>
      <c r="D3365" s="1" t="s">
        <v>214</v>
      </c>
      <c r="E3365" s="1">
        <v>0.0667</v>
      </c>
      <c r="F3365" s="1">
        <v>0.0165</v>
      </c>
      <c r="G3365" s="1">
        <v>4.88</v>
      </c>
    </row>
    <row r="3366" spans="1:7">
      <c r="A3366" s="1" t="s">
        <v>335</v>
      </c>
      <c r="B3366" s="1">
        <v>300741</v>
      </c>
      <c r="C3366" s="1" t="s">
        <v>3597</v>
      </c>
      <c r="D3366" s="1" t="s">
        <v>348</v>
      </c>
      <c r="E3366" s="1">
        <v>0.0663</v>
      </c>
      <c r="F3366" s="1">
        <v>0.464</v>
      </c>
      <c r="G3366" s="1">
        <v>29.01</v>
      </c>
    </row>
    <row r="3367" spans="1:7">
      <c r="A3367" s="1" t="s">
        <v>335</v>
      </c>
      <c r="B3367" s="1">
        <v>2163</v>
      </c>
      <c r="C3367" s="1" t="s">
        <v>3598</v>
      </c>
      <c r="D3367" s="1" t="s">
        <v>285</v>
      </c>
      <c r="E3367" s="1">
        <v>0.0659</v>
      </c>
      <c r="F3367" s="1">
        <v>0.7808</v>
      </c>
      <c r="G3367" s="1">
        <v>6.79</v>
      </c>
    </row>
    <row r="3368" spans="1:7">
      <c r="A3368" s="1" t="s">
        <v>193</v>
      </c>
      <c r="B3368" s="1">
        <v>688181</v>
      </c>
      <c r="C3368" s="1" t="s">
        <v>3599</v>
      </c>
      <c r="E3368" s="1">
        <v>0.0658</v>
      </c>
      <c r="F3368" s="1">
        <v>0.4868</v>
      </c>
      <c r="G3368" s="1">
        <v>49.96</v>
      </c>
    </row>
    <row r="3369" spans="1:7">
      <c r="A3369" s="1" t="s">
        <v>335</v>
      </c>
      <c r="B3369" s="1">
        <v>2145</v>
      </c>
      <c r="C3369" s="1" t="s">
        <v>3600</v>
      </c>
      <c r="D3369" s="1" t="s">
        <v>257</v>
      </c>
      <c r="E3369" s="1">
        <v>0.0657</v>
      </c>
      <c r="F3369" s="1">
        <v>0.1832</v>
      </c>
      <c r="G3369" s="1">
        <v>4.56</v>
      </c>
    </row>
    <row r="3370" spans="1:7">
      <c r="A3370" s="1" t="s">
        <v>335</v>
      </c>
      <c r="B3370" s="1">
        <v>300255</v>
      </c>
      <c r="C3370" s="1" t="s">
        <v>3601</v>
      </c>
      <c r="D3370" s="1" t="s">
        <v>532</v>
      </c>
      <c r="E3370" s="1">
        <v>0.0657</v>
      </c>
      <c r="F3370" s="1">
        <v>0.0705</v>
      </c>
      <c r="G3370" s="1">
        <v>5.43</v>
      </c>
    </row>
    <row r="3371" spans="1:7">
      <c r="A3371" s="1" t="s">
        <v>335</v>
      </c>
      <c r="B3371" s="1">
        <v>2380</v>
      </c>
      <c r="C3371" s="1" t="s">
        <v>3602</v>
      </c>
      <c r="D3371" s="1" t="s">
        <v>220</v>
      </c>
      <c r="E3371" s="1">
        <v>0.0655</v>
      </c>
      <c r="F3371" s="1">
        <v>0.0829</v>
      </c>
      <c r="G3371" s="1">
        <v>13.7</v>
      </c>
    </row>
    <row r="3372" spans="1:7">
      <c r="A3372" s="1" t="s">
        <v>193</v>
      </c>
      <c r="B3372" s="1">
        <v>601699</v>
      </c>
      <c r="C3372" s="1" t="s">
        <v>3603</v>
      </c>
      <c r="D3372" s="1" t="s">
        <v>483</v>
      </c>
      <c r="E3372" s="1">
        <v>0.0653</v>
      </c>
      <c r="F3372" s="1">
        <v>0.0083</v>
      </c>
      <c r="G3372" s="1">
        <v>5.68</v>
      </c>
    </row>
    <row r="3373" spans="1:7">
      <c r="A3373" s="1" t="s">
        <v>335</v>
      </c>
      <c r="B3373" s="1">
        <v>2893</v>
      </c>
      <c r="C3373" s="1" t="s">
        <v>3604</v>
      </c>
      <c r="D3373" s="1" t="s">
        <v>956</v>
      </c>
      <c r="E3373" s="1">
        <v>0.0647</v>
      </c>
      <c r="F3373" s="1">
        <v>0.0016</v>
      </c>
      <c r="G3373" s="1">
        <v>10.85</v>
      </c>
    </row>
    <row r="3374" spans="1:7">
      <c r="A3374" s="1" t="s">
        <v>335</v>
      </c>
      <c r="B3374" s="1">
        <v>300775</v>
      </c>
      <c r="C3374" s="1" t="s">
        <v>3605</v>
      </c>
      <c r="D3374" s="1" t="s">
        <v>521</v>
      </c>
      <c r="E3374" s="1">
        <v>0.0647</v>
      </c>
      <c r="F3374" s="1">
        <v>0.0603</v>
      </c>
      <c r="G3374" s="1">
        <v>26.34</v>
      </c>
    </row>
    <row r="3375" spans="1:7">
      <c r="A3375" s="1" t="s">
        <v>193</v>
      </c>
      <c r="B3375" s="1">
        <v>603227</v>
      </c>
      <c r="C3375" s="1" t="s">
        <v>3606</v>
      </c>
      <c r="D3375" s="1" t="s">
        <v>309</v>
      </c>
      <c r="E3375" s="1">
        <v>0.0644</v>
      </c>
      <c r="F3375" s="1">
        <v>0.0026</v>
      </c>
      <c r="G3375" s="1">
        <v>3.67</v>
      </c>
    </row>
    <row r="3376" spans="1:7">
      <c r="A3376" s="1" t="s">
        <v>193</v>
      </c>
      <c r="B3376" s="1">
        <v>600917</v>
      </c>
      <c r="C3376" s="1" t="s">
        <v>3607</v>
      </c>
      <c r="D3376" s="1" t="s">
        <v>383</v>
      </c>
      <c r="E3376" s="1">
        <v>0.064</v>
      </c>
      <c r="F3376" s="1">
        <v>0.0412</v>
      </c>
      <c r="G3376" s="1">
        <v>6.7</v>
      </c>
    </row>
    <row r="3377" spans="1:7">
      <c r="A3377" s="1" t="s">
        <v>335</v>
      </c>
      <c r="B3377" s="1">
        <v>2851</v>
      </c>
      <c r="C3377" s="1" t="s">
        <v>3608</v>
      </c>
      <c r="D3377" s="1" t="s">
        <v>370</v>
      </c>
      <c r="E3377" s="1">
        <v>0.0638</v>
      </c>
      <c r="F3377" s="1">
        <v>0.2681</v>
      </c>
      <c r="G3377" s="1">
        <v>20.93</v>
      </c>
    </row>
    <row r="3378" spans="1:7">
      <c r="A3378" s="1" t="s">
        <v>193</v>
      </c>
      <c r="B3378" s="1">
        <v>600971</v>
      </c>
      <c r="C3378" s="1" t="s">
        <v>3609</v>
      </c>
      <c r="D3378" s="1" t="s">
        <v>483</v>
      </c>
      <c r="E3378" s="1">
        <v>0.0635</v>
      </c>
      <c r="F3378" s="1">
        <v>0.0083</v>
      </c>
      <c r="G3378" s="1">
        <v>4.94</v>
      </c>
    </row>
    <row r="3379" spans="1:7">
      <c r="A3379" s="1" t="s">
        <v>193</v>
      </c>
      <c r="B3379" s="1">
        <v>600755</v>
      </c>
      <c r="C3379" s="1" t="s">
        <v>3610</v>
      </c>
      <c r="D3379" s="1" t="s">
        <v>239</v>
      </c>
      <c r="E3379" s="1">
        <v>0.0633</v>
      </c>
      <c r="F3379" s="1">
        <v>0</v>
      </c>
      <c r="G3379" s="1">
        <v>6.29</v>
      </c>
    </row>
    <row r="3380" spans="1:7">
      <c r="A3380" s="1" t="s">
        <v>193</v>
      </c>
      <c r="B3380" s="1">
        <v>688198</v>
      </c>
      <c r="C3380" s="1" t="s">
        <v>3611</v>
      </c>
      <c r="D3380" s="1" t="s">
        <v>438</v>
      </c>
      <c r="E3380" s="1">
        <v>0.0632</v>
      </c>
      <c r="F3380" s="1">
        <v>0.8421</v>
      </c>
      <c r="G3380" s="1">
        <v>49.3</v>
      </c>
    </row>
    <row r="3381" spans="1:7">
      <c r="A3381" s="1" t="s">
        <v>335</v>
      </c>
      <c r="B3381" s="1">
        <v>757</v>
      </c>
      <c r="C3381" s="1" t="s">
        <v>3612</v>
      </c>
      <c r="D3381" s="1" t="s">
        <v>423</v>
      </c>
      <c r="E3381" s="1">
        <v>0.0625</v>
      </c>
      <c r="F3381" s="1">
        <v>0.0102</v>
      </c>
      <c r="G3381" s="1">
        <v>3.93</v>
      </c>
    </row>
    <row r="3382" spans="1:7">
      <c r="A3382" s="1" t="s">
        <v>193</v>
      </c>
      <c r="B3382" s="1">
        <v>600663</v>
      </c>
      <c r="C3382" s="1" t="s">
        <v>3613</v>
      </c>
      <c r="D3382" s="1" t="s">
        <v>525</v>
      </c>
      <c r="E3382" s="1">
        <v>0.0624</v>
      </c>
      <c r="F3382" s="1">
        <v>0.2497</v>
      </c>
      <c r="G3382" s="1">
        <v>11.71</v>
      </c>
    </row>
    <row r="3383" spans="1:7">
      <c r="A3383" s="1" t="s">
        <v>335</v>
      </c>
      <c r="B3383" s="1">
        <v>2951</v>
      </c>
      <c r="C3383" s="1" t="s">
        <v>3614</v>
      </c>
      <c r="D3383" s="1" t="s">
        <v>359</v>
      </c>
      <c r="E3383" s="1">
        <v>0.0618</v>
      </c>
      <c r="F3383" s="1">
        <v>0.0145</v>
      </c>
      <c r="G3383" s="1">
        <v>13.83</v>
      </c>
    </row>
    <row r="3384" spans="1:7">
      <c r="A3384" s="1" t="s">
        <v>335</v>
      </c>
      <c r="B3384" s="1">
        <v>300470</v>
      </c>
      <c r="C3384" s="1" t="s">
        <v>3615</v>
      </c>
      <c r="D3384" s="1" t="s">
        <v>237</v>
      </c>
      <c r="E3384" s="1">
        <v>0.0613</v>
      </c>
      <c r="F3384" s="1">
        <v>0.0126</v>
      </c>
      <c r="G3384" s="1">
        <v>25.44</v>
      </c>
    </row>
    <row r="3385" spans="1:7">
      <c r="A3385" s="1" t="s">
        <v>193</v>
      </c>
      <c r="B3385" s="1">
        <v>600589</v>
      </c>
      <c r="C3385" s="1" t="s">
        <v>3616</v>
      </c>
      <c r="D3385" s="1" t="s">
        <v>257</v>
      </c>
      <c r="E3385" s="1">
        <v>0.0612</v>
      </c>
      <c r="F3385" s="1">
        <v>0.4555</v>
      </c>
      <c r="G3385" s="1">
        <v>6.45</v>
      </c>
    </row>
    <row r="3386" spans="1:7">
      <c r="A3386" s="1" t="s">
        <v>193</v>
      </c>
      <c r="B3386" s="1">
        <v>601858</v>
      </c>
      <c r="C3386" s="1" t="s">
        <v>3617</v>
      </c>
      <c r="D3386" s="1" t="s">
        <v>206</v>
      </c>
      <c r="E3386" s="1">
        <v>0.0602</v>
      </c>
      <c r="F3386" s="1">
        <v>0.015</v>
      </c>
      <c r="G3386" s="1">
        <v>9.22</v>
      </c>
    </row>
    <row r="3387" spans="1:7">
      <c r="A3387" s="1" t="s">
        <v>193</v>
      </c>
      <c r="B3387" s="1">
        <v>601233</v>
      </c>
      <c r="C3387" s="1" t="s">
        <v>3618</v>
      </c>
      <c r="D3387" s="1" t="s">
        <v>270</v>
      </c>
      <c r="E3387" s="1">
        <v>0.06</v>
      </c>
      <c r="F3387" s="1">
        <v>0.2567</v>
      </c>
      <c r="G3387" s="1">
        <v>11.75</v>
      </c>
    </row>
    <row r="3388" spans="1:7">
      <c r="A3388" s="1" t="s">
        <v>193</v>
      </c>
      <c r="B3388" s="1">
        <v>603013</v>
      </c>
      <c r="C3388" s="1" t="s">
        <v>3619</v>
      </c>
      <c r="D3388" s="1" t="s">
        <v>283</v>
      </c>
      <c r="E3388" s="1">
        <v>0.06</v>
      </c>
      <c r="F3388" s="1">
        <v>0.1863</v>
      </c>
      <c r="G3388" s="1">
        <v>13.88</v>
      </c>
    </row>
    <row r="3389" spans="1:7">
      <c r="A3389" s="1" t="s">
        <v>193</v>
      </c>
      <c r="B3389" s="1">
        <v>600998</v>
      </c>
      <c r="C3389" s="1" t="s">
        <v>3620</v>
      </c>
      <c r="D3389" s="1" t="s">
        <v>543</v>
      </c>
      <c r="E3389" s="1">
        <v>0.0599</v>
      </c>
      <c r="F3389" s="1">
        <v>0.1434</v>
      </c>
      <c r="G3389" s="1">
        <v>17.93</v>
      </c>
    </row>
    <row r="3390" spans="1:7">
      <c r="A3390" s="1" t="s">
        <v>335</v>
      </c>
      <c r="B3390" s="1">
        <v>537</v>
      </c>
      <c r="C3390" s="1" t="s">
        <v>3621</v>
      </c>
      <c r="D3390" s="1" t="s">
        <v>212</v>
      </c>
      <c r="E3390" s="1">
        <v>0.0595</v>
      </c>
      <c r="F3390" s="1">
        <v>0</v>
      </c>
      <c r="G3390" s="1">
        <v>6.66</v>
      </c>
    </row>
    <row r="3391" spans="1:7">
      <c r="A3391" s="1" t="s">
        <v>335</v>
      </c>
      <c r="B3391" s="1">
        <v>928</v>
      </c>
      <c r="C3391" s="1" t="s">
        <v>3622</v>
      </c>
      <c r="D3391" s="1" t="s">
        <v>285</v>
      </c>
      <c r="E3391" s="1">
        <v>0.0595</v>
      </c>
      <c r="F3391" s="1">
        <v>0.0013</v>
      </c>
      <c r="G3391" s="1">
        <v>4.12</v>
      </c>
    </row>
    <row r="3392" spans="1:7">
      <c r="A3392" s="1" t="s">
        <v>335</v>
      </c>
      <c r="B3392" s="1">
        <v>2616</v>
      </c>
      <c r="C3392" s="1" t="s">
        <v>3623</v>
      </c>
      <c r="D3392" s="1" t="s">
        <v>265</v>
      </c>
      <c r="E3392" s="1">
        <v>0.0595</v>
      </c>
      <c r="F3392" s="1">
        <v>0.5994</v>
      </c>
      <c r="G3392" s="1">
        <v>9.48</v>
      </c>
    </row>
    <row r="3393" spans="1:7">
      <c r="A3393" s="1" t="s">
        <v>193</v>
      </c>
      <c r="B3393" s="1">
        <v>600068</v>
      </c>
      <c r="C3393" s="1" t="s">
        <v>3624</v>
      </c>
      <c r="D3393" s="1" t="s">
        <v>285</v>
      </c>
      <c r="E3393" s="1">
        <v>0.0592</v>
      </c>
      <c r="F3393" s="1">
        <v>0.1205</v>
      </c>
      <c r="G3393" s="1">
        <v>6.53</v>
      </c>
    </row>
    <row r="3394" spans="1:7">
      <c r="A3394" s="1" t="s">
        <v>335</v>
      </c>
      <c r="B3394" s="1">
        <v>922</v>
      </c>
      <c r="C3394" s="1" t="s">
        <v>3625</v>
      </c>
      <c r="D3394" s="1" t="s">
        <v>220</v>
      </c>
      <c r="E3394" s="1">
        <v>0.059</v>
      </c>
      <c r="F3394" s="1">
        <v>0.0385</v>
      </c>
      <c r="G3394" s="1">
        <v>7.41</v>
      </c>
    </row>
    <row r="3395" spans="1:7">
      <c r="A3395" s="1" t="s">
        <v>193</v>
      </c>
      <c r="B3395" s="1">
        <v>600751</v>
      </c>
      <c r="C3395" s="1" t="s">
        <v>3626</v>
      </c>
      <c r="D3395" s="1" t="s">
        <v>239</v>
      </c>
      <c r="E3395" s="1">
        <v>0.0584</v>
      </c>
      <c r="F3395" s="1">
        <v>1</v>
      </c>
      <c r="G3395" s="1">
        <v>2.88</v>
      </c>
    </row>
    <row r="3396" spans="1:7">
      <c r="A3396" s="1" t="s">
        <v>193</v>
      </c>
      <c r="B3396" s="1">
        <v>600926</v>
      </c>
      <c r="C3396" s="1" t="s">
        <v>3627</v>
      </c>
      <c r="D3396" s="1" t="s">
        <v>1455</v>
      </c>
      <c r="E3396" s="1">
        <v>0.0584</v>
      </c>
      <c r="F3396" s="1">
        <v>0.0374</v>
      </c>
      <c r="G3396" s="1">
        <v>8.28</v>
      </c>
    </row>
    <row r="3397" spans="1:7">
      <c r="A3397" s="1" t="s">
        <v>335</v>
      </c>
      <c r="B3397" s="1">
        <v>300487</v>
      </c>
      <c r="C3397" s="1" t="s">
        <v>3628</v>
      </c>
      <c r="D3397" s="1" t="s">
        <v>309</v>
      </c>
      <c r="E3397" s="1">
        <v>0.0582</v>
      </c>
      <c r="F3397" s="1">
        <v>0.0985</v>
      </c>
      <c r="G3397" s="1">
        <v>27.19</v>
      </c>
    </row>
    <row r="3398" spans="1:7">
      <c r="A3398" s="1" t="s">
        <v>335</v>
      </c>
      <c r="B3398" s="1">
        <v>2270</v>
      </c>
      <c r="C3398" s="1" t="s">
        <v>3629</v>
      </c>
      <c r="D3398" s="1" t="s">
        <v>220</v>
      </c>
      <c r="E3398" s="1">
        <v>0.0581</v>
      </c>
      <c r="F3398" s="1">
        <v>0.1197</v>
      </c>
      <c r="G3398" s="1">
        <v>5.71</v>
      </c>
    </row>
    <row r="3399" spans="1:7">
      <c r="A3399" s="1" t="s">
        <v>193</v>
      </c>
      <c r="B3399" s="1">
        <v>600373</v>
      </c>
      <c r="C3399" s="1" t="s">
        <v>3630</v>
      </c>
      <c r="D3399" s="1" t="s">
        <v>206</v>
      </c>
      <c r="E3399" s="1">
        <v>0.058</v>
      </c>
      <c r="F3399" s="1">
        <v>0.0158</v>
      </c>
      <c r="G3399" s="1">
        <v>12.01</v>
      </c>
    </row>
    <row r="3400" spans="1:7">
      <c r="A3400" s="1" t="s">
        <v>335</v>
      </c>
      <c r="B3400" s="1">
        <v>2081</v>
      </c>
      <c r="C3400" s="1" t="s">
        <v>84</v>
      </c>
      <c r="D3400" s="1" t="s">
        <v>285</v>
      </c>
      <c r="E3400" s="1">
        <v>0.0579</v>
      </c>
      <c r="F3400" s="1">
        <v>0.0055</v>
      </c>
      <c r="G3400" s="1">
        <v>8.06</v>
      </c>
    </row>
    <row r="3401" spans="1:7">
      <c r="A3401" s="1" t="s">
        <v>335</v>
      </c>
      <c r="B3401" s="1">
        <v>2388</v>
      </c>
      <c r="C3401" s="1" t="s">
        <v>3631</v>
      </c>
      <c r="D3401" s="1" t="s">
        <v>370</v>
      </c>
      <c r="E3401" s="1">
        <v>0.0579</v>
      </c>
      <c r="F3401" s="1">
        <v>0.1335</v>
      </c>
      <c r="G3401" s="1">
        <v>6.5</v>
      </c>
    </row>
    <row r="3402" spans="1:7">
      <c r="A3402" s="1" t="s">
        <v>335</v>
      </c>
      <c r="B3402" s="1">
        <v>300481</v>
      </c>
      <c r="C3402" s="1" t="s">
        <v>3632</v>
      </c>
      <c r="D3402" s="1" t="s">
        <v>309</v>
      </c>
      <c r="E3402" s="1">
        <v>0.0579</v>
      </c>
      <c r="F3402" s="1">
        <v>0.3022</v>
      </c>
      <c r="G3402" s="1">
        <v>16.72</v>
      </c>
    </row>
    <row r="3403" spans="1:7">
      <c r="A3403" s="1" t="s">
        <v>193</v>
      </c>
      <c r="B3403" s="1">
        <v>688090</v>
      </c>
      <c r="C3403" s="1" t="s">
        <v>3633</v>
      </c>
      <c r="E3403" s="1">
        <v>0.0577</v>
      </c>
      <c r="F3403" s="1">
        <v>0.5962</v>
      </c>
      <c r="G3403" s="1">
        <v>57.87</v>
      </c>
    </row>
    <row r="3404" spans="1:7">
      <c r="A3404" s="1" t="s">
        <v>335</v>
      </c>
      <c r="B3404" s="1">
        <v>2457</v>
      </c>
      <c r="C3404" s="1" t="s">
        <v>3634</v>
      </c>
      <c r="D3404" s="1" t="s">
        <v>305</v>
      </c>
      <c r="E3404" s="1">
        <v>0.0576</v>
      </c>
      <c r="F3404" s="1">
        <v>0.0106</v>
      </c>
      <c r="G3404" s="1">
        <v>7.17</v>
      </c>
    </row>
    <row r="3405" spans="1:7">
      <c r="A3405" s="1" t="s">
        <v>193</v>
      </c>
      <c r="B3405" s="1">
        <v>603458</v>
      </c>
      <c r="C3405" s="1" t="s">
        <v>3635</v>
      </c>
      <c r="D3405" s="1" t="s">
        <v>359</v>
      </c>
      <c r="E3405" s="1">
        <v>0.0573</v>
      </c>
      <c r="F3405" s="1">
        <v>0.1538</v>
      </c>
      <c r="G3405" s="1">
        <v>20.35</v>
      </c>
    </row>
    <row r="3406" spans="1:7">
      <c r="A3406" s="1" t="s">
        <v>335</v>
      </c>
      <c r="B3406" s="1">
        <v>200512</v>
      </c>
      <c r="C3406" s="1" t="s">
        <v>3636</v>
      </c>
      <c r="E3406" s="1">
        <v>0.0573</v>
      </c>
      <c r="F3406" s="1">
        <v>0.0034</v>
      </c>
      <c r="G3406" s="1">
        <v>2.91</v>
      </c>
    </row>
    <row r="3407" spans="1:7">
      <c r="A3407" s="1" t="s">
        <v>193</v>
      </c>
      <c r="B3407" s="1">
        <v>600743</v>
      </c>
      <c r="C3407" s="1" t="s">
        <v>3637</v>
      </c>
      <c r="D3407" s="1" t="s">
        <v>212</v>
      </c>
      <c r="E3407" s="1">
        <v>0.0572</v>
      </c>
      <c r="F3407" s="1">
        <v>0.0228</v>
      </c>
      <c r="G3407" s="1">
        <v>2.3</v>
      </c>
    </row>
    <row r="3408" spans="1:7">
      <c r="A3408" s="1" t="s">
        <v>193</v>
      </c>
      <c r="B3408" s="1">
        <v>600865</v>
      </c>
      <c r="C3408" s="1" t="s">
        <v>3638</v>
      </c>
      <c r="D3408" s="1" t="s">
        <v>218</v>
      </c>
      <c r="E3408" s="1">
        <v>0.0568</v>
      </c>
      <c r="F3408" s="1">
        <v>0.0071</v>
      </c>
      <c r="G3408" s="1">
        <v>5.84</v>
      </c>
    </row>
    <row r="3409" spans="1:7">
      <c r="A3409" s="1" t="s">
        <v>335</v>
      </c>
      <c r="B3409" s="1">
        <v>2540</v>
      </c>
      <c r="C3409" s="1" t="s">
        <v>3639</v>
      </c>
      <c r="D3409" s="1" t="s">
        <v>222</v>
      </c>
      <c r="E3409" s="1">
        <v>0.0567</v>
      </c>
      <c r="F3409" s="1">
        <v>0.0719</v>
      </c>
      <c r="G3409" s="1">
        <v>4.25</v>
      </c>
    </row>
    <row r="3410" spans="1:7">
      <c r="A3410" s="1" t="s">
        <v>193</v>
      </c>
      <c r="B3410" s="1">
        <v>601077</v>
      </c>
      <c r="C3410" s="1" t="s">
        <v>3640</v>
      </c>
      <c r="D3410" s="1" t="s">
        <v>1455</v>
      </c>
      <c r="E3410" s="1">
        <v>0.0565</v>
      </c>
      <c r="F3410" s="1">
        <v>0</v>
      </c>
      <c r="G3410" s="1">
        <v>5.02</v>
      </c>
    </row>
    <row r="3411" spans="1:7">
      <c r="A3411" s="1" t="s">
        <v>193</v>
      </c>
      <c r="B3411" s="1">
        <v>600285</v>
      </c>
      <c r="C3411" s="1" t="s">
        <v>3641</v>
      </c>
      <c r="D3411" s="1" t="s">
        <v>233</v>
      </c>
      <c r="E3411" s="1">
        <v>0.0564</v>
      </c>
      <c r="F3411" s="1">
        <v>0.0771</v>
      </c>
      <c r="G3411" s="1">
        <v>8.45</v>
      </c>
    </row>
    <row r="3412" spans="1:7">
      <c r="A3412" s="1" t="s">
        <v>335</v>
      </c>
      <c r="B3412" s="1">
        <v>2849</v>
      </c>
      <c r="C3412" s="1" t="s">
        <v>3642</v>
      </c>
      <c r="D3412" s="1" t="s">
        <v>220</v>
      </c>
      <c r="E3412" s="1">
        <v>0.0563</v>
      </c>
      <c r="F3412" s="1">
        <v>0.0038</v>
      </c>
      <c r="G3412" s="1">
        <v>12.5</v>
      </c>
    </row>
    <row r="3413" spans="1:7">
      <c r="A3413" s="1" t="s">
        <v>193</v>
      </c>
      <c r="B3413" s="1">
        <v>603020</v>
      </c>
      <c r="C3413" s="1" t="s">
        <v>3643</v>
      </c>
      <c r="D3413" s="1" t="s">
        <v>348</v>
      </c>
      <c r="E3413" s="1">
        <v>0.0562</v>
      </c>
      <c r="F3413" s="1">
        <v>0.298</v>
      </c>
      <c r="G3413" s="1">
        <v>9.4</v>
      </c>
    </row>
    <row r="3414" spans="1:7">
      <c r="A3414" s="1" t="s">
        <v>335</v>
      </c>
      <c r="B3414" s="1">
        <v>682</v>
      </c>
      <c r="C3414" s="1" t="s">
        <v>3644</v>
      </c>
      <c r="D3414" s="1" t="s">
        <v>357</v>
      </c>
      <c r="E3414" s="1">
        <v>0.0559</v>
      </c>
      <c r="F3414" s="1">
        <v>0.2891</v>
      </c>
      <c r="G3414" s="1">
        <v>5.24</v>
      </c>
    </row>
    <row r="3415" spans="1:7">
      <c r="A3415" s="1" t="s">
        <v>193</v>
      </c>
      <c r="B3415" s="1">
        <v>601567</v>
      </c>
      <c r="C3415" s="1" t="s">
        <v>3645</v>
      </c>
      <c r="D3415" s="1" t="s">
        <v>220</v>
      </c>
      <c r="E3415" s="1">
        <v>0.0556</v>
      </c>
      <c r="F3415" s="1">
        <v>0.1464</v>
      </c>
      <c r="G3415" s="1">
        <v>7.63</v>
      </c>
    </row>
    <row r="3416" spans="1:7">
      <c r="A3416" s="1" t="s">
        <v>193</v>
      </c>
      <c r="B3416" s="1">
        <v>603871</v>
      </c>
      <c r="C3416" s="1" t="s">
        <v>3646</v>
      </c>
      <c r="D3416" s="1" t="s">
        <v>287</v>
      </c>
      <c r="E3416" s="1">
        <v>0.0556</v>
      </c>
      <c r="F3416" s="1">
        <v>0.3037</v>
      </c>
      <c r="G3416" s="1">
        <v>27.49</v>
      </c>
    </row>
    <row r="3417" spans="1:7">
      <c r="A3417" s="1" t="s">
        <v>335</v>
      </c>
      <c r="B3417" s="1">
        <v>2926</v>
      </c>
      <c r="C3417" s="1" t="s">
        <v>3647</v>
      </c>
      <c r="D3417" s="1" t="s">
        <v>273</v>
      </c>
      <c r="E3417" s="1">
        <v>0.0555</v>
      </c>
      <c r="F3417" s="1">
        <v>0.2736</v>
      </c>
      <c r="G3417" s="1">
        <v>10.18</v>
      </c>
    </row>
    <row r="3418" spans="1:7">
      <c r="A3418" s="1" t="s">
        <v>193</v>
      </c>
      <c r="B3418" s="1">
        <v>600639</v>
      </c>
      <c r="C3418" s="1" t="s">
        <v>3648</v>
      </c>
      <c r="D3418" s="1" t="s">
        <v>212</v>
      </c>
      <c r="E3418" s="1">
        <v>0.0553</v>
      </c>
      <c r="F3418" s="1">
        <v>0.1996</v>
      </c>
      <c r="G3418" s="1">
        <v>14.28</v>
      </c>
    </row>
    <row r="3419" spans="1:7">
      <c r="A3419" s="1" t="s">
        <v>335</v>
      </c>
      <c r="B3419" s="1">
        <v>2228</v>
      </c>
      <c r="C3419" s="1" t="s">
        <v>3649</v>
      </c>
      <c r="D3419" s="1" t="s">
        <v>298</v>
      </c>
      <c r="E3419" s="1">
        <v>0.0552</v>
      </c>
      <c r="F3419" s="1">
        <v>0.0123</v>
      </c>
      <c r="G3419" s="1">
        <v>3.52</v>
      </c>
    </row>
    <row r="3420" spans="1:7">
      <c r="A3420" s="1" t="s">
        <v>335</v>
      </c>
      <c r="B3420" s="1">
        <v>300058</v>
      </c>
      <c r="C3420" s="1" t="s">
        <v>3650</v>
      </c>
      <c r="D3420" s="1" t="s">
        <v>206</v>
      </c>
      <c r="E3420" s="1">
        <v>0.0549</v>
      </c>
      <c r="F3420" s="1">
        <v>0.1305</v>
      </c>
      <c r="G3420" s="1">
        <v>6.96</v>
      </c>
    </row>
    <row r="3421" spans="1:7">
      <c r="A3421" s="1" t="s">
        <v>335</v>
      </c>
      <c r="B3421" s="1">
        <v>300587</v>
      </c>
      <c r="C3421" s="1" t="s">
        <v>3651</v>
      </c>
      <c r="D3421" s="1" t="s">
        <v>448</v>
      </c>
      <c r="E3421" s="1">
        <v>0.0545</v>
      </c>
      <c r="F3421" s="1">
        <v>0.8501</v>
      </c>
      <c r="G3421" s="1">
        <v>17.67</v>
      </c>
    </row>
    <row r="3422" spans="1:7">
      <c r="A3422" s="1" t="s">
        <v>193</v>
      </c>
      <c r="B3422" s="1">
        <v>600807</v>
      </c>
      <c r="C3422" s="1" t="s">
        <v>3652</v>
      </c>
      <c r="D3422" s="1" t="s">
        <v>212</v>
      </c>
      <c r="E3422" s="1">
        <v>0.0542</v>
      </c>
      <c r="F3422" s="1">
        <v>0.1287</v>
      </c>
      <c r="G3422" s="1">
        <v>3.93</v>
      </c>
    </row>
    <row r="3423" spans="1:7">
      <c r="A3423" s="1" t="s">
        <v>335</v>
      </c>
      <c r="B3423" s="1">
        <v>2591</v>
      </c>
      <c r="C3423" s="1" t="s">
        <v>3653</v>
      </c>
      <c r="D3423" s="1" t="s">
        <v>309</v>
      </c>
      <c r="E3423" s="1">
        <v>0.0542</v>
      </c>
      <c r="F3423" s="1">
        <v>0.3751</v>
      </c>
      <c r="G3423" s="1">
        <v>7.16</v>
      </c>
    </row>
    <row r="3424" spans="1:7">
      <c r="A3424" s="1" t="s">
        <v>335</v>
      </c>
      <c r="B3424" s="1">
        <v>10</v>
      </c>
      <c r="C3424" s="1" t="s">
        <v>3654</v>
      </c>
      <c r="D3424" s="1" t="s">
        <v>285</v>
      </c>
      <c r="E3424" s="1">
        <v>0.0541</v>
      </c>
      <c r="F3424" s="1">
        <v>0.8792</v>
      </c>
      <c r="G3424" s="1">
        <v>4.04</v>
      </c>
    </row>
    <row r="3425" spans="1:7">
      <c r="A3425" s="1" t="s">
        <v>193</v>
      </c>
      <c r="B3425" s="1">
        <v>600814</v>
      </c>
      <c r="C3425" s="1" t="s">
        <v>3655</v>
      </c>
      <c r="D3425" s="1" t="s">
        <v>218</v>
      </c>
      <c r="E3425" s="1">
        <v>0.0528</v>
      </c>
      <c r="F3425" s="1">
        <v>0.0022</v>
      </c>
      <c r="G3425" s="1">
        <v>4.77</v>
      </c>
    </row>
    <row r="3426" spans="1:7">
      <c r="A3426" s="1" t="s">
        <v>193</v>
      </c>
      <c r="B3426" s="1">
        <v>601717</v>
      </c>
      <c r="C3426" s="1" t="s">
        <v>3656</v>
      </c>
      <c r="D3426" s="1" t="s">
        <v>318</v>
      </c>
      <c r="E3426" s="1">
        <v>0.0526</v>
      </c>
      <c r="F3426" s="1">
        <v>0.0014</v>
      </c>
      <c r="G3426" s="1">
        <v>5.19</v>
      </c>
    </row>
    <row r="3427" spans="1:7">
      <c r="A3427" s="1" t="s">
        <v>193</v>
      </c>
      <c r="B3427" s="1">
        <v>600802</v>
      </c>
      <c r="C3427" s="1" t="s">
        <v>3657</v>
      </c>
      <c r="D3427" s="1" t="s">
        <v>289</v>
      </c>
      <c r="E3427" s="1">
        <v>0.0524</v>
      </c>
      <c r="F3427" s="1">
        <v>0.6292</v>
      </c>
      <c r="G3427" s="1">
        <v>12.42</v>
      </c>
    </row>
    <row r="3428" spans="1:7">
      <c r="A3428" s="1" t="s">
        <v>335</v>
      </c>
      <c r="B3428" s="1">
        <v>300371</v>
      </c>
      <c r="C3428" s="1" t="s">
        <v>3658</v>
      </c>
      <c r="D3428" s="1" t="s">
        <v>370</v>
      </c>
      <c r="E3428" s="1">
        <v>0.0524</v>
      </c>
      <c r="F3428" s="1">
        <v>0.1925</v>
      </c>
      <c r="G3428" s="1">
        <v>13.22</v>
      </c>
    </row>
    <row r="3429" spans="1:7">
      <c r="A3429" s="1" t="s">
        <v>335</v>
      </c>
      <c r="B3429" s="1">
        <v>2889</v>
      </c>
      <c r="C3429" s="1" t="s">
        <v>3659</v>
      </c>
      <c r="D3429" s="1" t="s">
        <v>287</v>
      </c>
      <c r="E3429" s="1">
        <v>0.0522</v>
      </c>
      <c r="F3429" s="1">
        <v>0.0015</v>
      </c>
      <c r="G3429" s="1">
        <v>21.92</v>
      </c>
    </row>
    <row r="3430" spans="1:7">
      <c r="A3430" s="1" t="s">
        <v>335</v>
      </c>
      <c r="B3430" s="1">
        <v>2669</v>
      </c>
      <c r="C3430" s="1" t="s">
        <v>3660</v>
      </c>
      <c r="D3430" s="1" t="s">
        <v>309</v>
      </c>
      <c r="E3430" s="1">
        <v>0.0521</v>
      </c>
      <c r="F3430" s="1">
        <v>0.1759</v>
      </c>
      <c r="G3430" s="1">
        <v>14.16</v>
      </c>
    </row>
    <row r="3431" spans="1:7">
      <c r="A3431" s="1" t="s">
        <v>193</v>
      </c>
      <c r="B3431" s="1">
        <v>603080</v>
      </c>
      <c r="C3431" s="1" t="s">
        <v>3661</v>
      </c>
      <c r="D3431" s="1" t="s">
        <v>383</v>
      </c>
      <c r="E3431" s="1">
        <v>0.0516</v>
      </c>
      <c r="F3431" s="1">
        <v>0.0036</v>
      </c>
      <c r="G3431" s="1">
        <v>12.38</v>
      </c>
    </row>
    <row r="3432" spans="1:7">
      <c r="A3432" s="1" t="s">
        <v>193</v>
      </c>
      <c r="B3432" s="1">
        <v>603166</v>
      </c>
      <c r="C3432" s="1" t="s">
        <v>3662</v>
      </c>
      <c r="D3432" s="1" t="s">
        <v>283</v>
      </c>
      <c r="E3432" s="1">
        <v>0.0516</v>
      </c>
      <c r="F3432" s="1">
        <v>0.1107</v>
      </c>
      <c r="G3432" s="1">
        <v>5.64</v>
      </c>
    </row>
    <row r="3433" spans="1:7">
      <c r="A3433" s="1" t="s">
        <v>335</v>
      </c>
      <c r="B3433" s="1">
        <v>933</v>
      </c>
      <c r="C3433" s="1" t="s">
        <v>3663</v>
      </c>
      <c r="D3433" s="1" t="s">
        <v>222</v>
      </c>
      <c r="E3433" s="1">
        <v>0.0511</v>
      </c>
      <c r="F3433" s="1">
        <v>0.0528</v>
      </c>
      <c r="G3433" s="1">
        <v>4.03</v>
      </c>
    </row>
    <row r="3434" spans="1:7">
      <c r="A3434" s="1" t="s">
        <v>335</v>
      </c>
      <c r="B3434" s="1">
        <v>913</v>
      </c>
      <c r="C3434" s="1" t="s">
        <v>3664</v>
      </c>
      <c r="D3434" s="1" t="s">
        <v>250</v>
      </c>
      <c r="E3434" s="1">
        <v>0.051</v>
      </c>
      <c r="F3434" s="1">
        <v>0.4979</v>
      </c>
      <c r="G3434" s="1">
        <v>10.2</v>
      </c>
    </row>
    <row r="3435" spans="1:7">
      <c r="A3435" s="1" t="s">
        <v>193</v>
      </c>
      <c r="B3435" s="1">
        <v>601155</v>
      </c>
      <c r="C3435" s="1" t="s">
        <v>3665</v>
      </c>
      <c r="D3435" s="1" t="s">
        <v>212</v>
      </c>
      <c r="E3435" s="1">
        <v>0.0508</v>
      </c>
      <c r="F3435" s="1">
        <v>0.0508</v>
      </c>
      <c r="G3435" s="1">
        <v>31.76</v>
      </c>
    </row>
    <row r="3436" spans="1:7">
      <c r="A3436" s="1" t="s">
        <v>335</v>
      </c>
      <c r="B3436" s="1">
        <v>300360</v>
      </c>
      <c r="C3436" s="1" t="s">
        <v>180</v>
      </c>
      <c r="D3436" s="1" t="s">
        <v>220</v>
      </c>
      <c r="E3436" s="1">
        <v>0.0507</v>
      </c>
      <c r="F3436" s="1">
        <v>0.3222</v>
      </c>
      <c r="G3436" s="1">
        <v>12</v>
      </c>
    </row>
    <row r="3437" spans="1:7">
      <c r="A3437" s="1" t="s">
        <v>335</v>
      </c>
      <c r="B3437" s="1">
        <v>2832</v>
      </c>
      <c r="C3437" s="1" t="s">
        <v>3666</v>
      </c>
      <c r="D3437" s="1" t="s">
        <v>201</v>
      </c>
      <c r="E3437" s="1">
        <v>0.0503</v>
      </c>
      <c r="F3437" s="1">
        <v>0.038</v>
      </c>
      <c r="G3437" s="1">
        <v>20.97</v>
      </c>
    </row>
    <row r="3438" spans="1:7">
      <c r="A3438" s="1" t="s">
        <v>193</v>
      </c>
      <c r="B3438" s="1">
        <v>603998</v>
      </c>
      <c r="C3438" s="1" t="s">
        <v>3667</v>
      </c>
      <c r="D3438" s="1" t="s">
        <v>342</v>
      </c>
      <c r="E3438" s="1">
        <v>0.05</v>
      </c>
      <c r="F3438" s="1">
        <v>0.2113</v>
      </c>
      <c r="G3438" s="1">
        <v>6.5</v>
      </c>
    </row>
    <row r="3439" spans="1:7">
      <c r="A3439" s="1" t="s">
        <v>335</v>
      </c>
      <c r="B3439" s="1">
        <v>878</v>
      </c>
      <c r="C3439" s="1" t="s">
        <v>3668</v>
      </c>
      <c r="D3439" s="1" t="s">
        <v>222</v>
      </c>
      <c r="E3439" s="1">
        <v>0.0496</v>
      </c>
      <c r="F3439" s="1">
        <v>0.0255</v>
      </c>
      <c r="G3439" s="1">
        <v>9.62</v>
      </c>
    </row>
    <row r="3440" spans="1:7">
      <c r="A3440" s="1" t="s">
        <v>193</v>
      </c>
      <c r="B3440" s="1">
        <v>600008</v>
      </c>
      <c r="C3440" s="1" t="s">
        <v>3669</v>
      </c>
      <c r="D3440" s="1" t="s">
        <v>2040</v>
      </c>
      <c r="E3440" s="1">
        <v>0.0494</v>
      </c>
      <c r="F3440" s="1">
        <v>0.1312</v>
      </c>
      <c r="G3440" s="1">
        <v>3.29</v>
      </c>
    </row>
    <row r="3441" spans="1:7">
      <c r="A3441" s="1" t="s">
        <v>193</v>
      </c>
      <c r="B3441" s="1">
        <v>600211</v>
      </c>
      <c r="C3441" s="1" t="s">
        <v>3670</v>
      </c>
      <c r="D3441" s="1" t="s">
        <v>233</v>
      </c>
      <c r="E3441" s="1">
        <v>0.0494</v>
      </c>
      <c r="F3441" s="1">
        <v>0.1444</v>
      </c>
      <c r="G3441" s="1">
        <v>27.3</v>
      </c>
    </row>
    <row r="3442" spans="1:7">
      <c r="A3442" s="1" t="s">
        <v>335</v>
      </c>
      <c r="B3442" s="1">
        <v>1696</v>
      </c>
      <c r="C3442" s="1" t="s">
        <v>3671</v>
      </c>
      <c r="D3442" s="1" t="s">
        <v>250</v>
      </c>
      <c r="E3442" s="1">
        <v>0.0492</v>
      </c>
      <c r="F3442" s="1">
        <v>0.1954</v>
      </c>
      <c r="G3442" s="1">
        <v>5.98</v>
      </c>
    </row>
    <row r="3443" spans="1:7">
      <c r="A3443" s="1" t="s">
        <v>335</v>
      </c>
      <c r="B3443" s="1">
        <v>300043</v>
      </c>
      <c r="C3443" s="1" t="s">
        <v>3672</v>
      </c>
      <c r="D3443" s="1" t="s">
        <v>242</v>
      </c>
      <c r="E3443" s="1">
        <v>0.0488</v>
      </c>
      <c r="F3443" s="1">
        <v>0.0014</v>
      </c>
      <c r="G3443" s="1">
        <v>3.49</v>
      </c>
    </row>
    <row r="3444" spans="1:7">
      <c r="A3444" s="1" t="s">
        <v>193</v>
      </c>
      <c r="B3444" s="1">
        <v>601666</v>
      </c>
      <c r="C3444" s="1" t="s">
        <v>3673</v>
      </c>
      <c r="D3444" s="1" t="s">
        <v>483</v>
      </c>
      <c r="E3444" s="1">
        <v>0.0486</v>
      </c>
      <c r="F3444" s="1">
        <v>0.1071</v>
      </c>
      <c r="G3444" s="1">
        <v>4.2</v>
      </c>
    </row>
    <row r="3445" spans="1:7">
      <c r="A3445" s="1" t="s">
        <v>335</v>
      </c>
      <c r="B3445" s="1">
        <v>906</v>
      </c>
      <c r="C3445" s="1" t="s">
        <v>3674</v>
      </c>
      <c r="D3445" s="1" t="s">
        <v>239</v>
      </c>
      <c r="E3445" s="1">
        <v>0.0482</v>
      </c>
      <c r="F3445" s="1">
        <v>0.02</v>
      </c>
      <c r="G3445" s="1">
        <v>5.4</v>
      </c>
    </row>
    <row r="3446" spans="1:7">
      <c r="A3446" s="1" t="s">
        <v>193</v>
      </c>
      <c r="B3446" s="1">
        <v>688098</v>
      </c>
      <c r="C3446" s="1" t="s">
        <v>3675</v>
      </c>
      <c r="D3446" s="1" t="s">
        <v>438</v>
      </c>
      <c r="E3446" s="1">
        <v>0.048</v>
      </c>
      <c r="F3446" s="1">
        <v>0.264</v>
      </c>
      <c r="G3446" s="1">
        <v>16.34</v>
      </c>
    </row>
    <row r="3447" spans="1:7">
      <c r="A3447" s="1" t="s">
        <v>335</v>
      </c>
      <c r="B3447" s="1">
        <v>300753</v>
      </c>
      <c r="C3447" s="1" t="s">
        <v>3676</v>
      </c>
      <c r="D3447" s="1" t="s">
        <v>642</v>
      </c>
      <c r="E3447" s="1">
        <v>0.0479</v>
      </c>
      <c r="F3447" s="1">
        <v>0.1497</v>
      </c>
      <c r="G3447" s="1">
        <v>39</v>
      </c>
    </row>
    <row r="3448" spans="1:7">
      <c r="A3448" s="1" t="s">
        <v>335</v>
      </c>
      <c r="B3448" s="1">
        <v>552</v>
      </c>
      <c r="C3448" s="1" t="s">
        <v>3677</v>
      </c>
      <c r="D3448" s="1" t="s">
        <v>483</v>
      </c>
      <c r="E3448" s="1">
        <v>0.0478</v>
      </c>
      <c r="F3448" s="1">
        <v>0.0004</v>
      </c>
      <c r="G3448" s="1">
        <v>2.25</v>
      </c>
    </row>
    <row r="3449" spans="1:7">
      <c r="A3449" s="1" t="s">
        <v>193</v>
      </c>
      <c r="B3449" s="1">
        <v>600750</v>
      </c>
      <c r="C3449" s="1" t="s">
        <v>3678</v>
      </c>
      <c r="D3449" s="1" t="s">
        <v>233</v>
      </c>
      <c r="E3449" s="1">
        <v>0.0477</v>
      </c>
      <c r="F3449" s="1">
        <v>0.0047</v>
      </c>
      <c r="G3449" s="1">
        <v>12.06</v>
      </c>
    </row>
    <row r="3450" spans="1:7">
      <c r="A3450" s="1" t="s">
        <v>335</v>
      </c>
      <c r="B3450" s="1">
        <v>2438</v>
      </c>
      <c r="C3450" s="1" t="s">
        <v>3679</v>
      </c>
      <c r="D3450" s="1" t="s">
        <v>237</v>
      </c>
      <c r="E3450" s="1">
        <v>0.0476</v>
      </c>
      <c r="F3450" s="1">
        <v>0.0961</v>
      </c>
      <c r="G3450" s="1">
        <v>7.92</v>
      </c>
    </row>
    <row r="3451" spans="1:7">
      <c r="A3451" s="1" t="s">
        <v>193</v>
      </c>
      <c r="B3451" s="1">
        <v>600987</v>
      </c>
      <c r="C3451" s="1" t="s">
        <v>3680</v>
      </c>
      <c r="D3451" s="1" t="s">
        <v>276</v>
      </c>
      <c r="E3451" s="1">
        <v>0.0474</v>
      </c>
      <c r="F3451" s="1">
        <v>0.0038</v>
      </c>
      <c r="G3451" s="1">
        <v>5.47</v>
      </c>
    </row>
    <row r="3452" spans="1:7">
      <c r="A3452" s="1" t="s">
        <v>335</v>
      </c>
      <c r="B3452" s="1">
        <v>2685</v>
      </c>
      <c r="C3452" s="1" t="s">
        <v>3681</v>
      </c>
      <c r="D3452" s="1" t="s">
        <v>318</v>
      </c>
      <c r="E3452" s="1">
        <v>0.0474</v>
      </c>
      <c r="F3452" s="1">
        <v>0.0006</v>
      </c>
      <c r="G3452" s="1">
        <v>4.62</v>
      </c>
    </row>
    <row r="3453" spans="1:7">
      <c r="A3453" s="1" t="s">
        <v>193</v>
      </c>
      <c r="B3453" s="1">
        <v>600329</v>
      </c>
      <c r="C3453" s="1" t="s">
        <v>3682</v>
      </c>
      <c r="D3453" s="1" t="s">
        <v>233</v>
      </c>
      <c r="E3453" s="1">
        <v>0.0473</v>
      </c>
      <c r="F3453" s="1">
        <v>0.0328</v>
      </c>
      <c r="G3453" s="1">
        <v>13.88</v>
      </c>
    </row>
    <row r="3454" spans="1:7">
      <c r="A3454" s="1" t="s">
        <v>193</v>
      </c>
      <c r="B3454" s="1">
        <v>601199</v>
      </c>
      <c r="C3454" s="1" t="s">
        <v>3683</v>
      </c>
      <c r="D3454" s="1" t="s">
        <v>2040</v>
      </c>
      <c r="E3454" s="1">
        <v>0.0466</v>
      </c>
      <c r="F3454" s="1">
        <v>0.0617</v>
      </c>
      <c r="G3454" s="1">
        <v>3.91</v>
      </c>
    </row>
    <row r="3455" spans="1:7">
      <c r="A3455" s="1" t="s">
        <v>335</v>
      </c>
      <c r="B3455" s="1">
        <v>983</v>
      </c>
      <c r="C3455" s="1" t="s">
        <v>3684</v>
      </c>
      <c r="D3455" s="1" t="s">
        <v>483</v>
      </c>
      <c r="E3455" s="1">
        <v>0.0466</v>
      </c>
      <c r="F3455" s="1">
        <v>0</v>
      </c>
      <c r="G3455" s="1">
        <v>4.73</v>
      </c>
    </row>
    <row r="3456" spans="1:7">
      <c r="A3456" s="1" t="s">
        <v>193</v>
      </c>
      <c r="B3456" s="1">
        <v>900929</v>
      </c>
      <c r="C3456" s="1" t="s">
        <v>3685</v>
      </c>
      <c r="E3456" s="1">
        <v>0.0463</v>
      </c>
      <c r="F3456" s="1">
        <v>0.2532</v>
      </c>
      <c r="G3456" s="1">
        <v>1.26</v>
      </c>
    </row>
    <row r="3457" spans="1:7">
      <c r="A3457" s="1" t="s">
        <v>335</v>
      </c>
      <c r="B3457" s="1">
        <v>2016</v>
      </c>
      <c r="C3457" s="1" t="s">
        <v>3686</v>
      </c>
      <c r="D3457" s="1" t="s">
        <v>212</v>
      </c>
      <c r="E3457" s="1">
        <v>0.0461</v>
      </c>
      <c r="F3457" s="1">
        <v>0</v>
      </c>
      <c r="G3457" s="1">
        <v>6.57</v>
      </c>
    </row>
    <row r="3458" spans="1:7">
      <c r="A3458" s="1" t="s">
        <v>193</v>
      </c>
      <c r="B3458" s="1">
        <v>601000</v>
      </c>
      <c r="C3458" s="1" t="s">
        <v>3687</v>
      </c>
      <c r="D3458" s="1" t="s">
        <v>195</v>
      </c>
      <c r="E3458" s="1">
        <v>0.0457</v>
      </c>
      <c r="F3458" s="1">
        <v>0.0013</v>
      </c>
      <c r="G3458" s="1">
        <v>2.28</v>
      </c>
    </row>
    <row r="3459" spans="1:7">
      <c r="A3459" s="1" t="s">
        <v>193</v>
      </c>
      <c r="B3459" s="1">
        <v>601872</v>
      </c>
      <c r="C3459" s="1" t="s">
        <v>3688</v>
      </c>
      <c r="D3459" s="1" t="s">
        <v>209</v>
      </c>
      <c r="E3459" s="1">
        <v>0.0455</v>
      </c>
      <c r="F3459" s="1">
        <v>0.7421</v>
      </c>
      <c r="G3459" s="1">
        <v>6.78</v>
      </c>
    </row>
    <row r="3460" spans="1:7">
      <c r="A3460" s="1" t="s">
        <v>193</v>
      </c>
      <c r="B3460" s="1">
        <v>603648</v>
      </c>
      <c r="C3460" s="1" t="s">
        <v>3689</v>
      </c>
      <c r="D3460" s="1" t="s">
        <v>287</v>
      </c>
      <c r="E3460" s="1">
        <v>0.0455</v>
      </c>
      <c r="F3460" s="1">
        <v>0.0502</v>
      </c>
      <c r="G3460" s="1">
        <v>8.56</v>
      </c>
    </row>
    <row r="3461" spans="1:7">
      <c r="A3461" s="1" t="s">
        <v>193</v>
      </c>
      <c r="B3461" s="1">
        <v>600408</v>
      </c>
      <c r="C3461" s="1" t="s">
        <v>3690</v>
      </c>
      <c r="D3461" s="1" t="s">
        <v>365</v>
      </c>
      <c r="E3461" s="1">
        <v>0.0452</v>
      </c>
      <c r="F3461" s="1">
        <v>0.0005</v>
      </c>
      <c r="G3461" s="1">
        <v>2.05</v>
      </c>
    </row>
    <row r="3462" spans="1:7">
      <c r="A3462" s="1" t="s">
        <v>335</v>
      </c>
      <c r="B3462" s="1">
        <v>300200</v>
      </c>
      <c r="C3462" s="1" t="s">
        <v>3691</v>
      </c>
      <c r="D3462" s="1" t="s">
        <v>257</v>
      </c>
      <c r="E3462" s="1">
        <v>0.0449</v>
      </c>
      <c r="F3462" s="1">
        <v>0.855</v>
      </c>
      <c r="G3462" s="1">
        <v>14.52</v>
      </c>
    </row>
    <row r="3463" spans="1:7">
      <c r="A3463" s="1" t="s">
        <v>193</v>
      </c>
      <c r="B3463" s="1">
        <v>603600</v>
      </c>
      <c r="C3463" s="1" t="s">
        <v>3692</v>
      </c>
      <c r="D3463" s="1" t="s">
        <v>263</v>
      </c>
      <c r="E3463" s="1">
        <v>0.0448</v>
      </c>
      <c r="F3463" s="1">
        <v>0.3061</v>
      </c>
      <c r="G3463" s="1">
        <v>11.72</v>
      </c>
    </row>
    <row r="3464" spans="1:7">
      <c r="A3464" s="1" t="s">
        <v>193</v>
      </c>
      <c r="B3464" s="1">
        <v>688278</v>
      </c>
      <c r="C3464" s="1" t="s">
        <v>3693</v>
      </c>
      <c r="E3464" s="1">
        <v>0.0448</v>
      </c>
      <c r="F3464" s="1">
        <v>0.597</v>
      </c>
      <c r="G3464" s="1">
        <v>36.94</v>
      </c>
    </row>
    <row r="3465" spans="1:7">
      <c r="A3465" s="1" t="s">
        <v>335</v>
      </c>
      <c r="B3465" s="1">
        <v>2236</v>
      </c>
      <c r="C3465" s="1" t="s">
        <v>3694</v>
      </c>
      <c r="D3465" s="1" t="s">
        <v>370</v>
      </c>
      <c r="E3465" s="1">
        <v>0.0448</v>
      </c>
      <c r="F3465" s="1">
        <v>0.0295</v>
      </c>
      <c r="G3465" s="1">
        <v>16.87</v>
      </c>
    </row>
    <row r="3466" spans="1:7">
      <c r="A3466" s="1" t="s">
        <v>335</v>
      </c>
      <c r="B3466" s="1">
        <v>2020</v>
      </c>
      <c r="C3466" s="1" t="s">
        <v>3695</v>
      </c>
      <c r="D3466" s="1" t="s">
        <v>532</v>
      </c>
      <c r="E3466" s="1">
        <v>0.0444</v>
      </c>
      <c r="F3466" s="1">
        <v>0.2056</v>
      </c>
      <c r="G3466" s="1">
        <v>10.34</v>
      </c>
    </row>
    <row r="3467" spans="1:7">
      <c r="A3467" s="1" t="s">
        <v>193</v>
      </c>
      <c r="B3467" s="1">
        <v>600415</v>
      </c>
      <c r="C3467" s="1" t="s">
        <v>3696</v>
      </c>
      <c r="D3467" s="1" t="s">
        <v>856</v>
      </c>
      <c r="E3467" s="1">
        <v>0.0443</v>
      </c>
      <c r="F3467" s="1">
        <v>0.0008</v>
      </c>
      <c r="G3467" s="1">
        <v>3.29</v>
      </c>
    </row>
    <row r="3468" spans="1:7">
      <c r="A3468" s="1" t="s">
        <v>335</v>
      </c>
      <c r="B3468" s="1">
        <v>617</v>
      </c>
      <c r="C3468" s="1" t="s">
        <v>3697</v>
      </c>
      <c r="D3468" s="1" t="s">
        <v>705</v>
      </c>
      <c r="E3468" s="1">
        <v>0.044</v>
      </c>
      <c r="F3468" s="1">
        <v>0.0078</v>
      </c>
      <c r="G3468" s="1">
        <v>10.06</v>
      </c>
    </row>
    <row r="3469" spans="1:7">
      <c r="A3469" s="1" t="s">
        <v>335</v>
      </c>
      <c r="B3469" s="1">
        <v>2579</v>
      </c>
      <c r="C3469" s="1" t="s">
        <v>3698</v>
      </c>
      <c r="D3469" s="1" t="s">
        <v>408</v>
      </c>
      <c r="E3469" s="1">
        <v>0.044</v>
      </c>
      <c r="F3469" s="1">
        <v>0.6307</v>
      </c>
      <c r="G3469" s="1">
        <v>13.59</v>
      </c>
    </row>
    <row r="3470" spans="1:7">
      <c r="A3470" s="1" t="s">
        <v>193</v>
      </c>
      <c r="B3470" s="1">
        <v>600229</v>
      </c>
      <c r="C3470" s="1" t="s">
        <v>3699</v>
      </c>
      <c r="D3470" s="1" t="s">
        <v>206</v>
      </c>
      <c r="E3470" s="1">
        <v>0.0438</v>
      </c>
      <c r="F3470" s="1">
        <v>0.0499</v>
      </c>
      <c r="G3470" s="1">
        <v>7.03</v>
      </c>
    </row>
    <row r="3471" spans="1:7">
      <c r="A3471" s="1" t="s">
        <v>335</v>
      </c>
      <c r="B3471" s="1">
        <v>300762</v>
      </c>
      <c r="C3471" s="1" t="s">
        <v>3700</v>
      </c>
      <c r="D3471" s="1" t="s">
        <v>245</v>
      </c>
      <c r="E3471" s="1">
        <v>0.0435</v>
      </c>
      <c r="F3471" s="1">
        <v>0.0181</v>
      </c>
      <c r="G3471" s="1">
        <v>48.6</v>
      </c>
    </row>
    <row r="3472" spans="1:7">
      <c r="A3472" s="1" t="s">
        <v>335</v>
      </c>
      <c r="B3472" s="1">
        <v>551</v>
      </c>
      <c r="C3472" s="1" t="s">
        <v>3701</v>
      </c>
      <c r="D3472" s="1" t="s">
        <v>237</v>
      </c>
      <c r="E3472" s="1">
        <v>0.0434</v>
      </c>
      <c r="F3472" s="1">
        <v>0.1977</v>
      </c>
      <c r="G3472" s="1">
        <v>7.9</v>
      </c>
    </row>
    <row r="3473" spans="1:7">
      <c r="A3473" s="1" t="s">
        <v>335</v>
      </c>
      <c r="B3473" s="1">
        <v>2287</v>
      </c>
      <c r="C3473" s="1" t="s">
        <v>3702</v>
      </c>
      <c r="D3473" s="1" t="s">
        <v>233</v>
      </c>
      <c r="E3473" s="1">
        <v>0.0434</v>
      </c>
      <c r="F3473" s="1">
        <v>0.0165</v>
      </c>
      <c r="G3473" s="1">
        <v>19.12</v>
      </c>
    </row>
    <row r="3474" spans="1:7">
      <c r="A3474" s="1" t="s">
        <v>193</v>
      </c>
      <c r="B3474" s="1">
        <v>603982</v>
      </c>
      <c r="C3474" s="1" t="s">
        <v>3703</v>
      </c>
      <c r="D3474" s="1" t="s">
        <v>283</v>
      </c>
      <c r="E3474" s="1">
        <v>0.0433</v>
      </c>
      <c r="F3474" s="1">
        <v>0.039</v>
      </c>
      <c r="G3474" s="1">
        <v>15.13</v>
      </c>
    </row>
    <row r="3475" spans="1:7">
      <c r="A3475" s="1" t="s">
        <v>335</v>
      </c>
      <c r="B3475" s="1">
        <v>2225</v>
      </c>
      <c r="C3475" s="1" t="s">
        <v>3704</v>
      </c>
      <c r="D3475" s="1" t="s">
        <v>448</v>
      </c>
      <c r="E3475" s="1">
        <v>0.0433</v>
      </c>
      <c r="F3475" s="1">
        <v>0.0346</v>
      </c>
      <c r="G3475" s="1">
        <v>4.38</v>
      </c>
    </row>
    <row r="3476" spans="1:7">
      <c r="A3476" s="1" t="s">
        <v>335</v>
      </c>
      <c r="B3476" s="1">
        <v>2165</v>
      </c>
      <c r="C3476" s="1" t="s">
        <v>3705</v>
      </c>
      <c r="D3476" s="1" t="s">
        <v>257</v>
      </c>
      <c r="E3476" s="1">
        <v>0.0432</v>
      </c>
      <c r="F3476" s="1">
        <v>0.1159</v>
      </c>
      <c r="G3476" s="1">
        <v>4.72</v>
      </c>
    </row>
    <row r="3477" spans="1:7">
      <c r="A3477" s="1" t="s">
        <v>193</v>
      </c>
      <c r="B3477" s="1">
        <v>603992</v>
      </c>
      <c r="C3477" s="1" t="s">
        <v>3706</v>
      </c>
      <c r="D3477" s="1" t="s">
        <v>263</v>
      </c>
      <c r="E3477" s="1">
        <v>0.0427</v>
      </c>
      <c r="F3477" s="1">
        <v>0.0122</v>
      </c>
      <c r="G3477" s="1">
        <v>14.95</v>
      </c>
    </row>
    <row r="3478" spans="1:7">
      <c r="A3478" s="1" t="s">
        <v>193</v>
      </c>
      <c r="B3478" s="1">
        <v>601658</v>
      </c>
      <c r="C3478" s="1" t="s">
        <v>3707</v>
      </c>
      <c r="D3478" s="1" t="s">
        <v>1455</v>
      </c>
      <c r="E3478" s="1">
        <v>0.0426</v>
      </c>
      <c r="F3478" s="1">
        <v>0.0106</v>
      </c>
      <c r="G3478" s="1">
        <v>5.22</v>
      </c>
    </row>
    <row r="3479" spans="1:7">
      <c r="A3479" s="1" t="s">
        <v>335</v>
      </c>
      <c r="B3479" s="1">
        <v>2801</v>
      </c>
      <c r="C3479" s="1" t="s">
        <v>3708</v>
      </c>
      <c r="D3479" s="1" t="s">
        <v>220</v>
      </c>
      <c r="E3479" s="1">
        <v>0.0426</v>
      </c>
      <c r="F3479" s="1">
        <v>0.317</v>
      </c>
      <c r="G3479" s="1">
        <v>35.05</v>
      </c>
    </row>
    <row r="3480" spans="1:7">
      <c r="A3480" s="1" t="s">
        <v>193</v>
      </c>
      <c r="B3480" s="1">
        <v>688015</v>
      </c>
      <c r="C3480" s="1" t="s">
        <v>3709</v>
      </c>
      <c r="D3480" s="1" t="s">
        <v>359</v>
      </c>
      <c r="E3480" s="1">
        <v>0.0423</v>
      </c>
      <c r="F3480" s="1">
        <v>0.7989</v>
      </c>
      <c r="G3480" s="1">
        <v>49.26</v>
      </c>
    </row>
    <row r="3481" spans="1:7">
      <c r="A3481" s="1" t="s">
        <v>335</v>
      </c>
      <c r="B3481" s="1">
        <v>2921</v>
      </c>
      <c r="C3481" s="1" t="s">
        <v>3710</v>
      </c>
      <c r="D3481" s="1" t="s">
        <v>283</v>
      </c>
      <c r="E3481" s="1">
        <v>0.0423</v>
      </c>
      <c r="F3481" s="1">
        <v>0.1004</v>
      </c>
      <c r="G3481" s="1">
        <v>18.53</v>
      </c>
    </row>
    <row r="3482" spans="1:7">
      <c r="A3482" s="1" t="s">
        <v>193</v>
      </c>
      <c r="B3482" s="1">
        <v>600188</v>
      </c>
      <c r="C3482" s="1" t="s">
        <v>3711</v>
      </c>
      <c r="D3482" s="1" t="s">
        <v>483</v>
      </c>
      <c r="E3482" s="1">
        <v>0.0421</v>
      </c>
      <c r="F3482" s="1">
        <v>0.0248</v>
      </c>
      <c r="G3482" s="1">
        <v>8.29</v>
      </c>
    </row>
    <row r="3483" spans="1:7">
      <c r="A3483" s="1" t="s">
        <v>335</v>
      </c>
      <c r="B3483" s="1">
        <v>2853</v>
      </c>
      <c r="C3483" s="1" t="s">
        <v>3712</v>
      </c>
      <c r="D3483" s="1" t="s">
        <v>263</v>
      </c>
      <c r="E3483" s="1">
        <v>0.042</v>
      </c>
      <c r="F3483" s="1">
        <v>0.0249</v>
      </c>
      <c r="G3483" s="1">
        <v>16.2</v>
      </c>
    </row>
    <row r="3484" spans="1:7">
      <c r="A3484" s="1" t="s">
        <v>335</v>
      </c>
      <c r="B3484" s="1">
        <v>300597</v>
      </c>
      <c r="C3484" s="1" t="s">
        <v>3713</v>
      </c>
      <c r="D3484" s="1" t="s">
        <v>386</v>
      </c>
      <c r="E3484" s="1">
        <v>0.0418</v>
      </c>
      <c r="F3484" s="1">
        <v>0.0203</v>
      </c>
      <c r="G3484" s="1">
        <v>11.18</v>
      </c>
    </row>
    <row r="3485" spans="1:7">
      <c r="A3485" s="1" t="s">
        <v>193</v>
      </c>
      <c r="B3485" s="1">
        <v>688189</v>
      </c>
      <c r="C3485" s="1" t="s">
        <v>3714</v>
      </c>
      <c r="E3485" s="1">
        <v>0.0417</v>
      </c>
      <c r="F3485" s="1">
        <v>0.0833</v>
      </c>
      <c r="G3485" s="1">
        <v>40.85</v>
      </c>
    </row>
    <row r="3486" spans="1:7">
      <c r="A3486" s="1" t="s">
        <v>193</v>
      </c>
      <c r="B3486" s="1">
        <v>603843</v>
      </c>
      <c r="C3486" s="1" t="s">
        <v>3715</v>
      </c>
      <c r="D3486" s="1" t="s">
        <v>285</v>
      </c>
      <c r="E3486" s="1">
        <v>0.0414</v>
      </c>
      <c r="F3486" s="1">
        <v>0.0113</v>
      </c>
      <c r="G3486" s="1">
        <v>4.04</v>
      </c>
    </row>
    <row r="3487" spans="1:7">
      <c r="A3487" s="1" t="s">
        <v>193</v>
      </c>
      <c r="B3487" s="1">
        <v>603258</v>
      </c>
      <c r="C3487" s="1" t="s">
        <v>3716</v>
      </c>
      <c r="D3487" s="1" t="s">
        <v>325</v>
      </c>
      <c r="E3487" s="1">
        <v>0.0408</v>
      </c>
      <c r="F3487" s="1">
        <v>0.6009</v>
      </c>
      <c r="G3487" s="1">
        <v>33.13</v>
      </c>
    </row>
    <row r="3488" spans="1:7">
      <c r="A3488" s="1" t="s">
        <v>335</v>
      </c>
      <c r="B3488" s="1">
        <v>703</v>
      </c>
      <c r="C3488" s="1" t="s">
        <v>3717</v>
      </c>
      <c r="D3488" s="1" t="s">
        <v>270</v>
      </c>
      <c r="E3488" s="1">
        <v>0.0402</v>
      </c>
      <c r="F3488" s="1">
        <v>0.0633</v>
      </c>
      <c r="G3488" s="1">
        <v>12.29</v>
      </c>
    </row>
    <row r="3489" spans="1:7">
      <c r="A3489" s="1" t="s">
        <v>193</v>
      </c>
      <c r="B3489" s="1">
        <v>600064</v>
      </c>
      <c r="C3489" s="1" t="s">
        <v>3718</v>
      </c>
      <c r="D3489" s="1" t="s">
        <v>212</v>
      </c>
      <c r="E3489" s="1">
        <v>0.04</v>
      </c>
      <c r="F3489" s="1">
        <v>0.0553</v>
      </c>
      <c r="G3489" s="1">
        <v>8.88</v>
      </c>
    </row>
    <row r="3490" spans="1:7">
      <c r="A3490" s="1" t="s">
        <v>193</v>
      </c>
      <c r="B3490" s="1">
        <v>600119</v>
      </c>
      <c r="C3490" s="1" t="s">
        <v>3719</v>
      </c>
      <c r="D3490" s="1" t="s">
        <v>287</v>
      </c>
      <c r="E3490" s="1">
        <v>0.0397</v>
      </c>
      <c r="F3490" s="1">
        <v>0.9048</v>
      </c>
      <c r="G3490" s="1">
        <v>5.41</v>
      </c>
    </row>
    <row r="3491" spans="1:7">
      <c r="A3491" s="1" t="s">
        <v>335</v>
      </c>
      <c r="B3491" s="1">
        <v>300190</v>
      </c>
      <c r="C3491" s="1" t="s">
        <v>3720</v>
      </c>
      <c r="D3491" s="1" t="s">
        <v>359</v>
      </c>
      <c r="E3491" s="1">
        <v>0.0396</v>
      </c>
      <c r="F3491" s="1">
        <v>0.1339</v>
      </c>
      <c r="G3491" s="1">
        <v>6.87</v>
      </c>
    </row>
    <row r="3492" spans="1:7">
      <c r="A3492" s="1" t="s">
        <v>193</v>
      </c>
      <c r="B3492" s="1">
        <v>603192</v>
      </c>
      <c r="C3492" s="1" t="s">
        <v>3721</v>
      </c>
      <c r="D3492" s="1" t="s">
        <v>309</v>
      </c>
      <c r="E3492" s="1">
        <v>0.0395</v>
      </c>
      <c r="F3492" s="1">
        <v>0.0148</v>
      </c>
      <c r="G3492" s="1">
        <v>24.1</v>
      </c>
    </row>
    <row r="3493" spans="1:7">
      <c r="A3493" s="1" t="s">
        <v>335</v>
      </c>
      <c r="B3493" s="1">
        <v>2377</v>
      </c>
      <c r="C3493" s="1" t="s">
        <v>3722</v>
      </c>
      <c r="D3493" s="1" t="s">
        <v>675</v>
      </c>
      <c r="E3493" s="1">
        <v>0.0393</v>
      </c>
      <c r="F3493" s="1">
        <v>0.0727</v>
      </c>
      <c r="G3493" s="1">
        <v>4.05</v>
      </c>
    </row>
    <row r="3494" spans="1:7">
      <c r="A3494" s="1" t="s">
        <v>193</v>
      </c>
      <c r="B3494" s="1">
        <v>603068</v>
      </c>
      <c r="C3494" s="1" t="s">
        <v>3723</v>
      </c>
      <c r="D3494" s="1" t="s">
        <v>228</v>
      </c>
      <c r="E3494" s="1">
        <v>0.0392</v>
      </c>
      <c r="F3494" s="1">
        <v>0.0627</v>
      </c>
      <c r="G3494" s="1">
        <v>74.19</v>
      </c>
    </row>
    <row r="3495" spans="1:7">
      <c r="A3495" s="1" t="s">
        <v>193</v>
      </c>
      <c r="B3495" s="1">
        <v>603979</v>
      </c>
      <c r="C3495" s="1" t="s">
        <v>3724</v>
      </c>
      <c r="D3495" s="1" t="s">
        <v>285</v>
      </c>
      <c r="E3495" s="1">
        <v>0.039</v>
      </c>
      <c r="F3495" s="1">
        <v>0.2137</v>
      </c>
      <c r="G3495" s="1">
        <v>9.05</v>
      </c>
    </row>
    <row r="3496" spans="1:7">
      <c r="A3496" s="1" t="s">
        <v>335</v>
      </c>
      <c r="B3496" s="1">
        <v>300137</v>
      </c>
      <c r="C3496" s="1" t="s">
        <v>3725</v>
      </c>
      <c r="D3496" s="1" t="s">
        <v>370</v>
      </c>
      <c r="E3496" s="1">
        <v>0.0388</v>
      </c>
      <c r="F3496" s="1">
        <v>0.0062</v>
      </c>
      <c r="G3496" s="1">
        <v>6.68</v>
      </c>
    </row>
    <row r="3497" spans="1:7">
      <c r="A3497" s="1" t="s">
        <v>193</v>
      </c>
      <c r="B3497" s="1">
        <v>600295</v>
      </c>
      <c r="C3497" s="1" t="s">
        <v>3726</v>
      </c>
      <c r="D3497" s="1" t="s">
        <v>222</v>
      </c>
      <c r="E3497" s="1">
        <v>0.0386</v>
      </c>
      <c r="F3497" s="1">
        <v>0.0031</v>
      </c>
      <c r="G3497" s="1">
        <v>7.5</v>
      </c>
    </row>
    <row r="3498" spans="1:7">
      <c r="A3498" s="1" t="s">
        <v>335</v>
      </c>
      <c r="B3498" s="1">
        <v>718</v>
      </c>
      <c r="C3498" s="1" t="s">
        <v>3727</v>
      </c>
      <c r="D3498" s="1" t="s">
        <v>212</v>
      </c>
      <c r="E3498" s="1">
        <v>0.0384</v>
      </c>
      <c r="F3498" s="1">
        <v>0.0888</v>
      </c>
      <c r="G3498" s="1">
        <v>3.33</v>
      </c>
    </row>
    <row r="3499" spans="1:7">
      <c r="A3499" s="1" t="s">
        <v>335</v>
      </c>
      <c r="B3499" s="1">
        <v>300514</v>
      </c>
      <c r="C3499" s="1" t="s">
        <v>3728</v>
      </c>
      <c r="D3499" s="1" t="s">
        <v>370</v>
      </c>
      <c r="E3499" s="1">
        <v>0.0381</v>
      </c>
      <c r="F3499" s="1">
        <v>0.0082</v>
      </c>
      <c r="G3499" s="1">
        <v>10.83</v>
      </c>
    </row>
    <row r="3500" spans="1:7">
      <c r="A3500" s="1" t="s">
        <v>193</v>
      </c>
      <c r="B3500" s="1">
        <v>600496</v>
      </c>
      <c r="C3500" s="1" t="s">
        <v>3729</v>
      </c>
      <c r="D3500" s="1" t="s">
        <v>305</v>
      </c>
      <c r="E3500" s="1">
        <v>0.0375</v>
      </c>
      <c r="F3500" s="1">
        <v>0.148</v>
      </c>
      <c r="G3500" s="1">
        <v>3.48</v>
      </c>
    </row>
    <row r="3501" spans="1:7">
      <c r="A3501" s="1" t="s">
        <v>193</v>
      </c>
      <c r="B3501" s="1">
        <v>603099</v>
      </c>
      <c r="C3501" s="1" t="s">
        <v>3730</v>
      </c>
      <c r="D3501" s="1" t="s">
        <v>235</v>
      </c>
      <c r="E3501" s="1">
        <v>0.0375</v>
      </c>
      <c r="F3501" s="1">
        <v>0.0274</v>
      </c>
      <c r="G3501" s="1">
        <v>7.86</v>
      </c>
    </row>
    <row r="3502" spans="1:7">
      <c r="A3502" s="1" t="s">
        <v>193</v>
      </c>
      <c r="B3502" s="1">
        <v>603848</v>
      </c>
      <c r="C3502" s="1" t="s">
        <v>3731</v>
      </c>
      <c r="D3502" s="1" t="s">
        <v>263</v>
      </c>
      <c r="E3502" s="1">
        <v>0.0375</v>
      </c>
      <c r="F3502" s="1">
        <v>0.0119</v>
      </c>
      <c r="G3502" s="1">
        <v>12.15</v>
      </c>
    </row>
    <row r="3503" spans="1:7">
      <c r="A3503" s="1" t="s">
        <v>193</v>
      </c>
      <c r="B3503" s="1">
        <v>900937</v>
      </c>
      <c r="C3503" s="1" t="s">
        <v>3732</v>
      </c>
      <c r="E3503" s="1">
        <v>0.0375</v>
      </c>
      <c r="F3503" s="1">
        <v>0.0246</v>
      </c>
      <c r="G3503" s="1">
        <v>0.116</v>
      </c>
    </row>
    <row r="3504" spans="1:7">
      <c r="A3504" s="1" t="s">
        <v>193</v>
      </c>
      <c r="B3504" s="1">
        <v>601330</v>
      </c>
      <c r="C3504" s="1" t="s">
        <v>3733</v>
      </c>
      <c r="D3504" s="1" t="s">
        <v>230</v>
      </c>
      <c r="E3504" s="1">
        <v>0.037</v>
      </c>
      <c r="F3504" s="1">
        <v>0.0261</v>
      </c>
      <c r="G3504" s="1">
        <v>9.67</v>
      </c>
    </row>
    <row r="3505" spans="1:7">
      <c r="A3505" s="1" t="s">
        <v>335</v>
      </c>
      <c r="B3505" s="1">
        <v>2379</v>
      </c>
      <c r="C3505" s="1" t="s">
        <v>3734</v>
      </c>
      <c r="D3505" s="1" t="s">
        <v>222</v>
      </c>
      <c r="E3505" s="1">
        <v>0.037</v>
      </c>
      <c r="F3505" s="1">
        <v>0.1679</v>
      </c>
      <c r="G3505" s="1">
        <v>3.01</v>
      </c>
    </row>
    <row r="3506" spans="1:7">
      <c r="A3506" s="1" t="s">
        <v>193</v>
      </c>
      <c r="B3506" s="1">
        <v>600557</v>
      </c>
      <c r="C3506" s="1" t="s">
        <v>3735</v>
      </c>
      <c r="D3506" s="1" t="s">
        <v>233</v>
      </c>
      <c r="E3506" s="1">
        <v>0.0369</v>
      </c>
      <c r="F3506" s="1">
        <v>0.0598</v>
      </c>
      <c r="G3506" s="1">
        <v>13.42</v>
      </c>
    </row>
    <row r="3507" spans="1:7">
      <c r="A3507" s="1" t="s">
        <v>193</v>
      </c>
      <c r="B3507" s="1">
        <v>601985</v>
      </c>
      <c r="C3507" s="1" t="s">
        <v>3736</v>
      </c>
      <c r="D3507" s="1" t="s">
        <v>230</v>
      </c>
      <c r="E3507" s="1">
        <v>0.0369</v>
      </c>
      <c r="F3507" s="1">
        <v>0.0025</v>
      </c>
      <c r="G3507" s="1">
        <v>4.33</v>
      </c>
    </row>
    <row r="3508" spans="1:7">
      <c r="A3508" s="1" t="s">
        <v>335</v>
      </c>
      <c r="B3508" s="1">
        <v>709</v>
      </c>
      <c r="C3508" s="1" t="s">
        <v>3737</v>
      </c>
      <c r="D3508" s="1" t="s">
        <v>365</v>
      </c>
      <c r="E3508" s="1">
        <v>0.0369</v>
      </c>
      <c r="F3508" s="1">
        <v>0.0168</v>
      </c>
      <c r="G3508" s="1">
        <v>2.05</v>
      </c>
    </row>
    <row r="3509" spans="1:7">
      <c r="A3509" s="1" t="s">
        <v>335</v>
      </c>
      <c r="B3509" s="1">
        <v>300118</v>
      </c>
      <c r="C3509" s="1" t="s">
        <v>3738</v>
      </c>
      <c r="D3509" s="1" t="s">
        <v>408</v>
      </c>
      <c r="E3509" s="1">
        <v>0.0365</v>
      </c>
      <c r="F3509" s="1">
        <v>0.1906</v>
      </c>
      <c r="G3509" s="1">
        <v>11.89</v>
      </c>
    </row>
    <row r="3510" spans="1:7">
      <c r="A3510" s="1" t="s">
        <v>335</v>
      </c>
      <c r="B3510" s="1">
        <v>2084</v>
      </c>
      <c r="C3510" s="1" t="s">
        <v>3739</v>
      </c>
      <c r="D3510" s="1" t="s">
        <v>263</v>
      </c>
      <c r="E3510" s="1">
        <v>0.0363</v>
      </c>
      <c r="F3510" s="1">
        <v>0.1101</v>
      </c>
      <c r="G3510" s="1">
        <v>5.03</v>
      </c>
    </row>
    <row r="3511" spans="1:7">
      <c r="A3511" s="1" t="s">
        <v>193</v>
      </c>
      <c r="B3511" s="1">
        <v>688101</v>
      </c>
      <c r="C3511" s="1" t="s">
        <v>3740</v>
      </c>
      <c r="D3511" s="1" t="s">
        <v>359</v>
      </c>
      <c r="E3511" s="1">
        <v>0.036</v>
      </c>
      <c r="F3511" s="1">
        <v>0.2793</v>
      </c>
      <c r="G3511" s="1">
        <v>19.32</v>
      </c>
    </row>
    <row r="3512" spans="1:7">
      <c r="A3512" s="1" t="s">
        <v>335</v>
      </c>
      <c r="B3512" s="1">
        <v>300682</v>
      </c>
      <c r="C3512" s="1" t="s">
        <v>3741</v>
      </c>
      <c r="D3512" s="1" t="s">
        <v>325</v>
      </c>
      <c r="E3512" s="1">
        <v>0.0356</v>
      </c>
      <c r="F3512" s="1">
        <v>0.1764</v>
      </c>
      <c r="G3512" s="1">
        <v>28.81</v>
      </c>
    </row>
    <row r="3513" spans="1:7">
      <c r="A3513" s="1" t="s">
        <v>335</v>
      </c>
      <c r="B3513" s="1">
        <v>300447</v>
      </c>
      <c r="C3513" s="1" t="s">
        <v>3742</v>
      </c>
      <c r="D3513" s="1" t="s">
        <v>220</v>
      </c>
      <c r="E3513" s="1">
        <v>0.0355</v>
      </c>
      <c r="F3513" s="1">
        <v>0.1074</v>
      </c>
      <c r="G3513" s="1">
        <v>10.38</v>
      </c>
    </row>
    <row r="3514" spans="1:7">
      <c r="A3514" s="1" t="s">
        <v>335</v>
      </c>
      <c r="B3514" s="1">
        <v>153</v>
      </c>
      <c r="C3514" s="1" t="s">
        <v>3743</v>
      </c>
      <c r="D3514" s="1" t="s">
        <v>342</v>
      </c>
      <c r="E3514" s="1">
        <v>0.0354</v>
      </c>
      <c r="F3514" s="1">
        <v>0.1634</v>
      </c>
      <c r="G3514" s="1">
        <v>7.07</v>
      </c>
    </row>
    <row r="3515" spans="1:7">
      <c r="A3515" s="1" t="s">
        <v>335</v>
      </c>
      <c r="B3515" s="1">
        <v>200992</v>
      </c>
      <c r="C3515" s="1" t="s">
        <v>3744</v>
      </c>
      <c r="E3515" s="1">
        <v>0.0352</v>
      </c>
      <c r="F3515" s="1">
        <v>0.0012</v>
      </c>
      <c r="G3515" s="1">
        <v>2.59</v>
      </c>
    </row>
    <row r="3516" spans="1:7">
      <c r="A3516" s="1" t="s">
        <v>193</v>
      </c>
      <c r="B3516" s="1">
        <v>603041</v>
      </c>
      <c r="C3516" s="1" t="s">
        <v>3745</v>
      </c>
      <c r="D3516" s="1" t="s">
        <v>309</v>
      </c>
      <c r="E3516" s="1">
        <v>0.0346</v>
      </c>
      <c r="F3516" s="1">
        <v>0.4814</v>
      </c>
      <c r="G3516" s="1">
        <v>18.73</v>
      </c>
    </row>
    <row r="3517" spans="1:7">
      <c r="A3517" s="1" t="s">
        <v>193</v>
      </c>
      <c r="B3517" s="1">
        <v>600853</v>
      </c>
      <c r="C3517" s="1" t="s">
        <v>3746</v>
      </c>
      <c r="D3517" s="1" t="s">
        <v>285</v>
      </c>
      <c r="E3517" s="1">
        <v>0.0343</v>
      </c>
      <c r="F3517" s="1">
        <v>0.1962</v>
      </c>
      <c r="G3517" s="1">
        <v>3.8</v>
      </c>
    </row>
    <row r="3518" spans="1:7">
      <c r="A3518" s="1" t="s">
        <v>335</v>
      </c>
      <c r="B3518" s="1">
        <v>300776</v>
      </c>
      <c r="C3518" s="1" t="s">
        <v>3747</v>
      </c>
      <c r="D3518" s="1" t="s">
        <v>318</v>
      </c>
      <c r="E3518" s="1">
        <v>0.0342</v>
      </c>
      <c r="F3518" s="1">
        <v>0.0299</v>
      </c>
      <c r="G3518" s="1">
        <v>127.9</v>
      </c>
    </row>
    <row r="3519" spans="1:7">
      <c r="A3519" s="1" t="s">
        <v>335</v>
      </c>
      <c r="B3519" s="1">
        <v>2382</v>
      </c>
      <c r="C3519" s="1" t="s">
        <v>3748</v>
      </c>
      <c r="D3519" s="1" t="s">
        <v>642</v>
      </c>
      <c r="E3519" s="1">
        <v>0.034</v>
      </c>
      <c r="F3519" s="1">
        <v>0.8375</v>
      </c>
      <c r="G3519" s="1">
        <v>16.12</v>
      </c>
    </row>
    <row r="3520" spans="1:7">
      <c r="A3520" s="1" t="s">
        <v>193</v>
      </c>
      <c r="B3520" s="1">
        <v>600968</v>
      </c>
      <c r="C3520" s="1" t="s">
        <v>3749</v>
      </c>
      <c r="D3520" s="1" t="s">
        <v>654</v>
      </c>
      <c r="E3520" s="1">
        <v>0.0338</v>
      </c>
      <c r="F3520" s="1">
        <v>0.0531</v>
      </c>
      <c r="G3520" s="1">
        <v>2.32</v>
      </c>
    </row>
    <row r="3521" spans="1:7">
      <c r="A3521" s="1" t="s">
        <v>335</v>
      </c>
      <c r="B3521" s="1">
        <v>2208</v>
      </c>
      <c r="C3521" s="1" t="s">
        <v>3750</v>
      </c>
      <c r="D3521" s="1" t="s">
        <v>212</v>
      </c>
      <c r="E3521" s="1">
        <v>0.0333</v>
      </c>
      <c r="F3521" s="1">
        <v>0.0058</v>
      </c>
      <c r="G3521" s="1">
        <v>7.49</v>
      </c>
    </row>
    <row r="3522" spans="1:7">
      <c r="A3522" s="1" t="s">
        <v>193</v>
      </c>
      <c r="B3522" s="1">
        <v>603298</v>
      </c>
      <c r="C3522" s="1" t="s">
        <v>3751</v>
      </c>
      <c r="D3522" s="1" t="s">
        <v>318</v>
      </c>
      <c r="E3522" s="1">
        <v>0.0332</v>
      </c>
      <c r="F3522" s="1">
        <v>0.1624</v>
      </c>
      <c r="G3522" s="1">
        <v>13.05</v>
      </c>
    </row>
    <row r="3523" spans="1:7">
      <c r="A3523" s="1" t="s">
        <v>335</v>
      </c>
      <c r="B3523" s="1">
        <v>300717</v>
      </c>
      <c r="C3523" s="1" t="s">
        <v>3752</v>
      </c>
      <c r="D3523" s="1" t="s">
        <v>309</v>
      </c>
      <c r="E3523" s="1">
        <v>0.0331</v>
      </c>
      <c r="F3523" s="1">
        <v>0.005</v>
      </c>
      <c r="G3523" s="1">
        <v>13.86</v>
      </c>
    </row>
    <row r="3524" spans="1:7">
      <c r="A3524" s="1" t="s">
        <v>193</v>
      </c>
      <c r="B3524" s="1">
        <v>600097</v>
      </c>
      <c r="C3524" s="1" t="s">
        <v>3753</v>
      </c>
      <c r="D3524" s="1" t="s">
        <v>214</v>
      </c>
      <c r="E3524" s="1">
        <v>0.0325</v>
      </c>
      <c r="F3524" s="1">
        <v>0.0044</v>
      </c>
      <c r="G3524" s="1">
        <v>9.29</v>
      </c>
    </row>
    <row r="3525" spans="1:7">
      <c r="A3525" s="1" t="s">
        <v>335</v>
      </c>
      <c r="B3525" s="1">
        <v>300232</v>
      </c>
      <c r="C3525" s="1" t="s">
        <v>3754</v>
      </c>
      <c r="D3525" s="1" t="s">
        <v>546</v>
      </c>
      <c r="E3525" s="1">
        <v>0.0324</v>
      </c>
      <c r="F3525" s="1">
        <v>0.2698</v>
      </c>
      <c r="G3525" s="1">
        <v>8.96</v>
      </c>
    </row>
    <row r="3526" spans="1:7">
      <c r="A3526" s="1" t="s">
        <v>193</v>
      </c>
      <c r="B3526" s="1">
        <v>601616</v>
      </c>
      <c r="C3526" s="1" t="s">
        <v>3755</v>
      </c>
      <c r="D3526" s="1" t="s">
        <v>220</v>
      </c>
      <c r="E3526" s="1">
        <v>0.0323</v>
      </c>
      <c r="F3526" s="1">
        <v>0.2668</v>
      </c>
      <c r="G3526" s="1">
        <v>3.46</v>
      </c>
    </row>
    <row r="3527" spans="1:7">
      <c r="A3527" s="1" t="s">
        <v>193</v>
      </c>
      <c r="B3527" s="1">
        <v>600732</v>
      </c>
      <c r="C3527" s="1" t="s">
        <v>3756</v>
      </c>
      <c r="D3527" s="1" t="s">
        <v>212</v>
      </c>
      <c r="E3527" s="1">
        <v>0.0322</v>
      </c>
      <c r="F3527" s="1">
        <v>0.7497</v>
      </c>
      <c r="G3527" s="1">
        <v>7.73</v>
      </c>
    </row>
    <row r="3528" spans="1:7">
      <c r="A3528" s="1" t="s">
        <v>193</v>
      </c>
      <c r="B3528" s="1">
        <v>603712</v>
      </c>
      <c r="C3528" s="1" t="s">
        <v>3757</v>
      </c>
      <c r="D3528" s="1" t="s">
        <v>245</v>
      </c>
      <c r="E3528" s="1">
        <v>0.0322</v>
      </c>
      <c r="F3528" s="1">
        <v>0.5701</v>
      </c>
      <c r="G3528" s="1">
        <v>26.28</v>
      </c>
    </row>
    <row r="3529" spans="1:7">
      <c r="A3529" s="1" t="s">
        <v>335</v>
      </c>
      <c r="B3529" s="1">
        <v>2322</v>
      </c>
      <c r="C3529" s="1" t="s">
        <v>3758</v>
      </c>
      <c r="D3529" s="1" t="s">
        <v>220</v>
      </c>
      <c r="E3529" s="1">
        <v>0.0322</v>
      </c>
      <c r="F3529" s="1">
        <v>0.3994</v>
      </c>
      <c r="G3529" s="1">
        <v>11.78</v>
      </c>
    </row>
    <row r="3530" spans="1:7">
      <c r="A3530" s="1" t="s">
        <v>335</v>
      </c>
      <c r="B3530" s="1">
        <v>300795</v>
      </c>
      <c r="C3530" s="1" t="s">
        <v>3759</v>
      </c>
      <c r="D3530" s="1" t="s">
        <v>359</v>
      </c>
      <c r="E3530" s="1">
        <v>0.031</v>
      </c>
      <c r="F3530" s="1">
        <v>0.907</v>
      </c>
      <c r="G3530" s="1">
        <v>20.8</v>
      </c>
    </row>
    <row r="3531" spans="1:7">
      <c r="A3531" s="1" t="s">
        <v>193</v>
      </c>
      <c r="B3531" s="1">
        <v>688399</v>
      </c>
      <c r="C3531" s="1" t="s">
        <v>3760</v>
      </c>
      <c r="D3531" s="1" t="s">
        <v>438</v>
      </c>
      <c r="E3531" s="1">
        <v>0.0309</v>
      </c>
      <c r="F3531" s="1">
        <v>0.9588</v>
      </c>
      <c r="G3531" s="1">
        <v>120.41</v>
      </c>
    </row>
    <row r="3532" spans="1:7">
      <c r="A3532" s="1" t="s">
        <v>335</v>
      </c>
      <c r="B3532" s="1">
        <v>2732</v>
      </c>
      <c r="C3532" s="1" t="s">
        <v>3761</v>
      </c>
      <c r="D3532" s="1" t="s">
        <v>348</v>
      </c>
      <c r="E3532" s="1">
        <v>0.0307</v>
      </c>
      <c r="F3532" s="1">
        <v>0.1373</v>
      </c>
      <c r="G3532" s="1">
        <v>18.45</v>
      </c>
    </row>
    <row r="3533" spans="1:7">
      <c r="A3533" s="1" t="s">
        <v>335</v>
      </c>
      <c r="B3533" s="1">
        <v>28</v>
      </c>
      <c r="C3533" s="1" t="s">
        <v>3762</v>
      </c>
      <c r="D3533" s="1" t="s">
        <v>543</v>
      </c>
      <c r="E3533" s="1">
        <v>0.0304</v>
      </c>
      <c r="F3533" s="1">
        <v>0.0165</v>
      </c>
      <c r="G3533" s="1">
        <v>41.28</v>
      </c>
    </row>
    <row r="3534" spans="1:7">
      <c r="A3534" s="1" t="s">
        <v>193</v>
      </c>
      <c r="B3534" s="1">
        <v>603297</v>
      </c>
      <c r="C3534" s="1" t="s">
        <v>3763</v>
      </c>
      <c r="D3534" s="1" t="s">
        <v>546</v>
      </c>
      <c r="E3534" s="1">
        <v>0.0303</v>
      </c>
      <c r="F3534" s="1">
        <v>0.1566</v>
      </c>
      <c r="G3534" s="1">
        <v>34.47</v>
      </c>
    </row>
    <row r="3535" spans="1:7">
      <c r="A3535" s="1" t="s">
        <v>335</v>
      </c>
      <c r="B3535" s="1">
        <v>2478</v>
      </c>
      <c r="C3535" s="1" t="s">
        <v>3764</v>
      </c>
      <c r="D3535" s="1" t="s">
        <v>365</v>
      </c>
      <c r="E3535" s="1">
        <v>0.0298</v>
      </c>
      <c r="F3535" s="1">
        <v>0.0013</v>
      </c>
      <c r="G3535" s="1">
        <v>5.1</v>
      </c>
    </row>
    <row r="3536" spans="1:7">
      <c r="A3536" s="1" t="s">
        <v>335</v>
      </c>
      <c r="B3536" s="1">
        <v>2053</v>
      </c>
      <c r="C3536" s="1" t="s">
        <v>3765</v>
      </c>
      <c r="D3536" s="1" t="s">
        <v>257</v>
      </c>
      <c r="E3536" s="1">
        <v>0.0291</v>
      </c>
      <c r="F3536" s="1">
        <v>0.0055</v>
      </c>
      <c r="G3536" s="1">
        <v>6.76</v>
      </c>
    </row>
    <row r="3537" spans="1:7">
      <c r="A3537" s="1" t="s">
        <v>193</v>
      </c>
      <c r="B3537" s="1">
        <v>600422</v>
      </c>
      <c r="C3537" s="1" t="s">
        <v>3766</v>
      </c>
      <c r="D3537" s="1" t="s">
        <v>233</v>
      </c>
      <c r="E3537" s="1">
        <v>0.029</v>
      </c>
      <c r="F3537" s="1">
        <v>0.0739</v>
      </c>
      <c r="G3537" s="1">
        <v>9.67</v>
      </c>
    </row>
    <row r="3538" spans="1:7">
      <c r="A3538" s="1" t="s">
        <v>193</v>
      </c>
      <c r="B3538" s="1">
        <v>603335</v>
      </c>
      <c r="C3538" s="1" t="s">
        <v>3767</v>
      </c>
      <c r="D3538" s="1" t="s">
        <v>283</v>
      </c>
      <c r="E3538" s="1">
        <v>0.0286</v>
      </c>
      <c r="F3538" s="1">
        <v>0.0801</v>
      </c>
      <c r="G3538" s="1">
        <v>4.41</v>
      </c>
    </row>
    <row r="3539" spans="1:7">
      <c r="A3539" s="1" t="s">
        <v>335</v>
      </c>
      <c r="B3539" s="1">
        <v>657</v>
      </c>
      <c r="C3539" s="1" t="s">
        <v>3768</v>
      </c>
      <c r="D3539" s="1" t="s">
        <v>1590</v>
      </c>
      <c r="E3539" s="1">
        <v>0.0286</v>
      </c>
      <c r="F3539" s="1">
        <v>0.023</v>
      </c>
      <c r="G3539" s="1">
        <v>5.66</v>
      </c>
    </row>
    <row r="3540" spans="1:7">
      <c r="A3540" s="1" t="s">
        <v>335</v>
      </c>
      <c r="B3540" s="1">
        <v>2360</v>
      </c>
      <c r="C3540" s="1" t="s">
        <v>3769</v>
      </c>
      <c r="D3540" s="1" t="s">
        <v>309</v>
      </c>
      <c r="E3540" s="1">
        <v>0.0284</v>
      </c>
      <c r="F3540" s="1">
        <v>0.0052</v>
      </c>
      <c r="G3540" s="1">
        <v>4.92</v>
      </c>
    </row>
    <row r="3541" spans="1:7">
      <c r="A3541" s="1" t="s">
        <v>335</v>
      </c>
      <c r="B3541" s="1">
        <v>300520</v>
      </c>
      <c r="C3541" s="1" t="s">
        <v>3770</v>
      </c>
      <c r="D3541" s="1" t="s">
        <v>325</v>
      </c>
      <c r="E3541" s="1">
        <v>0.0284</v>
      </c>
      <c r="F3541" s="1">
        <v>0.0643</v>
      </c>
      <c r="G3541" s="1">
        <v>17.11</v>
      </c>
    </row>
    <row r="3542" spans="1:7">
      <c r="A3542" s="1" t="s">
        <v>335</v>
      </c>
      <c r="B3542" s="1">
        <v>300541</v>
      </c>
      <c r="C3542" s="1" t="s">
        <v>3771</v>
      </c>
      <c r="D3542" s="1" t="s">
        <v>455</v>
      </c>
      <c r="E3542" s="1">
        <v>0.0284</v>
      </c>
      <c r="F3542" s="1">
        <v>0.5675</v>
      </c>
      <c r="G3542" s="1">
        <v>21.18</v>
      </c>
    </row>
    <row r="3543" spans="1:7">
      <c r="A3543" s="1" t="s">
        <v>335</v>
      </c>
      <c r="B3543" s="1">
        <v>2661</v>
      </c>
      <c r="C3543" s="1" t="s">
        <v>3772</v>
      </c>
      <c r="D3543" s="1" t="s">
        <v>348</v>
      </c>
      <c r="E3543" s="1">
        <v>0.0283</v>
      </c>
      <c r="F3543" s="1">
        <v>0.3631</v>
      </c>
      <c r="G3543" s="1">
        <v>17.68</v>
      </c>
    </row>
    <row r="3544" spans="1:7">
      <c r="A3544" s="1" t="s">
        <v>335</v>
      </c>
      <c r="B3544" s="1">
        <v>2936</v>
      </c>
      <c r="C3544" s="1" t="s">
        <v>3773</v>
      </c>
      <c r="D3544" s="1" t="s">
        <v>1455</v>
      </c>
      <c r="E3544" s="1">
        <v>0.0283</v>
      </c>
      <c r="F3544" s="1">
        <v>0.0051</v>
      </c>
      <c r="G3544" s="1">
        <v>3.85</v>
      </c>
    </row>
    <row r="3545" spans="1:7">
      <c r="A3545" s="1" t="s">
        <v>193</v>
      </c>
      <c r="B3545" s="1">
        <v>603817</v>
      </c>
      <c r="C3545" s="1" t="s">
        <v>3774</v>
      </c>
      <c r="D3545" s="1" t="s">
        <v>2040</v>
      </c>
      <c r="E3545" s="1">
        <v>0.0282</v>
      </c>
      <c r="F3545" s="1">
        <v>0.0269</v>
      </c>
      <c r="G3545" s="1">
        <v>6</v>
      </c>
    </row>
    <row r="3546" spans="1:7">
      <c r="A3546" s="1" t="s">
        <v>193</v>
      </c>
      <c r="B3546" s="1">
        <v>601228</v>
      </c>
      <c r="C3546" s="1" t="s">
        <v>3775</v>
      </c>
      <c r="D3546" s="1" t="s">
        <v>195</v>
      </c>
      <c r="E3546" s="1">
        <v>0.0279</v>
      </c>
      <c r="F3546" s="1">
        <v>0.0013</v>
      </c>
      <c r="G3546" s="1">
        <v>3.2</v>
      </c>
    </row>
    <row r="3547" spans="1:7">
      <c r="A3547" s="1" t="s">
        <v>193</v>
      </c>
      <c r="B3547" s="1">
        <v>601225</v>
      </c>
      <c r="C3547" s="1" t="s">
        <v>3776</v>
      </c>
      <c r="D3547" s="1" t="s">
        <v>483</v>
      </c>
      <c r="E3547" s="1">
        <v>0.0276</v>
      </c>
      <c r="F3547" s="1">
        <v>0.1102</v>
      </c>
      <c r="G3547" s="1">
        <v>7.54</v>
      </c>
    </row>
    <row r="3548" spans="1:7">
      <c r="A3548" s="1" t="s">
        <v>335</v>
      </c>
      <c r="B3548" s="1">
        <v>61</v>
      </c>
      <c r="C3548" s="1" t="s">
        <v>3777</v>
      </c>
      <c r="D3548" s="1" t="s">
        <v>497</v>
      </c>
      <c r="E3548" s="1">
        <v>0.0276</v>
      </c>
      <c r="F3548" s="1">
        <v>0.3424</v>
      </c>
      <c r="G3548" s="1">
        <v>7.72</v>
      </c>
    </row>
    <row r="3549" spans="1:7">
      <c r="A3549" s="1" t="s">
        <v>193</v>
      </c>
      <c r="B3549" s="1">
        <v>600929</v>
      </c>
      <c r="C3549" s="1" t="s">
        <v>3778</v>
      </c>
      <c r="D3549" s="1" t="s">
        <v>348</v>
      </c>
      <c r="E3549" s="1">
        <v>0.0274</v>
      </c>
      <c r="F3549" s="1">
        <v>0.0157</v>
      </c>
      <c r="G3549" s="1">
        <v>5.78</v>
      </c>
    </row>
    <row r="3550" spans="1:7">
      <c r="A3550" s="1" t="s">
        <v>335</v>
      </c>
      <c r="B3550" s="1">
        <v>2788</v>
      </c>
      <c r="C3550" s="1" t="s">
        <v>3779</v>
      </c>
      <c r="D3550" s="1" t="s">
        <v>543</v>
      </c>
      <c r="E3550" s="1">
        <v>0.0273</v>
      </c>
      <c r="F3550" s="1">
        <v>0.078</v>
      </c>
      <c r="G3550" s="1">
        <v>8.51</v>
      </c>
    </row>
    <row r="3551" spans="1:7">
      <c r="A3551" s="1" t="s">
        <v>335</v>
      </c>
      <c r="B3551" s="1">
        <v>300129</v>
      </c>
      <c r="C3551" s="1" t="s">
        <v>3780</v>
      </c>
      <c r="D3551" s="1" t="s">
        <v>220</v>
      </c>
      <c r="E3551" s="1">
        <v>0.0272</v>
      </c>
      <c r="F3551" s="1">
        <v>0.1272</v>
      </c>
      <c r="G3551" s="1">
        <v>4.06</v>
      </c>
    </row>
    <row r="3552" spans="1:7">
      <c r="A3552" s="1" t="s">
        <v>335</v>
      </c>
      <c r="B3552" s="1">
        <v>300680</v>
      </c>
      <c r="C3552" s="1" t="s">
        <v>3781</v>
      </c>
      <c r="D3552" s="1" t="s">
        <v>283</v>
      </c>
      <c r="E3552" s="1">
        <v>0.0271</v>
      </c>
      <c r="F3552" s="1">
        <v>0.6017</v>
      </c>
      <c r="G3552" s="1">
        <v>23.1</v>
      </c>
    </row>
    <row r="3553" spans="1:7">
      <c r="A3553" s="1" t="s">
        <v>335</v>
      </c>
      <c r="B3553" s="1">
        <v>300080</v>
      </c>
      <c r="C3553" s="1" t="s">
        <v>3782</v>
      </c>
      <c r="D3553" s="1" t="s">
        <v>448</v>
      </c>
      <c r="E3553" s="1">
        <v>0.027</v>
      </c>
      <c r="F3553" s="1">
        <v>0.8229</v>
      </c>
      <c r="G3553" s="1">
        <v>5.48</v>
      </c>
    </row>
    <row r="3554" spans="1:7">
      <c r="A3554" s="1" t="s">
        <v>335</v>
      </c>
      <c r="B3554" s="1">
        <v>591</v>
      </c>
      <c r="C3554" s="1" t="s">
        <v>3783</v>
      </c>
      <c r="D3554" s="1" t="s">
        <v>230</v>
      </c>
      <c r="E3554" s="1">
        <v>0.0268</v>
      </c>
      <c r="F3554" s="1">
        <v>0.061</v>
      </c>
      <c r="G3554" s="1">
        <v>3.33</v>
      </c>
    </row>
    <row r="3555" spans="1:7">
      <c r="A3555" s="1" t="s">
        <v>335</v>
      </c>
      <c r="B3555" s="1">
        <v>961</v>
      </c>
      <c r="C3555" s="1" t="s">
        <v>3784</v>
      </c>
      <c r="D3555" s="1" t="s">
        <v>212</v>
      </c>
      <c r="E3555" s="1">
        <v>0.0267</v>
      </c>
      <c r="F3555" s="1">
        <v>0.1471</v>
      </c>
      <c r="G3555" s="1">
        <v>8.09</v>
      </c>
    </row>
    <row r="3556" spans="1:7">
      <c r="A3556" s="1" t="s">
        <v>335</v>
      </c>
      <c r="B3556" s="1">
        <v>2922</v>
      </c>
      <c r="C3556" s="1" t="s">
        <v>3785</v>
      </c>
      <c r="D3556" s="1" t="s">
        <v>220</v>
      </c>
      <c r="E3556" s="1">
        <v>0.0266</v>
      </c>
      <c r="F3556" s="1">
        <v>0.0071</v>
      </c>
      <c r="G3556" s="1">
        <v>12.34</v>
      </c>
    </row>
    <row r="3557" spans="1:7">
      <c r="A3557" s="1" t="s">
        <v>193</v>
      </c>
      <c r="B3557" s="1">
        <v>600702</v>
      </c>
      <c r="C3557" s="1" t="s">
        <v>3786</v>
      </c>
      <c r="D3557" s="1" t="s">
        <v>311</v>
      </c>
      <c r="E3557" s="1">
        <v>0.0261</v>
      </c>
      <c r="F3557" s="1">
        <v>0.2325</v>
      </c>
      <c r="G3557" s="1">
        <v>24.02</v>
      </c>
    </row>
    <row r="3558" spans="1:7">
      <c r="A3558" s="1" t="s">
        <v>335</v>
      </c>
      <c r="B3558" s="1">
        <v>2124</v>
      </c>
      <c r="C3558" s="1" t="s">
        <v>3787</v>
      </c>
      <c r="D3558" s="1" t="s">
        <v>214</v>
      </c>
      <c r="E3558" s="1">
        <v>0.0261</v>
      </c>
      <c r="F3558" s="1">
        <v>0.3682</v>
      </c>
      <c r="G3558" s="1">
        <v>12.56</v>
      </c>
    </row>
    <row r="3559" spans="1:7">
      <c r="A3559" s="1" t="s">
        <v>193</v>
      </c>
      <c r="B3559" s="1">
        <v>600833</v>
      </c>
      <c r="C3559" s="1" t="s">
        <v>3788</v>
      </c>
      <c r="D3559" s="1" t="s">
        <v>543</v>
      </c>
      <c r="E3559" s="1">
        <v>0.0256</v>
      </c>
      <c r="F3559" s="1">
        <v>0.0602</v>
      </c>
      <c r="G3559" s="1">
        <v>9.56</v>
      </c>
    </row>
    <row r="3560" spans="1:7">
      <c r="A3560" s="1" t="s">
        <v>193</v>
      </c>
      <c r="B3560" s="1">
        <v>603128</v>
      </c>
      <c r="C3560" s="1" t="s">
        <v>3789</v>
      </c>
      <c r="D3560" s="1" t="s">
        <v>287</v>
      </c>
      <c r="E3560" s="1">
        <v>0.0254</v>
      </c>
      <c r="F3560" s="1">
        <v>0.2399</v>
      </c>
      <c r="G3560" s="1">
        <v>5.66</v>
      </c>
    </row>
    <row r="3561" spans="1:7">
      <c r="A3561" s="1" t="s">
        <v>193</v>
      </c>
      <c r="B3561" s="1">
        <v>600993</v>
      </c>
      <c r="C3561" s="1" t="s">
        <v>3790</v>
      </c>
      <c r="D3561" s="1" t="s">
        <v>233</v>
      </c>
      <c r="E3561" s="1">
        <v>0.0251</v>
      </c>
      <c r="F3561" s="1">
        <v>0.0424</v>
      </c>
      <c r="G3561" s="1">
        <v>16.3</v>
      </c>
    </row>
    <row r="3562" spans="1:7">
      <c r="A3562" s="1" t="s">
        <v>193</v>
      </c>
      <c r="B3562" s="1">
        <v>601236</v>
      </c>
      <c r="C3562" s="1" t="s">
        <v>3791</v>
      </c>
      <c r="D3562" s="1" t="s">
        <v>273</v>
      </c>
      <c r="E3562" s="1">
        <v>0.025</v>
      </c>
      <c r="F3562" s="1">
        <v>0.73</v>
      </c>
      <c r="G3562" s="1">
        <v>19.44</v>
      </c>
    </row>
    <row r="3563" spans="1:7">
      <c r="A3563" s="1" t="s">
        <v>335</v>
      </c>
      <c r="B3563" s="1">
        <v>300488</v>
      </c>
      <c r="C3563" s="1" t="s">
        <v>3792</v>
      </c>
      <c r="D3563" s="1" t="s">
        <v>237</v>
      </c>
      <c r="E3563" s="1">
        <v>0.025</v>
      </c>
      <c r="F3563" s="1">
        <v>0.0019</v>
      </c>
      <c r="G3563" s="1">
        <v>14.88</v>
      </c>
    </row>
    <row r="3564" spans="1:7">
      <c r="A3564" s="1" t="s">
        <v>335</v>
      </c>
      <c r="B3564" s="1">
        <v>300593</v>
      </c>
      <c r="C3564" s="1" t="s">
        <v>3793</v>
      </c>
      <c r="D3564" s="1" t="s">
        <v>220</v>
      </c>
      <c r="E3564" s="1">
        <v>0.025</v>
      </c>
      <c r="F3564" s="1">
        <v>0.2408</v>
      </c>
      <c r="G3564" s="1">
        <v>14.64</v>
      </c>
    </row>
    <row r="3565" spans="1:7">
      <c r="A3565" s="1" t="s">
        <v>193</v>
      </c>
      <c r="B3565" s="1">
        <v>601928</v>
      </c>
      <c r="C3565" s="1" t="s">
        <v>3794</v>
      </c>
      <c r="D3565" s="1" t="s">
        <v>206</v>
      </c>
      <c r="E3565" s="1">
        <v>0.0246</v>
      </c>
      <c r="F3565" s="1">
        <v>0.0251</v>
      </c>
      <c r="G3565" s="1">
        <v>6.53</v>
      </c>
    </row>
    <row r="3566" spans="1:7">
      <c r="A3566" s="1" t="s">
        <v>193</v>
      </c>
      <c r="B3566" s="1">
        <v>600483</v>
      </c>
      <c r="C3566" s="1" t="s">
        <v>3795</v>
      </c>
      <c r="D3566" s="1" t="s">
        <v>230</v>
      </c>
      <c r="E3566" s="1">
        <v>0.0242</v>
      </c>
      <c r="F3566" s="1">
        <v>0.0009</v>
      </c>
      <c r="G3566" s="1">
        <v>7.58</v>
      </c>
    </row>
    <row r="3567" spans="1:7">
      <c r="A3567" s="1" t="s">
        <v>335</v>
      </c>
      <c r="B3567" s="1">
        <v>2595</v>
      </c>
      <c r="C3567" s="1" t="s">
        <v>3796</v>
      </c>
      <c r="D3567" s="1" t="s">
        <v>318</v>
      </c>
      <c r="E3567" s="1">
        <v>0.0242</v>
      </c>
      <c r="F3567" s="1">
        <v>0.2264</v>
      </c>
      <c r="G3567" s="1">
        <v>18.09</v>
      </c>
    </row>
    <row r="3568" spans="1:7">
      <c r="A3568" s="1" t="s">
        <v>193</v>
      </c>
      <c r="B3568" s="1">
        <v>600016</v>
      </c>
      <c r="C3568" s="1" t="s">
        <v>126</v>
      </c>
      <c r="D3568" s="1" t="s">
        <v>1455</v>
      </c>
      <c r="E3568" s="1">
        <v>0.0239</v>
      </c>
      <c r="F3568" s="1">
        <v>0.0008</v>
      </c>
      <c r="G3568" s="1">
        <v>5.89</v>
      </c>
    </row>
    <row r="3569" spans="1:7">
      <c r="A3569" s="1" t="s">
        <v>335</v>
      </c>
      <c r="B3569" s="1">
        <v>671</v>
      </c>
      <c r="C3569" s="1" t="s">
        <v>3797</v>
      </c>
      <c r="D3569" s="1" t="s">
        <v>212</v>
      </c>
      <c r="E3569" s="1">
        <v>0.0237</v>
      </c>
      <c r="F3569" s="1">
        <v>0.0352</v>
      </c>
      <c r="G3569" s="1">
        <v>6.99</v>
      </c>
    </row>
    <row r="3570" spans="1:7">
      <c r="A3570" s="1" t="s">
        <v>193</v>
      </c>
      <c r="B3570" s="1">
        <v>600125</v>
      </c>
      <c r="C3570" s="1" t="s">
        <v>3798</v>
      </c>
      <c r="D3570" s="1" t="s">
        <v>490</v>
      </c>
      <c r="E3570" s="1">
        <v>0.0235</v>
      </c>
      <c r="F3570" s="1">
        <v>0.0144</v>
      </c>
      <c r="G3570" s="1">
        <v>5.19</v>
      </c>
    </row>
    <row r="3571" spans="1:7">
      <c r="A3571" s="1" t="s">
        <v>193</v>
      </c>
      <c r="B3571" s="1">
        <v>603999</v>
      </c>
      <c r="C3571" s="1" t="s">
        <v>3799</v>
      </c>
      <c r="D3571" s="1" t="s">
        <v>206</v>
      </c>
      <c r="E3571" s="1">
        <v>0.0235</v>
      </c>
      <c r="F3571" s="1">
        <v>0.1895</v>
      </c>
      <c r="G3571" s="1">
        <v>5.67</v>
      </c>
    </row>
    <row r="3572" spans="1:7">
      <c r="A3572" s="1" t="s">
        <v>335</v>
      </c>
      <c r="B3572" s="1">
        <v>2810</v>
      </c>
      <c r="C3572" s="1" t="s">
        <v>3800</v>
      </c>
      <c r="D3572" s="1" t="s">
        <v>309</v>
      </c>
      <c r="E3572" s="1">
        <v>0.0235</v>
      </c>
      <c r="F3572" s="1">
        <v>0.6103</v>
      </c>
      <c r="G3572" s="1">
        <v>18.61</v>
      </c>
    </row>
    <row r="3573" spans="1:7">
      <c r="A3573" s="1" t="s">
        <v>193</v>
      </c>
      <c r="B3573" s="1">
        <v>600387</v>
      </c>
      <c r="C3573" s="1" t="s">
        <v>3801</v>
      </c>
      <c r="D3573" s="1" t="s">
        <v>259</v>
      </c>
      <c r="E3573" s="1">
        <v>0.0234</v>
      </c>
      <c r="F3573" s="1">
        <v>0.0208</v>
      </c>
      <c r="G3573" s="1">
        <v>7.61</v>
      </c>
    </row>
    <row r="3574" spans="1:7">
      <c r="A3574" s="1" t="s">
        <v>335</v>
      </c>
      <c r="B3574" s="1">
        <v>2677</v>
      </c>
      <c r="C3574" s="1" t="s">
        <v>3802</v>
      </c>
      <c r="D3574" s="1" t="s">
        <v>265</v>
      </c>
      <c r="E3574" s="1">
        <v>0.0231</v>
      </c>
      <c r="F3574" s="1">
        <v>0.4241</v>
      </c>
      <c r="G3574" s="1">
        <v>10.93</v>
      </c>
    </row>
    <row r="3575" spans="1:7">
      <c r="A3575" s="1" t="s">
        <v>193</v>
      </c>
      <c r="B3575" s="1">
        <v>603380</v>
      </c>
      <c r="C3575" s="1" t="s">
        <v>3803</v>
      </c>
      <c r="D3575" s="1" t="s">
        <v>370</v>
      </c>
      <c r="E3575" s="1">
        <v>0.023</v>
      </c>
      <c r="F3575" s="1">
        <v>0.2855</v>
      </c>
      <c r="G3575" s="1">
        <v>16.93</v>
      </c>
    </row>
    <row r="3576" spans="1:7">
      <c r="A3576" s="1" t="s">
        <v>193</v>
      </c>
      <c r="B3576" s="1">
        <v>603906</v>
      </c>
      <c r="C3576" s="1" t="s">
        <v>3804</v>
      </c>
      <c r="D3576" s="1" t="s">
        <v>309</v>
      </c>
      <c r="E3576" s="1">
        <v>0.0228</v>
      </c>
      <c r="F3576" s="1">
        <v>0.249</v>
      </c>
      <c r="G3576" s="1">
        <v>8.87</v>
      </c>
    </row>
    <row r="3577" spans="1:7">
      <c r="A3577" s="1" t="s">
        <v>193</v>
      </c>
      <c r="B3577" s="1">
        <v>688188</v>
      </c>
      <c r="C3577" s="1" t="s">
        <v>3805</v>
      </c>
      <c r="D3577" s="1" t="s">
        <v>370</v>
      </c>
      <c r="E3577" s="1">
        <v>0.0227</v>
      </c>
      <c r="F3577" s="1">
        <v>0.4602</v>
      </c>
      <c r="G3577" s="1">
        <v>138.9</v>
      </c>
    </row>
    <row r="3578" spans="1:7">
      <c r="A3578" s="1" t="s">
        <v>193</v>
      </c>
      <c r="B3578" s="1">
        <v>603960</v>
      </c>
      <c r="C3578" s="1" t="s">
        <v>3806</v>
      </c>
      <c r="D3578" s="1" t="s">
        <v>318</v>
      </c>
      <c r="E3578" s="1">
        <v>0.0226</v>
      </c>
      <c r="F3578" s="1">
        <v>0.5276</v>
      </c>
      <c r="G3578" s="1">
        <v>30.27</v>
      </c>
    </row>
    <row r="3579" spans="1:7">
      <c r="A3579" s="1" t="s">
        <v>335</v>
      </c>
      <c r="B3579" s="1">
        <v>99</v>
      </c>
      <c r="C3579" s="1" t="s">
        <v>3807</v>
      </c>
      <c r="D3579" s="1" t="s">
        <v>197</v>
      </c>
      <c r="E3579" s="1">
        <v>0.0226</v>
      </c>
      <c r="F3579" s="1">
        <v>0.0591</v>
      </c>
      <c r="G3579" s="1">
        <v>6.76</v>
      </c>
    </row>
    <row r="3580" spans="1:7">
      <c r="A3580" s="1" t="s">
        <v>193</v>
      </c>
      <c r="B3580" s="1">
        <v>603053</v>
      </c>
      <c r="C3580" s="1" t="s">
        <v>3808</v>
      </c>
      <c r="D3580" s="1" t="s">
        <v>383</v>
      </c>
      <c r="E3580" s="1">
        <v>0.0225</v>
      </c>
      <c r="F3580" s="1">
        <v>0.0225</v>
      </c>
      <c r="G3580" s="1">
        <v>13.77</v>
      </c>
    </row>
    <row r="3581" spans="1:7">
      <c r="A3581" s="1" t="s">
        <v>193</v>
      </c>
      <c r="B3581" s="1">
        <v>603662</v>
      </c>
      <c r="C3581" s="1" t="s">
        <v>3809</v>
      </c>
      <c r="D3581" s="1" t="s">
        <v>237</v>
      </c>
      <c r="E3581" s="1">
        <v>0.0225</v>
      </c>
      <c r="F3581" s="1">
        <v>0.1067</v>
      </c>
      <c r="G3581" s="1">
        <v>41.29</v>
      </c>
    </row>
    <row r="3582" spans="1:7">
      <c r="A3582" s="1" t="s">
        <v>193</v>
      </c>
      <c r="B3582" s="1">
        <v>600605</v>
      </c>
      <c r="C3582" s="1" t="s">
        <v>3810</v>
      </c>
      <c r="D3582" s="1" t="s">
        <v>239</v>
      </c>
      <c r="E3582" s="1">
        <v>0.0223</v>
      </c>
      <c r="F3582" s="1">
        <v>0.0705</v>
      </c>
      <c r="G3582" s="1">
        <v>10.29</v>
      </c>
    </row>
    <row r="3583" spans="1:7">
      <c r="A3583" s="1" t="s">
        <v>193</v>
      </c>
      <c r="B3583" s="1">
        <v>600713</v>
      </c>
      <c r="C3583" s="1" t="s">
        <v>3811</v>
      </c>
      <c r="D3583" s="1" t="s">
        <v>543</v>
      </c>
      <c r="E3583" s="1">
        <v>0.0221</v>
      </c>
      <c r="F3583" s="1">
        <v>0</v>
      </c>
      <c r="G3583" s="1">
        <v>4.38</v>
      </c>
    </row>
    <row r="3584" spans="1:7">
      <c r="A3584" s="1" t="s">
        <v>335</v>
      </c>
      <c r="B3584" s="1">
        <v>300577</v>
      </c>
      <c r="C3584" s="1" t="s">
        <v>3812</v>
      </c>
      <c r="D3584" s="1" t="s">
        <v>276</v>
      </c>
      <c r="E3584" s="1">
        <v>0.022</v>
      </c>
      <c r="F3584" s="1">
        <v>0.0122</v>
      </c>
      <c r="G3584" s="1">
        <v>25.8</v>
      </c>
    </row>
    <row r="3585" spans="1:7">
      <c r="A3585" s="1" t="s">
        <v>335</v>
      </c>
      <c r="B3585" s="1">
        <v>300746</v>
      </c>
      <c r="C3585" s="1" t="s">
        <v>3813</v>
      </c>
      <c r="D3585" s="1" t="s">
        <v>359</v>
      </c>
      <c r="E3585" s="1">
        <v>0.022</v>
      </c>
      <c r="F3585" s="1">
        <v>0.2549</v>
      </c>
      <c r="G3585" s="1">
        <v>13.21</v>
      </c>
    </row>
    <row r="3586" spans="1:7">
      <c r="A3586" s="1" t="s">
        <v>335</v>
      </c>
      <c r="B3586" s="1">
        <v>2566</v>
      </c>
      <c r="C3586" s="1" t="s">
        <v>3814</v>
      </c>
      <c r="D3586" s="1" t="s">
        <v>233</v>
      </c>
      <c r="E3586" s="1">
        <v>0.0219</v>
      </c>
      <c r="F3586" s="1">
        <v>0.1199</v>
      </c>
      <c r="G3586" s="1">
        <v>6.93</v>
      </c>
    </row>
    <row r="3587" spans="1:7">
      <c r="A3587" s="1" t="s">
        <v>193</v>
      </c>
      <c r="B3587" s="1">
        <v>603327</v>
      </c>
      <c r="C3587" s="1" t="s">
        <v>3815</v>
      </c>
      <c r="D3587" s="1" t="s">
        <v>370</v>
      </c>
      <c r="E3587" s="1">
        <v>0.0217</v>
      </c>
      <c r="F3587" s="1">
        <v>0.013</v>
      </c>
      <c r="G3587" s="1">
        <v>24.36</v>
      </c>
    </row>
    <row r="3588" spans="1:7">
      <c r="A3588" s="1" t="s">
        <v>193</v>
      </c>
      <c r="B3588" s="1">
        <v>600273</v>
      </c>
      <c r="C3588" s="1" t="s">
        <v>3816</v>
      </c>
      <c r="D3588" s="1" t="s">
        <v>257</v>
      </c>
      <c r="E3588" s="1">
        <v>0.0216</v>
      </c>
      <c r="F3588" s="1">
        <v>0.0027</v>
      </c>
      <c r="G3588" s="1">
        <v>8.71</v>
      </c>
    </row>
    <row r="3589" spans="1:7">
      <c r="A3589" s="1" t="s">
        <v>193</v>
      </c>
      <c r="B3589" s="1">
        <v>603126</v>
      </c>
      <c r="C3589" s="1" t="s">
        <v>3817</v>
      </c>
      <c r="D3589" s="1" t="s">
        <v>359</v>
      </c>
      <c r="E3589" s="1">
        <v>0.0216</v>
      </c>
      <c r="F3589" s="1">
        <v>0.0022</v>
      </c>
      <c r="G3589" s="1">
        <v>4.16</v>
      </c>
    </row>
    <row r="3590" spans="1:7">
      <c r="A3590" s="1" t="s">
        <v>193</v>
      </c>
      <c r="B3590" s="1">
        <v>688039</v>
      </c>
      <c r="C3590" s="1" t="s">
        <v>3818</v>
      </c>
      <c r="D3590" s="1" t="s">
        <v>242</v>
      </c>
      <c r="E3590" s="1">
        <v>0.0215</v>
      </c>
      <c r="F3590" s="1">
        <v>0.1935</v>
      </c>
      <c r="G3590" s="1">
        <v>83.52</v>
      </c>
    </row>
    <row r="3591" spans="1:7">
      <c r="A3591" s="1" t="s">
        <v>193</v>
      </c>
      <c r="B3591" s="1">
        <v>900934</v>
      </c>
      <c r="C3591" s="1" t="s">
        <v>3819</v>
      </c>
      <c r="E3591" s="1">
        <v>0.0213</v>
      </c>
      <c r="F3591" s="1">
        <v>0.5509</v>
      </c>
      <c r="G3591" s="1">
        <v>1.468</v>
      </c>
    </row>
    <row r="3592" spans="1:7">
      <c r="A3592" s="1" t="s">
        <v>193</v>
      </c>
      <c r="B3592" s="1">
        <v>600379</v>
      </c>
      <c r="C3592" s="1" t="s">
        <v>3820</v>
      </c>
      <c r="D3592" s="1" t="s">
        <v>220</v>
      </c>
      <c r="E3592" s="1">
        <v>0.0212</v>
      </c>
      <c r="F3592" s="1">
        <v>0.1464</v>
      </c>
      <c r="G3592" s="1">
        <v>5.73</v>
      </c>
    </row>
    <row r="3593" spans="1:7">
      <c r="A3593" s="1" t="s">
        <v>335</v>
      </c>
      <c r="B3593" s="1">
        <v>300584</v>
      </c>
      <c r="C3593" s="1" t="s">
        <v>3821</v>
      </c>
      <c r="D3593" s="1" t="s">
        <v>342</v>
      </c>
      <c r="E3593" s="1">
        <v>0.0212</v>
      </c>
      <c r="F3593" s="1">
        <v>0.01</v>
      </c>
      <c r="G3593" s="1">
        <v>23.22</v>
      </c>
    </row>
    <row r="3594" spans="1:7">
      <c r="A3594" s="1" t="s">
        <v>335</v>
      </c>
      <c r="B3594" s="1">
        <v>2161</v>
      </c>
      <c r="C3594" s="1" t="s">
        <v>3822</v>
      </c>
      <c r="D3594" s="1" t="s">
        <v>370</v>
      </c>
      <c r="E3594" s="1">
        <v>0.0211</v>
      </c>
      <c r="F3594" s="1">
        <v>0.0467</v>
      </c>
      <c r="G3594" s="1">
        <v>8.09</v>
      </c>
    </row>
    <row r="3595" spans="1:7">
      <c r="A3595" s="1" t="s">
        <v>335</v>
      </c>
      <c r="B3595" s="1">
        <v>300686</v>
      </c>
      <c r="C3595" s="1" t="s">
        <v>3823</v>
      </c>
      <c r="D3595" s="1" t="s">
        <v>408</v>
      </c>
      <c r="E3595" s="1">
        <v>0.021</v>
      </c>
      <c r="F3595" s="1">
        <v>0.6577</v>
      </c>
      <c r="G3595" s="1">
        <v>19.71</v>
      </c>
    </row>
    <row r="3596" spans="1:7">
      <c r="A3596" s="1" t="s">
        <v>193</v>
      </c>
      <c r="B3596" s="1">
        <v>603320</v>
      </c>
      <c r="C3596" s="1" t="s">
        <v>3824</v>
      </c>
      <c r="D3596" s="1" t="s">
        <v>237</v>
      </c>
      <c r="E3596" s="1">
        <v>0.0205</v>
      </c>
      <c r="F3596" s="1">
        <v>0.0164</v>
      </c>
      <c r="G3596" s="1">
        <v>15.36</v>
      </c>
    </row>
    <row r="3597" spans="1:7">
      <c r="A3597" s="1" t="s">
        <v>335</v>
      </c>
      <c r="B3597" s="1">
        <v>2728</v>
      </c>
      <c r="C3597" s="1" t="s">
        <v>3825</v>
      </c>
      <c r="D3597" s="1" t="s">
        <v>342</v>
      </c>
      <c r="E3597" s="1">
        <v>0.0205</v>
      </c>
      <c r="F3597" s="1">
        <v>0.1063</v>
      </c>
      <c r="G3597" s="1">
        <v>13.5</v>
      </c>
    </row>
    <row r="3598" spans="1:7">
      <c r="A3598" s="1" t="s">
        <v>193</v>
      </c>
      <c r="B3598" s="1">
        <v>688357</v>
      </c>
      <c r="C3598" s="1" t="s">
        <v>3826</v>
      </c>
      <c r="D3598" s="1" t="s">
        <v>257</v>
      </c>
      <c r="E3598" s="1">
        <v>0.0204</v>
      </c>
      <c r="F3598" s="1">
        <v>0.1531</v>
      </c>
      <c r="G3598" s="1">
        <v>43.08</v>
      </c>
    </row>
    <row r="3599" spans="1:7">
      <c r="A3599" s="1" t="s">
        <v>335</v>
      </c>
      <c r="B3599" s="1">
        <v>2102</v>
      </c>
      <c r="C3599" s="1" t="s">
        <v>3827</v>
      </c>
      <c r="D3599" s="1" t="s">
        <v>532</v>
      </c>
      <c r="E3599" s="1">
        <v>0.0203</v>
      </c>
      <c r="F3599" s="1">
        <v>0.4935</v>
      </c>
      <c r="G3599" s="1">
        <v>2.11</v>
      </c>
    </row>
    <row r="3600" spans="1:7">
      <c r="A3600" s="1" t="s">
        <v>193</v>
      </c>
      <c r="B3600" s="1">
        <v>601881</v>
      </c>
      <c r="C3600" s="1" t="s">
        <v>3828</v>
      </c>
      <c r="D3600" s="1" t="s">
        <v>273</v>
      </c>
      <c r="E3600" s="1">
        <v>0.0201</v>
      </c>
      <c r="F3600" s="1">
        <v>0.2201</v>
      </c>
      <c r="G3600" s="1">
        <v>9.93</v>
      </c>
    </row>
    <row r="3601" spans="1:7">
      <c r="A3601" s="1" t="s">
        <v>335</v>
      </c>
      <c r="B3601" s="1">
        <v>300411</v>
      </c>
      <c r="C3601" s="1" t="s">
        <v>3829</v>
      </c>
      <c r="D3601" s="1" t="s">
        <v>237</v>
      </c>
      <c r="E3601" s="1">
        <v>0.0197</v>
      </c>
      <c r="F3601" s="1">
        <v>0.4484</v>
      </c>
      <c r="G3601" s="1">
        <v>9.49</v>
      </c>
    </row>
    <row r="3602" spans="1:7">
      <c r="A3602" s="1" t="s">
        <v>335</v>
      </c>
      <c r="B3602" s="1">
        <v>300625</v>
      </c>
      <c r="C3602" s="1" t="s">
        <v>3830</v>
      </c>
      <c r="D3602" s="1" t="s">
        <v>265</v>
      </c>
      <c r="E3602" s="1">
        <v>0.0197</v>
      </c>
      <c r="F3602" s="1">
        <v>0.0184</v>
      </c>
      <c r="G3602" s="1">
        <v>14.08</v>
      </c>
    </row>
    <row r="3603" spans="1:7">
      <c r="A3603" s="1" t="s">
        <v>193</v>
      </c>
      <c r="B3603" s="1">
        <v>688196</v>
      </c>
      <c r="C3603" s="1" t="s">
        <v>3831</v>
      </c>
      <c r="D3603" s="1" t="s">
        <v>1797</v>
      </c>
      <c r="E3603" s="1">
        <v>0.0187</v>
      </c>
      <c r="F3603" s="1">
        <v>0.0187</v>
      </c>
      <c r="G3603" s="1">
        <v>35.01</v>
      </c>
    </row>
    <row r="3604" spans="1:7">
      <c r="A3604" s="1" t="s">
        <v>335</v>
      </c>
      <c r="B3604" s="1">
        <v>2664</v>
      </c>
      <c r="C3604" s="1" t="s">
        <v>3832</v>
      </c>
      <c r="D3604" s="1" t="s">
        <v>283</v>
      </c>
      <c r="E3604" s="1">
        <v>0.0187</v>
      </c>
      <c r="F3604" s="1">
        <v>0.0266</v>
      </c>
      <c r="G3604" s="1">
        <v>13.28</v>
      </c>
    </row>
    <row r="3605" spans="1:7">
      <c r="A3605" s="1" t="s">
        <v>193</v>
      </c>
      <c r="B3605" s="1">
        <v>603915</v>
      </c>
      <c r="C3605" s="1" t="s">
        <v>3833</v>
      </c>
      <c r="D3605" s="1" t="s">
        <v>237</v>
      </c>
      <c r="E3605" s="1">
        <v>0.0186</v>
      </c>
      <c r="F3605" s="1">
        <v>0.1953</v>
      </c>
      <c r="G3605" s="1">
        <v>13.29</v>
      </c>
    </row>
    <row r="3606" spans="1:7">
      <c r="A3606" s="1" t="s">
        <v>335</v>
      </c>
      <c r="B3606" s="1">
        <v>628</v>
      </c>
      <c r="C3606" s="1" t="s">
        <v>3834</v>
      </c>
      <c r="D3606" s="1" t="s">
        <v>285</v>
      </c>
      <c r="E3606" s="1">
        <v>0.0185</v>
      </c>
      <c r="F3606" s="1">
        <v>0.0024</v>
      </c>
      <c r="G3606" s="1">
        <v>8.32</v>
      </c>
    </row>
    <row r="3607" spans="1:7">
      <c r="A3607" s="1" t="s">
        <v>193</v>
      </c>
      <c r="B3607" s="1">
        <v>603368</v>
      </c>
      <c r="C3607" s="1" t="s">
        <v>3835</v>
      </c>
      <c r="D3607" s="1" t="s">
        <v>543</v>
      </c>
      <c r="E3607" s="1">
        <v>0.0184</v>
      </c>
      <c r="F3607" s="1">
        <v>0.1411</v>
      </c>
      <c r="G3607" s="1">
        <v>33.67</v>
      </c>
    </row>
    <row r="3608" spans="1:7">
      <c r="A3608" s="1" t="s">
        <v>335</v>
      </c>
      <c r="B3608" s="1">
        <v>2060</v>
      </c>
      <c r="C3608" s="1" t="s">
        <v>3836</v>
      </c>
      <c r="D3608" s="1" t="s">
        <v>285</v>
      </c>
      <c r="E3608" s="1">
        <v>0.0184</v>
      </c>
      <c r="F3608" s="1">
        <v>0.1833</v>
      </c>
      <c r="G3608" s="1">
        <v>3.04</v>
      </c>
    </row>
    <row r="3609" spans="1:7">
      <c r="A3609" s="1" t="s">
        <v>335</v>
      </c>
      <c r="B3609" s="1">
        <v>2392</v>
      </c>
      <c r="C3609" s="1" t="s">
        <v>3837</v>
      </c>
      <c r="D3609" s="1" t="s">
        <v>448</v>
      </c>
      <c r="E3609" s="1">
        <v>0.0184</v>
      </c>
      <c r="F3609" s="1">
        <v>0.0538</v>
      </c>
      <c r="G3609" s="1">
        <v>3.84</v>
      </c>
    </row>
    <row r="3610" spans="1:7">
      <c r="A3610" s="1" t="s">
        <v>335</v>
      </c>
      <c r="B3610" s="1">
        <v>300214</v>
      </c>
      <c r="C3610" s="1" t="s">
        <v>3838</v>
      </c>
      <c r="D3610" s="1" t="s">
        <v>257</v>
      </c>
      <c r="E3610" s="1">
        <v>0.0183</v>
      </c>
      <c r="F3610" s="1">
        <v>0.411</v>
      </c>
      <c r="G3610" s="1">
        <v>8.1</v>
      </c>
    </row>
    <row r="3611" spans="1:7">
      <c r="A3611" s="1" t="s">
        <v>193</v>
      </c>
      <c r="B3611" s="1">
        <v>600545</v>
      </c>
      <c r="C3611" s="1" t="s">
        <v>3839</v>
      </c>
      <c r="D3611" s="1" t="s">
        <v>318</v>
      </c>
      <c r="E3611" s="1">
        <v>0.0182</v>
      </c>
      <c r="F3611" s="1">
        <v>0.1625</v>
      </c>
      <c r="G3611" s="1">
        <v>5.02</v>
      </c>
    </row>
    <row r="3612" spans="1:7">
      <c r="A3612" s="1" t="s">
        <v>193</v>
      </c>
      <c r="B3612" s="1">
        <v>601169</v>
      </c>
      <c r="C3612" s="1" t="s">
        <v>143</v>
      </c>
      <c r="D3612" s="1" t="s">
        <v>1455</v>
      </c>
      <c r="E3612" s="1">
        <v>0.0181</v>
      </c>
      <c r="F3612" s="1">
        <v>0.0101</v>
      </c>
      <c r="G3612" s="1">
        <v>4.98</v>
      </c>
    </row>
    <row r="3613" spans="1:7">
      <c r="A3613" s="1" t="s">
        <v>335</v>
      </c>
      <c r="B3613" s="1">
        <v>2440</v>
      </c>
      <c r="C3613" s="1" t="s">
        <v>3840</v>
      </c>
      <c r="D3613" s="1" t="s">
        <v>309</v>
      </c>
      <c r="E3613" s="1">
        <v>0.0181</v>
      </c>
      <c r="F3613" s="1">
        <v>0.0288</v>
      </c>
      <c r="G3613" s="1">
        <v>9.31</v>
      </c>
    </row>
    <row r="3614" spans="1:7">
      <c r="A3614" s="1" t="s">
        <v>335</v>
      </c>
      <c r="B3614" s="1">
        <v>300443</v>
      </c>
      <c r="C3614" s="1" t="s">
        <v>3841</v>
      </c>
      <c r="D3614" s="1" t="s">
        <v>237</v>
      </c>
      <c r="E3614" s="1">
        <v>0.018</v>
      </c>
      <c r="F3614" s="1">
        <v>0.277</v>
      </c>
      <c r="G3614" s="1">
        <v>15.59</v>
      </c>
    </row>
    <row r="3615" spans="1:7">
      <c r="A3615" s="1" t="s">
        <v>193</v>
      </c>
      <c r="B3615" s="1">
        <v>688398</v>
      </c>
      <c r="C3615" s="1" t="s">
        <v>3842</v>
      </c>
      <c r="E3615" s="1">
        <v>0.0179</v>
      </c>
      <c r="F3615" s="1">
        <v>0.5357</v>
      </c>
      <c r="G3615" s="1">
        <v>49.34</v>
      </c>
    </row>
    <row r="3616" spans="1:7">
      <c r="A3616" s="1" t="s">
        <v>193</v>
      </c>
      <c r="B3616" s="1">
        <v>600727</v>
      </c>
      <c r="C3616" s="1" t="s">
        <v>3843</v>
      </c>
      <c r="D3616" s="1" t="s">
        <v>226</v>
      </c>
      <c r="E3616" s="1">
        <v>0.0178</v>
      </c>
      <c r="F3616" s="1">
        <v>0.3121</v>
      </c>
      <c r="G3616" s="1">
        <v>6.87</v>
      </c>
    </row>
    <row r="3617" spans="1:7">
      <c r="A3617" s="1" t="s">
        <v>193</v>
      </c>
      <c r="B3617" s="1">
        <v>600007</v>
      </c>
      <c r="C3617" s="1" t="s">
        <v>3844</v>
      </c>
      <c r="D3617" s="1" t="s">
        <v>856</v>
      </c>
      <c r="E3617" s="1">
        <v>0.0177</v>
      </c>
      <c r="F3617" s="1">
        <v>0.0507</v>
      </c>
      <c r="G3617" s="1">
        <v>14.54</v>
      </c>
    </row>
    <row r="3618" spans="1:7">
      <c r="A3618" s="1" t="s">
        <v>335</v>
      </c>
      <c r="B3618" s="1">
        <v>300675</v>
      </c>
      <c r="C3618" s="1" t="s">
        <v>3845</v>
      </c>
      <c r="D3618" s="1" t="s">
        <v>359</v>
      </c>
      <c r="E3618" s="1">
        <v>0.0177</v>
      </c>
      <c r="F3618" s="1">
        <v>0.0162</v>
      </c>
      <c r="G3618" s="1">
        <v>12.8</v>
      </c>
    </row>
    <row r="3619" spans="1:7">
      <c r="A3619" s="1" t="s">
        <v>193</v>
      </c>
      <c r="B3619" s="1">
        <v>603936</v>
      </c>
      <c r="C3619" s="1" t="s">
        <v>3846</v>
      </c>
      <c r="D3619" s="1" t="s">
        <v>408</v>
      </c>
      <c r="E3619" s="1">
        <v>0.0175</v>
      </c>
      <c r="F3619" s="1">
        <v>0.3807</v>
      </c>
      <c r="G3619" s="1">
        <v>18.22</v>
      </c>
    </row>
    <row r="3620" spans="1:7">
      <c r="A3620" s="1" t="s">
        <v>335</v>
      </c>
      <c r="B3620" s="1">
        <v>612</v>
      </c>
      <c r="C3620" s="1" t="s">
        <v>3847</v>
      </c>
      <c r="D3620" s="1" t="s">
        <v>222</v>
      </c>
      <c r="E3620" s="1">
        <v>0.0175</v>
      </c>
      <c r="F3620" s="1">
        <v>0.0032</v>
      </c>
      <c r="G3620" s="1">
        <v>3.62</v>
      </c>
    </row>
    <row r="3621" spans="1:7">
      <c r="A3621" s="1" t="s">
        <v>335</v>
      </c>
      <c r="B3621" s="1">
        <v>546</v>
      </c>
      <c r="C3621" s="1" t="s">
        <v>3848</v>
      </c>
      <c r="D3621" s="1" t="s">
        <v>289</v>
      </c>
      <c r="E3621" s="1">
        <v>0.0174</v>
      </c>
      <c r="F3621" s="1">
        <v>0.0196</v>
      </c>
      <c r="G3621" s="1">
        <v>8.95</v>
      </c>
    </row>
    <row r="3622" spans="1:7">
      <c r="A3622" s="1" t="s">
        <v>335</v>
      </c>
      <c r="B3622" s="1">
        <v>300513</v>
      </c>
      <c r="C3622" s="1" t="s">
        <v>3849</v>
      </c>
      <c r="D3622" s="1" t="s">
        <v>455</v>
      </c>
      <c r="E3622" s="1">
        <v>0.0174</v>
      </c>
      <c r="F3622" s="1">
        <v>0.0941</v>
      </c>
      <c r="G3622" s="1">
        <v>12.71</v>
      </c>
    </row>
    <row r="3623" spans="1:7">
      <c r="A3623" s="1" t="s">
        <v>193</v>
      </c>
      <c r="B3623" s="1">
        <v>600202</v>
      </c>
      <c r="C3623" s="1" t="s">
        <v>3850</v>
      </c>
      <c r="D3623" s="1" t="s">
        <v>357</v>
      </c>
      <c r="E3623" s="1">
        <v>0.0172</v>
      </c>
      <c r="F3623" s="1">
        <v>0.2675</v>
      </c>
      <c r="G3623" s="1">
        <v>4.18</v>
      </c>
    </row>
    <row r="3624" spans="1:7">
      <c r="A3624" s="1" t="s">
        <v>193</v>
      </c>
      <c r="B3624" s="1">
        <v>600352</v>
      </c>
      <c r="C3624" s="1" t="s">
        <v>3851</v>
      </c>
      <c r="D3624" s="1" t="s">
        <v>309</v>
      </c>
      <c r="E3624" s="1">
        <v>0.0167</v>
      </c>
      <c r="F3624" s="1">
        <v>0.134</v>
      </c>
      <c r="G3624" s="1">
        <v>12.1</v>
      </c>
    </row>
    <row r="3625" spans="1:7">
      <c r="A3625" s="1" t="s">
        <v>193</v>
      </c>
      <c r="B3625" s="1">
        <v>688298</v>
      </c>
      <c r="C3625" s="1" t="s">
        <v>3852</v>
      </c>
      <c r="E3625" s="1">
        <v>0.0167</v>
      </c>
      <c r="F3625" s="1">
        <v>0.6167</v>
      </c>
      <c r="G3625" s="1">
        <v>87.11</v>
      </c>
    </row>
    <row r="3626" spans="1:7">
      <c r="A3626" s="1" t="s">
        <v>335</v>
      </c>
      <c r="B3626" s="1">
        <v>2966</v>
      </c>
      <c r="C3626" s="1" t="s">
        <v>3853</v>
      </c>
      <c r="D3626" s="1" t="s">
        <v>1455</v>
      </c>
      <c r="E3626" s="1">
        <v>0.0167</v>
      </c>
      <c r="F3626" s="1">
        <v>0.0444</v>
      </c>
      <c r="G3626" s="1">
        <v>8.6</v>
      </c>
    </row>
    <row r="3627" spans="1:7">
      <c r="A3627" s="1" t="s">
        <v>335</v>
      </c>
      <c r="B3627" s="1">
        <v>300500</v>
      </c>
      <c r="C3627" s="1" t="s">
        <v>3854</v>
      </c>
      <c r="D3627" s="1" t="s">
        <v>359</v>
      </c>
      <c r="E3627" s="1">
        <v>0.0166</v>
      </c>
      <c r="F3627" s="1">
        <v>0.0021</v>
      </c>
      <c r="G3627" s="1">
        <v>14</v>
      </c>
    </row>
    <row r="3628" spans="1:7">
      <c r="A3628" s="1" t="s">
        <v>335</v>
      </c>
      <c r="B3628" s="1">
        <v>300690</v>
      </c>
      <c r="C3628" s="1" t="s">
        <v>3855</v>
      </c>
      <c r="D3628" s="1" t="s">
        <v>448</v>
      </c>
      <c r="E3628" s="1">
        <v>0.0166</v>
      </c>
      <c r="F3628" s="1">
        <v>0.2877</v>
      </c>
      <c r="G3628" s="1">
        <v>23.82</v>
      </c>
    </row>
    <row r="3629" spans="1:7">
      <c r="A3629" s="1" t="s">
        <v>193</v>
      </c>
      <c r="B3629" s="1">
        <v>603896</v>
      </c>
      <c r="C3629" s="1" t="s">
        <v>3856</v>
      </c>
      <c r="D3629" s="1" t="s">
        <v>233</v>
      </c>
      <c r="E3629" s="1">
        <v>0.0165</v>
      </c>
      <c r="F3629" s="1">
        <v>0.0041</v>
      </c>
      <c r="G3629" s="1">
        <v>26.14</v>
      </c>
    </row>
    <row r="3630" spans="1:7">
      <c r="A3630" s="1" t="s">
        <v>193</v>
      </c>
      <c r="B3630" s="1">
        <v>600559</v>
      </c>
      <c r="C3630" s="1" t="s">
        <v>3857</v>
      </c>
      <c r="D3630" s="1" t="s">
        <v>311</v>
      </c>
      <c r="E3630" s="1">
        <v>0.0164</v>
      </c>
      <c r="F3630" s="1">
        <v>0.0018</v>
      </c>
      <c r="G3630" s="1">
        <v>8.66</v>
      </c>
    </row>
    <row r="3631" spans="1:7">
      <c r="A3631" s="1" t="s">
        <v>193</v>
      </c>
      <c r="B3631" s="1">
        <v>603689</v>
      </c>
      <c r="C3631" s="1" t="s">
        <v>3858</v>
      </c>
      <c r="D3631" s="1" t="s">
        <v>259</v>
      </c>
      <c r="E3631" s="1">
        <v>0.0162</v>
      </c>
      <c r="F3631" s="1">
        <v>0.0012</v>
      </c>
      <c r="G3631" s="1">
        <v>10.02</v>
      </c>
    </row>
    <row r="3632" spans="1:7">
      <c r="A3632" s="1" t="s">
        <v>335</v>
      </c>
      <c r="B3632" s="1">
        <v>300424</v>
      </c>
      <c r="C3632" s="1" t="s">
        <v>3859</v>
      </c>
      <c r="D3632" s="1" t="s">
        <v>521</v>
      </c>
      <c r="E3632" s="1">
        <v>0.0162</v>
      </c>
      <c r="F3632" s="1">
        <v>0.0077</v>
      </c>
      <c r="G3632" s="1">
        <v>13.8</v>
      </c>
    </row>
    <row r="3633" spans="1:7">
      <c r="A3633" s="1" t="s">
        <v>193</v>
      </c>
      <c r="B3633" s="1">
        <v>900932</v>
      </c>
      <c r="C3633" s="1" t="s">
        <v>3860</v>
      </c>
      <c r="E3633" s="1">
        <v>0.016</v>
      </c>
      <c r="F3633" s="1">
        <v>0.4057</v>
      </c>
      <c r="G3633" s="1">
        <v>0.833</v>
      </c>
    </row>
    <row r="3634" spans="1:7">
      <c r="A3634" s="1" t="s">
        <v>335</v>
      </c>
      <c r="B3634" s="1">
        <v>2184</v>
      </c>
      <c r="C3634" s="1" t="s">
        <v>3861</v>
      </c>
      <c r="D3634" s="1" t="s">
        <v>220</v>
      </c>
      <c r="E3634" s="1">
        <v>0.016</v>
      </c>
      <c r="F3634" s="1">
        <v>0.471</v>
      </c>
      <c r="G3634" s="1">
        <v>12.15</v>
      </c>
    </row>
    <row r="3635" spans="1:7">
      <c r="A3635" s="1" t="s">
        <v>193</v>
      </c>
      <c r="B3635" s="1">
        <v>688003</v>
      </c>
      <c r="C3635" s="1" t="s">
        <v>3862</v>
      </c>
      <c r="D3635" s="1" t="s">
        <v>318</v>
      </c>
      <c r="E3635" s="1">
        <v>0.0159</v>
      </c>
      <c r="F3635" s="1">
        <v>0.0688</v>
      </c>
      <c r="G3635" s="1">
        <v>25.32</v>
      </c>
    </row>
    <row r="3636" spans="1:7">
      <c r="A3636" s="1" t="s">
        <v>193</v>
      </c>
      <c r="B3636" s="1">
        <v>688266</v>
      </c>
      <c r="C3636" s="1" t="s">
        <v>3863</v>
      </c>
      <c r="E3636" s="1">
        <v>0.0159</v>
      </c>
      <c r="F3636" s="1">
        <v>0.7619</v>
      </c>
      <c r="G3636" s="1">
        <v>62.55</v>
      </c>
    </row>
    <row r="3637" spans="1:7">
      <c r="A3637" s="1" t="s">
        <v>193</v>
      </c>
      <c r="B3637" s="1">
        <v>603968</v>
      </c>
      <c r="C3637" s="1" t="s">
        <v>3864</v>
      </c>
      <c r="D3637" s="1" t="s">
        <v>309</v>
      </c>
      <c r="E3637" s="1">
        <v>0.0157</v>
      </c>
      <c r="F3637" s="1">
        <v>0.067</v>
      </c>
      <c r="G3637" s="1">
        <v>14.23</v>
      </c>
    </row>
    <row r="3638" spans="1:7">
      <c r="A3638" s="1" t="s">
        <v>193</v>
      </c>
      <c r="B3638" s="1">
        <v>603017</v>
      </c>
      <c r="C3638" s="1" t="s">
        <v>3865</v>
      </c>
      <c r="D3638" s="1" t="s">
        <v>359</v>
      </c>
      <c r="E3638" s="1">
        <v>0.0154</v>
      </c>
      <c r="F3638" s="1">
        <v>0.1122</v>
      </c>
      <c r="G3638" s="1">
        <v>10.46</v>
      </c>
    </row>
    <row r="3639" spans="1:7">
      <c r="A3639" s="1" t="s">
        <v>193</v>
      </c>
      <c r="B3639" s="1">
        <v>600606</v>
      </c>
      <c r="C3639" s="1" t="s">
        <v>3866</v>
      </c>
      <c r="D3639" s="1" t="s">
        <v>212</v>
      </c>
      <c r="E3639" s="1">
        <v>0.0153</v>
      </c>
      <c r="F3639" s="1">
        <v>0.0186</v>
      </c>
      <c r="G3639" s="1">
        <v>5.66</v>
      </c>
    </row>
    <row r="3640" spans="1:7">
      <c r="A3640" s="1" t="s">
        <v>193</v>
      </c>
      <c r="B3640" s="1">
        <v>600781</v>
      </c>
      <c r="C3640" s="1" t="s">
        <v>3867</v>
      </c>
      <c r="D3640" s="1" t="s">
        <v>233</v>
      </c>
      <c r="E3640" s="1">
        <v>0.015</v>
      </c>
      <c r="F3640" s="1">
        <v>0</v>
      </c>
      <c r="G3640" s="1">
        <v>4.75</v>
      </c>
    </row>
    <row r="3641" spans="1:7">
      <c r="A3641" s="1" t="s">
        <v>193</v>
      </c>
      <c r="B3641" s="1">
        <v>603681</v>
      </c>
      <c r="C3641" s="1" t="s">
        <v>3868</v>
      </c>
      <c r="D3641" s="1" t="s">
        <v>309</v>
      </c>
      <c r="E3641" s="1">
        <v>0.0149</v>
      </c>
      <c r="F3641" s="1">
        <v>0.0075</v>
      </c>
      <c r="G3641" s="1">
        <v>17.08</v>
      </c>
    </row>
    <row r="3642" spans="1:7">
      <c r="A3642" s="1" t="s">
        <v>193</v>
      </c>
      <c r="B3642" s="1">
        <v>601168</v>
      </c>
      <c r="C3642" s="1" t="s">
        <v>3869</v>
      </c>
      <c r="D3642" s="1" t="s">
        <v>222</v>
      </c>
      <c r="E3642" s="1">
        <v>0.0148</v>
      </c>
      <c r="F3642" s="1">
        <v>0.1562</v>
      </c>
      <c r="G3642" s="1">
        <v>5.47</v>
      </c>
    </row>
    <row r="3643" spans="1:7">
      <c r="A3643" s="1" t="s">
        <v>335</v>
      </c>
      <c r="B3643" s="1">
        <v>2543</v>
      </c>
      <c r="C3643" s="1" t="s">
        <v>3870</v>
      </c>
      <c r="D3643" s="1" t="s">
        <v>263</v>
      </c>
      <c r="E3643" s="1">
        <v>0.0145</v>
      </c>
      <c r="F3643" s="1">
        <v>0.085</v>
      </c>
      <c r="G3643" s="1">
        <v>7.98</v>
      </c>
    </row>
    <row r="3644" spans="1:7">
      <c r="A3644" s="1" t="s">
        <v>193</v>
      </c>
      <c r="B3644" s="1">
        <v>600682</v>
      </c>
      <c r="C3644" s="1" t="s">
        <v>3871</v>
      </c>
      <c r="D3644" s="1" t="s">
        <v>218</v>
      </c>
      <c r="E3644" s="1">
        <v>0.0144</v>
      </c>
      <c r="F3644" s="1">
        <v>0.0005</v>
      </c>
      <c r="G3644" s="1">
        <v>8.17</v>
      </c>
    </row>
    <row r="3645" spans="1:7">
      <c r="A3645" s="1" t="s">
        <v>335</v>
      </c>
      <c r="B3645" s="1">
        <v>300256</v>
      </c>
      <c r="C3645" s="1" t="s">
        <v>3872</v>
      </c>
      <c r="D3645" s="1" t="s">
        <v>408</v>
      </c>
      <c r="E3645" s="1">
        <v>0.0143</v>
      </c>
      <c r="F3645" s="1">
        <v>0.8926</v>
      </c>
      <c r="G3645" s="1">
        <v>6.33</v>
      </c>
    </row>
    <row r="3646" spans="1:7">
      <c r="A3646" s="1" t="s">
        <v>335</v>
      </c>
      <c r="B3646" s="1">
        <v>300563</v>
      </c>
      <c r="C3646" s="1" t="s">
        <v>3873</v>
      </c>
      <c r="D3646" s="1" t="s">
        <v>245</v>
      </c>
      <c r="E3646" s="1">
        <v>0.0142</v>
      </c>
      <c r="F3646" s="1">
        <v>0.1742</v>
      </c>
      <c r="G3646" s="1">
        <v>28.02</v>
      </c>
    </row>
    <row r="3647" spans="1:7">
      <c r="A3647" s="1" t="s">
        <v>193</v>
      </c>
      <c r="B3647" s="1">
        <v>600256</v>
      </c>
      <c r="C3647" s="1" t="s">
        <v>3874</v>
      </c>
      <c r="D3647" s="1" t="s">
        <v>259</v>
      </c>
      <c r="E3647" s="1">
        <v>0.0139</v>
      </c>
      <c r="F3647" s="1">
        <v>0.0008</v>
      </c>
      <c r="G3647" s="1">
        <v>2.52</v>
      </c>
    </row>
    <row r="3648" spans="1:7">
      <c r="A3648" s="1" t="s">
        <v>335</v>
      </c>
      <c r="B3648" s="1">
        <v>2637</v>
      </c>
      <c r="C3648" s="1" t="s">
        <v>3875</v>
      </c>
      <c r="D3648" s="1" t="s">
        <v>309</v>
      </c>
      <c r="E3648" s="1">
        <v>0.0137</v>
      </c>
      <c r="F3648" s="1">
        <v>0.3982</v>
      </c>
      <c r="G3648" s="1">
        <v>11.65</v>
      </c>
    </row>
    <row r="3649" spans="1:7">
      <c r="A3649" s="1" t="s">
        <v>193</v>
      </c>
      <c r="B3649" s="1">
        <v>600340</v>
      </c>
      <c r="C3649" s="1" t="s">
        <v>3876</v>
      </c>
      <c r="D3649" s="1" t="s">
        <v>212</v>
      </c>
      <c r="E3649" s="1">
        <v>0.013</v>
      </c>
      <c r="F3649" s="1">
        <v>0.0122</v>
      </c>
      <c r="G3649" s="1">
        <v>23.94</v>
      </c>
    </row>
    <row r="3650" spans="1:7">
      <c r="A3650" s="1" t="s">
        <v>193</v>
      </c>
      <c r="B3650" s="1">
        <v>600970</v>
      </c>
      <c r="C3650" s="1" t="s">
        <v>3877</v>
      </c>
      <c r="D3650" s="1" t="s">
        <v>318</v>
      </c>
      <c r="E3650" s="1">
        <v>0.013</v>
      </c>
      <c r="F3650" s="1">
        <v>0.0008</v>
      </c>
      <c r="G3650" s="1">
        <v>5.84</v>
      </c>
    </row>
    <row r="3651" spans="1:7">
      <c r="A3651" s="1" t="s">
        <v>193</v>
      </c>
      <c r="B3651" s="1">
        <v>601108</v>
      </c>
      <c r="C3651" s="1" t="s">
        <v>3878</v>
      </c>
      <c r="D3651" s="1" t="s">
        <v>273</v>
      </c>
      <c r="E3651" s="1">
        <v>0.013</v>
      </c>
      <c r="F3651" s="1">
        <v>0.1564</v>
      </c>
      <c r="G3651" s="1">
        <v>9.55</v>
      </c>
    </row>
    <row r="3652" spans="1:7">
      <c r="A3652" s="1" t="s">
        <v>335</v>
      </c>
      <c r="B3652" s="1">
        <v>726</v>
      </c>
      <c r="C3652" s="1" t="s">
        <v>3879</v>
      </c>
      <c r="D3652" s="1" t="s">
        <v>276</v>
      </c>
      <c r="E3652" s="1">
        <v>0.013</v>
      </c>
      <c r="F3652" s="1">
        <v>0</v>
      </c>
      <c r="G3652" s="1">
        <v>8.25</v>
      </c>
    </row>
    <row r="3653" spans="1:7">
      <c r="A3653" s="1" t="s">
        <v>193</v>
      </c>
      <c r="B3653" s="1">
        <v>601298</v>
      </c>
      <c r="C3653" s="1" t="s">
        <v>3880</v>
      </c>
      <c r="D3653" s="1" t="s">
        <v>195</v>
      </c>
      <c r="E3653" s="1">
        <v>0.0129</v>
      </c>
      <c r="F3653" s="1">
        <v>0.0032</v>
      </c>
      <c r="G3653" s="1">
        <v>5.61</v>
      </c>
    </row>
    <row r="3654" spans="1:7">
      <c r="A3654" s="1" t="s">
        <v>193</v>
      </c>
      <c r="B3654" s="1">
        <v>603739</v>
      </c>
      <c r="C3654" s="1" t="s">
        <v>3881</v>
      </c>
      <c r="D3654" s="1" t="s">
        <v>214</v>
      </c>
      <c r="E3654" s="1">
        <v>0.0128</v>
      </c>
      <c r="F3654" s="1">
        <v>0.0224</v>
      </c>
      <c r="G3654" s="1">
        <v>21.99</v>
      </c>
    </row>
    <row r="3655" spans="1:7">
      <c r="A3655" s="1" t="s">
        <v>193</v>
      </c>
      <c r="B3655" s="1">
        <v>900948</v>
      </c>
      <c r="C3655" s="1" t="s">
        <v>3882</v>
      </c>
      <c r="E3655" s="1">
        <v>0.0128</v>
      </c>
      <c r="F3655" s="1">
        <v>0.0008</v>
      </c>
      <c r="G3655" s="1">
        <v>0.618</v>
      </c>
    </row>
    <row r="3656" spans="1:7">
      <c r="A3656" s="1" t="s">
        <v>335</v>
      </c>
      <c r="B3656" s="1">
        <v>848</v>
      </c>
      <c r="C3656" s="1" t="s">
        <v>49</v>
      </c>
      <c r="D3656" s="1" t="s">
        <v>311</v>
      </c>
      <c r="E3656" s="1">
        <v>0.0128</v>
      </c>
      <c r="F3656" s="1">
        <v>0.0012</v>
      </c>
      <c r="G3656" s="1">
        <v>6.08</v>
      </c>
    </row>
    <row r="3657" spans="1:7">
      <c r="A3657" s="1" t="s">
        <v>193</v>
      </c>
      <c r="B3657" s="1">
        <v>603558</v>
      </c>
      <c r="C3657" s="1" t="s">
        <v>3883</v>
      </c>
      <c r="D3657" s="1" t="s">
        <v>201</v>
      </c>
      <c r="E3657" s="1">
        <v>0.0127</v>
      </c>
      <c r="F3657" s="1">
        <v>0.0212</v>
      </c>
      <c r="G3657" s="1">
        <v>8.25</v>
      </c>
    </row>
    <row r="3658" spans="1:7">
      <c r="A3658" s="1" t="s">
        <v>193</v>
      </c>
      <c r="B3658" s="1">
        <v>603606</v>
      </c>
      <c r="C3658" s="1" t="s">
        <v>3884</v>
      </c>
      <c r="D3658" s="1" t="s">
        <v>220</v>
      </c>
      <c r="E3658" s="1">
        <v>0.0126</v>
      </c>
      <c r="F3658" s="1">
        <v>0.6027</v>
      </c>
      <c r="G3658" s="1">
        <v>13.92</v>
      </c>
    </row>
    <row r="3659" spans="1:7">
      <c r="A3659" s="1" t="s">
        <v>335</v>
      </c>
      <c r="B3659" s="1">
        <v>2583</v>
      </c>
      <c r="C3659" s="1" t="s">
        <v>3885</v>
      </c>
      <c r="D3659" s="1" t="s">
        <v>245</v>
      </c>
      <c r="E3659" s="1">
        <v>0.0123</v>
      </c>
      <c r="F3659" s="1">
        <v>0.0094</v>
      </c>
      <c r="G3659" s="1">
        <v>6.56</v>
      </c>
    </row>
    <row r="3660" spans="1:7">
      <c r="A3660" s="1" t="s">
        <v>335</v>
      </c>
      <c r="B3660" s="1">
        <v>200028</v>
      </c>
      <c r="C3660" s="1" t="s">
        <v>3886</v>
      </c>
      <c r="E3660" s="1">
        <v>0.0121</v>
      </c>
      <c r="F3660" s="1">
        <v>0.013</v>
      </c>
      <c r="G3660" s="1">
        <v>21.16</v>
      </c>
    </row>
    <row r="3661" spans="1:7">
      <c r="A3661" s="1" t="s">
        <v>335</v>
      </c>
      <c r="B3661" s="1">
        <v>2088</v>
      </c>
      <c r="C3661" s="1" t="s">
        <v>3887</v>
      </c>
      <c r="D3661" s="1" t="s">
        <v>448</v>
      </c>
      <c r="E3661" s="1">
        <v>0.0119</v>
      </c>
      <c r="F3661" s="1">
        <v>0.1628</v>
      </c>
      <c r="G3661" s="1">
        <v>9.24</v>
      </c>
    </row>
    <row r="3662" spans="1:7">
      <c r="A3662" s="1" t="s">
        <v>193</v>
      </c>
      <c r="B3662" s="1">
        <v>601058</v>
      </c>
      <c r="C3662" s="1" t="s">
        <v>3888</v>
      </c>
      <c r="D3662" s="1" t="s">
        <v>283</v>
      </c>
      <c r="E3662" s="1">
        <v>0.0118</v>
      </c>
      <c r="F3662" s="1">
        <v>0.3366</v>
      </c>
      <c r="G3662" s="1">
        <v>4.48</v>
      </c>
    </row>
    <row r="3663" spans="1:7">
      <c r="A3663" s="1" t="s">
        <v>335</v>
      </c>
      <c r="B3663" s="1">
        <v>2128</v>
      </c>
      <c r="C3663" s="1" t="s">
        <v>3889</v>
      </c>
      <c r="D3663" s="1" t="s">
        <v>483</v>
      </c>
      <c r="E3663" s="1">
        <v>0.0118</v>
      </c>
      <c r="F3663" s="1">
        <v>0.0017</v>
      </c>
      <c r="G3663" s="1">
        <v>7.86</v>
      </c>
    </row>
    <row r="3664" spans="1:7">
      <c r="A3664" s="1" t="s">
        <v>193</v>
      </c>
      <c r="B3664" s="1">
        <v>600388</v>
      </c>
      <c r="C3664" s="1" t="s">
        <v>3890</v>
      </c>
      <c r="D3664" s="1" t="s">
        <v>359</v>
      </c>
      <c r="E3664" s="1">
        <v>0.0117</v>
      </c>
      <c r="F3664" s="1">
        <v>0.0216</v>
      </c>
      <c r="G3664" s="1">
        <v>8.96</v>
      </c>
    </row>
    <row r="3665" spans="1:7">
      <c r="A3665" s="1" t="s">
        <v>335</v>
      </c>
      <c r="B3665" s="1">
        <v>797</v>
      </c>
      <c r="C3665" s="1" t="s">
        <v>3891</v>
      </c>
      <c r="D3665" s="1" t="s">
        <v>212</v>
      </c>
      <c r="E3665" s="1">
        <v>0.0117</v>
      </c>
      <c r="F3665" s="1">
        <v>0.0555</v>
      </c>
      <c r="G3665" s="1">
        <v>3.62</v>
      </c>
    </row>
    <row r="3666" spans="1:7">
      <c r="A3666" s="1" t="s">
        <v>335</v>
      </c>
      <c r="B3666" s="1">
        <v>2458</v>
      </c>
      <c r="C3666" s="1" t="s">
        <v>3892</v>
      </c>
      <c r="D3666" s="1" t="s">
        <v>214</v>
      </c>
      <c r="E3666" s="1">
        <v>0.0116</v>
      </c>
      <c r="F3666" s="1">
        <v>0.5376</v>
      </c>
      <c r="G3666" s="1">
        <v>16.69</v>
      </c>
    </row>
    <row r="3667" spans="1:7">
      <c r="A3667" s="1" t="s">
        <v>193</v>
      </c>
      <c r="B3667" s="1">
        <v>900911</v>
      </c>
      <c r="C3667" s="1" t="s">
        <v>3893</v>
      </c>
      <c r="E3667" s="1">
        <v>0.0114</v>
      </c>
      <c r="F3667" s="1">
        <v>0.016</v>
      </c>
      <c r="G3667" s="1">
        <v>0.918</v>
      </c>
    </row>
    <row r="3668" spans="1:7">
      <c r="A3668" s="1" t="s">
        <v>335</v>
      </c>
      <c r="B3668" s="1">
        <v>2841</v>
      </c>
      <c r="C3668" s="1" t="s">
        <v>3894</v>
      </c>
      <c r="D3668" s="1" t="s">
        <v>408</v>
      </c>
      <c r="E3668" s="1">
        <v>0.0113</v>
      </c>
      <c r="F3668" s="1">
        <v>0.0477</v>
      </c>
      <c r="G3668" s="1">
        <v>76.04</v>
      </c>
    </row>
    <row r="3669" spans="1:7">
      <c r="A3669" s="1" t="s">
        <v>335</v>
      </c>
      <c r="B3669" s="1">
        <v>810</v>
      </c>
      <c r="C3669" s="1" t="s">
        <v>3895</v>
      </c>
      <c r="D3669" s="1" t="s">
        <v>265</v>
      </c>
      <c r="E3669" s="1">
        <v>0.0111</v>
      </c>
      <c r="F3669" s="1">
        <v>0.2371</v>
      </c>
      <c r="G3669" s="1">
        <v>10.55</v>
      </c>
    </row>
    <row r="3670" spans="1:7">
      <c r="A3670" s="1" t="s">
        <v>193</v>
      </c>
      <c r="B3670" s="1">
        <v>603385</v>
      </c>
      <c r="C3670" s="1" t="s">
        <v>3896</v>
      </c>
      <c r="D3670" s="1" t="s">
        <v>263</v>
      </c>
      <c r="E3670" s="1">
        <v>0.0107</v>
      </c>
      <c r="F3670" s="1">
        <v>0.1333</v>
      </c>
      <c r="G3670" s="1">
        <v>9.49</v>
      </c>
    </row>
    <row r="3671" spans="1:7">
      <c r="A3671" s="1" t="s">
        <v>335</v>
      </c>
      <c r="B3671" s="1">
        <v>2214</v>
      </c>
      <c r="C3671" s="1" t="s">
        <v>3897</v>
      </c>
      <c r="D3671" s="1" t="s">
        <v>370</v>
      </c>
      <c r="E3671" s="1">
        <v>0.0106</v>
      </c>
      <c r="F3671" s="1">
        <v>0.8256</v>
      </c>
      <c r="G3671" s="1">
        <v>20.49</v>
      </c>
    </row>
    <row r="3672" spans="1:7">
      <c r="A3672" s="1" t="s">
        <v>193</v>
      </c>
      <c r="B3672" s="1">
        <v>600928</v>
      </c>
      <c r="C3672" s="1" t="s">
        <v>3898</v>
      </c>
      <c r="D3672" s="1" t="s">
        <v>1455</v>
      </c>
      <c r="E3672" s="1">
        <v>0.0105</v>
      </c>
      <c r="F3672" s="1">
        <v>0.0105</v>
      </c>
      <c r="G3672" s="1">
        <v>5.43</v>
      </c>
    </row>
    <row r="3673" spans="1:7">
      <c r="A3673" s="1" t="s">
        <v>335</v>
      </c>
      <c r="B3673" s="1">
        <v>532</v>
      </c>
      <c r="C3673" s="1" t="s">
        <v>3899</v>
      </c>
      <c r="D3673" s="1" t="s">
        <v>408</v>
      </c>
      <c r="E3673" s="1">
        <v>0.0105</v>
      </c>
      <c r="F3673" s="1">
        <v>0.0927</v>
      </c>
      <c r="G3673" s="1">
        <v>10.73</v>
      </c>
    </row>
    <row r="3674" spans="1:7">
      <c r="A3674" s="1" t="s">
        <v>335</v>
      </c>
      <c r="B3674" s="1">
        <v>2193</v>
      </c>
      <c r="C3674" s="1" t="s">
        <v>3900</v>
      </c>
      <c r="D3674" s="1" t="s">
        <v>276</v>
      </c>
      <c r="E3674" s="1">
        <v>0.0105</v>
      </c>
      <c r="F3674" s="1">
        <v>0.0105</v>
      </c>
      <c r="G3674" s="1">
        <v>6.83</v>
      </c>
    </row>
    <row r="3675" spans="1:7">
      <c r="A3675" s="1" t="s">
        <v>193</v>
      </c>
      <c r="B3675" s="1">
        <v>600456</v>
      </c>
      <c r="C3675" s="1" t="s">
        <v>3901</v>
      </c>
      <c r="D3675" s="1" t="s">
        <v>222</v>
      </c>
      <c r="E3675" s="1">
        <v>0.0103</v>
      </c>
      <c r="F3675" s="1">
        <v>0.7787</v>
      </c>
      <c r="G3675" s="1">
        <v>25.22</v>
      </c>
    </row>
    <row r="3676" spans="1:7">
      <c r="A3676" s="1" t="s">
        <v>193</v>
      </c>
      <c r="B3676" s="1">
        <v>600705</v>
      </c>
      <c r="C3676" s="1" t="s">
        <v>3902</v>
      </c>
      <c r="D3676" s="1" t="s">
        <v>599</v>
      </c>
      <c r="E3676" s="1">
        <v>0.0103</v>
      </c>
      <c r="F3676" s="1">
        <v>0.0029</v>
      </c>
      <c r="G3676" s="1">
        <v>3.93</v>
      </c>
    </row>
    <row r="3677" spans="1:7">
      <c r="A3677" s="1" t="s">
        <v>335</v>
      </c>
      <c r="B3677" s="1">
        <v>514</v>
      </c>
      <c r="C3677" s="1" t="s">
        <v>3903</v>
      </c>
      <c r="D3677" s="1" t="s">
        <v>212</v>
      </c>
      <c r="E3677" s="1">
        <v>0.0103</v>
      </c>
      <c r="F3677" s="1">
        <v>0.0047</v>
      </c>
      <c r="G3677" s="1">
        <v>3.88</v>
      </c>
    </row>
    <row r="3678" spans="1:7">
      <c r="A3678" s="1" t="s">
        <v>193</v>
      </c>
      <c r="B3678" s="1">
        <v>603040</v>
      </c>
      <c r="C3678" s="1" t="s">
        <v>3904</v>
      </c>
      <c r="D3678" s="1" t="s">
        <v>283</v>
      </c>
      <c r="E3678" s="1">
        <v>0.0102</v>
      </c>
      <c r="F3678" s="1">
        <v>0.0025</v>
      </c>
      <c r="G3678" s="1">
        <v>27.08</v>
      </c>
    </row>
    <row r="3679" spans="1:7">
      <c r="A3679" s="1" t="s">
        <v>193</v>
      </c>
      <c r="B3679" s="1">
        <v>601019</v>
      </c>
      <c r="C3679" s="1" t="s">
        <v>3905</v>
      </c>
      <c r="D3679" s="1" t="s">
        <v>206</v>
      </c>
      <c r="E3679" s="1">
        <v>0.0101</v>
      </c>
      <c r="F3679" s="1">
        <v>0.0101</v>
      </c>
      <c r="G3679" s="1">
        <v>6.28</v>
      </c>
    </row>
    <row r="3680" spans="1:7">
      <c r="A3680" s="1" t="s">
        <v>335</v>
      </c>
      <c r="B3680" s="1">
        <v>300543</v>
      </c>
      <c r="C3680" s="1" t="s">
        <v>3906</v>
      </c>
      <c r="D3680" s="1" t="s">
        <v>370</v>
      </c>
      <c r="E3680" s="1">
        <v>0.01</v>
      </c>
      <c r="F3680" s="1">
        <v>0.2918</v>
      </c>
      <c r="G3680" s="1">
        <v>22.55</v>
      </c>
    </row>
    <row r="3681" spans="1:7">
      <c r="A3681" s="1" t="s">
        <v>193</v>
      </c>
      <c r="B3681" s="1">
        <v>600099</v>
      </c>
      <c r="C3681" s="1" t="s">
        <v>3907</v>
      </c>
      <c r="D3681" s="1" t="s">
        <v>250</v>
      </c>
      <c r="E3681" s="1">
        <v>0.0099</v>
      </c>
      <c r="F3681" s="1">
        <v>0.2316</v>
      </c>
      <c r="G3681" s="1">
        <v>5.87</v>
      </c>
    </row>
    <row r="3682" spans="1:7">
      <c r="A3682" s="1" t="s">
        <v>335</v>
      </c>
      <c r="B3682" s="1">
        <v>2452</v>
      </c>
      <c r="C3682" s="1" t="s">
        <v>3908</v>
      </c>
      <c r="D3682" s="1" t="s">
        <v>220</v>
      </c>
      <c r="E3682" s="1">
        <v>0.0099</v>
      </c>
      <c r="F3682" s="1">
        <v>0.7293</v>
      </c>
      <c r="G3682" s="1">
        <v>7.22</v>
      </c>
    </row>
    <row r="3683" spans="1:7">
      <c r="A3683" s="1" t="s">
        <v>193</v>
      </c>
      <c r="B3683" s="1">
        <v>603058</v>
      </c>
      <c r="C3683" s="1" t="s">
        <v>3909</v>
      </c>
      <c r="D3683" s="1" t="s">
        <v>359</v>
      </c>
      <c r="E3683" s="1">
        <v>0.0098</v>
      </c>
      <c r="F3683" s="1">
        <v>0.064</v>
      </c>
      <c r="G3683" s="1">
        <v>7.38</v>
      </c>
    </row>
    <row r="3684" spans="1:7">
      <c r="A3684" s="1" t="s">
        <v>335</v>
      </c>
      <c r="B3684" s="1">
        <v>2760</v>
      </c>
      <c r="C3684" s="1" t="s">
        <v>3910</v>
      </c>
      <c r="D3684" s="1" t="s">
        <v>365</v>
      </c>
      <c r="E3684" s="1">
        <v>0.0094</v>
      </c>
      <c r="F3684" s="1">
        <v>0.4315</v>
      </c>
      <c r="G3684" s="1">
        <v>19.1</v>
      </c>
    </row>
    <row r="3685" spans="1:7">
      <c r="A3685" s="1" t="s">
        <v>335</v>
      </c>
      <c r="B3685" s="1">
        <v>2809</v>
      </c>
      <c r="C3685" s="1" t="s">
        <v>3911</v>
      </c>
      <c r="D3685" s="1" t="s">
        <v>289</v>
      </c>
      <c r="E3685" s="1">
        <v>0.0093</v>
      </c>
      <c r="F3685" s="1">
        <v>0.2816</v>
      </c>
      <c r="G3685" s="1">
        <v>20.33</v>
      </c>
    </row>
    <row r="3686" spans="1:7">
      <c r="A3686" s="1" t="s">
        <v>193</v>
      </c>
      <c r="B3686" s="1">
        <v>603609</v>
      </c>
      <c r="C3686" s="1" t="s">
        <v>3912</v>
      </c>
      <c r="D3686" s="1" t="s">
        <v>214</v>
      </c>
      <c r="E3686" s="1">
        <v>0.0087</v>
      </c>
      <c r="F3686" s="1">
        <v>0.2401</v>
      </c>
      <c r="G3686" s="1">
        <v>14.96</v>
      </c>
    </row>
    <row r="3687" spans="1:7">
      <c r="A3687" s="1" t="s">
        <v>335</v>
      </c>
      <c r="B3687" s="1">
        <v>2140</v>
      </c>
      <c r="C3687" s="1" t="s">
        <v>3913</v>
      </c>
      <c r="D3687" s="1" t="s">
        <v>285</v>
      </c>
      <c r="E3687" s="1">
        <v>0.0087</v>
      </c>
      <c r="F3687" s="1">
        <v>0.0842</v>
      </c>
      <c r="G3687" s="1">
        <v>6.99</v>
      </c>
    </row>
    <row r="3688" spans="1:7">
      <c r="A3688" s="1" t="s">
        <v>335</v>
      </c>
      <c r="B3688" s="1">
        <v>300193</v>
      </c>
      <c r="C3688" s="1" t="s">
        <v>3914</v>
      </c>
      <c r="D3688" s="1" t="s">
        <v>318</v>
      </c>
      <c r="E3688" s="1">
        <v>0.0086</v>
      </c>
      <c r="F3688" s="1">
        <v>0.4397</v>
      </c>
      <c r="G3688" s="1">
        <v>7.28</v>
      </c>
    </row>
    <row r="3689" spans="1:7">
      <c r="A3689" s="1" t="s">
        <v>193</v>
      </c>
      <c r="B3689" s="1">
        <v>603300</v>
      </c>
      <c r="C3689" s="1" t="s">
        <v>3915</v>
      </c>
      <c r="D3689" s="1" t="s">
        <v>359</v>
      </c>
      <c r="E3689" s="1">
        <v>0.0085</v>
      </c>
      <c r="F3689" s="1">
        <v>0.307</v>
      </c>
      <c r="G3689" s="1">
        <v>6.07</v>
      </c>
    </row>
    <row r="3690" spans="1:7">
      <c r="A3690" s="1" t="s">
        <v>335</v>
      </c>
      <c r="B3690" s="1">
        <v>2267</v>
      </c>
      <c r="C3690" s="1" t="s">
        <v>3916</v>
      </c>
      <c r="D3690" s="1" t="s">
        <v>259</v>
      </c>
      <c r="E3690" s="1">
        <v>0.0083</v>
      </c>
      <c r="F3690" s="1">
        <v>0.0025</v>
      </c>
      <c r="G3690" s="1">
        <v>6.07</v>
      </c>
    </row>
    <row r="3691" spans="1:7">
      <c r="A3691" s="1" t="s">
        <v>335</v>
      </c>
      <c r="B3691" s="1">
        <v>2818</v>
      </c>
      <c r="C3691" s="1" t="s">
        <v>3917</v>
      </c>
      <c r="D3691" s="1" t="s">
        <v>856</v>
      </c>
      <c r="E3691" s="1">
        <v>0.0083</v>
      </c>
      <c r="F3691" s="1">
        <v>0.0024</v>
      </c>
      <c r="G3691" s="1">
        <v>11.24</v>
      </c>
    </row>
    <row r="3692" spans="1:7">
      <c r="A3692" s="1" t="s">
        <v>193</v>
      </c>
      <c r="B3692" s="1">
        <v>601958</v>
      </c>
      <c r="C3692" s="1" t="s">
        <v>3918</v>
      </c>
      <c r="D3692" s="1" t="s">
        <v>222</v>
      </c>
      <c r="E3692" s="1">
        <v>0.0082</v>
      </c>
      <c r="F3692" s="1">
        <v>0.0635</v>
      </c>
      <c r="G3692" s="1">
        <v>5.91</v>
      </c>
    </row>
    <row r="3693" spans="1:7">
      <c r="A3693" s="1" t="s">
        <v>335</v>
      </c>
      <c r="B3693" s="1">
        <v>2939</v>
      </c>
      <c r="C3693" s="1" t="s">
        <v>3919</v>
      </c>
      <c r="D3693" s="1" t="s">
        <v>273</v>
      </c>
      <c r="E3693" s="1">
        <v>0.0082</v>
      </c>
      <c r="F3693" s="1">
        <v>0.1141</v>
      </c>
      <c r="G3693" s="1">
        <v>11.92</v>
      </c>
    </row>
    <row r="3694" spans="1:7">
      <c r="A3694" s="1" t="s">
        <v>335</v>
      </c>
      <c r="B3694" s="1">
        <v>2908</v>
      </c>
      <c r="C3694" s="1" t="s">
        <v>3920</v>
      </c>
      <c r="D3694" s="1" t="s">
        <v>455</v>
      </c>
      <c r="E3694" s="1">
        <v>0.0081</v>
      </c>
      <c r="F3694" s="1">
        <v>0.0244</v>
      </c>
      <c r="G3694" s="1">
        <v>12</v>
      </c>
    </row>
    <row r="3695" spans="1:7">
      <c r="A3695" s="1" t="s">
        <v>335</v>
      </c>
      <c r="B3695" s="1">
        <v>300016</v>
      </c>
      <c r="C3695" s="1" t="s">
        <v>3921</v>
      </c>
      <c r="D3695" s="1" t="s">
        <v>342</v>
      </c>
      <c r="E3695" s="1">
        <v>0.0081</v>
      </c>
      <c r="F3695" s="1">
        <v>0.0948</v>
      </c>
      <c r="G3695" s="1">
        <v>8.79</v>
      </c>
    </row>
    <row r="3696" spans="1:7">
      <c r="A3696" s="1" t="s">
        <v>335</v>
      </c>
      <c r="B3696" s="1">
        <v>2139</v>
      </c>
      <c r="C3696" s="1" t="s">
        <v>3922</v>
      </c>
      <c r="D3696" s="1" t="s">
        <v>370</v>
      </c>
      <c r="E3696" s="1">
        <v>0.008</v>
      </c>
      <c r="F3696" s="1">
        <v>0.0528</v>
      </c>
      <c r="G3696" s="1">
        <v>5.53</v>
      </c>
    </row>
    <row r="3697" spans="1:7">
      <c r="A3697" s="1" t="s">
        <v>335</v>
      </c>
      <c r="B3697" s="1">
        <v>300632</v>
      </c>
      <c r="C3697" s="1" t="s">
        <v>3923</v>
      </c>
      <c r="D3697" s="1" t="s">
        <v>546</v>
      </c>
      <c r="E3697" s="1">
        <v>0.008</v>
      </c>
      <c r="F3697" s="1">
        <v>0.3525</v>
      </c>
      <c r="G3697" s="1">
        <v>13.69</v>
      </c>
    </row>
    <row r="3698" spans="1:7">
      <c r="A3698" s="1" t="s">
        <v>335</v>
      </c>
      <c r="B3698" s="1">
        <v>300694</v>
      </c>
      <c r="C3698" s="1" t="s">
        <v>3924</v>
      </c>
      <c r="D3698" s="1" t="s">
        <v>283</v>
      </c>
      <c r="E3698" s="1">
        <v>0.008</v>
      </c>
      <c r="F3698" s="1">
        <v>0.0398</v>
      </c>
      <c r="G3698" s="1">
        <v>12.1</v>
      </c>
    </row>
    <row r="3699" spans="1:7">
      <c r="A3699" s="1" t="s">
        <v>193</v>
      </c>
      <c r="B3699" s="1">
        <v>600760</v>
      </c>
      <c r="C3699" s="1" t="s">
        <v>3925</v>
      </c>
      <c r="D3699" s="1" t="s">
        <v>521</v>
      </c>
      <c r="E3699" s="1">
        <v>0.0079</v>
      </c>
      <c r="F3699" s="1">
        <v>0.4279</v>
      </c>
      <c r="G3699" s="1">
        <v>33.49</v>
      </c>
    </row>
    <row r="3700" spans="1:7">
      <c r="A3700" s="1" t="s">
        <v>335</v>
      </c>
      <c r="B3700" s="1">
        <v>2146</v>
      </c>
      <c r="C3700" s="1" t="s">
        <v>3926</v>
      </c>
      <c r="D3700" s="1" t="s">
        <v>212</v>
      </c>
      <c r="E3700" s="1">
        <v>0.0079</v>
      </c>
      <c r="F3700" s="1">
        <v>0.0088</v>
      </c>
      <c r="G3700" s="1">
        <v>8.1</v>
      </c>
    </row>
    <row r="3701" spans="1:7">
      <c r="A3701" s="1" t="s">
        <v>335</v>
      </c>
      <c r="B3701" s="1">
        <v>300402</v>
      </c>
      <c r="C3701" s="1" t="s">
        <v>3927</v>
      </c>
      <c r="D3701" s="1" t="s">
        <v>318</v>
      </c>
      <c r="E3701" s="1">
        <v>0.0079</v>
      </c>
      <c r="F3701" s="1">
        <v>0.0165</v>
      </c>
      <c r="G3701" s="1">
        <v>8.21</v>
      </c>
    </row>
    <row r="3702" spans="1:7">
      <c r="A3702" s="1" t="s">
        <v>193</v>
      </c>
      <c r="B3702" s="1">
        <v>600556</v>
      </c>
      <c r="C3702" s="1" t="s">
        <v>3928</v>
      </c>
      <c r="D3702" s="1" t="s">
        <v>675</v>
      </c>
      <c r="E3702" s="1">
        <v>0.0075</v>
      </c>
      <c r="F3702" s="1">
        <v>0.1376</v>
      </c>
      <c r="G3702" s="1">
        <v>16.68</v>
      </c>
    </row>
    <row r="3703" spans="1:7">
      <c r="A3703" s="1" t="s">
        <v>335</v>
      </c>
      <c r="B3703" s="1">
        <v>611</v>
      </c>
      <c r="C3703" s="1" t="s">
        <v>3929</v>
      </c>
      <c r="D3703" s="1" t="s">
        <v>276</v>
      </c>
      <c r="E3703" s="1">
        <v>0.0075</v>
      </c>
      <c r="F3703" s="1">
        <v>0.3516</v>
      </c>
      <c r="G3703" s="1">
        <v>3.59</v>
      </c>
    </row>
    <row r="3704" spans="1:7">
      <c r="A3704" s="1" t="s">
        <v>335</v>
      </c>
      <c r="B3704" s="1">
        <v>300515</v>
      </c>
      <c r="C3704" s="1" t="s">
        <v>3930</v>
      </c>
      <c r="D3704" s="1" t="s">
        <v>370</v>
      </c>
      <c r="E3704" s="1">
        <v>0.0074</v>
      </c>
      <c r="F3704" s="1">
        <v>0.0275</v>
      </c>
      <c r="G3704" s="1">
        <v>8.75</v>
      </c>
    </row>
    <row r="3705" spans="1:7">
      <c r="A3705" s="1" t="s">
        <v>193</v>
      </c>
      <c r="B3705" s="1">
        <v>601619</v>
      </c>
      <c r="C3705" s="1" t="s">
        <v>3931</v>
      </c>
      <c r="D3705" s="1" t="s">
        <v>230</v>
      </c>
      <c r="E3705" s="1">
        <v>0.0073</v>
      </c>
      <c r="F3705" s="1">
        <v>0.0091</v>
      </c>
      <c r="G3705" s="1">
        <v>3.08</v>
      </c>
    </row>
    <row r="3706" spans="1:7">
      <c r="A3706" s="1" t="s">
        <v>335</v>
      </c>
      <c r="B3706" s="1">
        <v>2531</v>
      </c>
      <c r="C3706" s="1" t="s">
        <v>3932</v>
      </c>
      <c r="D3706" s="1" t="s">
        <v>318</v>
      </c>
      <c r="E3706" s="1">
        <v>0.0068</v>
      </c>
      <c r="F3706" s="1">
        <v>0.1647</v>
      </c>
      <c r="G3706" s="1">
        <v>5.92</v>
      </c>
    </row>
    <row r="3707" spans="1:7">
      <c r="A3707" s="1" t="s">
        <v>335</v>
      </c>
      <c r="B3707" s="1">
        <v>300761</v>
      </c>
      <c r="C3707" s="1" t="s">
        <v>3933</v>
      </c>
      <c r="D3707" s="1" t="s">
        <v>214</v>
      </c>
      <c r="E3707" s="1">
        <v>0.0068</v>
      </c>
      <c r="F3707" s="1">
        <v>0.0068</v>
      </c>
      <c r="G3707" s="1">
        <v>42.41</v>
      </c>
    </row>
    <row r="3708" spans="1:7">
      <c r="A3708" s="1" t="s">
        <v>193</v>
      </c>
      <c r="B3708" s="1">
        <v>603797</v>
      </c>
      <c r="C3708" s="1" t="s">
        <v>3934</v>
      </c>
      <c r="D3708" s="1" t="s">
        <v>2040</v>
      </c>
      <c r="E3708" s="1">
        <v>0.0067</v>
      </c>
      <c r="F3708" s="1">
        <v>0.1613</v>
      </c>
      <c r="G3708" s="1">
        <v>11.22</v>
      </c>
    </row>
    <row r="3709" spans="1:7">
      <c r="A3709" s="1" t="s">
        <v>193</v>
      </c>
      <c r="B3709" s="1">
        <v>603637</v>
      </c>
      <c r="C3709" s="1" t="s">
        <v>3935</v>
      </c>
      <c r="D3709" s="1" t="s">
        <v>285</v>
      </c>
      <c r="E3709" s="1">
        <v>0.0064</v>
      </c>
      <c r="F3709" s="1">
        <v>0.0649</v>
      </c>
      <c r="G3709" s="1">
        <v>13.24</v>
      </c>
    </row>
    <row r="3710" spans="1:7">
      <c r="A3710" s="1" t="s">
        <v>335</v>
      </c>
      <c r="B3710" s="1">
        <v>2839</v>
      </c>
      <c r="C3710" s="1" t="s">
        <v>3936</v>
      </c>
      <c r="D3710" s="1" t="s">
        <v>1455</v>
      </c>
      <c r="E3710" s="1">
        <v>0.0064</v>
      </c>
      <c r="F3710" s="1">
        <v>0.0102</v>
      </c>
      <c r="G3710" s="1">
        <v>5.48</v>
      </c>
    </row>
    <row r="3711" spans="1:7">
      <c r="A3711" s="1" t="s">
        <v>335</v>
      </c>
      <c r="B3711" s="1">
        <v>2948</v>
      </c>
      <c r="C3711" s="1" t="s">
        <v>3937</v>
      </c>
      <c r="D3711" s="1" t="s">
        <v>1455</v>
      </c>
      <c r="E3711" s="1">
        <v>0.0064</v>
      </c>
      <c r="F3711" s="1">
        <v>0.0192</v>
      </c>
      <c r="G3711" s="1">
        <v>4.97</v>
      </c>
    </row>
    <row r="3712" spans="1:7">
      <c r="A3712" s="1" t="s">
        <v>335</v>
      </c>
      <c r="B3712" s="1">
        <v>300596</v>
      </c>
      <c r="C3712" s="1" t="s">
        <v>3938</v>
      </c>
      <c r="D3712" s="1" t="s">
        <v>257</v>
      </c>
      <c r="E3712" s="1">
        <v>0.0063</v>
      </c>
      <c r="F3712" s="1">
        <v>0.0704</v>
      </c>
      <c r="G3712" s="1">
        <v>29.19</v>
      </c>
    </row>
    <row r="3713" spans="1:7">
      <c r="A3713" s="1" t="s">
        <v>335</v>
      </c>
      <c r="B3713" s="1">
        <v>300693</v>
      </c>
      <c r="C3713" s="1" t="s">
        <v>3939</v>
      </c>
      <c r="D3713" s="1" t="s">
        <v>220</v>
      </c>
      <c r="E3713" s="1">
        <v>0.0062</v>
      </c>
      <c r="F3713" s="1">
        <v>0.4129</v>
      </c>
      <c r="G3713" s="1">
        <v>17.8</v>
      </c>
    </row>
    <row r="3714" spans="1:7">
      <c r="A3714" s="1" t="s">
        <v>193</v>
      </c>
      <c r="B3714" s="1">
        <v>600566</v>
      </c>
      <c r="C3714" s="1" t="s">
        <v>3940</v>
      </c>
      <c r="D3714" s="1" t="s">
        <v>233</v>
      </c>
      <c r="E3714" s="1">
        <v>0.0061</v>
      </c>
      <c r="F3714" s="1">
        <v>0.3229</v>
      </c>
      <c r="G3714" s="1">
        <v>20.72</v>
      </c>
    </row>
    <row r="3715" spans="1:7">
      <c r="A3715" s="1" t="s">
        <v>335</v>
      </c>
      <c r="B3715" s="1">
        <v>2303</v>
      </c>
      <c r="C3715" s="1" t="s">
        <v>3941</v>
      </c>
      <c r="D3715" s="1" t="s">
        <v>298</v>
      </c>
      <c r="E3715" s="1">
        <v>0.0061</v>
      </c>
      <c r="F3715" s="1">
        <v>0.0323</v>
      </c>
      <c r="G3715" s="1">
        <v>4.67</v>
      </c>
    </row>
    <row r="3716" spans="1:7">
      <c r="A3716" s="1" t="s">
        <v>335</v>
      </c>
      <c r="B3716" s="1">
        <v>2412</v>
      </c>
      <c r="C3716" s="1" t="s">
        <v>3942</v>
      </c>
      <c r="D3716" s="1" t="s">
        <v>233</v>
      </c>
      <c r="E3716" s="1">
        <v>0.0061</v>
      </c>
      <c r="F3716" s="1">
        <v>0.0446</v>
      </c>
      <c r="G3716" s="1">
        <v>7.86</v>
      </c>
    </row>
    <row r="3717" spans="1:7">
      <c r="A3717" s="1" t="s">
        <v>193</v>
      </c>
      <c r="B3717" s="1">
        <v>601336</v>
      </c>
      <c r="C3717" s="1" t="s">
        <v>3943</v>
      </c>
      <c r="D3717" s="1" t="s">
        <v>859</v>
      </c>
      <c r="E3717" s="1">
        <v>0.006</v>
      </c>
      <c r="F3717" s="1">
        <v>0.0369</v>
      </c>
      <c r="G3717" s="1">
        <v>44.95</v>
      </c>
    </row>
    <row r="3718" spans="1:7">
      <c r="A3718" s="1" t="s">
        <v>335</v>
      </c>
      <c r="B3718" s="1">
        <v>2700</v>
      </c>
      <c r="C3718" s="1" t="s">
        <v>3944</v>
      </c>
      <c r="D3718" s="1" t="s">
        <v>259</v>
      </c>
      <c r="E3718" s="1">
        <v>0.006</v>
      </c>
      <c r="F3718" s="1">
        <v>0</v>
      </c>
      <c r="G3718" s="1">
        <v>4.79</v>
      </c>
    </row>
    <row r="3719" spans="1:7">
      <c r="A3719" s="1" t="s">
        <v>193</v>
      </c>
      <c r="B3719" s="1">
        <v>601601</v>
      </c>
      <c r="C3719" s="1" t="s">
        <v>3945</v>
      </c>
      <c r="D3719" s="1" t="s">
        <v>859</v>
      </c>
      <c r="E3719" s="1">
        <v>0.0058</v>
      </c>
      <c r="F3719" s="1">
        <v>0.047</v>
      </c>
      <c r="G3719" s="1">
        <v>30.77</v>
      </c>
    </row>
    <row r="3720" spans="1:7">
      <c r="A3720" s="1" t="s">
        <v>193</v>
      </c>
      <c r="B3720" s="1">
        <v>601163</v>
      </c>
      <c r="C3720" s="1" t="s">
        <v>3946</v>
      </c>
      <c r="D3720" s="1" t="s">
        <v>283</v>
      </c>
      <c r="E3720" s="1">
        <v>0.0057</v>
      </c>
      <c r="F3720" s="1">
        <v>0.1903</v>
      </c>
      <c r="G3720" s="1">
        <v>13.42</v>
      </c>
    </row>
    <row r="3721" spans="1:7">
      <c r="A3721" s="1" t="s">
        <v>193</v>
      </c>
      <c r="B3721" s="1">
        <v>601919</v>
      </c>
      <c r="C3721" s="1" t="s">
        <v>3947</v>
      </c>
      <c r="D3721" s="1" t="s">
        <v>209</v>
      </c>
      <c r="E3721" s="1">
        <v>0.0057</v>
      </c>
      <c r="F3721" s="1">
        <v>0.1889</v>
      </c>
      <c r="G3721" s="1">
        <v>3.6</v>
      </c>
    </row>
    <row r="3722" spans="1:7">
      <c r="A3722" s="1" t="s">
        <v>335</v>
      </c>
      <c r="B3722" s="1">
        <v>807</v>
      </c>
      <c r="C3722" s="1" t="s">
        <v>3948</v>
      </c>
      <c r="D3722" s="1" t="s">
        <v>222</v>
      </c>
      <c r="E3722" s="1">
        <v>0.0056</v>
      </c>
      <c r="F3722" s="1">
        <v>0.0427</v>
      </c>
      <c r="G3722" s="1">
        <v>4.03</v>
      </c>
    </row>
    <row r="3723" spans="1:7">
      <c r="A3723" s="1" t="s">
        <v>193</v>
      </c>
      <c r="B3723" s="1">
        <v>600919</v>
      </c>
      <c r="C3723" s="1" t="s">
        <v>3949</v>
      </c>
      <c r="D3723" s="1" t="s">
        <v>1455</v>
      </c>
      <c r="E3723" s="1">
        <v>0.0055</v>
      </c>
      <c r="F3723" s="1">
        <v>0.0066</v>
      </c>
      <c r="G3723" s="1">
        <v>6.04</v>
      </c>
    </row>
    <row r="3724" spans="1:7">
      <c r="A3724" s="1" t="s">
        <v>193</v>
      </c>
      <c r="B3724" s="1">
        <v>600076</v>
      </c>
      <c r="C3724" s="1" t="s">
        <v>3950</v>
      </c>
      <c r="D3724" s="1" t="s">
        <v>199</v>
      </c>
      <c r="E3724" s="1">
        <v>0.0054</v>
      </c>
      <c r="F3724" s="1">
        <v>0.0009</v>
      </c>
      <c r="G3724" s="1">
        <v>3.63</v>
      </c>
    </row>
    <row r="3725" spans="1:7">
      <c r="A3725" s="1" t="s">
        <v>193</v>
      </c>
      <c r="B3725" s="1">
        <v>600643</v>
      </c>
      <c r="C3725" s="1" t="s">
        <v>3951</v>
      </c>
      <c r="D3725" s="1" t="s">
        <v>599</v>
      </c>
      <c r="E3725" s="1">
        <v>0.0054</v>
      </c>
      <c r="F3725" s="1">
        <v>0.0059</v>
      </c>
      <c r="G3725" s="1">
        <v>7.91</v>
      </c>
    </row>
    <row r="3726" spans="1:7">
      <c r="A3726" s="1" t="s">
        <v>335</v>
      </c>
      <c r="B3726" s="1">
        <v>200025</v>
      </c>
      <c r="C3726" s="1" t="s">
        <v>3952</v>
      </c>
      <c r="E3726" s="1">
        <v>0.0054</v>
      </c>
      <c r="F3726" s="1">
        <v>0.0008</v>
      </c>
      <c r="G3726" s="1">
        <v>4.36</v>
      </c>
    </row>
    <row r="3727" spans="1:7">
      <c r="A3727" s="1" t="s">
        <v>193</v>
      </c>
      <c r="B3727" s="1">
        <v>688010</v>
      </c>
      <c r="C3727" s="1" t="s">
        <v>3953</v>
      </c>
      <c r="D3727" s="1" t="s">
        <v>546</v>
      </c>
      <c r="E3727" s="1">
        <v>0.0053</v>
      </c>
      <c r="F3727" s="1">
        <v>0.0106</v>
      </c>
      <c r="G3727" s="1">
        <v>34.82</v>
      </c>
    </row>
    <row r="3728" spans="1:7">
      <c r="A3728" s="1" t="s">
        <v>193</v>
      </c>
      <c r="B3728" s="1">
        <v>601618</v>
      </c>
      <c r="C3728" s="1" t="s">
        <v>3954</v>
      </c>
      <c r="D3728" s="1" t="s">
        <v>285</v>
      </c>
      <c r="E3728" s="1">
        <v>0.0051</v>
      </c>
      <c r="F3728" s="1">
        <v>0.0506</v>
      </c>
      <c r="G3728" s="1">
        <v>2.57</v>
      </c>
    </row>
    <row r="3729" spans="1:7">
      <c r="A3729" s="1" t="s">
        <v>335</v>
      </c>
      <c r="B3729" s="1">
        <v>300412</v>
      </c>
      <c r="C3729" s="1" t="s">
        <v>3955</v>
      </c>
      <c r="D3729" s="1" t="s">
        <v>318</v>
      </c>
      <c r="E3729" s="1">
        <v>0.005</v>
      </c>
      <c r="F3729" s="1">
        <v>0.2203</v>
      </c>
      <c r="G3729" s="1">
        <v>7.25</v>
      </c>
    </row>
    <row r="3730" spans="1:7">
      <c r="A3730" s="1" t="s">
        <v>193</v>
      </c>
      <c r="B3730" s="1">
        <v>603323</v>
      </c>
      <c r="C3730" s="1" t="s">
        <v>3956</v>
      </c>
      <c r="D3730" s="1" t="s">
        <v>1455</v>
      </c>
      <c r="E3730" s="1">
        <v>0.0048</v>
      </c>
      <c r="F3730" s="1">
        <v>0.0048</v>
      </c>
      <c r="G3730" s="1">
        <v>4.44</v>
      </c>
    </row>
    <row r="3731" spans="1:7">
      <c r="A3731" s="1" t="s">
        <v>335</v>
      </c>
      <c r="B3731" s="1">
        <v>300209</v>
      </c>
      <c r="C3731" s="1" t="s">
        <v>3957</v>
      </c>
      <c r="D3731" s="1" t="s">
        <v>455</v>
      </c>
      <c r="E3731" s="1">
        <v>0.0048</v>
      </c>
      <c r="F3731" s="1">
        <v>0.1673</v>
      </c>
      <c r="G3731" s="1">
        <v>12.62</v>
      </c>
    </row>
    <row r="3732" spans="1:7">
      <c r="A3732" s="1" t="s">
        <v>335</v>
      </c>
      <c r="B3732" s="1">
        <v>25</v>
      </c>
      <c r="C3732" s="1" t="s">
        <v>3958</v>
      </c>
      <c r="D3732" s="1" t="s">
        <v>204</v>
      </c>
      <c r="E3732" s="1">
        <v>0.0046</v>
      </c>
      <c r="F3732" s="1">
        <v>0.0046</v>
      </c>
      <c r="G3732" s="1">
        <v>17.74</v>
      </c>
    </row>
    <row r="3733" spans="1:7">
      <c r="A3733" s="1" t="s">
        <v>335</v>
      </c>
      <c r="B3733" s="1">
        <v>2895</v>
      </c>
      <c r="C3733" s="1" t="s">
        <v>3959</v>
      </c>
      <c r="D3733" s="1" t="s">
        <v>257</v>
      </c>
      <c r="E3733" s="1">
        <v>0.0046</v>
      </c>
      <c r="F3733" s="1">
        <v>0.0371</v>
      </c>
      <c r="G3733" s="1">
        <v>11.31</v>
      </c>
    </row>
    <row r="3734" spans="1:7">
      <c r="A3734" s="1" t="s">
        <v>335</v>
      </c>
      <c r="B3734" s="1">
        <v>200011</v>
      </c>
      <c r="C3734" s="1" t="s">
        <v>3960</v>
      </c>
      <c r="E3734" s="1">
        <v>0.0046</v>
      </c>
      <c r="F3734" s="1">
        <v>0.0299</v>
      </c>
      <c r="G3734" s="1">
        <v>5.18</v>
      </c>
    </row>
    <row r="3735" spans="1:7">
      <c r="A3735" s="1" t="s">
        <v>193</v>
      </c>
      <c r="B3735" s="1">
        <v>603693</v>
      </c>
      <c r="C3735" s="1" t="s">
        <v>3961</v>
      </c>
      <c r="D3735" s="1" t="s">
        <v>230</v>
      </c>
      <c r="E3735" s="1">
        <v>0.0045</v>
      </c>
      <c r="F3735" s="1">
        <v>0.3258</v>
      </c>
      <c r="G3735" s="1">
        <v>11.2</v>
      </c>
    </row>
    <row r="3736" spans="1:7">
      <c r="A3736" s="1" t="s">
        <v>335</v>
      </c>
      <c r="B3736" s="1">
        <v>300483</v>
      </c>
      <c r="C3736" s="1" t="s">
        <v>3962</v>
      </c>
      <c r="D3736" s="1" t="s">
        <v>318</v>
      </c>
      <c r="E3736" s="1">
        <v>0.0045</v>
      </c>
      <c r="F3736" s="1">
        <v>0.0273</v>
      </c>
      <c r="G3736" s="1">
        <v>30.66</v>
      </c>
    </row>
    <row r="3737" spans="1:7">
      <c r="A3737" s="1" t="s">
        <v>335</v>
      </c>
      <c r="B3737" s="1">
        <v>11</v>
      </c>
      <c r="C3737" s="1" t="s">
        <v>3963</v>
      </c>
      <c r="D3737" s="1" t="s">
        <v>212</v>
      </c>
      <c r="E3737" s="1">
        <v>0.0042</v>
      </c>
      <c r="F3737" s="1">
        <v>0.0225</v>
      </c>
      <c r="G3737" s="1">
        <v>9.07</v>
      </c>
    </row>
    <row r="3738" spans="1:7">
      <c r="A3738" s="1" t="s">
        <v>335</v>
      </c>
      <c r="B3738" s="1">
        <v>69</v>
      </c>
      <c r="C3738" s="1" t="s">
        <v>3964</v>
      </c>
      <c r="D3738" s="1" t="s">
        <v>235</v>
      </c>
      <c r="E3738" s="1">
        <v>0.0042</v>
      </c>
      <c r="F3738" s="1">
        <v>0.0034</v>
      </c>
      <c r="G3738" s="1">
        <v>6.52</v>
      </c>
    </row>
    <row r="3739" spans="1:7">
      <c r="A3739" s="1" t="s">
        <v>335</v>
      </c>
      <c r="B3739" s="1">
        <v>963</v>
      </c>
      <c r="C3739" s="1" t="s">
        <v>68</v>
      </c>
      <c r="D3739" s="1" t="s">
        <v>543</v>
      </c>
      <c r="E3739" s="1">
        <v>0.0042</v>
      </c>
      <c r="F3739" s="1">
        <v>0.0046</v>
      </c>
      <c r="G3739" s="1">
        <v>19.95</v>
      </c>
    </row>
    <row r="3740" spans="1:7">
      <c r="A3740" s="1" t="s">
        <v>335</v>
      </c>
      <c r="B3740" s="1">
        <v>2150</v>
      </c>
      <c r="C3740" s="1" t="s">
        <v>3965</v>
      </c>
      <c r="D3740" s="1" t="s">
        <v>298</v>
      </c>
      <c r="E3740" s="1">
        <v>0.0042</v>
      </c>
      <c r="F3740" s="1">
        <v>0.0942</v>
      </c>
      <c r="G3740" s="1">
        <v>5.85</v>
      </c>
    </row>
    <row r="3741" spans="1:7">
      <c r="A3741" s="1" t="s">
        <v>335</v>
      </c>
      <c r="B3741" s="1">
        <v>300649</v>
      </c>
      <c r="C3741" s="1" t="s">
        <v>3966</v>
      </c>
      <c r="D3741" s="1" t="s">
        <v>285</v>
      </c>
      <c r="E3741" s="1">
        <v>0.0041</v>
      </c>
      <c r="F3741" s="1">
        <v>0.0138</v>
      </c>
      <c r="G3741" s="1">
        <v>17.37</v>
      </c>
    </row>
    <row r="3742" spans="1:7">
      <c r="A3742" s="1" t="s">
        <v>193</v>
      </c>
      <c r="B3742" s="1">
        <v>600466</v>
      </c>
      <c r="C3742" s="1" t="s">
        <v>3967</v>
      </c>
      <c r="D3742" s="1" t="s">
        <v>212</v>
      </c>
      <c r="E3742" s="1">
        <v>0.004</v>
      </c>
      <c r="F3742" s="1">
        <v>0.0009</v>
      </c>
      <c r="G3742" s="1">
        <v>5.82</v>
      </c>
    </row>
    <row r="3743" spans="1:7">
      <c r="A3743" s="1" t="s">
        <v>193</v>
      </c>
      <c r="B3743" s="1">
        <v>603012</v>
      </c>
      <c r="C3743" s="1" t="s">
        <v>3968</v>
      </c>
      <c r="D3743" s="1" t="s">
        <v>318</v>
      </c>
      <c r="E3743" s="1">
        <v>0.004</v>
      </c>
      <c r="F3743" s="1">
        <v>0.1335</v>
      </c>
      <c r="G3743" s="1">
        <v>7.18</v>
      </c>
    </row>
    <row r="3744" spans="1:7">
      <c r="A3744" s="1" t="s">
        <v>193</v>
      </c>
      <c r="B3744" s="1">
        <v>603733</v>
      </c>
      <c r="C3744" s="1" t="s">
        <v>3969</v>
      </c>
      <c r="D3744" s="1" t="s">
        <v>199</v>
      </c>
      <c r="E3744" s="1">
        <v>0.004</v>
      </c>
      <c r="F3744" s="1">
        <v>0.2328</v>
      </c>
      <c r="G3744" s="1">
        <v>14.99</v>
      </c>
    </row>
    <row r="3745" spans="1:7">
      <c r="A3745" s="1" t="s">
        <v>335</v>
      </c>
      <c r="B3745" s="1">
        <v>2863</v>
      </c>
      <c r="C3745" s="1" t="s">
        <v>3970</v>
      </c>
      <c r="D3745" s="1" t="s">
        <v>283</v>
      </c>
      <c r="E3745" s="1">
        <v>0.004</v>
      </c>
      <c r="F3745" s="1">
        <v>0.0027</v>
      </c>
      <c r="G3745" s="1">
        <v>4.7</v>
      </c>
    </row>
    <row r="3746" spans="1:7">
      <c r="A3746" s="1" t="s">
        <v>335</v>
      </c>
      <c r="B3746" s="1">
        <v>300505</v>
      </c>
      <c r="C3746" s="1" t="s">
        <v>3971</v>
      </c>
      <c r="D3746" s="1" t="s">
        <v>257</v>
      </c>
      <c r="E3746" s="1">
        <v>0.004</v>
      </c>
      <c r="F3746" s="1">
        <v>0.006</v>
      </c>
      <c r="G3746" s="1">
        <v>14.37</v>
      </c>
    </row>
    <row r="3747" spans="1:7">
      <c r="A3747" s="1" t="s">
        <v>335</v>
      </c>
      <c r="B3747" s="1">
        <v>300116</v>
      </c>
      <c r="C3747" s="1" t="s">
        <v>3972</v>
      </c>
      <c r="D3747" s="1" t="s">
        <v>370</v>
      </c>
      <c r="E3747" s="1">
        <v>0.0039</v>
      </c>
      <c r="F3747" s="1">
        <v>0.8645</v>
      </c>
      <c r="G3747" s="1">
        <v>1.73</v>
      </c>
    </row>
    <row r="3748" spans="1:7">
      <c r="A3748" s="1" t="s">
        <v>193</v>
      </c>
      <c r="B3748" s="1">
        <v>603887</v>
      </c>
      <c r="C3748" s="1" t="s">
        <v>3973</v>
      </c>
      <c r="D3748" s="1" t="s">
        <v>285</v>
      </c>
      <c r="E3748" s="1">
        <v>0.0038</v>
      </c>
      <c r="F3748" s="1">
        <v>0.5455</v>
      </c>
      <c r="G3748" s="1">
        <v>30.45</v>
      </c>
    </row>
    <row r="3749" spans="1:7">
      <c r="A3749" s="1" t="s">
        <v>335</v>
      </c>
      <c r="B3749" s="1">
        <v>300610</v>
      </c>
      <c r="C3749" s="1" t="s">
        <v>3974</v>
      </c>
      <c r="D3749" s="1" t="s">
        <v>257</v>
      </c>
      <c r="E3749" s="1">
        <v>0.0038</v>
      </c>
      <c r="F3749" s="1">
        <v>0.0306</v>
      </c>
      <c r="G3749" s="1">
        <v>11.9</v>
      </c>
    </row>
    <row r="3750" spans="1:7">
      <c r="A3750" s="1" t="s">
        <v>193</v>
      </c>
      <c r="B3750" s="1">
        <v>600479</v>
      </c>
      <c r="C3750" s="1" t="s">
        <v>3975</v>
      </c>
      <c r="D3750" s="1" t="s">
        <v>233</v>
      </c>
      <c r="E3750" s="1">
        <v>0.0037</v>
      </c>
      <c r="F3750" s="1">
        <v>0.0498</v>
      </c>
      <c r="G3750" s="1">
        <v>8.71</v>
      </c>
    </row>
    <row r="3751" spans="1:7">
      <c r="A3751" s="1" t="s">
        <v>193</v>
      </c>
      <c r="B3751" s="1">
        <v>900905</v>
      </c>
      <c r="C3751" s="1" t="s">
        <v>3976</v>
      </c>
      <c r="E3751" s="1">
        <v>0.0037</v>
      </c>
      <c r="F3751" s="1">
        <v>0.0062</v>
      </c>
      <c r="G3751" s="1">
        <v>2.787</v>
      </c>
    </row>
    <row r="3752" spans="1:7">
      <c r="A3752" s="1" t="s">
        <v>335</v>
      </c>
      <c r="B3752" s="1">
        <v>2234</v>
      </c>
      <c r="C3752" s="1" t="s">
        <v>3977</v>
      </c>
      <c r="D3752" s="1" t="s">
        <v>214</v>
      </c>
      <c r="E3752" s="1">
        <v>0.0037</v>
      </c>
      <c r="F3752" s="1">
        <v>0.2965</v>
      </c>
      <c r="G3752" s="1">
        <v>23.76</v>
      </c>
    </row>
    <row r="3753" spans="1:7">
      <c r="A3753" s="1" t="s">
        <v>335</v>
      </c>
      <c r="B3753" s="1">
        <v>2958</v>
      </c>
      <c r="C3753" s="1" t="s">
        <v>3978</v>
      </c>
      <c r="D3753" s="1" t="s">
        <v>1455</v>
      </c>
      <c r="E3753" s="1">
        <v>0.0037</v>
      </c>
      <c r="F3753" s="1">
        <v>0.0149</v>
      </c>
      <c r="G3753" s="1">
        <v>4.45</v>
      </c>
    </row>
    <row r="3754" spans="1:7">
      <c r="A3754" s="1" t="s">
        <v>335</v>
      </c>
      <c r="B3754" s="1">
        <v>300664</v>
      </c>
      <c r="C3754" s="1" t="s">
        <v>3979</v>
      </c>
      <c r="D3754" s="1" t="s">
        <v>359</v>
      </c>
      <c r="E3754" s="1">
        <v>0.0036</v>
      </c>
      <c r="F3754" s="1">
        <v>0.6495</v>
      </c>
      <c r="G3754" s="1">
        <v>13.85</v>
      </c>
    </row>
    <row r="3755" spans="1:7">
      <c r="A3755" s="1" t="s">
        <v>335</v>
      </c>
      <c r="B3755" s="1">
        <v>300552</v>
      </c>
      <c r="C3755" s="1" t="s">
        <v>3980</v>
      </c>
      <c r="D3755" s="1" t="s">
        <v>242</v>
      </c>
      <c r="E3755" s="1">
        <v>0.0035</v>
      </c>
      <c r="F3755" s="1">
        <v>0.636</v>
      </c>
      <c r="G3755" s="1">
        <v>74.54</v>
      </c>
    </row>
    <row r="3756" spans="1:7">
      <c r="A3756" s="1" t="s">
        <v>193</v>
      </c>
      <c r="B3756" s="1">
        <v>603901</v>
      </c>
      <c r="C3756" s="1" t="s">
        <v>3981</v>
      </c>
      <c r="D3756" s="1" t="s">
        <v>318</v>
      </c>
      <c r="E3756" s="1">
        <v>0.0034</v>
      </c>
      <c r="F3756" s="1">
        <v>0.1075</v>
      </c>
      <c r="G3756" s="1">
        <v>7.55</v>
      </c>
    </row>
    <row r="3757" spans="1:7">
      <c r="A3757" s="1" t="s">
        <v>335</v>
      </c>
      <c r="B3757" s="1">
        <v>2111</v>
      </c>
      <c r="C3757" s="1" t="s">
        <v>3982</v>
      </c>
      <c r="D3757" s="1" t="s">
        <v>318</v>
      </c>
      <c r="E3757" s="1">
        <v>0.0034</v>
      </c>
      <c r="F3757" s="1">
        <v>0.1724</v>
      </c>
      <c r="G3757" s="1">
        <v>14.14</v>
      </c>
    </row>
    <row r="3758" spans="1:7">
      <c r="A3758" s="1" t="s">
        <v>335</v>
      </c>
      <c r="B3758" s="1">
        <v>2799</v>
      </c>
      <c r="C3758" s="1" t="s">
        <v>3983</v>
      </c>
      <c r="D3758" s="1" t="s">
        <v>199</v>
      </c>
      <c r="E3758" s="1">
        <v>0.0034</v>
      </c>
      <c r="F3758" s="1">
        <v>0.5163</v>
      </c>
      <c r="G3758" s="1">
        <v>16.91</v>
      </c>
    </row>
    <row r="3759" spans="1:7">
      <c r="A3759" s="1" t="s">
        <v>335</v>
      </c>
      <c r="B3759" s="1">
        <v>2807</v>
      </c>
      <c r="C3759" s="1" t="s">
        <v>3984</v>
      </c>
      <c r="D3759" s="1" t="s">
        <v>1455</v>
      </c>
      <c r="E3759" s="1">
        <v>0.0034</v>
      </c>
      <c r="F3759" s="1">
        <v>0.0034</v>
      </c>
      <c r="G3759" s="1">
        <v>4.15</v>
      </c>
    </row>
    <row r="3760" spans="1:7">
      <c r="A3760" s="1" t="s">
        <v>335</v>
      </c>
      <c r="B3760" s="1">
        <v>300729</v>
      </c>
      <c r="C3760" s="1" t="s">
        <v>3985</v>
      </c>
      <c r="D3760" s="1" t="s">
        <v>263</v>
      </c>
      <c r="E3760" s="1">
        <v>0.0034</v>
      </c>
      <c r="F3760" s="1">
        <v>0.029</v>
      </c>
      <c r="G3760" s="1">
        <v>21.27</v>
      </c>
    </row>
    <row r="3761" spans="1:7">
      <c r="A3761" s="1" t="s">
        <v>193</v>
      </c>
      <c r="B3761" s="1">
        <v>600135</v>
      </c>
      <c r="C3761" s="1" t="s">
        <v>3986</v>
      </c>
      <c r="D3761" s="1" t="s">
        <v>432</v>
      </c>
      <c r="E3761" s="1">
        <v>0.0033</v>
      </c>
      <c r="F3761" s="1">
        <v>0.0757</v>
      </c>
      <c r="G3761" s="1">
        <v>6.62</v>
      </c>
    </row>
    <row r="3762" spans="1:7">
      <c r="A3762" s="1" t="s">
        <v>193</v>
      </c>
      <c r="B3762" s="1">
        <v>600575</v>
      </c>
      <c r="C3762" s="1" t="s">
        <v>3987</v>
      </c>
      <c r="D3762" s="1" t="s">
        <v>287</v>
      </c>
      <c r="E3762" s="1">
        <v>0.0033</v>
      </c>
      <c r="F3762" s="1">
        <v>0.0274</v>
      </c>
      <c r="G3762" s="1">
        <v>2.3</v>
      </c>
    </row>
    <row r="3763" spans="1:7">
      <c r="A3763" s="1" t="s">
        <v>193</v>
      </c>
      <c r="B3763" s="1">
        <v>600731</v>
      </c>
      <c r="C3763" s="1" t="s">
        <v>3988</v>
      </c>
      <c r="D3763" s="1" t="s">
        <v>226</v>
      </c>
      <c r="E3763" s="1">
        <v>0.0033</v>
      </c>
      <c r="F3763" s="1">
        <v>0.1018</v>
      </c>
      <c r="G3763" s="1">
        <v>6.93</v>
      </c>
    </row>
    <row r="3764" spans="1:7">
      <c r="A3764" s="1" t="s">
        <v>193</v>
      </c>
      <c r="B3764" s="1">
        <v>900928</v>
      </c>
      <c r="C3764" s="1" t="s">
        <v>3989</v>
      </c>
      <c r="E3764" s="1">
        <v>0.0033</v>
      </c>
      <c r="F3764" s="1">
        <v>0.0048</v>
      </c>
      <c r="G3764" s="1">
        <v>1.128</v>
      </c>
    </row>
    <row r="3765" spans="1:7">
      <c r="A3765" s="1" t="s">
        <v>335</v>
      </c>
      <c r="B3765" s="1">
        <v>2909</v>
      </c>
      <c r="C3765" s="1" t="s">
        <v>3990</v>
      </c>
      <c r="D3765" s="1" t="s">
        <v>309</v>
      </c>
      <c r="E3765" s="1">
        <v>0.0033</v>
      </c>
      <c r="F3765" s="1">
        <v>0.0541</v>
      </c>
      <c r="G3765" s="1">
        <v>10.74</v>
      </c>
    </row>
    <row r="3766" spans="1:7">
      <c r="A3766" s="1" t="s">
        <v>335</v>
      </c>
      <c r="B3766" s="1">
        <v>300462</v>
      </c>
      <c r="C3766" s="1" t="s">
        <v>3991</v>
      </c>
      <c r="D3766" s="1" t="s">
        <v>370</v>
      </c>
      <c r="E3766" s="1">
        <v>0.0033</v>
      </c>
      <c r="F3766" s="1">
        <v>0.0033</v>
      </c>
      <c r="G3766" s="1">
        <v>22.02</v>
      </c>
    </row>
    <row r="3767" spans="1:7">
      <c r="A3767" s="1" t="s">
        <v>335</v>
      </c>
      <c r="B3767" s="1">
        <v>300533</v>
      </c>
      <c r="C3767" s="1" t="s">
        <v>3992</v>
      </c>
      <c r="D3767" s="1" t="s">
        <v>325</v>
      </c>
      <c r="E3767" s="1">
        <v>0.0033</v>
      </c>
      <c r="F3767" s="1">
        <v>0.4472</v>
      </c>
      <c r="G3767" s="1">
        <v>46.8</v>
      </c>
    </row>
    <row r="3768" spans="1:7">
      <c r="A3768" s="1" t="s">
        <v>335</v>
      </c>
      <c r="B3768" s="1">
        <v>2724</v>
      </c>
      <c r="C3768" s="1" t="s">
        <v>3993</v>
      </c>
      <c r="D3768" s="1" t="s">
        <v>220</v>
      </c>
      <c r="E3768" s="1">
        <v>0.0032</v>
      </c>
      <c r="F3768" s="1">
        <v>0.0347</v>
      </c>
      <c r="G3768" s="1">
        <v>6.08</v>
      </c>
    </row>
    <row r="3769" spans="1:7">
      <c r="A3769" s="1" t="s">
        <v>335</v>
      </c>
      <c r="B3769" s="1">
        <v>300384</v>
      </c>
      <c r="C3769" s="1" t="s">
        <v>3994</v>
      </c>
      <c r="D3769" s="1" t="s">
        <v>359</v>
      </c>
      <c r="E3769" s="1">
        <v>0.0031</v>
      </c>
      <c r="F3769" s="1">
        <v>0.1339</v>
      </c>
      <c r="G3769" s="1">
        <v>16.61</v>
      </c>
    </row>
    <row r="3770" spans="1:7">
      <c r="A3770" s="1" t="s">
        <v>193</v>
      </c>
      <c r="B3770" s="1">
        <v>600325</v>
      </c>
      <c r="C3770" s="1" t="s">
        <v>3995</v>
      </c>
      <c r="D3770" s="1" t="s">
        <v>212</v>
      </c>
      <c r="E3770" s="1">
        <v>0.0029</v>
      </c>
      <c r="F3770" s="1">
        <v>0.2685</v>
      </c>
      <c r="G3770" s="1">
        <v>6.71</v>
      </c>
    </row>
    <row r="3771" spans="1:7">
      <c r="A3771" s="1" t="s">
        <v>193</v>
      </c>
      <c r="B3771" s="1">
        <v>603008</v>
      </c>
      <c r="C3771" s="1" t="s">
        <v>3996</v>
      </c>
      <c r="D3771" s="1" t="s">
        <v>263</v>
      </c>
      <c r="E3771" s="1">
        <v>0.0028</v>
      </c>
      <c r="F3771" s="1">
        <v>0.1118</v>
      </c>
      <c r="G3771" s="1">
        <v>10.76</v>
      </c>
    </row>
    <row r="3772" spans="1:7">
      <c r="A3772" s="1" t="s">
        <v>193</v>
      </c>
      <c r="B3772" s="1">
        <v>603926</v>
      </c>
      <c r="C3772" s="1" t="s">
        <v>3997</v>
      </c>
      <c r="D3772" s="1" t="s">
        <v>283</v>
      </c>
      <c r="E3772" s="1">
        <v>0.0028</v>
      </c>
      <c r="F3772" s="1">
        <v>0.0083</v>
      </c>
      <c r="G3772" s="1">
        <v>10.62</v>
      </c>
    </row>
    <row r="3773" spans="1:7">
      <c r="A3773" s="1" t="s">
        <v>335</v>
      </c>
      <c r="B3773" s="1">
        <v>2548</v>
      </c>
      <c r="C3773" s="1" t="s">
        <v>3998</v>
      </c>
      <c r="D3773" s="1" t="s">
        <v>214</v>
      </c>
      <c r="E3773" s="1">
        <v>0.0028</v>
      </c>
      <c r="F3773" s="1">
        <v>0.4956</v>
      </c>
      <c r="G3773" s="1">
        <v>10.63</v>
      </c>
    </row>
    <row r="3774" spans="1:7">
      <c r="A3774" s="1" t="s">
        <v>193</v>
      </c>
      <c r="B3774" s="1">
        <v>603586</v>
      </c>
      <c r="C3774" s="1" t="s">
        <v>3999</v>
      </c>
      <c r="D3774" s="1" t="s">
        <v>283</v>
      </c>
      <c r="E3774" s="1">
        <v>0.0027</v>
      </c>
      <c r="F3774" s="1">
        <v>0.3057</v>
      </c>
      <c r="G3774" s="1">
        <v>15.5</v>
      </c>
    </row>
    <row r="3775" spans="1:7">
      <c r="A3775" s="1" t="s">
        <v>193</v>
      </c>
      <c r="B3775" s="1">
        <v>601577</v>
      </c>
      <c r="C3775" s="1" t="s">
        <v>4000</v>
      </c>
      <c r="D3775" s="1" t="s">
        <v>1455</v>
      </c>
      <c r="E3775" s="1">
        <v>0.0026</v>
      </c>
      <c r="F3775" s="1">
        <v>0</v>
      </c>
      <c r="G3775" s="1">
        <v>7.85</v>
      </c>
    </row>
    <row r="3776" spans="1:7">
      <c r="A3776" s="1" t="s">
        <v>335</v>
      </c>
      <c r="B3776" s="1">
        <v>300067</v>
      </c>
      <c r="C3776" s="1" t="s">
        <v>4001</v>
      </c>
      <c r="D3776" s="1" t="s">
        <v>309</v>
      </c>
      <c r="E3776" s="1">
        <v>0.0026</v>
      </c>
      <c r="F3776" s="1">
        <v>0.1453</v>
      </c>
      <c r="G3776" s="1">
        <v>3.74</v>
      </c>
    </row>
    <row r="3777" spans="1:7">
      <c r="A3777" s="1" t="s">
        <v>335</v>
      </c>
      <c r="B3777" s="1">
        <v>300432</v>
      </c>
      <c r="C3777" s="1" t="s">
        <v>4002</v>
      </c>
      <c r="D3777" s="1" t="s">
        <v>283</v>
      </c>
      <c r="E3777" s="1">
        <v>0.0026</v>
      </c>
      <c r="F3777" s="1">
        <v>0.3485</v>
      </c>
      <c r="G3777" s="1">
        <v>11.07</v>
      </c>
    </row>
    <row r="3778" spans="1:7">
      <c r="A3778" s="1" t="s">
        <v>335</v>
      </c>
      <c r="B3778" s="1">
        <v>300582</v>
      </c>
      <c r="C3778" s="1" t="s">
        <v>4003</v>
      </c>
      <c r="D3778" s="1" t="s">
        <v>408</v>
      </c>
      <c r="E3778" s="1">
        <v>0.0026</v>
      </c>
      <c r="F3778" s="1">
        <v>0.0909</v>
      </c>
      <c r="G3778" s="1">
        <v>11.32</v>
      </c>
    </row>
    <row r="3779" spans="1:7">
      <c r="A3779" s="1" t="s">
        <v>193</v>
      </c>
      <c r="B3779" s="1">
        <v>600526</v>
      </c>
      <c r="C3779" s="1" t="s">
        <v>4004</v>
      </c>
      <c r="D3779" s="1" t="s">
        <v>220</v>
      </c>
      <c r="E3779" s="1">
        <v>0.0025</v>
      </c>
      <c r="F3779" s="1">
        <v>0.0901</v>
      </c>
      <c r="G3779" s="1">
        <v>5.18</v>
      </c>
    </row>
    <row r="3780" spans="1:7">
      <c r="A3780" s="1" t="s">
        <v>193</v>
      </c>
      <c r="B3780" s="1">
        <v>600874</v>
      </c>
      <c r="C3780" s="1" t="s">
        <v>4005</v>
      </c>
      <c r="D3780" s="1" t="s">
        <v>2040</v>
      </c>
      <c r="E3780" s="1">
        <v>0.0025</v>
      </c>
      <c r="F3780" s="1">
        <v>0.0012</v>
      </c>
      <c r="G3780" s="1">
        <v>6.95</v>
      </c>
    </row>
    <row r="3781" spans="1:7">
      <c r="A3781" s="1" t="s">
        <v>193</v>
      </c>
      <c r="B3781" s="1">
        <v>603218</v>
      </c>
      <c r="C3781" s="1" t="s">
        <v>4006</v>
      </c>
      <c r="D3781" s="1" t="s">
        <v>237</v>
      </c>
      <c r="E3781" s="1">
        <v>0.0025</v>
      </c>
      <c r="F3781" s="1">
        <v>0.4963</v>
      </c>
      <c r="G3781" s="1">
        <v>20.82</v>
      </c>
    </row>
    <row r="3782" spans="1:7">
      <c r="A3782" s="1" t="s">
        <v>193</v>
      </c>
      <c r="B3782" s="1">
        <v>603360</v>
      </c>
      <c r="C3782" s="1" t="s">
        <v>4007</v>
      </c>
      <c r="D3782" s="1" t="s">
        <v>309</v>
      </c>
      <c r="E3782" s="1">
        <v>0.0025</v>
      </c>
      <c r="F3782" s="1">
        <v>0.4342</v>
      </c>
      <c r="G3782" s="1">
        <v>19.02</v>
      </c>
    </row>
    <row r="3783" spans="1:7">
      <c r="A3783" s="1" t="s">
        <v>193</v>
      </c>
      <c r="B3783" s="1">
        <v>603966</v>
      </c>
      <c r="C3783" s="1" t="s">
        <v>4008</v>
      </c>
      <c r="D3783" s="1" t="s">
        <v>237</v>
      </c>
      <c r="E3783" s="1">
        <v>0.0025</v>
      </c>
      <c r="F3783" s="1">
        <v>0.4552</v>
      </c>
      <c r="G3783" s="1">
        <v>9.55</v>
      </c>
    </row>
    <row r="3784" spans="1:7">
      <c r="A3784" s="1" t="s">
        <v>335</v>
      </c>
      <c r="B3784" s="1">
        <v>762</v>
      </c>
      <c r="C3784" s="1" t="s">
        <v>4009</v>
      </c>
      <c r="D3784" s="1" t="s">
        <v>222</v>
      </c>
      <c r="E3784" s="1">
        <v>0.0025</v>
      </c>
      <c r="F3784" s="1">
        <v>0.0085</v>
      </c>
      <c r="G3784" s="1">
        <v>6.79</v>
      </c>
    </row>
    <row r="3785" spans="1:7">
      <c r="A3785" s="1" t="s">
        <v>335</v>
      </c>
      <c r="B3785" s="1">
        <v>912</v>
      </c>
      <c r="C3785" s="1" t="s">
        <v>4010</v>
      </c>
      <c r="D3785" s="1" t="s">
        <v>226</v>
      </c>
      <c r="E3785" s="1">
        <v>0.0024</v>
      </c>
      <c r="F3785" s="1">
        <v>0.1033</v>
      </c>
      <c r="G3785" s="1">
        <v>4.23</v>
      </c>
    </row>
    <row r="3786" spans="1:7">
      <c r="A3786" s="1" t="s">
        <v>193</v>
      </c>
      <c r="B3786" s="1">
        <v>603088</v>
      </c>
      <c r="C3786" s="1" t="s">
        <v>4011</v>
      </c>
      <c r="D3786" s="1" t="s">
        <v>237</v>
      </c>
      <c r="E3786" s="1">
        <v>0.0023</v>
      </c>
      <c r="F3786" s="1">
        <v>0.3495</v>
      </c>
      <c r="G3786" s="1">
        <v>11.22</v>
      </c>
    </row>
    <row r="3787" spans="1:7">
      <c r="A3787" s="1" t="s">
        <v>335</v>
      </c>
      <c r="B3787" s="1">
        <v>413</v>
      </c>
      <c r="C3787" s="1" t="s">
        <v>4012</v>
      </c>
      <c r="D3787" s="1" t="s">
        <v>408</v>
      </c>
      <c r="E3787" s="1">
        <v>0.0022</v>
      </c>
      <c r="F3787" s="1">
        <v>0.0057</v>
      </c>
      <c r="G3787" s="1">
        <v>2.78</v>
      </c>
    </row>
    <row r="3788" spans="1:7">
      <c r="A3788" s="1" t="s">
        <v>335</v>
      </c>
      <c r="B3788" s="1">
        <v>2299</v>
      </c>
      <c r="C3788" s="1" t="s">
        <v>4013</v>
      </c>
      <c r="D3788" s="1" t="s">
        <v>214</v>
      </c>
      <c r="E3788" s="1">
        <v>0.0022</v>
      </c>
      <c r="F3788" s="1">
        <v>0.1422</v>
      </c>
      <c r="G3788" s="1">
        <v>21.73</v>
      </c>
    </row>
    <row r="3789" spans="1:7">
      <c r="A3789" s="1" t="s">
        <v>335</v>
      </c>
      <c r="B3789" s="1">
        <v>2802</v>
      </c>
      <c r="C3789" s="1" t="s">
        <v>4014</v>
      </c>
      <c r="D3789" s="1" t="s">
        <v>257</v>
      </c>
      <c r="E3789" s="1">
        <v>0.0021</v>
      </c>
      <c r="F3789" s="1">
        <v>0.1358</v>
      </c>
      <c r="G3789" s="1">
        <v>18.44</v>
      </c>
    </row>
    <row r="3790" spans="1:7">
      <c r="A3790" s="1" t="s">
        <v>193</v>
      </c>
      <c r="B3790" s="1">
        <v>603699</v>
      </c>
      <c r="C3790" s="1" t="s">
        <v>4015</v>
      </c>
      <c r="D3790" s="1" t="s">
        <v>237</v>
      </c>
      <c r="E3790" s="1">
        <v>0.002</v>
      </c>
      <c r="F3790" s="1">
        <v>0.1788</v>
      </c>
      <c r="G3790" s="1">
        <v>12.35</v>
      </c>
    </row>
    <row r="3791" spans="1:7">
      <c r="A3791" s="1" t="s">
        <v>335</v>
      </c>
      <c r="B3791" s="1">
        <v>300423</v>
      </c>
      <c r="C3791" s="1" t="s">
        <v>4016</v>
      </c>
      <c r="D3791" s="1" t="s">
        <v>220</v>
      </c>
      <c r="E3791" s="1">
        <v>0.002</v>
      </c>
      <c r="F3791" s="1">
        <v>0.0506</v>
      </c>
      <c r="G3791" s="1">
        <v>11.76</v>
      </c>
    </row>
    <row r="3792" spans="1:7">
      <c r="A3792" s="1" t="s">
        <v>193</v>
      </c>
      <c r="B3792" s="1">
        <v>600433</v>
      </c>
      <c r="C3792" s="1" t="s">
        <v>4017</v>
      </c>
      <c r="D3792" s="1" t="s">
        <v>199</v>
      </c>
      <c r="E3792" s="1">
        <v>0.0018</v>
      </c>
      <c r="F3792" s="1">
        <v>0.0068</v>
      </c>
      <c r="G3792" s="1">
        <v>3.1</v>
      </c>
    </row>
    <row r="3793" spans="1:7">
      <c r="A3793" s="1" t="s">
        <v>335</v>
      </c>
      <c r="B3793" s="1">
        <v>300092</v>
      </c>
      <c r="C3793" s="1" t="s">
        <v>4018</v>
      </c>
      <c r="D3793" s="1" t="s">
        <v>318</v>
      </c>
      <c r="E3793" s="1">
        <v>0.0018</v>
      </c>
      <c r="F3793" s="1">
        <v>0.3314</v>
      </c>
      <c r="G3793" s="1">
        <v>7.1</v>
      </c>
    </row>
    <row r="3794" spans="1:7">
      <c r="A3794" s="1" t="s">
        <v>335</v>
      </c>
      <c r="B3794" s="1">
        <v>300425</v>
      </c>
      <c r="C3794" s="1" t="s">
        <v>4019</v>
      </c>
      <c r="D3794" s="1" t="s">
        <v>318</v>
      </c>
      <c r="E3794" s="1">
        <v>0.0018</v>
      </c>
      <c r="F3794" s="1">
        <v>0.0371</v>
      </c>
      <c r="G3794" s="1">
        <v>4.73</v>
      </c>
    </row>
    <row r="3795" spans="1:7">
      <c r="A3795" s="1" t="s">
        <v>335</v>
      </c>
      <c r="B3795" s="1">
        <v>300498</v>
      </c>
      <c r="C3795" s="1" t="s">
        <v>4020</v>
      </c>
      <c r="D3795" s="1" t="s">
        <v>214</v>
      </c>
      <c r="E3795" s="1">
        <v>0.0018</v>
      </c>
      <c r="F3795" s="1">
        <v>0.1538</v>
      </c>
      <c r="G3795" s="1">
        <v>30.23</v>
      </c>
    </row>
    <row r="3796" spans="1:7">
      <c r="A3796" s="1" t="s">
        <v>193</v>
      </c>
      <c r="B3796" s="1">
        <v>600372</v>
      </c>
      <c r="C3796" s="1" t="s">
        <v>4021</v>
      </c>
      <c r="D3796" s="1" t="s">
        <v>521</v>
      </c>
      <c r="E3796" s="1">
        <v>0.0017</v>
      </c>
      <c r="F3796" s="1">
        <v>0.0265</v>
      </c>
      <c r="G3796" s="1">
        <v>13.85</v>
      </c>
    </row>
    <row r="3797" spans="1:7">
      <c r="A3797" s="1" t="s">
        <v>193</v>
      </c>
      <c r="B3797" s="1">
        <v>601968</v>
      </c>
      <c r="C3797" s="1" t="s">
        <v>4022</v>
      </c>
      <c r="D3797" s="1" t="s">
        <v>298</v>
      </c>
      <c r="E3797" s="1">
        <v>0.0017</v>
      </c>
      <c r="F3797" s="1">
        <v>0.1655</v>
      </c>
      <c r="G3797" s="1">
        <v>4.7</v>
      </c>
    </row>
    <row r="3798" spans="1:7">
      <c r="A3798" s="1" t="s">
        <v>193</v>
      </c>
      <c r="B3798" s="1">
        <v>603111</v>
      </c>
      <c r="C3798" s="1" t="s">
        <v>165</v>
      </c>
      <c r="D3798" s="1" t="s">
        <v>318</v>
      </c>
      <c r="E3798" s="1">
        <v>0.0017</v>
      </c>
      <c r="F3798" s="1">
        <v>0.3234</v>
      </c>
      <c r="G3798" s="1">
        <v>7.61</v>
      </c>
    </row>
    <row r="3799" spans="1:7">
      <c r="A3799" s="1" t="s">
        <v>335</v>
      </c>
      <c r="B3799" s="1">
        <v>65</v>
      </c>
      <c r="C3799" s="1" t="s">
        <v>4023</v>
      </c>
      <c r="D3799" s="1" t="s">
        <v>285</v>
      </c>
      <c r="E3799" s="1">
        <v>0.0017</v>
      </c>
      <c r="F3799" s="1">
        <v>0.0117</v>
      </c>
      <c r="G3799" s="1">
        <v>7.68</v>
      </c>
    </row>
    <row r="3800" spans="1:7">
      <c r="A3800" s="1" t="s">
        <v>335</v>
      </c>
      <c r="B3800" s="1">
        <v>529</v>
      </c>
      <c r="C3800" s="1" t="s">
        <v>4024</v>
      </c>
      <c r="D3800" s="1" t="s">
        <v>206</v>
      </c>
      <c r="E3800" s="1">
        <v>0.0017</v>
      </c>
      <c r="F3800" s="1">
        <v>0.1119</v>
      </c>
      <c r="G3800" s="1">
        <v>6.98</v>
      </c>
    </row>
    <row r="3801" spans="1:7">
      <c r="A3801" s="1" t="s">
        <v>335</v>
      </c>
      <c r="B3801" s="1">
        <v>705</v>
      </c>
      <c r="C3801" s="1" t="s">
        <v>4025</v>
      </c>
      <c r="D3801" s="1" t="s">
        <v>543</v>
      </c>
      <c r="E3801" s="1">
        <v>0.0017</v>
      </c>
      <c r="F3801" s="1">
        <v>0.0092</v>
      </c>
      <c r="G3801" s="1">
        <v>6.96</v>
      </c>
    </row>
    <row r="3802" spans="1:7">
      <c r="A3802" s="1" t="s">
        <v>335</v>
      </c>
      <c r="B3802" s="1">
        <v>911</v>
      </c>
      <c r="C3802" s="1" t="s">
        <v>4026</v>
      </c>
      <c r="D3802" s="1" t="s">
        <v>348</v>
      </c>
      <c r="E3802" s="1">
        <v>0.0017</v>
      </c>
      <c r="F3802" s="1">
        <v>0.8917</v>
      </c>
      <c r="G3802" s="1">
        <v>7.54</v>
      </c>
    </row>
    <row r="3803" spans="1:7">
      <c r="A3803" s="1" t="s">
        <v>335</v>
      </c>
      <c r="B3803" s="1">
        <v>2394</v>
      </c>
      <c r="C3803" s="1" t="s">
        <v>4027</v>
      </c>
      <c r="D3803" s="1" t="s">
        <v>276</v>
      </c>
      <c r="E3803" s="1">
        <v>0.0017</v>
      </c>
      <c r="F3803" s="1">
        <v>0.0025</v>
      </c>
      <c r="G3803" s="1">
        <v>9</v>
      </c>
    </row>
    <row r="3804" spans="1:7">
      <c r="A3804" s="1" t="s">
        <v>335</v>
      </c>
      <c r="B3804" s="1">
        <v>2444</v>
      </c>
      <c r="C3804" s="1" t="s">
        <v>4028</v>
      </c>
      <c r="D3804" s="1" t="s">
        <v>237</v>
      </c>
      <c r="E3804" s="1">
        <v>0.0017</v>
      </c>
      <c r="F3804" s="1">
        <v>0.0809</v>
      </c>
      <c r="G3804" s="1">
        <v>9.81</v>
      </c>
    </row>
    <row r="3805" spans="1:7">
      <c r="A3805" s="1" t="s">
        <v>335</v>
      </c>
      <c r="B3805" s="1">
        <v>300417</v>
      </c>
      <c r="C3805" s="1" t="s">
        <v>4029</v>
      </c>
      <c r="D3805" s="1" t="s">
        <v>370</v>
      </c>
      <c r="E3805" s="1">
        <v>0.0016</v>
      </c>
      <c r="F3805" s="1">
        <v>0.4076</v>
      </c>
      <c r="G3805" s="1">
        <v>33.63</v>
      </c>
    </row>
    <row r="3806" spans="1:7">
      <c r="A3806" s="1" t="s">
        <v>193</v>
      </c>
      <c r="B3806" s="1">
        <v>600603</v>
      </c>
      <c r="C3806" s="1" t="s">
        <v>4030</v>
      </c>
      <c r="D3806" s="1" t="s">
        <v>856</v>
      </c>
      <c r="E3806" s="1">
        <v>0.0015</v>
      </c>
      <c r="F3806" s="1">
        <v>0.2838</v>
      </c>
      <c r="G3806" s="1">
        <v>5.18</v>
      </c>
    </row>
    <row r="3807" spans="1:7">
      <c r="A3807" s="1" t="s">
        <v>193</v>
      </c>
      <c r="B3807" s="1">
        <v>601016</v>
      </c>
      <c r="C3807" s="1" t="s">
        <v>4031</v>
      </c>
      <c r="D3807" s="1" t="s">
        <v>230</v>
      </c>
      <c r="E3807" s="1">
        <v>0.0015</v>
      </c>
      <c r="F3807" s="1">
        <v>0.0118</v>
      </c>
      <c r="G3807" s="1">
        <v>2.23</v>
      </c>
    </row>
    <row r="3808" spans="1:7">
      <c r="A3808" s="1" t="s">
        <v>193</v>
      </c>
      <c r="B3808" s="1">
        <v>601326</v>
      </c>
      <c r="C3808" s="1" t="s">
        <v>4032</v>
      </c>
      <c r="D3808" s="1" t="s">
        <v>195</v>
      </c>
      <c r="E3808" s="1">
        <v>0.0015</v>
      </c>
      <c r="F3808" s="1">
        <v>0.0015</v>
      </c>
      <c r="G3808" s="1">
        <v>2.69</v>
      </c>
    </row>
    <row r="3809" spans="1:7">
      <c r="A3809" s="1" t="s">
        <v>335</v>
      </c>
      <c r="B3809" s="1">
        <v>300692</v>
      </c>
      <c r="C3809" s="1" t="s">
        <v>4033</v>
      </c>
      <c r="D3809" s="1" t="s">
        <v>2040</v>
      </c>
      <c r="E3809" s="1">
        <v>0.0015</v>
      </c>
      <c r="F3809" s="1">
        <v>0.0046</v>
      </c>
      <c r="G3809" s="1">
        <v>11.77</v>
      </c>
    </row>
    <row r="3810" spans="1:7">
      <c r="A3810" s="1" t="s">
        <v>335</v>
      </c>
      <c r="B3810" s="1">
        <v>5</v>
      </c>
      <c r="C3810" s="1" t="s">
        <v>4034</v>
      </c>
      <c r="D3810" s="1" t="s">
        <v>359</v>
      </c>
      <c r="E3810" s="1">
        <v>0.0014</v>
      </c>
      <c r="F3810" s="1">
        <v>0.0024</v>
      </c>
      <c r="G3810" s="1">
        <v>2.68</v>
      </c>
    </row>
    <row r="3811" spans="1:7">
      <c r="A3811" s="1" t="s">
        <v>335</v>
      </c>
      <c r="B3811" s="1">
        <v>2869</v>
      </c>
      <c r="C3811" s="1" t="s">
        <v>4035</v>
      </c>
      <c r="D3811" s="1" t="s">
        <v>370</v>
      </c>
      <c r="E3811" s="1">
        <v>0.0014</v>
      </c>
      <c r="F3811" s="1">
        <v>0.6805</v>
      </c>
      <c r="G3811" s="1">
        <v>71.9</v>
      </c>
    </row>
    <row r="3812" spans="1:7">
      <c r="A3812" s="1" t="s">
        <v>335</v>
      </c>
      <c r="B3812" s="1">
        <v>300365</v>
      </c>
      <c r="C3812" s="1" t="s">
        <v>4036</v>
      </c>
      <c r="D3812" s="1" t="s">
        <v>242</v>
      </c>
      <c r="E3812" s="1">
        <v>0.0014</v>
      </c>
      <c r="F3812" s="1">
        <v>0.0014</v>
      </c>
      <c r="G3812" s="1">
        <v>10.9</v>
      </c>
    </row>
    <row r="3813" spans="1:7">
      <c r="A3813" s="1" t="s">
        <v>193</v>
      </c>
      <c r="B3813" s="1">
        <v>600052</v>
      </c>
      <c r="C3813" s="1" t="s">
        <v>4037</v>
      </c>
      <c r="D3813" s="1" t="s">
        <v>212</v>
      </c>
      <c r="E3813" s="1">
        <v>0.0013</v>
      </c>
      <c r="F3813" s="1">
        <v>0.0009</v>
      </c>
      <c r="G3813" s="1">
        <v>3.89</v>
      </c>
    </row>
    <row r="3814" spans="1:7">
      <c r="A3814" s="1" t="s">
        <v>193</v>
      </c>
      <c r="B3814" s="1">
        <v>603303</v>
      </c>
      <c r="C3814" s="1" t="s">
        <v>4038</v>
      </c>
      <c r="D3814" s="1" t="s">
        <v>265</v>
      </c>
      <c r="E3814" s="1">
        <v>0.0013</v>
      </c>
      <c r="F3814" s="1">
        <v>0.0013</v>
      </c>
      <c r="G3814" s="1">
        <v>8.94</v>
      </c>
    </row>
    <row r="3815" spans="1:7">
      <c r="A3815" s="1" t="s">
        <v>193</v>
      </c>
      <c r="B3815" s="1">
        <v>603903</v>
      </c>
      <c r="C3815" s="1" t="s">
        <v>4039</v>
      </c>
      <c r="D3815" s="1" t="s">
        <v>2040</v>
      </c>
      <c r="E3815" s="1">
        <v>0.0013</v>
      </c>
      <c r="F3815" s="1">
        <v>0.1976</v>
      </c>
      <c r="G3815" s="1">
        <v>15.15</v>
      </c>
    </row>
    <row r="3816" spans="1:7">
      <c r="A3816" s="1" t="s">
        <v>335</v>
      </c>
      <c r="B3816" s="1">
        <v>544</v>
      </c>
      <c r="C3816" s="1" t="s">
        <v>4040</v>
      </c>
      <c r="D3816" s="1" t="s">
        <v>956</v>
      </c>
      <c r="E3816" s="1">
        <v>0.0013</v>
      </c>
      <c r="F3816" s="1">
        <v>0.1376</v>
      </c>
      <c r="G3816" s="1">
        <v>7.05</v>
      </c>
    </row>
    <row r="3817" spans="1:7">
      <c r="A3817" s="1" t="s">
        <v>335</v>
      </c>
      <c r="B3817" s="1">
        <v>2045</v>
      </c>
      <c r="C3817" s="1" t="s">
        <v>4041</v>
      </c>
      <c r="D3817" s="1" t="s">
        <v>265</v>
      </c>
      <c r="E3817" s="1">
        <v>0.0013</v>
      </c>
      <c r="F3817" s="1">
        <v>0.368</v>
      </c>
      <c r="G3817" s="1">
        <v>8.45</v>
      </c>
    </row>
    <row r="3818" spans="1:7">
      <c r="A3818" s="1" t="s">
        <v>335</v>
      </c>
      <c r="B3818" s="1">
        <v>2353</v>
      </c>
      <c r="C3818" s="1" t="s">
        <v>4042</v>
      </c>
      <c r="D3818" s="1" t="s">
        <v>654</v>
      </c>
      <c r="E3818" s="1">
        <v>0.0013</v>
      </c>
      <c r="F3818" s="1">
        <v>0.2911</v>
      </c>
      <c r="G3818" s="1">
        <v>24.92</v>
      </c>
    </row>
    <row r="3819" spans="1:7">
      <c r="A3819" s="1" t="s">
        <v>335</v>
      </c>
      <c r="B3819" s="1">
        <v>2381</v>
      </c>
      <c r="C3819" s="1" t="s">
        <v>4043</v>
      </c>
      <c r="D3819" s="1" t="s">
        <v>448</v>
      </c>
      <c r="E3819" s="1">
        <v>0.0013</v>
      </c>
      <c r="F3819" s="1">
        <v>0.2409</v>
      </c>
      <c r="G3819" s="1">
        <v>7.95</v>
      </c>
    </row>
    <row r="3820" spans="1:7">
      <c r="A3820" s="1" t="s">
        <v>335</v>
      </c>
      <c r="B3820" s="1">
        <v>300077</v>
      </c>
      <c r="C3820" s="1" t="s">
        <v>4044</v>
      </c>
      <c r="D3820" s="1" t="s">
        <v>228</v>
      </c>
      <c r="E3820" s="1">
        <v>0.0013</v>
      </c>
      <c r="F3820" s="1">
        <v>0.663</v>
      </c>
      <c r="G3820" s="1">
        <v>7.38</v>
      </c>
    </row>
    <row r="3821" spans="1:7">
      <c r="A3821" s="1" t="s">
        <v>335</v>
      </c>
      <c r="B3821" s="1">
        <v>300172</v>
      </c>
      <c r="C3821" s="1" t="s">
        <v>4045</v>
      </c>
      <c r="D3821" s="1" t="s">
        <v>359</v>
      </c>
      <c r="E3821" s="1">
        <v>0.0013</v>
      </c>
      <c r="F3821" s="1">
        <v>0.0036</v>
      </c>
      <c r="G3821" s="1">
        <v>4.84</v>
      </c>
    </row>
    <row r="3822" spans="1:7">
      <c r="A3822" s="1" t="s">
        <v>193</v>
      </c>
      <c r="B3822" s="1">
        <v>601229</v>
      </c>
      <c r="C3822" s="1" t="s">
        <v>4046</v>
      </c>
      <c r="D3822" s="1" t="s">
        <v>1455</v>
      </c>
      <c r="E3822" s="1">
        <v>0.0012</v>
      </c>
      <c r="F3822" s="1">
        <v>0.0012</v>
      </c>
      <c r="G3822" s="1">
        <v>8.17</v>
      </c>
    </row>
    <row r="3823" spans="1:7">
      <c r="A3823" s="1" t="s">
        <v>193</v>
      </c>
      <c r="B3823" s="1">
        <v>603036</v>
      </c>
      <c r="C3823" s="1" t="s">
        <v>4047</v>
      </c>
      <c r="D3823" s="1" t="s">
        <v>654</v>
      </c>
      <c r="E3823" s="1">
        <v>0.0012</v>
      </c>
      <c r="F3823" s="1">
        <v>0.0061</v>
      </c>
      <c r="G3823" s="1">
        <v>8.71</v>
      </c>
    </row>
    <row r="3824" spans="1:7">
      <c r="A3824" s="1" t="s">
        <v>335</v>
      </c>
      <c r="B3824" s="1">
        <v>300569</v>
      </c>
      <c r="C3824" s="1" t="s">
        <v>4048</v>
      </c>
      <c r="D3824" s="1" t="s">
        <v>357</v>
      </c>
      <c r="E3824" s="1">
        <v>0.0012</v>
      </c>
      <c r="F3824" s="1">
        <v>0.4299</v>
      </c>
      <c r="G3824" s="1">
        <v>14.85</v>
      </c>
    </row>
    <row r="3825" spans="1:7">
      <c r="A3825" s="1" t="s">
        <v>193</v>
      </c>
      <c r="B3825" s="1">
        <v>600908</v>
      </c>
      <c r="C3825" s="1" t="s">
        <v>4049</v>
      </c>
      <c r="D3825" s="1" t="s">
        <v>1455</v>
      </c>
      <c r="E3825" s="1">
        <v>0.0011</v>
      </c>
      <c r="F3825" s="1">
        <v>0</v>
      </c>
      <c r="G3825" s="1">
        <v>5.06</v>
      </c>
    </row>
    <row r="3826" spans="1:7">
      <c r="A3826" s="1" t="s">
        <v>193</v>
      </c>
      <c r="B3826" s="1">
        <v>601997</v>
      </c>
      <c r="C3826" s="1" t="s">
        <v>4050</v>
      </c>
      <c r="D3826" s="1" t="s">
        <v>1455</v>
      </c>
      <c r="E3826" s="1">
        <v>0.0011</v>
      </c>
      <c r="F3826" s="1">
        <v>0.0011</v>
      </c>
      <c r="G3826" s="1">
        <v>7.9</v>
      </c>
    </row>
    <row r="3827" spans="1:7">
      <c r="A3827" s="1" t="s">
        <v>335</v>
      </c>
      <c r="B3827" s="1">
        <v>2687</v>
      </c>
      <c r="C3827" s="1" t="s">
        <v>4051</v>
      </c>
      <c r="D3827" s="1" t="s">
        <v>201</v>
      </c>
      <c r="E3827" s="1">
        <v>0.0011</v>
      </c>
      <c r="F3827" s="1">
        <v>0.0063</v>
      </c>
      <c r="G3827" s="1">
        <v>5.13</v>
      </c>
    </row>
    <row r="3828" spans="1:7">
      <c r="A3828" s="1" t="s">
        <v>193</v>
      </c>
      <c r="B3828" s="1">
        <v>600777</v>
      </c>
      <c r="C3828" s="1" t="s">
        <v>4052</v>
      </c>
      <c r="D3828" s="1" t="s">
        <v>259</v>
      </c>
      <c r="E3828" s="1">
        <v>0.001</v>
      </c>
      <c r="F3828" s="1">
        <v>0.001</v>
      </c>
      <c r="G3828" s="1">
        <v>1.8</v>
      </c>
    </row>
    <row r="3829" spans="1:7">
      <c r="A3829" s="1" t="s">
        <v>335</v>
      </c>
      <c r="B3829" s="1">
        <v>504</v>
      </c>
      <c r="C3829" s="1" t="s">
        <v>4053</v>
      </c>
      <c r="D3829" s="1" t="s">
        <v>359</v>
      </c>
      <c r="E3829" s="1">
        <v>0.001</v>
      </c>
      <c r="F3829" s="1">
        <v>0.3063</v>
      </c>
      <c r="G3829" s="1">
        <v>7.17</v>
      </c>
    </row>
    <row r="3830" spans="1:7">
      <c r="A3830" s="1" t="s">
        <v>335</v>
      </c>
      <c r="B3830" s="1">
        <v>2175</v>
      </c>
      <c r="C3830" s="1" t="s">
        <v>4054</v>
      </c>
      <c r="D3830" s="1" t="s">
        <v>206</v>
      </c>
      <c r="E3830" s="1">
        <v>0.001</v>
      </c>
      <c r="F3830" s="1">
        <v>0.8051</v>
      </c>
      <c r="G3830" s="1">
        <v>1.95</v>
      </c>
    </row>
    <row r="3831" spans="1:7">
      <c r="A3831" s="1" t="s">
        <v>335</v>
      </c>
      <c r="B3831" s="1">
        <v>2207</v>
      </c>
      <c r="C3831" s="1" t="s">
        <v>4055</v>
      </c>
      <c r="D3831" s="1" t="s">
        <v>654</v>
      </c>
      <c r="E3831" s="1">
        <v>0.001</v>
      </c>
      <c r="F3831" s="1">
        <v>0.8821</v>
      </c>
      <c r="G3831" s="1">
        <v>5.21</v>
      </c>
    </row>
    <row r="3832" spans="1:7">
      <c r="A3832" s="1" t="s">
        <v>335</v>
      </c>
      <c r="B3832" s="1">
        <v>2542</v>
      </c>
      <c r="C3832" s="1" t="s">
        <v>4056</v>
      </c>
      <c r="D3832" s="1" t="s">
        <v>285</v>
      </c>
      <c r="E3832" s="1">
        <v>0.001</v>
      </c>
      <c r="F3832" s="1">
        <v>0.0039</v>
      </c>
      <c r="G3832" s="1">
        <v>3.54</v>
      </c>
    </row>
    <row r="3833" spans="1:7">
      <c r="A3833" s="1" t="s">
        <v>335</v>
      </c>
      <c r="B3833" s="1">
        <v>2605</v>
      </c>
      <c r="C3833" s="1" t="s">
        <v>4057</v>
      </c>
      <c r="D3833" s="1" t="s">
        <v>432</v>
      </c>
      <c r="E3833" s="1">
        <v>0.001</v>
      </c>
      <c r="F3833" s="1">
        <v>0.9623</v>
      </c>
      <c r="G3833" s="1">
        <v>28</v>
      </c>
    </row>
    <row r="3834" spans="1:7">
      <c r="A3834" s="1" t="s">
        <v>193</v>
      </c>
      <c r="B3834" s="1">
        <v>600063</v>
      </c>
      <c r="C3834" s="1" t="s">
        <v>4058</v>
      </c>
      <c r="D3834" s="1" t="s">
        <v>309</v>
      </c>
      <c r="E3834" s="1">
        <v>0.0009</v>
      </c>
      <c r="F3834" s="1">
        <v>0.1607</v>
      </c>
      <c r="G3834" s="1">
        <v>3.36</v>
      </c>
    </row>
    <row r="3835" spans="1:7">
      <c r="A3835" s="1" t="s">
        <v>335</v>
      </c>
      <c r="B3835" s="1">
        <v>518</v>
      </c>
      <c r="C3835" s="1" t="s">
        <v>4059</v>
      </c>
      <c r="D3835" s="1" t="s">
        <v>342</v>
      </c>
      <c r="E3835" s="1">
        <v>0.0009</v>
      </c>
      <c r="F3835" s="1">
        <v>0.4046</v>
      </c>
      <c r="G3835" s="1">
        <v>4.06</v>
      </c>
    </row>
    <row r="3836" spans="1:7">
      <c r="A3836" s="1" t="s">
        <v>335</v>
      </c>
      <c r="B3836" s="1">
        <v>620</v>
      </c>
      <c r="C3836" s="1" t="s">
        <v>4060</v>
      </c>
      <c r="D3836" s="1" t="s">
        <v>212</v>
      </c>
      <c r="E3836" s="1">
        <v>0.0009</v>
      </c>
      <c r="F3836" s="1">
        <v>0.0033</v>
      </c>
      <c r="G3836" s="1">
        <v>2.76</v>
      </c>
    </row>
    <row r="3837" spans="1:7">
      <c r="A3837" s="1" t="s">
        <v>335</v>
      </c>
      <c r="B3837" s="1">
        <v>923</v>
      </c>
      <c r="C3837" s="1" t="s">
        <v>4061</v>
      </c>
      <c r="D3837" s="1" t="s">
        <v>365</v>
      </c>
      <c r="E3837" s="1">
        <v>0.0009</v>
      </c>
      <c r="F3837" s="1">
        <v>0.0193</v>
      </c>
      <c r="G3837" s="1">
        <v>11.33</v>
      </c>
    </row>
    <row r="3838" spans="1:7">
      <c r="A3838" s="1" t="s">
        <v>335</v>
      </c>
      <c r="B3838" s="1">
        <v>2010</v>
      </c>
      <c r="C3838" s="1" t="s">
        <v>4062</v>
      </c>
      <c r="D3838" s="1" t="s">
        <v>287</v>
      </c>
      <c r="E3838" s="1">
        <v>0.0009</v>
      </c>
      <c r="F3838" s="1">
        <v>0.0009</v>
      </c>
      <c r="G3838" s="1">
        <v>6.14</v>
      </c>
    </row>
    <row r="3839" spans="1:7">
      <c r="A3839" s="1" t="s">
        <v>335</v>
      </c>
      <c r="B3839" s="1">
        <v>2188</v>
      </c>
      <c r="C3839" s="1" t="s">
        <v>4063</v>
      </c>
      <c r="D3839" s="1" t="s">
        <v>370</v>
      </c>
      <c r="E3839" s="1">
        <v>0.0009</v>
      </c>
      <c r="F3839" s="1">
        <v>0.7852</v>
      </c>
      <c r="G3839" s="1">
        <v>4.14</v>
      </c>
    </row>
    <row r="3840" spans="1:7">
      <c r="A3840" s="1" t="s">
        <v>335</v>
      </c>
      <c r="B3840" s="1">
        <v>2401</v>
      </c>
      <c r="C3840" s="1" t="s">
        <v>4064</v>
      </c>
      <c r="D3840" s="1" t="s">
        <v>242</v>
      </c>
      <c r="E3840" s="1">
        <v>0.0009</v>
      </c>
      <c r="F3840" s="1">
        <v>0.3219</v>
      </c>
      <c r="G3840" s="1">
        <v>13.13</v>
      </c>
    </row>
    <row r="3841" spans="1:7">
      <c r="A3841" s="1" t="s">
        <v>335</v>
      </c>
      <c r="B3841" s="1">
        <v>2443</v>
      </c>
      <c r="C3841" s="1" t="s">
        <v>4065</v>
      </c>
      <c r="D3841" s="1" t="s">
        <v>365</v>
      </c>
      <c r="E3841" s="1">
        <v>0.0009</v>
      </c>
      <c r="F3841" s="1">
        <v>0.0797</v>
      </c>
      <c r="G3841" s="1">
        <v>6.22</v>
      </c>
    </row>
    <row r="3842" spans="1:7">
      <c r="A3842" s="1" t="s">
        <v>335</v>
      </c>
      <c r="B3842" s="1">
        <v>2459</v>
      </c>
      <c r="C3842" s="1" t="s">
        <v>4066</v>
      </c>
      <c r="D3842" s="1" t="s">
        <v>318</v>
      </c>
      <c r="E3842" s="1">
        <v>0.0009</v>
      </c>
      <c r="F3842" s="1">
        <v>0.2548</v>
      </c>
      <c r="G3842" s="1">
        <v>15.44</v>
      </c>
    </row>
    <row r="3843" spans="1:7">
      <c r="A3843" s="1" t="s">
        <v>335</v>
      </c>
      <c r="B3843" s="1">
        <v>200413</v>
      </c>
      <c r="C3843" s="1" t="s">
        <v>4067</v>
      </c>
      <c r="E3843" s="1">
        <v>0.0009</v>
      </c>
      <c r="F3843" s="1">
        <v>0.0013</v>
      </c>
      <c r="G3843" s="1">
        <v>1.37</v>
      </c>
    </row>
    <row r="3844" spans="1:7">
      <c r="A3844" s="1" t="s">
        <v>335</v>
      </c>
      <c r="B3844" s="1">
        <v>300205</v>
      </c>
      <c r="C3844" s="1" t="s">
        <v>4068</v>
      </c>
      <c r="D3844" s="1" t="s">
        <v>370</v>
      </c>
      <c r="E3844" s="1">
        <v>0.0009</v>
      </c>
      <c r="F3844" s="1">
        <v>0.3175</v>
      </c>
      <c r="G3844" s="1">
        <v>9.82</v>
      </c>
    </row>
    <row r="3845" spans="1:7">
      <c r="A3845" s="1" t="s">
        <v>193</v>
      </c>
      <c r="B3845" s="1">
        <v>603311</v>
      </c>
      <c r="C3845" s="1" t="s">
        <v>4069</v>
      </c>
      <c r="D3845" s="1" t="s">
        <v>318</v>
      </c>
      <c r="E3845" s="1">
        <v>0.0008</v>
      </c>
      <c r="F3845" s="1">
        <v>0.142</v>
      </c>
      <c r="G3845" s="1">
        <v>11.22</v>
      </c>
    </row>
    <row r="3846" spans="1:7">
      <c r="A3846" s="1" t="s">
        <v>193</v>
      </c>
      <c r="B3846" s="1">
        <v>603355</v>
      </c>
      <c r="C3846" s="1" t="s">
        <v>4070</v>
      </c>
      <c r="D3846" s="1" t="s">
        <v>265</v>
      </c>
      <c r="E3846" s="1">
        <v>0.0008</v>
      </c>
      <c r="F3846" s="1">
        <v>0.019</v>
      </c>
      <c r="G3846" s="1">
        <v>21.57</v>
      </c>
    </row>
    <row r="3847" spans="1:7">
      <c r="A3847" s="1" t="s">
        <v>335</v>
      </c>
      <c r="B3847" s="1">
        <v>2420</v>
      </c>
      <c r="C3847" s="1" t="s">
        <v>4071</v>
      </c>
      <c r="D3847" s="1" t="s">
        <v>265</v>
      </c>
      <c r="E3847" s="1">
        <v>0.0008</v>
      </c>
      <c r="F3847" s="1">
        <v>0.7995</v>
      </c>
      <c r="G3847" s="1">
        <v>3.81</v>
      </c>
    </row>
    <row r="3848" spans="1:7">
      <c r="A3848" s="1" t="s">
        <v>335</v>
      </c>
      <c r="B3848" s="1">
        <v>2746</v>
      </c>
      <c r="C3848" s="1" t="s">
        <v>4072</v>
      </c>
      <c r="D3848" s="1" t="s">
        <v>214</v>
      </c>
      <c r="E3848" s="1">
        <v>0.0008</v>
      </c>
      <c r="F3848" s="1">
        <v>0.0845</v>
      </c>
      <c r="G3848" s="1">
        <v>13.55</v>
      </c>
    </row>
    <row r="3849" spans="1:7">
      <c r="A3849" s="1" t="s">
        <v>335</v>
      </c>
      <c r="B3849" s="1">
        <v>2726</v>
      </c>
      <c r="C3849" s="1" t="s">
        <v>4073</v>
      </c>
      <c r="D3849" s="1" t="s">
        <v>348</v>
      </c>
      <c r="E3849" s="1">
        <v>0.0007</v>
      </c>
      <c r="F3849" s="1">
        <v>0.2374</v>
      </c>
      <c r="G3849" s="1">
        <v>7.7</v>
      </c>
    </row>
    <row r="3850" spans="1:7">
      <c r="A3850" s="1" t="s">
        <v>193</v>
      </c>
      <c r="B3850" s="1">
        <v>600328</v>
      </c>
      <c r="C3850" s="1" t="s">
        <v>4074</v>
      </c>
      <c r="D3850" s="1" t="s">
        <v>257</v>
      </c>
      <c r="E3850" s="1">
        <v>0.0005</v>
      </c>
      <c r="F3850" s="1">
        <v>0.0036</v>
      </c>
      <c r="G3850" s="1">
        <v>7.5</v>
      </c>
    </row>
    <row r="3851" spans="1:7">
      <c r="A3851" s="1" t="s">
        <v>193</v>
      </c>
      <c r="B3851" s="1">
        <v>600346</v>
      </c>
      <c r="C3851" s="1" t="s">
        <v>4075</v>
      </c>
      <c r="D3851" s="1" t="s">
        <v>270</v>
      </c>
      <c r="E3851" s="1">
        <v>0.0005</v>
      </c>
      <c r="F3851" s="1">
        <v>0.1524</v>
      </c>
      <c r="G3851" s="1">
        <v>14.13</v>
      </c>
    </row>
    <row r="3852" spans="1:7">
      <c r="A3852" s="1" t="s">
        <v>193</v>
      </c>
      <c r="B3852" s="1">
        <v>600848</v>
      </c>
      <c r="C3852" s="1" t="s">
        <v>4076</v>
      </c>
      <c r="D3852" s="1" t="s">
        <v>1419</v>
      </c>
      <c r="E3852" s="1">
        <v>0.0005</v>
      </c>
      <c r="F3852" s="1">
        <v>0.053</v>
      </c>
      <c r="G3852" s="1">
        <v>19.7</v>
      </c>
    </row>
    <row r="3853" spans="1:7">
      <c r="A3853" s="1" t="s">
        <v>193</v>
      </c>
      <c r="B3853" s="1">
        <v>601677</v>
      </c>
      <c r="C3853" s="1" t="s">
        <v>4077</v>
      </c>
      <c r="D3853" s="1" t="s">
        <v>222</v>
      </c>
      <c r="E3853" s="1">
        <v>0.0005</v>
      </c>
      <c r="F3853" s="1">
        <v>0.001</v>
      </c>
      <c r="G3853" s="1">
        <v>9.22</v>
      </c>
    </row>
    <row r="3854" spans="1:7">
      <c r="A3854" s="1" t="s">
        <v>335</v>
      </c>
      <c r="B3854" s="1">
        <v>2532</v>
      </c>
      <c r="C3854" s="1" t="s">
        <v>4078</v>
      </c>
      <c r="D3854" s="1" t="s">
        <v>237</v>
      </c>
      <c r="E3854" s="1">
        <v>0.0005</v>
      </c>
      <c r="F3854" s="1">
        <v>0.0577</v>
      </c>
      <c r="G3854" s="1">
        <v>5.9</v>
      </c>
    </row>
    <row r="3855" spans="1:7">
      <c r="A3855" s="1" t="s">
        <v>335</v>
      </c>
      <c r="B3855" s="1">
        <v>2611</v>
      </c>
      <c r="C3855" s="1" t="s">
        <v>4079</v>
      </c>
      <c r="D3855" s="1" t="s">
        <v>283</v>
      </c>
      <c r="E3855" s="1">
        <v>0.0005</v>
      </c>
      <c r="F3855" s="1">
        <v>0.0043</v>
      </c>
      <c r="G3855" s="1">
        <v>4.52</v>
      </c>
    </row>
    <row r="3856" spans="1:7">
      <c r="A3856" s="1" t="s">
        <v>335</v>
      </c>
      <c r="B3856" s="1">
        <v>300179</v>
      </c>
      <c r="C3856" s="1" t="s">
        <v>4080</v>
      </c>
      <c r="D3856" s="1" t="s">
        <v>448</v>
      </c>
      <c r="E3856" s="1">
        <v>0.0005</v>
      </c>
      <c r="F3856" s="1">
        <v>0.5659</v>
      </c>
      <c r="G3856" s="1">
        <v>5.92</v>
      </c>
    </row>
    <row r="3857" spans="1:7">
      <c r="A3857" s="1" t="s">
        <v>335</v>
      </c>
      <c r="B3857" s="1">
        <v>300198</v>
      </c>
      <c r="C3857" s="1" t="s">
        <v>4081</v>
      </c>
      <c r="D3857" s="1" t="s">
        <v>305</v>
      </c>
      <c r="E3857" s="1">
        <v>0.0005</v>
      </c>
      <c r="F3857" s="1">
        <v>0.3242</v>
      </c>
      <c r="G3857" s="1">
        <v>3.77</v>
      </c>
    </row>
    <row r="3858" spans="1:7">
      <c r="A3858" s="1" t="s">
        <v>193</v>
      </c>
      <c r="B3858" s="1">
        <v>600090</v>
      </c>
      <c r="C3858" s="1" t="s">
        <v>4082</v>
      </c>
      <c r="D3858" s="1" t="s">
        <v>543</v>
      </c>
      <c r="E3858" s="1">
        <v>0.0004</v>
      </c>
      <c r="F3858" s="1">
        <v>0.0004</v>
      </c>
      <c r="G3858" s="1">
        <v>3.28</v>
      </c>
    </row>
    <row r="3859" spans="1:7">
      <c r="A3859" s="1" t="s">
        <v>193</v>
      </c>
      <c r="B3859" s="1">
        <v>600207</v>
      </c>
      <c r="C3859" s="1" t="s">
        <v>4083</v>
      </c>
      <c r="D3859" s="1" t="s">
        <v>259</v>
      </c>
      <c r="E3859" s="1">
        <v>0.0004</v>
      </c>
      <c r="F3859" s="1">
        <v>0.025</v>
      </c>
      <c r="G3859" s="1">
        <v>4.11</v>
      </c>
    </row>
    <row r="3860" spans="1:7">
      <c r="A3860" s="1" t="s">
        <v>193</v>
      </c>
      <c r="B3860" s="1">
        <v>600222</v>
      </c>
      <c r="C3860" s="1" t="s">
        <v>4084</v>
      </c>
      <c r="D3860" s="1" t="s">
        <v>233</v>
      </c>
      <c r="E3860" s="1">
        <v>0.0004</v>
      </c>
      <c r="F3860" s="1">
        <v>0.4229</v>
      </c>
      <c r="G3860" s="1">
        <v>5.83</v>
      </c>
    </row>
    <row r="3861" spans="1:7">
      <c r="A3861" s="1" t="s">
        <v>193</v>
      </c>
      <c r="B3861" s="1">
        <v>600459</v>
      </c>
      <c r="C3861" s="1" t="s">
        <v>4085</v>
      </c>
      <c r="D3861" s="1" t="s">
        <v>222</v>
      </c>
      <c r="E3861" s="1">
        <v>0.0004</v>
      </c>
      <c r="F3861" s="1">
        <v>0.1751</v>
      </c>
      <c r="G3861" s="1">
        <v>16.21</v>
      </c>
    </row>
    <row r="3862" spans="1:7">
      <c r="A3862" s="1" t="s">
        <v>193</v>
      </c>
      <c r="B3862" s="1">
        <v>601001</v>
      </c>
      <c r="C3862" s="1" t="s">
        <v>4086</v>
      </c>
      <c r="D3862" s="1" t="s">
        <v>483</v>
      </c>
      <c r="E3862" s="1">
        <v>0.0004</v>
      </c>
      <c r="F3862" s="1">
        <v>0.0201</v>
      </c>
      <c r="G3862" s="1">
        <v>3.67</v>
      </c>
    </row>
    <row r="3863" spans="1:7">
      <c r="A3863" s="1" t="s">
        <v>335</v>
      </c>
      <c r="B3863" s="1">
        <v>90</v>
      </c>
      <c r="C3863" s="1" t="s">
        <v>4087</v>
      </c>
      <c r="D3863" s="1" t="s">
        <v>285</v>
      </c>
      <c r="E3863" s="1">
        <v>0.0004</v>
      </c>
      <c r="F3863" s="1">
        <v>0.5511</v>
      </c>
      <c r="G3863" s="1">
        <v>6.39</v>
      </c>
    </row>
    <row r="3864" spans="1:7">
      <c r="A3864" s="1" t="s">
        <v>335</v>
      </c>
      <c r="B3864" s="1">
        <v>517</v>
      </c>
      <c r="C3864" s="1" t="s">
        <v>4088</v>
      </c>
      <c r="D3864" s="1" t="s">
        <v>212</v>
      </c>
      <c r="E3864" s="1">
        <v>0.0004</v>
      </c>
      <c r="F3864" s="1">
        <v>0.0004</v>
      </c>
      <c r="G3864" s="1">
        <v>2.58</v>
      </c>
    </row>
    <row r="3865" spans="1:7">
      <c r="A3865" s="1" t="s">
        <v>335</v>
      </c>
      <c r="B3865" s="1">
        <v>987</v>
      </c>
      <c r="C3865" s="1" t="s">
        <v>4089</v>
      </c>
      <c r="D3865" s="1" t="s">
        <v>273</v>
      </c>
      <c r="E3865" s="1">
        <v>0.0004</v>
      </c>
      <c r="F3865" s="1">
        <v>0.0427</v>
      </c>
      <c r="G3865" s="1">
        <v>10.2</v>
      </c>
    </row>
    <row r="3866" spans="1:7">
      <c r="A3866" s="1" t="s">
        <v>335</v>
      </c>
      <c r="B3866" s="1">
        <v>2182</v>
      </c>
      <c r="C3866" s="1" t="s">
        <v>4090</v>
      </c>
      <c r="D3866" s="1" t="s">
        <v>222</v>
      </c>
      <c r="E3866" s="1">
        <v>0.0004</v>
      </c>
      <c r="F3866" s="1">
        <v>0.0145</v>
      </c>
      <c r="G3866" s="1">
        <v>8.88</v>
      </c>
    </row>
    <row r="3867" spans="1:7">
      <c r="A3867" s="1" t="s">
        <v>335</v>
      </c>
      <c r="B3867" s="1">
        <v>2298</v>
      </c>
      <c r="C3867" s="1" t="s">
        <v>4091</v>
      </c>
      <c r="D3867" s="1" t="s">
        <v>455</v>
      </c>
      <c r="E3867" s="1">
        <v>0.0004</v>
      </c>
      <c r="F3867" s="1">
        <v>0.2032</v>
      </c>
      <c r="G3867" s="1">
        <v>8.36</v>
      </c>
    </row>
    <row r="3868" spans="1:7">
      <c r="A3868" s="1" t="s">
        <v>335</v>
      </c>
      <c r="B3868" s="1">
        <v>2487</v>
      </c>
      <c r="C3868" s="1" t="s">
        <v>4092</v>
      </c>
      <c r="D3868" s="1" t="s">
        <v>357</v>
      </c>
      <c r="E3868" s="1">
        <v>0.0004</v>
      </c>
      <c r="F3868" s="1">
        <v>0.4574</v>
      </c>
      <c r="G3868" s="1">
        <v>5.69</v>
      </c>
    </row>
    <row r="3869" spans="1:7">
      <c r="A3869" s="1" t="s">
        <v>193</v>
      </c>
      <c r="B3869" s="1">
        <v>600077</v>
      </c>
      <c r="C3869" s="1" t="s">
        <v>4093</v>
      </c>
      <c r="D3869" s="1" t="s">
        <v>212</v>
      </c>
      <c r="E3869" s="1">
        <v>0</v>
      </c>
      <c r="F3869" s="1">
        <v>0.0431</v>
      </c>
      <c r="G3869" s="1">
        <v>3.07</v>
      </c>
    </row>
    <row r="3870" spans="1:7">
      <c r="A3870" s="1" t="s">
        <v>193</v>
      </c>
      <c r="B3870" s="1">
        <v>600153</v>
      </c>
      <c r="C3870" s="1" t="s">
        <v>4094</v>
      </c>
      <c r="D3870" s="1" t="s">
        <v>239</v>
      </c>
      <c r="E3870" s="1">
        <v>0</v>
      </c>
      <c r="F3870" s="1">
        <v>0.0046</v>
      </c>
      <c r="G3870" s="1">
        <v>8.37</v>
      </c>
    </row>
    <row r="3871" spans="1:7">
      <c r="A3871" s="1" t="s">
        <v>193</v>
      </c>
      <c r="B3871" s="1">
        <v>600565</v>
      </c>
      <c r="C3871" s="1" t="s">
        <v>4095</v>
      </c>
      <c r="D3871" s="1" t="s">
        <v>212</v>
      </c>
      <c r="E3871" s="1">
        <v>0</v>
      </c>
      <c r="F3871" s="1">
        <v>0</v>
      </c>
      <c r="G3871" s="1">
        <v>2.89</v>
      </c>
    </row>
    <row r="3872" spans="1:7">
      <c r="A3872" s="1" t="s">
        <v>193</v>
      </c>
      <c r="B3872" s="1">
        <v>600595</v>
      </c>
      <c r="C3872" s="1" t="s">
        <v>4096</v>
      </c>
      <c r="D3872" s="1" t="s">
        <v>222</v>
      </c>
      <c r="E3872" s="1">
        <v>0</v>
      </c>
      <c r="F3872" s="1">
        <v>0.1076</v>
      </c>
      <c r="G3872" s="1">
        <v>1.59</v>
      </c>
    </row>
    <row r="3873" spans="1:7">
      <c r="A3873" s="1" t="s">
        <v>193</v>
      </c>
      <c r="B3873" s="1">
        <v>600657</v>
      </c>
      <c r="C3873" s="1" t="s">
        <v>4097</v>
      </c>
      <c r="D3873" s="1" t="s">
        <v>212</v>
      </c>
      <c r="E3873" s="1">
        <v>0</v>
      </c>
      <c r="F3873" s="1">
        <v>0.0222</v>
      </c>
      <c r="G3873" s="1">
        <v>3.94</v>
      </c>
    </row>
    <row r="3874" spans="1:7">
      <c r="A3874" s="1" t="s">
        <v>193</v>
      </c>
      <c r="B3874" s="1">
        <v>600666</v>
      </c>
      <c r="C3874" s="1" t="s">
        <v>4098</v>
      </c>
      <c r="D3874" s="1" t="s">
        <v>370</v>
      </c>
      <c r="E3874" s="1">
        <v>0</v>
      </c>
      <c r="F3874" s="1">
        <v>0.4715</v>
      </c>
      <c r="G3874" s="1">
        <v>1.91</v>
      </c>
    </row>
    <row r="3875" spans="1:7">
      <c r="A3875" s="1" t="s">
        <v>193</v>
      </c>
      <c r="B3875" s="1">
        <v>600685</v>
      </c>
      <c r="C3875" s="1" t="s">
        <v>4099</v>
      </c>
      <c r="D3875" s="1" t="s">
        <v>318</v>
      </c>
      <c r="E3875" s="1">
        <v>0</v>
      </c>
      <c r="F3875" s="1">
        <v>0.0926</v>
      </c>
      <c r="G3875" s="1">
        <v>14.93</v>
      </c>
    </row>
    <row r="3876" spans="1:7">
      <c r="A3876" s="1" t="s">
        <v>193</v>
      </c>
      <c r="B3876" s="1">
        <v>600764</v>
      </c>
      <c r="C3876" s="1" t="s">
        <v>4100</v>
      </c>
      <c r="D3876" s="1" t="s">
        <v>370</v>
      </c>
      <c r="E3876" s="1">
        <v>0</v>
      </c>
      <c r="F3876" s="1">
        <v>0.0832</v>
      </c>
      <c r="G3876" s="1">
        <v>26.68</v>
      </c>
    </row>
    <row r="3877" spans="1:7">
      <c r="A3877" s="1" t="s">
        <v>193</v>
      </c>
      <c r="B3877" s="1">
        <v>600768</v>
      </c>
      <c r="C3877" s="1" t="s">
        <v>4101</v>
      </c>
      <c r="D3877" s="1" t="s">
        <v>222</v>
      </c>
      <c r="E3877" s="1">
        <v>0</v>
      </c>
      <c r="F3877" s="1">
        <v>0.5326</v>
      </c>
      <c r="G3877" s="1">
        <v>9.2</v>
      </c>
    </row>
    <row r="3878" spans="1:7">
      <c r="A3878" s="1" t="s">
        <v>193</v>
      </c>
      <c r="B3878" s="1">
        <v>600836</v>
      </c>
      <c r="C3878" s="1" t="s">
        <v>4102</v>
      </c>
      <c r="D3878" s="1" t="s">
        <v>359</v>
      </c>
      <c r="E3878" s="1">
        <v>0</v>
      </c>
      <c r="F3878" s="1">
        <v>0.1339</v>
      </c>
      <c r="G3878" s="1">
        <v>5.1</v>
      </c>
    </row>
    <row r="3879" spans="1:7">
      <c r="A3879" s="1" t="s">
        <v>193</v>
      </c>
      <c r="B3879" s="1">
        <v>600846</v>
      </c>
      <c r="C3879" s="1" t="s">
        <v>4103</v>
      </c>
      <c r="D3879" s="1" t="s">
        <v>285</v>
      </c>
      <c r="E3879" s="1">
        <v>0</v>
      </c>
      <c r="F3879" s="1">
        <v>0.0372</v>
      </c>
      <c r="G3879" s="1">
        <v>8.7</v>
      </c>
    </row>
    <row r="3880" spans="1:7">
      <c r="A3880" s="1" t="s">
        <v>193</v>
      </c>
      <c r="B3880" s="1">
        <v>600901</v>
      </c>
      <c r="C3880" s="1" t="s">
        <v>4104</v>
      </c>
      <c r="D3880" s="1" t="s">
        <v>1144</v>
      </c>
      <c r="E3880" s="1">
        <v>0</v>
      </c>
      <c r="F3880" s="1">
        <v>0.0587</v>
      </c>
      <c r="G3880" s="1">
        <v>5.25</v>
      </c>
    </row>
    <row r="3881" spans="1:7">
      <c r="A3881" s="1" t="s">
        <v>193</v>
      </c>
      <c r="B3881" s="1">
        <v>600961</v>
      </c>
      <c r="C3881" s="1" t="s">
        <v>4105</v>
      </c>
      <c r="D3881" s="1" t="s">
        <v>222</v>
      </c>
      <c r="E3881" s="1">
        <v>0</v>
      </c>
      <c r="F3881" s="1">
        <v>0.9876</v>
      </c>
      <c r="G3881" s="1">
        <v>5.85</v>
      </c>
    </row>
    <row r="3882" spans="1:7">
      <c r="A3882" s="1" t="s">
        <v>193</v>
      </c>
      <c r="B3882" s="1">
        <v>601319</v>
      </c>
      <c r="C3882" s="1" t="s">
        <v>4106</v>
      </c>
      <c r="D3882" s="1" t="s">
        <v>859</v>
      </c>
      <c r="E3882" s="1">
        <v>0</v>
      </c>
      <c r="F3882" s="1">
        <v>0.0028</v>
      </c>
      <c r="G3882" s="1">
        <v>6.35</v>
      </c>
    </row>
    <row r="3883" spans="1:7">
      <c r="A3883" s="1" t="s">
        <v>193</v>
      </c>
      <c r="B3883" s="1">
        <v>601615</v>
      </c>
      <c r="C3883" s="1" t="s">
        <v>4107</v>
      </c>
      <c r="D3883" s="1" t="s">
        <v>357</v>
      </c>
      <c r="E3883" s="1">
        <v>0</v>
      </c>
      <c r="F3883" s="1">
        <v>0.0391</v>
      </c>
      <c r="G3883" s="1">
        <v>11.26</v>
      </c>
    </row>
    <row r="3884" spans="1:7">
      <c r="A3884" s="1" t="s">
        <v>193</v>
      </c>
      <c r="B3884" s="1">
        <v>601838</v>
      </c>
      <c r="C3884" s="1" t="s">
        <v>4108</v>
      </c>
      <c r="D3884" s="1" t="s">
        <v>1455</v>
      </c>
      <c r="E3884" s="1">
        <v>0</v>
      </c>
      <c r="F3884" s="1">
        <v>0.0018</v>
      </c>
      <c r="G3884" s="1">
        <v>7.75</v>
      </c>
    </row>
    <row r="3885" spans="1:7">
      <c r="A3885" s="1" t="s">
        <v>193</v>
      </c>
      <c r="B3885" s="1">
        <v>601860</v>
      </c>
      <c r="C3885" s="1" t="s">
        <v>4109</v>
      </c>
      <c r="D3885" s="1" t="s">
        <v>1455</v>
      </c>
      <c r="E3885" s="1">
        <v>0</v>
      </c>
      <c r="F3885" s="1">
        <v>0</v>
      </c>
      <c r="G3885" s="1">
        <v>4.14</v>
      </c>
    </row>
    <row r="3886" spans="1:7">
      <c r="A3886" s="1" t="s">
        <v>193</v>
      </c>
      <c r="B3886" s="1">
        <v>601975</v>
      </c>
      <c r="C3886" s="1" t="s">
        <v>4110</v>
      </c>
      <c r="D3886" s="1" t="s">
        <v>209</v>
      </c>
      <c r="E3886" s="1">
        <v>0</v>
      </c>
      <c r="F3886" s="1">
        <v>0</v>
      </c>
      <c r="G3886" s="1">
        <v>2.67</v>
      </c>
    </row>
    <row r="3887" spans="1:7">
      <c r="A3887" s="1" t="s">
        <v>193</v>
      </c>
      <c r="B3887" s="1">
        <v>603279</v>
      </c>
      <c r="C3887" s="1" t="s">
        <v>4111</v>
      </c>
      <c r="D3887" s="1" t="s">
        <v>318</v>
      </c>
      <c r="E3887" s="1">
        <v>0</v>
      </c>
      <c r="F3887" s="1">
        <v>0.2772</v>
      </c>
      <c r="G3887" s="1">
        <v>20.69</v>
      </c>
    </row>
    <row r="3888" spans="1:7">
      <c r="A3888" s="1" t="s">
        <v>193</v>
      </c>
      <c r="B3888" s="1">
        <v>603315</v>
      </c>
      <c r="C3888" s="1" t="s">
        <v>4112</v>
      </c>
      <c r="D3888" s="1" t="s">
        <v>237</v>
      </c>
      <c r="E3888" s="1">
        <v>0</v>
      </c>
      <c r="F3888" s="1">
        <v>0.1024</v>
      </c>
      <c r="G3888" s="1">
        <v>10.54</v>
      </c>
    </row>
    <row r="3889" spans="1:7">
      <c r="A3889" s="1" t="s">
        <v>193</v>
      </c>
      <c r="B3889" s="1">
        <v>603610</v>
      </c>
      <c r="C3889" s="1" t="s">
        <v>4113</v>
      </c>
      <c r="D3889" s="1" t="s">
        <v>263</v>
      </c>
      <c r="E3889" s="1">
        <v>0</v>
      </c>
      <c r="F3889" s="1">
        <v>0.2581</v>
      </c>
      <c r="G3889" s="1">
        <v>38.87</v>
      </c>
    </row>
    <row r="3890" spans="1:7">
      <c r="A3890" s="1" t="s">
        <v>193</v>
      </c>
      <c r="B3890" s="1">
        <v>603706</v>
      </c>
      <c r="C3890" s="1" t="s">
        <v>4114</v>
      </c>
      <c r="D3890" s="1" t="s">
        <v>383</v>
      </c>
      <c r="E3890" s="1">
        <v>0</v>
      </c>
      <c r="F3890" s="1">
        <v>0.1383</v>
      </c>
      <c r="G3890" s="1">
        <v>16.07</v>
      </c>
    </row>
    <row r="3891" spans="1:7">
      <c r="A3891" s="1" t="s">
        <v>193</v>
      </c>
      <c r="B3891" s="1">
        <v>603758</v>
      </c>
      <c r="C3891" s="1" t="s">
        <v>4115</v>
      </c>
      <c r="D3891" s="1" t="s">
        <v>283</v>
      </c>
      <c r="E3891" s="1">
        <v>0</v>
      </c>
      <c r="F3891" s="1">
        <v>0.067</v>
      </c>
      <c r="G3891" s="1">
        <v>5.83</v>
      </c>
    </row>
    <row r="3892" spans="1:7">
      <c r="A3892" s="1" t="s">
        <v>193</v>
      </c>
      <c r="B3892" s="1">
        <v>603808</v>
      </c>
      <c r="C3892" s="1" t="s">
        <v>4116</v>
      </c>
      <c r="D3892" s="1" t="s">
        <v>201</v>
      </c>
      <c r="E3892" s="1">
        <v>0</v>
      </c>
      <c r="F3892" s="1">
        <v>0.0245</v>
      </c>
      <c r="G3892" s="1">
        <v>11.15</v>
      </c>
    </row>
    <row r="3893" spans="1:7">
      <c r="A3893" s="1" t="s">
        <v>193</v>
      </c>
      <c r="B3893" s="1">
        <v>603988</v>
      </c>
      <c r="C3893" s="1" t="s">
        <v>4117</v>
      </c>
      <c r="D3893" s="1" t="s">
        <v>220</v>
      </c>
      <c r="E3893" s="1">
        <v>0</v>
      </c>
      <c r="F3893" s="1">
        <v>0.006</v>
      </c>
      <c r="G3893" s="1">
        <v>9.89</v>
      </c>
    </row>
    <row r="3894" spans="1:7">
      <c r="A3894" s="1" t="s">
        <v>193</v>
      </c>
      <c r="B3894" s="1">
        <v>688026</v>
      </c>
      <c r="C3894" s="1" t="s">
        <v>4118</v>
      </c>
      <c r="E3894" s="1">
        <v>0</v>
      </c>
      <c r="F3894" s="1">
        <v>0.25</v>
      </c>
      <c r="G3894" s="1">
        <v>61.98</v>
      </c>
    </row>
    <row r="3895" spans="1:7">
      <c r="A3895" s="1" t="s">
        <v>193</v>
      </c>
      <c r="B3895" s="1">
        <v>688177</v>
      </c>
      <c r="C3895" s="1" t="s">
        <v>4119</v>
      </c>
      <c r="E3895" s="1">
        <v>0</v>
      </c>
      <c r="F3895" s="1">
        <v>0.5625</v>
      </c>
      <c r="G3895" s="1">
        <v>45.03</v>
      </c>
    </row>
    <row r="3896" spans="1:7">
      <c r="A3896" s="1" t="s">
        <v>193</v>
      </c>
      <c r="B3896" s="1">
        <v>688178</v>
      </c>
      <c r="C3896" s="1" t="s">
        <v>4120</v>
      </c>
      <c r="E3896" s="1">
        <v>0</v>
      </c>
      <c r="F3896" s="1">
        <v>0.2857</v>
      </c>
      <c r="G3896" s="1">
        <v>38.66</v>
      </c>
    </row>
    <row r="3897" spans="1:7">
      <c r="A3897" s="1" t="s">
        <v>335</v>
      </c>
      <c r="B3897" s="1">
        <v>531</v>
      </c>
      <c r="C3897" s="1" t="s">
        <v>4121</v>
      </c>
      <c r="D3897" s="1" t="s">
        <v>230</v>
      </c>
      <c r="E3897" s="1">
        <v>0</v>
      </c>
      <c r="F3897" s="1">
        <v>0.0908</v>
      </c>
      <c r="G3897" s="1">
        <v>7.53</v>
      </c>
    </row>
    <row r="3898" spans="1:7">
      <c r="A3898" s="1" t="s">
        <v>335</v>
      </c>
      <c r="B3898" s="1">
        <v>627</v>
      </c>
      <c r="C3898" s="1" t="s">
        <v>4122</v>
      </c>
      <c r="D3898" s="1" t="s">
        <v>859</v>
      </c>
      <c r="E3898" s="1">
        <v>0</v>
      </c>
      <c r="F3898" s="1">
        <v>0.0017</v>
      </c>
      <c r="G3898" s="1">
        <v>5.51</v>
      </c>
    </row>
    <row r="3899" spans="1:7">
      <c r="A3899" s="1" t="s">
        <v>335</v>
      </c>
      <c r="B3899" s="1">
        <v>632</v>
      </c>
      <c r="C3899" s="1" t="s">
        <v>4123</v>
      </c>
      <c r="D3899" s="1" t="s">
        <v>239</v>
      </c>
      <c r="E3899" s="1">
        <v>0</v>
      </c>
      <c r="F3899" s="1">
        <v>0.0714</v>
      </c>
      <c r="G3899" s="1">
        <v>4.01</v>
      </c>
    </row>
    <row r="3900" spans="1:7">
      <c r="A3900" s="1" t="s">
        <v>335</v>
      </c>
      <c r="B3900" s="1">
        <v>719</v>
      </c>
      <c r="C3900" s="1" t="s">
        <v>4124</v>
      </c>
      <c r="D3900" s="1" t="s">
        <v>206</v>
      </c>
      <c r="E3900" s="1">
        <v>0</v>
      </c>
      <c r="F3900" s="1">
        <v>0.0137</v>
      </c>
      <c r="G3900" s="1">
        <v>6.84</v>
      </c>
    </row>
    <row r="3901" spans="1:7">
      <c r="A3901" s="1" t="s">
        <v>335</v>
      </c>
      <c r="B3901" s="1">
        <v>732</v>
      </c>
      <c r="C3901" s="1" t="s">
        <v>4125</v>
      </c>
      <c r="D3901" s="1" t="s">
        <v>212</v>
      </c>
      <c r="E3901" s="1">
        <v>0</v>
      </c>
      <c r="F3901" s="1">
        <v>0.0022</v>
      </c>
      <c r="G3901" s="1">
        <v>4.4</v>
      </c>
    </row>
    <row r="3902" spans="1:7">
      <c r="A3902" s="1" t="s">
        <v>335</v>
      </c>
      <c r="B3902" s="1">
        <v>897</v>
      </c>
      <c r="C3902" s="1" t="s">
        <v>4126</v>
      </c>
      <c r="D3902" s="1" t="s">
        <v>212</v>
      </c>
      <c r="E3902" s="1">
        <v>0</v>
      </c>
      <c r="F3902" s="1">
        <v>0.1834</v>
      </c>
      <c r="G3902" s="1">
        <v>2.31</v>
      </c>
    </row>
    <row r="3903" spans="1:7">
      <c r="A3903" s="1" t="s">
        <v>335</v>
      </c>
      <c r="B3903" s="1">
        <v>2005</v>
      </c>
      <c r="C3903" s="1" t="s">
        <v>4127</v>
      </c>
      <c r="D3903" s="1" t="s">
        <v>265</v>
      </c>
      <c r="E3903" s="1">
        <v>0</v>
      </c>
      <c r="F3903" s="1">
        <v>0.1644</v>
      </c>
      <c r="G3903" s="1">
        <v>1.61</v>
      </c>
    </row>
    <row r="3904" spans="1:7">
      <c r="A3904" s="1" t="s">
        <v>335</v>
      </c>
      <c r="B3904" s="1">
        <v>2015</v>
      </c>
      <c r="C3904" s="1" t="s">
        <v>4128</v>
      </c>
      <c r="D3904" s="1" t="s">
        <v>276</v>
      </c>
      <c r="E3904" s="1">
        <v>0</v>
      </c>
      <c r="F3904" s="1">
        <v>0.026</v>
      </c>
      <c r="G3904" s="1">
        <v>5.92</v>
      </c>
    </row>
    <row r="3905" spans="1:7">
      <c r="A3905" s="1" t="s">
        <v>335</v>
      </c>
      <c r="B3905" s="1">
        <v>2064</v>
      </c>
      <c r="C3905" s="1" t="s">
        <v>4129</v>
      </c>
      <c r="D3905" s="1" t="s">
        <v>270</v>
      </c>
      <c r="E3905" s="1">
        <v>0</v>
      </c>
      <c r="F3905" s="1">
        <v>0.3512</v>
      </c>
      <c r="G3905" s="1">
        <v>5.22</v>
      </c>
    </row>
    <row r="3906" spans="1:7">
      <c r="A3906" s="1" t="s">
        <v>335</v>
      </c>
      <c r="B3906" s="1">
        <v>2072</v>
      </c>
      <c r="C3906" s="1" t="s">
        <v>4130</v>
      </c>
      <c r="D3906" s="1" t="s">
        <v>610</v>
      </c>
      <c r="E3906" s="1">
        <v>0</v>
      </c>
      <c r="F3906" s="1">
        <v>0.608</v>
      </c>
      <c r="G3906" s="1">
        <v>5.32</v>
      </c>
    </row>
    <row r="3907" spans="1:7">
      <c r="A3907" s="1" t="s">
        <v>335</v>
      </c>
      <c r="B3907" s="1">
        <v>2107</v>
      </c>
      <c r="C3907" s="1" t="s">
        <v>4131</v>
      </c>
      <c r="D3907" s="1" t="s">
        <v>233</v>
      </c>
      <c r="E3907" s="1">
        <v>0</v>
      </c>
      <c r="F3907" s="1">
        <v>0.6389</v>
      </c>
      <c r="G3907" s="1">
        <v>12</v>
      </c>
    </row>
    <row r="3908" spans="1:7">
      <c r="A3908" s="1" t="s">
        <v>335</v>
      </c>
      <c r="B3908" s="1">
        <v>2190</v>
      </c>
      <c r="C3908" s="1" t="s">
        <v>4132</v>
      </c>
      <c r="D3908" s="1" t="s">
        <v>283</v>
      </c>
      <c r="E3908" s="1">
        <v>0</v>
      </c>
      <c r="F3908" s="1">
        <v>0.0055</v>
      </c>
      <c r="G3908" s="1">
        <v>18.23</v>
      </c>
    </row>
    <row r="3909" spans="1:7">
      <c r="A3909" s="1" t="s">
        <v>335</v>
      </c>
      <c r="B3909" s="1">
        <v>2318</v>
      </c>
      <c r="C3909" s="1" t="s">
        <v>4133</v>
      </c>
      <c r="D3909" s="1" t="s">
        <v>365</v>
      </c>
      <c r="E3909" s="1">
        <v>0</v>
      </c>
      <c r="F3909" s="1">
        <v>0.0522</v>
      </c>
      <c r="G3909" s="1">
        <v>7.08</v>
      </c>
    </row>
    <row r="3910" spans="1:7">
      <c r="A3910" s="1" t="s">
        <v>335</v>
      </c>
      <c r="B3910" s="1">
        <v>2489</v>
      </c>
      <c r="C3910" s="1" t="s">
        <v>4134</v>
      </c>
      <c r="D3910" s="1" t="s">
        <v>432</v>
      </c>
      <c r="E3910" s="1">
        <v>0</v>
      </c>
      <c r="F3910" s="1">
        <v>0.4496</v>
      </c>
      <c r="G3910" s="1">
        <v>3.9</v>
      </c>
    </row>
    <row r="3911" spans="1:7">
      <c r="A3911" s="1" t="s">
        <v>335</v>
      </c>
      <c r="B3911" s="1">
        <v>2524</v>
      </c>
      <c r="C3911" s="1" t="s">
        <v>4135</v>
      </c>
      <c r="D3911" s="1" t="s">
        <v>383</v>
      </c>
      <c r="E3911" s="1">
        <v>0</v>
      </c>
      <c r="F3911" s="1">
        <v>0.77</v>
      </c>
      <c r="G3911" s="1">
        <v>7.51</v>
      </c>
    </row>
    <row r="3912" spans="1:7">
      <c r="A3912" s="1" t="s">
        <v>335</v>
      </c>
      <c r="B3912" s="1">
        <v>2711</v>
      </c>
      <c r="C3912" s="1" t="s">
        <v>4136</v>
      </c>
      <c r="D3912" s="1" t="s">
        <v>287</v>
      </c>
      <c r="E3912" s="1">
        <v>0</v>
      </c>
      <c r="F3912" s="1">
        <v>0.9979</v>
      </c>
      <c r="G3912" s="1">
        <v>0.77</v>
      </c>
    </row>
    <row r="3913" spans="1:7">
      <c r="A3913" s="1" t="s">
        <v>335</v>
      </c>
      <c r="B3913" s="1">
        <v>2761</v>
      </c>
      <c r="C3913" s="1" t="s">
        <v>4137</v>
      </c>
      <c r="D3913" s="1" t="s">
        <v>276</v>
      </c>
      <c r="E3913" s="1">
        <v>0</v>
      </c>
      <c r="F3913" s="1">
        <v>0</v>
      </c>
      <c r="G3913" s="1">
        <v>9.4</v>
      </c>
    </row>
    <row r="3914" spans="1:7">
      <c r="A3914" s="1" t="s">
        <v>335</v>
      </c>
      <c r="B3914" s="1">
        <v>200726</v>
      </c>
      <c r="C3914" s="1" t="s">
        <v>4138</v>
      </c>
      <c r="E3914" s="1">
        <v>0</v>
      </c>
      <c r="F3914" s="1">
        <v>0</v>
      </c>
      <c r="G3914" s="1">
        <v>5.09</v>
      </c>
    </row>
    <row r="3915" spans="1:7">
      <c r="A3915" s="1" t="s">
        <v>335</v>
      </c>
      <c r="B3915" s="1">
        <v>300464</v>
      </c>
      <c r="C3915" s="1" t="s">
        <v>4139</v>
      </c>
      <c r="D3915" s="1" t="s">
        <v>237</v>
      </c>
      <c r="E3915" s="1">
        <v>0</v>
      </c>
      <c r="F3915" s="1">
        <v>0.301</v>
      </c>
      <c r="G3915" s="1">
        <v>10.39</v>
      </c>
    </row>
    <row r="3916" spans="1:7">
      <c r="A3916" s="1" t="s">
        <v>193</v>
      </c>
      <c r="B3916" s="1">
        <v>603212</v>
      </c>
      <c r="C3916" s="1" t="s">
        <v>4140</v>
      </c>
      <c r="G3916" s="1">
        <v>15.06</v>
      </c>
    </row>
  </sheetData>
  <pageMargins left="0.75" right="0.75" top="1" bottom="1" header="0.509027777777778" footer="0.509027777777778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B65"/>
  <sheetViews>
    <sheetView workbookViewId="0">
      <selection activeCell="K13" sqref="K13"/>
    </sheetView>
  </sheetViews>
  <sheetFormatPr defaultColWidth="8.83035714285714" defaultRowHeight="17.6" outlineLevelCol="1"/>
  <cols>
    <col min="1" max="1" width="31.1607142857143" customWidth="1"/>
    <col min="2" max="2" width="15.5" customWidth="1"/>
  </cols>
  <sheetData>
    <row r="1" spans="1:2">
      <c r="A1" t="s">
        <v>4141</v>
      </c>
      <c r="B1" t="s">
        <v>26</v>
      </c>
    </row>
    <row r="2" spans="1:2">
      <c r="A2" s="1" t="s">
        <v>4142</v>
      </c>
      <c r="B2" s="2" t="s">
        <v>4143</v>
      </c>
    </row>
    <row r="3" spans="1:2">
      <c r="A3" s="1" t="s">
        <v>4144</v>
      </c>
      <c r="B3" s="2" t="s">
        <v>4143</v>
      </c>
    </row>
    <row r="4" spans="1:2">
      <c r="A4" s="1" t="s">
        <v>4145</v>
      </c>
      <c r="B4" s="2" t="s">
        <v>4143</v>
      </c>
    </row>
    <row r="5" spans="1:2">
      <c r="A5" s="1" t="s">
        <v>4146</v>
      </c>
      <c r="B5" s="2" t="s">
        <v>4143</v>
      </c>
    </row>
    <row r="6" spans="1:2">
      <c r="A6" s="1" t="s">
        <v>4147</v>
      </c>
      <c r="B6" s="2" t="s">
        <v>4143</v>
      </c>
    </row>
    <row r="7" spans="1:2">
      <c r="A7" s="1" t="s">
        <v>4148</v>
      </c>
      <c r="B7" s="2" t="s">
        <v>4143</v>
      </c>
    </row>
    <row r="8" spans="1:2">
      <c r="A8" s="1" t="s">
        <v>4149</v>
      </c>
      <c r="B8" s="2" t="s">
        <v>4143</v>
      </c>
    </row>
    <row r="9" spans="1:2">
      <c r="A9" s="1" t="s">
        <v>4150</v>
      </c>
      <c r="B9" s="2" t="s">
        <v>4143</v>
      </c>
    </row>
    <row r="10" spans="1:2">
      <c r="A10" s="1" t="s">
        <v>4151</v>
      </c>
      <c r="B10" s="2" t="s">
        <v>4143</v>
      </c>
    </row>
    <row r="11" spans="1:2">
      <c r="A11" s="1" t="s">
        <v>4152</v>
      </c>
      <c r="B11" s="2" t="s">
        <v>4143</v>
      </c>
    </row>
    <row r="12" spans="1:2">
      <c r="A12" s="1" t="s">
        <v>4153</v>
      </c>
      <c r="B12" s="2" t="s">
        <v>4143</v>
      </c>
    </row>
    <row r="13" spans="1:2">
      <c r="A13" s="1" t="s">
        <v>4154</v>
      </c>
      <c r="B13" s="2" t="s">
        <v>4143</v>
      </c>
    </row>
    <row r="14" spans="1:2">
      <c r="A14" s="1" t="s">
        <v>4155</v>
      </c>
      <c r="B14" s="2" t="s">
        <v>4143</v>
      </c>
    </row>
    <row r="15" spans="1:2">
      <c r="A15" s="1" t="s">
        <v>4156</v>
      </c>
      <c r="B15" s="2" t="s">
        <v>4143</v>
      </c>
    </row>
    <row r="16" spans="1:2">
      <c r="A16" s="1" t="s">
        <v>4157</v>
      </c>
      <c r="B16" s="2" t="s">
        <v>4143</v>
      </c>
    </row>
    <row r="17" spans="1:2">
      <c r="A17" s="1" t="s">
        <v>4158</v>
      </c>
      <c r="B17" s="2" t="s">
        <v>4143</v>
      </c>
    </row>
    <row r="18" spans="1:2">
      <c r="A18" s="1" t="s">
        <v>4159</v>
      </c>
      <c r="B18" s="2" t="s">
        <v>4143</v>
      </c>
    </row>
    <row r="19" spans="1:2">
      <c r="A19" s="1" t="s">
        <v>4160</v>
      </c>
      <c r="B19" s="2" t="s">
        <v>4143</v>
      </c>
    </row>
    <row r="20" spans="1:2">
      <c r="A20" s="1" t="s">
        <v>4161</v>
      </c>
      <c r="B20" s="2" t="s">
        <v>4143</v>
      </c>
    </row>
    <row r="21" spans="1:2">
      <c r="A21" s="1" t="s">
        <v>4162</v>
      </c>
      <c r="B21" s="2" t="s">
        <v>4143</v>
      </c>
    </row>
    <row r="22" spans="1:2">
      <c r="A22" s="1" t="s">
        <v>4163</v>
      </c>
      <c r="B22" s="2" t="s">
        <v>4143</v>
      </c>
    </row>
    <row r="23" spans="1:2">
      <c r="A23" s="1" t="s">
        <v>4164</v>
      </c>
      <c r="B23" s="2" t="s">
        <v>4143</v>
      </c>
    </row>
    <row r="24" spans="1:2">
      <c r="A24" s="1" t="s">
        <v>4165</v>
      </c>
      <c r="B24" s="2" t="s">
        <v>4143</v>
      </c>
    </row>
    <row r="25" spans="1:2">
      <c r="A25" s="1" t="s">
        <v>4166</v>
      </c>
      <c r="B25" s="2" t="s">
        <v>4143</v>
      </c>
    </row>
    <row r="26" spans="1:2">
      <c r="A26" s="1" t="s">
        <v>4167</v>
      </c>
      <c r="B26" s="2" t="s">
        <v>4143</v>
      </c>
    </row>
    <row r="27" spans="1:2">
      <c r="A27" s="1" t="s">
        <v>4168</v>
      </c>
      <c r="B27" s="2" t="s">
        <v>4143</v>
      </c>
    </row>
    <row r="28" spans="1:2">
      <c r="A28" s="1" t="s">
        <v>4169</v>
      </c>
      <c r="B28" s="2" t="s">
        <v>4143</v>
      </c>
    </row>
    <row r="29" spans="1:2">
      <c r="A29" s="1" t="s">
        <v>88</v>
      </c>
      <c r="B29" s="2" t="s">
        <v>4143</v>
      </c>
    </row>
    <row r="30" spans="1:2">
      <c r="A30" s="1" t="s">
        <v>4170</v>
      </c>
      <c r="B30" s="2" t="s">
        <v>4143</v>
      </c>
    </row>
    <row r="31" spans="1:2">
      <c r="A31" s="1" t="s">
        <v>4171</v>
      </c>
      <c r="B31" s="2" t="s">
        <v>4143</v>
      </c>
    </row>
    <row r="32" spans="1:2">
      <c r="A32" s="1" t="s">
        <v>4172</v>
      </c>
      <c r="B32" s="2" t="s">
        <v>4143</v>
      </c>
    </row>
    <row r="33" spans="1:2">
      <c r="A33" s="1" t="s">
        <v>4173</v>
      </c>
      <c r="B33" s="2" t="s">
        <v>4143</v>
      </c>
    </row>
    <row r="34" spans="1:2">
      <c r="A34" s="1" t="s">
        <v>4174</v>
      </c>
      <c r="B34" s="2" t="s">
        <v>4143</v>
      </c>
    </row>
    <row r="35" spans="1:2">
      <c r="A35" s="1" t="s">
        <v>4175</v>
      </c>
      <c r="B35" s="2" t="s">
        <v>4143</v>
      </c>
    </row>
    <row r="36" spans="1:2">
      <c r="A36" s="1" t="s">
        <v>4176</v>
      </c>
      <c r="B36" s="2" t="s">
        <v>4143</v>
      </c>
    </row>
    <row r="37" spans="1:2">
      <c r="A37" s="1" t="s">
        <v>4177</v>
      </c>
      <c r="B37" s="2" t="s">
        <v>4143</v>
      </c>
    </row>
    <row r="38" spans="1:2">
      <c r="A38" s="1" t="s">
        <v>4178</v>
      </c>
      <c r="B38" s="2" t="s">
        <v>4143</v>
      </c>
    </row>
    <row r="39" spans="1:2">
      <c r="A39" s="1" t="s">
        <v>4179</v>
      </c>
      <c r="B39" s="2" t="s">
        <v>4143</v>
      </c>
    </row>
    <row r="40" spans="1:2">
      <c r="A40" s="1" t="s">
        <v>4180</v>
      </c>
      <c r="B40" s="2" t="s">
        <v>4143</v>
      </c>
    </row>
    <row r="41" spans="1:2">
      <c r="A41" s="1" t="s">
        <v>4181</v>
      </c>
      <c r="B41" s="2" t="s">
        <v>4143</v>
      </c>
    </row>
    <row r="42" spans="1:2">
      <c r="A42" s="1" t="s">
        <v>4182</v>
      </c>
      <c r="B42" s="2" t="s">
        <v>4143</v>
      </c>
    </row>
    <row r="43" spans="1:2">
      <c r="A43" s="1" t="s">
        <v>4183</v>
      </c>
      <c r="B43" s="2" t="s">
        <v>4143</v>
      </c>
    </row>
    <row r="44" spans="1:2">
      <c r="A44" s="1" t="s">
        <v>4184</v>
      </c>
      <c r="B44" s="2" t="s">
        <v>4143</v>
      </c>
    </row>
    <row r="45" spans="1:2">
      <c r="A45" s="1" t="s">
        <v>4185</v>
      </c>
      <c r="B45" s="2" t="s">
        <v>4143</v>
      </c>
    </row>
    <row r="46" spans="1:2">
      <c r="A46" s="1" t="s">
        <v>4186</v>
      </c>
      <c r="B46" s="2" t="s">
        <v>4143</v>
      </c>
    </row>
    <row r="47" spans="1:2">
      <c r="A47" s="1" t="s">
        <v>134</v>
      </c>
      <c r="B47" s="2" t="s">
        <v>4143</v>
      </c>
    </row>
    <row r="48" spans="1:2">
      <c r="A48" s="1" t="s">
        <v>4187</v>
      </c>
      <c r="B48" s="2" t="s">
        <v>4143</v>
      </c>
    </row>
    <row r="49" spans="1:2">
      <c r="A49" s="1" t="s">
        <v>4188</v>
      </c>
      <c r="B49" s="2" t="s">
        <v>4143</v>
      </c>
    </row>
    <row r="50" spans="1:2">
      <c r="A50" s="1" t="s">
        <v>66</v>
      </c>
      <c r="B50" s="2" t="s">
        <v>4143</v>
      </c>
    </row>
    <row r="51" spans="1:2">
      <c r="A51" s="1" t="s">
        <v>4189</v>
      </c>
      <c r="B51" s="2" t="s">
        <v>4143</v>
      </c>
    </row>
    <row r="52" spans="1:2">
      <c r="A52" s="1" t="s">
        <v>4190</v>
      </c>
      <c r="B52" s="2" t="s">
        <v>4143</v>
      </c>
    </row>
    <row r="53" spans="1:2">
      <c r="A53" s="1" t="s">
        <v>4191</v>
      </c>
      <c r="B53" s="2" t="s">
        <v>4143</v>
      </c>
    </row>
    <row r="54" spans="1:2">
      <c r="A54" s="1" t="s">
        <v>4192</v>
      </c>
      <c r="B54" s="2" t="s">
        <v>4143</v>
      </c>
    </row>
    <row r="55" spans="1:2">
      <c r="A55" s="1" t="s">
        <v>4193</v>
      </c>
      <c r="B55" s="2" t="s">
        <v>4143</v>
      </c>
    </row>
    <row r="56" spans="1:2">
      <c r="A56" s="1" t="s">
        <v>4194</v>
      </c>
      <c r="B56" s="2" t="s">
        <v>4143</v>
      </c>
    </row>
    <row r="57" spans="1:2">
      <c r="A57" s="1" t="s">
        <v>4195</v>
      </c>
      <c r="B57" s="2" t="s">
        <v>4143</v>
      </c>
    </row>
    <row r="58" spans="1:2">
      <c r="A58" s="1" t="s">
        <v>4196</v>
      </c>
      <c r="B58" s="2" t="s">
        <v>4143</v>
      </c>
    </row>
    <row r="59" spans="1:2">
      <c r="A59" s="1" t="s">
        <v>85</v>
      </c>
      <c r="B59" s="2" t="s">
        <v>4143</v>
      </c>
    </row>
    <row r="60" spans="1:2">
      <c r="A60" s="1" t="s">
        <v>44</v>
      </c>
      <c r="B60" s="2" t="s">
        <v>4143</v>
      </c>
    </row>
    <row r="61" spans="1:2">
      <c r="A61" s="1" t="s">
        <v>4197</v>
      </c>
      <c r="B61" s="2" t="s">
        <v>4143</v>
      </c>
    </row>
    <row r="62" spans="1:2">
      <c r="A62" s="1" t="s">
        <v>4198</v>
      </c>
      <c r="B62" s="2" t="s">
        <v>4143</v>
      </c>
    </row>
    <row r="63" spans="1:2">
      <c r="A63" s="1" t="s">
        <v>4199</v>
      </c>
      <c r="B63" s="2" t="s">
        <v>4143</v>
      </c>
    </row>
    <row r="64" spans="1:2">
      <c r="A64" s="1" t="s">
        <v>94</v>
      </c>
      <c r="B64" s="2" t="s">
        <v>4143</v>
      </c>
    </row>
    <row r="65" spans="1:2">
      <c r="A65" s="1" t="s">
        <v>175</v>
      </c>
      <c r="B65" s="2" t="s">
        <v>4143</v>
      </c>
    </row>
  </sheetData>
  <sheetProtection password="CC7B" sheet="1" formatCells="0" formatColumns="0" formatRows="0" insertRows="0" insertColumns="0" insertHyperlinks="0" deleteColumns="0" deleteRows="0" sort="0" autoFilter="0" pivotTables="0" objects="1"/>
  <conditionalFormatting sqref="A65">
    <cfRule type="duplicateValues" dxfId="5" priority="1"/>
  </conditionalFormatting>
  <conditionalFormatting sqref="A2:A64">
    <cfRule type="duplicateValues" dxfId="5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（天时）入场时机判断</vt:lpstr>
      <vt:lpstr>（地利）白马组合</vt:lpstr>
      <vt:lpstr>小熊定理判定（不要动）</vt:lpstr>
      <vt:lpstr>问财（自己导出）</vt:lpstr>
      <vt:lpstr>分位点（自己导出） </vt:lpstr>
      <vt:lpstr>周期表（不要动）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39884</dc:creator>
  <cp:lastModifiedBy>Microsoft Office 用户</cp:lastModifiedBy>
  <dcterms:created xsi:type="dcterms:W3CDTF">2018-07-13T22:15:00Z</dcterms:created>
  <dcterms:modified xsi:type="dcterms:W3CDTF">2020-05-14T00:18:26Z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