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/>
  <mc:AlternateContent xmlns:mc="http://schemas.openxmlformats.org/markup-compatibility/2006">
    <mc:Choice Requires="x15">
      <x15ac:absPath xmlns:x15ac="http://schemas.microsoft.com/office/spreadsheetml/2010/11/ac" url="https://fhbrandenburgde-my.sharepoint.com/personal/teutenbe_th-brandenburg_de/Documents/"/>
    </mc:Choice>
  </mc:AlternateContent>
  <xr:revisionPtr revIDLastSave="0" documentId="8_{8D85A47B-985B-4D1B-86D5-1CFFA4A8414F}" xr6:coauthVersionLast="47" xr6:coauthVersionMax="47" xr10:uidLastSave="{00000000-0000-0000-0000-000000000000}"/>
  <bookViews>
    <workbookView xWindow="-120" yWindow="-120" windowWidth="38640" windowHeight="21120" xr2:uid="{5AB3A0C7-2E59-4B71-84AC-A7124D849A1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H25" i="1"/>
  <c r="I25" i="1"/>
  <c r="R13" i="1"/>
  <c r="R12" i="1"/>
  <c r="R11" i="1"/>
  <c r="R10" i="1"/>
  <c r="R9" i="1"/>
  <c r="R8" i="1"/>
  <c r="R7" i="1"/>
  <c r="R6" i="1"/>
  <c r="R5" i="1"/>
  <c r="R4" i="1"/>
  <c r="R3" i="1"/>
  <c r="M2" i="1"/>
  <c r="H58" i="1"/>
  <c r="H59" i="1"/>
  <c r="K59" i="1" s="1"/>
  <c r="H61" i="1"/>
  <c r="K61" i="1" s="1"/>
  <c r="K21" i="1"/>
  <c r="K22" i="1"/>
  <c r="K40" i="1"/>
  <c r="K54" i="1"/>
  <c r="K55" i="1"/>
  <c r="K57" i="1"/>
  <c r="K58" i="1"/>
  <c r="I3" i="1"/>
  <c r="R2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27" i="1"/>
  <c r="I28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H3" i="1"/>
  <c r="K3" i="1" s="1"/>
  <c r="H4" i="1"/>
  <c r="K4" i="1" s="1"/>
  <c r="H5" i="1"/>
  <c r="K5" i="1" s="1"/>
  <c r="H6" i="1"/>
  <c r="H7" i="1"/>
  <c r="H8" i="1"/>
  <c r="K8" i="1" s="1"/>
  <c r="H9" i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H22" i="1"/>
  <c r="H23" i="1"/>
  <c r="K23" i="1" s="1"/>
  <c r="H24" i="1"/>
  <c r="K24" i="1" s="1"/>
  <c r="K25" i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H39" i="1"/>
  <c r="H40" i="1"/>
  <c r="H41" i="1"/>
  <c r="H42" i="1"/>
  <c r="H43" i="1"/>
  <c r="H44" i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H55" i="1"/>
  <c r="H56" i="1"/>
  <c r="K56" i="1" s="1"/>
  <c r="H57" i="1"/>
  <c r="H60" i="1"/>
  <c r="K60" i="1" s="1"/>
  <c r="H2" i="1"/>
  <c r="K2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N2" i="1" l="1"/>
  <c r="O2" i="1"/>
  <c r="K44" i="1"/>
  <c r="L42" i="1" s="1"/>
  <c r="P10" i="1" s="1"/>
  <c r="K9" i="1"/>
  <c r="K43" i="1"/>
  <c r="K42" i="1"/>
  <c r="K7" i="1"/>
  <c r="K41" i="1"/>
  <c r="L36" i="1" s="1"/>
  <c r="P9" i="1" s="1"/>
  <c r="K6" i="1"/>
  <c r="L2" i="1" s="1"/>
  <c r="P2" i="1" s="1"/>
  <c r="K39" i="1"/>
  <c r="K38" i="1"/>
  <c r="L47" i="1"/>
  <c r="P11" i="1" s="1"/>
  <c r="L32" i="1"/>
  <c r="P8" i="1" s="1"/>
  <c r="L27" i="1"/>
  <c r="P7" i="1" s="1"/>
  <c r="L52" i="1"/>
  <c r="P12" i="1" s="1"/>
  <c r="L12" i="1"/>
  <c r="P4" i="1" s="1"/>
  <c r="L16" i="1"/>
  <c r="P5" i="1" s="1"/>
  <c r="L22" i="1"/>
  <c r="P6" i="1" s="1"/>
  <c r="L56" i="1"/>
  <c r="P13" i="1" s="1"/>
  <c r="L7" i="1" l="1"/>
  <c r="P3" i="1" s="1"/>
</calcChain>
</file>

<file path=xl/sharedStrings.xml><?xml version="1.0" encoding="utf-8"?>
<sst xmlns="http://schemas.openxmlformats.org/spreadsheetml/2006/main" count="33" uniqueCount="28">
  <si>
    <t>n</t>
  </si>
  <si>
    <t>t</t>
    <phoneticPr fontId="0" type="noConversion"/>
  </si>
  <si>
    <t>x1</t>
    <phoneticPr fontId="0" type="noConversion"/>
  </si>
  <si>
    <t>d</t>
  </si>
  <si>
    <t>x2</t>
    <phoneticPr fontId="0" type="noConversion"/>
  </si>
  <si>
    <t>d2</t>
  </si>
  <si>
    <t>Anmerkung</t>
    <phoneticPr fontId="0" type="noConversion"/>
  </si>
  <si>
    <t>Nach Anpassung x1</t>
  </si>
  <si>
    <t>Nach Anpassun x2</t>
  </si>
  <si>
    <t>Zeit pro n</t>
  </si>
  <si>
    <t>Genauigkeit x1</t>
  </si>
  <si>
    <t>Genauigkeit n</t>
  </si>
  <si>
    <t>Ø Zeit pro n</t>
  </si>
  <si>
    <t xml:space="preserve">Ø Genauigkeit x1 </t>
  </si>
  <si>
    <t xml:space="preserve">Ø Genauigkeit x2 </t>
  </si>
  <si>
    <t>Accuracy in %</t>
  </si>
  <si>
    <t>Anzahl Feedback Notwendigkeit</t>
  </si>
  <si>
    <t>NoteDigitalDocument</t>
    <phoneticPr fontId="0" type="noConversion"/>
  </si>
  <si>
    <t>PostalService, Drone</t>
    <phoneticPr fontId="0" type="noConversion"/>
  </si>
  <si>
    <t>UnmannedAerialVehicle, PostalService</t>
    <phoneticPr fontId="0" type="noConversion"/>
  </si>
  <si>
    <t xml:space="preserve">VirtualTour, AffiliateProgram, Newsletter, Contests, LiveChat  </t>
    <phoneticPr fontId="0" type="noConversion"/>
  </si>
  <si>
    <t xml:space="preserve">SEO, AffiliateProgram, LiveChat  </t>
    <phoneticPr fontId="0" type="noConversion"/>
  </si>
  <si>
    <t>Domain, Competition, LiveChat, SEO</t>
    <phoneticPr fontId="0" type="noConversion"/>
  </si>
  <si>
    <t xml:space="preserve">AffiliateProgram, Domain, LiveChat  </t>
    <phoneticPr fontId="0" type="noConversion"/>
  </si>
  <si>
    <t>Marathon, CharitableOrganization, EnvironmentalImpactAssessment, Route</t>
  </si>
  <si>
    <t>CharitableOrganization</t>
    <phoneticPr fontId="0" type="noConversion"/>
  </si>
  <si>
    <t>Tshirt</t>
    <phoneticPr fontId="0" type="noConversion"/>
  </si>
  <si>
    <t>Charity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</si>
</sst>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2" xfId="0" applyBorder="1"/>
    <xf numFmtId="0" fontId="0" fillId="0" borderId="5" xfId="0" applyBorder="1"/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</cellXfs>
  <cellStyles count="1">
    <cellStyle name="常规" xfId="0" builtinId="0"/>
  </cellStyles>
  <dxfs count="2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Accuracy of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Accuracy in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Sheet1!$P$2:$P$13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93.8888888888889</c:v>
                </c:pt>
                <c:pt idx="5">
                  <c:v>88.8888888888889</c:v>
                </c:pt>
                <c:pt idx="6">
                  <c:v>95.238095238095241</c:v>
                </c:pt>
                <c:pt idx="7">
                  <c:v>100</c:v>
                </c:pt>
                <c:pt idx="8">
                  <c:v>100</c:v>
                </c:pt>
                <c:pt idx="9">
                  <c:v>93.939393939393938</c:v>
                </c:pt>
                <c:pt idx="10">
                  <c:v>80.934343434343432</c:v>
                </c:pt>
                <c:pt idx="11">
                  <c:v>87.499999999999986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1-4BE2-82DD-A299EB939E59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Sheet1!$Q$2:$Q$13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1-4BE2-82DD-A299EB939E59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Anzahl Feedback Notwendigkeit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Sheet1!$R$2:$R$13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1-4B22-B285-5CD068482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72096"/>
        <c:axId val="165373056"/>
      </c:lineChart>
      <c:catAx>
        <c:axId val="1653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3056"/>
        <c:crossesAt val="0"/>
        <c:auto val="1"/>
        <c:lblAlgn val="ctr"/>
        <c:lblOffset val="100"/>
        <c:noMultiLvlLbl val="0"/>
      </c:catAx>
      <c:valAx>
        <c:axId val="165373056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20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196327</xdr:colOff>
      <xdr:row>4</xdr:row>
      <xdr:rowOff>159067</xdr:rowOff>
    </xdr:from>
    <xdr:to>
      <xdr:col>35</xdr:col>
      <xdr:colOff>494740</xdr:colOff>
      <xdr:row>19</xdr:row>
      <xdr:rowOff>54292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F55C46C-F981-94DD-75C4-750EA2D3D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07F38D-E5C8-47E5-868E-E3727D6B0808}" name="Table1" displayName="Table1" ref="A1:O61" totalsRowShown="0" headerRowDxfId="24" headerRowBorderDxfId="22" tableBorderDxfId="23" totalsRowBorderDxfId="21">
  <autoFilter ref="A1:O61" xr:uid="{9507F38D-E5C8-47E5-868E-E3727D6B0808}"/>
  <tableColumns count="15">
    <tableColumn id="1" xr3:uid="{4C76F4C6-A3B9-4EC9-BED6-4A32E3E1460F}" name="n" dataDxfId="20"/>
    <tableColumn id="2" xr3:uid="{3F1228BF-0312-4C85-A57A-4071FF0DBB17}" name="t" dataDxfId="19"/>
    <tableColumn id="3" xr3:uid="{9EF469D2-9EA3-4D60-A537-C35A5D290E02}" name="x1" dataDxfId="18"/>
    <tableColumn id="4" xr3:uid="{5A5EC3F4-A9EE-4206-9466-E0D275070D8B}" name="d" dataDxfId="17"/>
    <tableColumn id="5" xr3:uid="{40701732-48E1-42C2-9F88-60116619E790}" name="x2" dataDxfId="16"/>
    <tableColumn id="6" xr3:uid="{03574E7C-0429-4A9E-894E-8D045B1E8413}" name="d2" dataDxfId="15"/>
    <tableColumn id="7" xr3:uid="{1E23C8F7-C93D-4846-90D9-6E202FD69FA0}" name="Anmerkung" dataDxfId="14"/>
    <tableColumn id="8" xr3:uid="{3E5AE149-267D-4A7D-AE3C-ECA7F8A48ADC}" name="Nach Anpassung x1" dataDxfId="13">
      <calculatedColumnFormula>MIN(C2,A2)</calculatedColumnFormula>
    </tableColumn>
    <tableColumn id="9" xr3:uid="{9FFCD4BC-4B90-4163-8F42-55EB84A7B4FB}" name="Nach Anpassun x2" dataDxfId="12">
      <calculatedColumnFormula>MIN(E2, A2)</calculatedColumnFormula>
    </tableColumn>
    <tableColumn id="10" xr3:uid="{AB02A928-F0FA-4776-AC1C-CC2FE6A6F0D9}" name="Zeit pro n" dataDxfId="11">
      <calculatedColumnFormula>D2 / A2</calculatedColumnFormula>
    </tableColumn>
    <tableColumn id="11" xr3:uid="{EBC7A745-DA76-4FE0-8260-31D8F8B8B693}" name="Genauigkeit x1" dataDxfId="10">
      <calculatedColumnFormula>H2 / A2 * 100</calculatedColumnFormula>
    </tableColumn>
    <tableColumn id="12" xr3:uid="{3EA6A7CD-7269-4F64-9811-CBA4BE87F916}" name="Genauigkeit n" dataDxfId="9"/>
    <tableColumn id="13" xr3:uid="{46F8F6A9-E3B1-4B1D-A6C9-50A7809EC197}" name="Ø Zeit pro n" dataDxfId="8"/>
    <tableColumn id="14" xr3:uid="{E821BAF0-AC86-4655-9C48-E8950D4308D1}" name="Ø Genauigkeit x1 " dataDxfId="7"/>
    <tableColumn id="15" xr3:uid="{970786F9-8097-467D-A830-7B2C7C5E1A25}" name="Ø Genauigkeit x2 " dataDxfId="6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29D376-AE0A-4DAC-8E26-20FB0CDCF8C3}" name="Table2" displayName="Table2" ref="P1:R13" totalsRowShown="0" headerRowDxfId="5" headerRowBorderDxfId="3" tableBorderDxfId="4" totalsRowBorderDxfId="2">
  <autoFilter ref="P1:R13" xr:uid="{D229D376-AE0A-4DAC-8E26-20FB0CDCF8C3}"/>
  <tableColumns count="3">
    <tableColumn id="1" xr3:uid="{A5150982-5A73-4D95-ADD3-807157638B77}" name="Accuracy in %" dataDxfId="1"/>
    <tableColumn id="2" xr3:uid="{290345D2-012C-4F64-8699-FE8BAA1C5C23}" name="n" dataDxfId="0"/>
    <tableColumn id="3" xr3:uid="{7083E3FA-E24B-4826-8FB4-E92474D44DAA}" name="Anzahl Feedback Notwendigkei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445A3-583A-436F-811D-67EDDFF2543F}">
  <dimension ref="A1:R61"/>
  <sheetViews>
    <sheetView tabSelected="1" zoomScaleNormal="100" workbookViewId="0">
      <selection activeCell="V15" sqref="V15"/>
    </sheetView>
  </sheetViews>
  <sheetFormatPr defaultRowHeight="15"/>
  <cols>
    <col min="1" max="1" width="6.42578125" bestFit="1" customWidth="1"/>
    <col min="2" max="2" width="5.85546875" bestFit="1" customWidth="1"/>
    <col min="3" max="3" width="7.28515625" bestFit="1" customWidth="1"/>
    <col min="4" max="4" width="6.42578125" bestFit="1" customWidth="1"/>
    <col min="5" max="5" width="7.7109375" bestFit="1" customWidth="1"/>
    <col min="6" max="6" width="7.85546875" bestFit="1" customWidth="1"/>
    <col min="7" max="7" width="21.5703125" style="15" customWidth="1"/>
    <col min="8" max="8" width="18" customWidth="1"/>
    <col min="9" max="9" width="19.7109375" customWidth="1"/>
    <col min="10" max="10" width="15" customWidth="1"/>
    <col min="11" max="11" width="15.85546875" customWidth="1"/>
    <col min="12" max="12" width="21.5703125" customWidth="1"/>
    <col min="13" max="13" width="15.28515625" customWidth="1"/>
    <col min="14" max="14" width="24" bestFit="1" customWidth="1"/>
    <col min="15" max="15" width="24.42578125" bestFit="1" customWidth="1"/>
    <col min="16" max="16" width="21.42578125" bestFit="1" customWidth="1"/>
    <col min="17" max="17" width="4.42578125" bestFit="1" customWidth="1"/>
    <col min="18" max="18" width="22.42578125" customWidth="1"/>
    <col min="19" max="19" width="14.7109375" customWidth="1"/>
    <col min="20" max="20" width="14.85546875" customWidth="1"/>
  </cols>
  <sheetData>
    <row r="1" spans="1:18" s="15" customFormat="1" ht="29.25">
      <c r="A1" s="16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7" t="s">
        <v>11</v>
      </c>
      <c r="M1" s="12" t="s">
        <v>12</v>
      </c>
      <c r="N1" s="12" t="s">
        <v>13</v>
      </c>
      <c r="O1" s="12" t="s">
        <v>14</v>
      </c>
      <c r="P1" s="16" t="s">
        <v>15</v>
      </c>
      <c r="Q1" s="17" t="s">
        <v>0</v>
      </c>
      <c r="R1" s="12" t="s">
        <v>16</v>
      </c>
    </row>
    <row r="2" spans="1:18">
      <c r="A2" s="3">
        <v>1</v>
      </c>
      <c r="B2" s="1">
        <v>1</v>
      </c>
      <c r="C2" s="1">
        <v>1</v>
      </c>
      <c r="D2" s="1">
        <v>5</v>
      </c>
      <c r="E2" s="1">
        <v>0</v>
      </c>
      <c r="F2" s="1"/>
      <c r="G2" s="13"/>
      <c r="H2" s="2">
        <f>MIN(C2,A2)</f>
        <v>1</v>
      </c>
      <c r="I2" s="2">
        <f>MIN(E2, A2)</f>
        <v>0</v>
      </c>
      <c r="J2" s="2">
        <f>D2/A2</f>
        <v>5</v>
      </c>
      <c r="K2" s="2">
        <f>H2 / A2 * 100</f>
        <v>100</v>
      </c>
      <c r="L2" s="4">
        <f>AVERAGE(K2:K7)</f>
        <v>100</v>
      </c>
      <c r="M2" s="11">
        <f>AVERAGE(J2:J61)</f>
        <v>1.781295093795094</v>
      </c>
      <c r="N2" s="11">
        <f>SUM(H2:H61) / SUM(A2:A61) * 100</f>
        <v>93.84615384615384</v>
      </c>
      <c r="O2" s="11">
        <f>SUM(I2:I61) / SUMIF(I2:I61,"&gt;0", A2:A61) * 100</f>
        <v>92.397660818713447</v>
      </c>
      <c r="P2" s="10">
        <f>L2</f>
        <v>100</v>
      </c>
      <c r="Q2" s="4">
        <v>1</v>
      </c>
      <c r="R2">
        <f>COUNTIFS(A2:A61, 1, I2:I61, "&lt;&gt;0")</f>
        <v>0</v>
      </c>
    </row>
    <row r="3" spans="1:18">
      <c r="A3" s="3">
        <v>1</v>
      </c>
      <c r="B3" s="1">
        <v>1</v>
      </c>
      <c r="C3" s="1">
        <v>1</v>
      </c>
      <c r="D3" s="1">
        <v>5</v>
      </c>
      <c r="E3" s="1">
        <v>0</v>
      </c>
      <c r="F3" s="1"/>
      <c r="G3" s="13"/>
      <c r="H3" s="2">
        <f t="shared" ref="H3:H61" si="0">MIN(C3,A3)</f>
        <v>1</v>
      </c>
      <c r="I3" s="2">
        <f t="shared" ref="I3:I61" si="1">MIN(E3, A3)</f>
        <v>0</v>
      </c>
      <c r="J3" s="2">
        <f t="shared" ref="J3:J61" si="2">D3 / A3</f>
        <v>5</v>
      </c>
      <c r="K3" s="2">
        <f t="shared" ref="K3:K61" si="3">H3 / A3 * 100</f>
        <v>100</v>
      </c>
      <c r="L3" s="4"/>
      <c r="M3" s="2"/>
      <c r="N3" s="2"/>
      <c r="O3" s="2"/>
      <c r="P3" s="10">
        <f>L7</f>
        <v>100</v>
      </c>
      <c r="Q3" s="4">
        <v>2</v>
      </c>
      <c r="R3">
        <f>COUNTIFS(A2:A61, 2, I2:I61, "&lt;&gt;0")</f>
        <v>0</v>
      </c>
    </row>
    <row r="4" spans="1:18">
      <c r="A4" s="3">
        <v>1</v>
      </c>
      <c r="B4" s="1">
        <v>3</v>
      </c>
      <c r="C4" s="1">
        <v>1</v>
      </c>
      <c r="D4" s="1">
        <v>5</v>
      </c>
      <c r="E4" s="1">
        <v>0</v>
      </c>
      <c r="F4" s="1"/>
      <c r="G4" s="13"/>
      <c r="H4" s="2">
        <f t="shared" si="0"/>
        <v>1</v>
      </c>
      <c r="I4" s="2">
        <f t="shared" si="1"/>
        <v>0</v>
      </c>
      <c r="J4" s="2">
        <f t="shared" si="2"/>
        <v>5</v>
      </c>
      <c r="K4" s="2">
        <f t="shared" si="3"/>
        <v>100</v>
      </c>
      <c r="L4" s="4"/>
      <c r="M4" s="2"/>
      <c r="N4" s="2"/>
      <c r="O4" s="2"/>
      <c r="P4" s="10">
        <f>L12</f>
        <v>100</v>
      </c>
      <c r="Q4" s="4">
        <v>3</v>
      </c>
      <c r="R4">
        <f>COUNTIFS(A2:A61, 3, I2:I61, "&lt;&gt;0")</f>
        <v>0</v>
      </c>
    </row>
    <row r="5" spans="1:18">
      <c r="A5" s="3">
        <v>1</v>
      </c>
      <c r="B5" s="1">
        <v>4</v>
      </c>
      <c r="C5" s="1">
        <v>1</v>
      </c>
      <c r="D5" s="1">
        <v>5</v>
      </c>
      <c r="E5" s="1">
        <v>0</v>
      </c>
      <c r="F5" s="1"/>
      <c r="G5" s="13"/>
      <c r="H5" s="2">
        <f t="shared" si="0"/>
        <v>1</v>
      </c>
      <c r="I5" s="2">
        <f t="shared" si="1"/>
        <v>0</v>
      </c>
      <c r="J5" s="2">
        <f t="shared" si="2"/>
        <v>5</v>
      </c>
      <c r="K5" s="2">
        <f t="shared" si="3"/>
        <v>100</v>
      </c>
      <c r="L5" s="4"/>
      <c r="M5" s="2"/>
      <c r="N5" s="2"/>
      <c r="O5" s="2"/>
      <c r="P5" s="10">
        <f>L16</f>
        <v>100</v>
      </c>
      <c r="Q5" s="4">
        <v>4</v>
      </c>
      <c r="R5">
        <f>COUNTIFS(A2:A61, 4, I2:I61, "&lt;&gt;0")</f>
        <v>0</v>
      </c>
    </row>
    <row r="6" spans="1:18">
      <c r="A6" s="3">
        <v>1</v>
      </c>
      <c r="B6" s="1">
        <v>5</v>
      </c>
      <c r="C6" s="1">
        <v>1</v>
      </c>
      <c r="D6" s="1">
        <v>5</v>
      </c>
      <c r="E6" s="1">
        <v>0</v>
      </c>
      <c r="F6" s="1"/>
      <c r="G6" s="13"/>
      <c r="H6" s="2">
        <f t="shared" si="0"/>
        <v>1</v>
      </c>
      <c r="I6" s="2">
        <f t="shared" si="1"/>
        <v>0</v>
      </c>
      <c r="J6" s="2">
        <f t="shared" si="2"/>
        <v>5</v>
      </c>
      <c r="K6" s="2">
        <f t="shared" si="3"/>
        <v>100</v>
      </c>
      <c r="L6" s="4"/>
      <c r="M6" s="2"/>
      <c r="N6" s="2"/>
      <c r="O6" s="2"/>
      <c r="P6" s="10">
        <f>L22</f>
        <v>93.8888888888889</v>
      </c>
      <c r="Q6" s="4">
        <v>5</v>
      </c>
      <c r="R6">
        <f>COUNTIFS(A2:A61, 5, I2:I61, "&lt;&gt;0")</f>
        <v>1</v>
      </c>
    </row>
    <row r="7" spans="1:18">
      <c r="A7" s="3">
        <v>2</v>
      </c>
      <c r="B7" s="1">
        <v>1</v>
      </c>
      <c r="C7" s="1">
        <v>2</v>
      </c>
      <c r="D7" s="1">
        <v>5</v>
      </c>
      <c r="E7" s="1">
        <v>0</v>
      </c>
      <c r="F7" s="1"/>
      <c r="G7" s="13"/>
      <c r="H7" s="2">
        <f t="shared" si="0"/>
        <v>2</v>
      </c>
      <c r="I7" s="2">
        <f t="shared" si="1"/>
        <v>0</v>
      </c>
      <c r="J7" s="2">
        <f t="shared" si="2"/>
        <v>2.5</v>
      </c>
      <c r="K7" s="2">
        <f t="shared" si="3"/>
        <v>100</v>
      </c>
      <c r="L7" s="4">
        <f>AVERAGE(K7:K12)</f>
        <v>100</v>
      </c>
      <c r="M7" s="2"/>
      <c r="N7" s="2"/>
      <c r="O7" s="2"/>
      <c r="P7" s="10">
        <f>L27</f>
        <v>88.8888888888889</v>
      </c>
      <c r="Q7" s="4">
        <v>6</v>
      </c>
      <c r="R7">
        <f>COUNTIFS(A2:A61, 6, I2:I61, "&lt;&gt;0")</f>
        <v>2</v>
      </c>
    </row>
    <row r="8" spans="1:18">
      <c r="A8" s="3">
        <v>2</v>
      </c>
      <c r="B8" s="1">
        <v>2</v>
      </c>
      <c r="C8" s="1">
        <v>2</v>
      </c>
      <c r="D8" s="1">
        <v>5</v>
      </c>
      <c r="E8" s="1">
        <v>0</v>
      </c>
      <c r="F8" s="1"/>
      <c r="G8" s="13"/>
      <c r="H8" s="2">
        <f t="shared" si="0"/>
        <v>2</v>
      </c>
      <c r="I8" s="2">
        <f t="shared" si="1"/>
        <v>0</v>
      </c>
      <c r="J8" s="2">
        <f t="shared" si="2"/>
        <v>2.5</v>
      </c>
      <c r="K8" s="2">
        <f t="shared" si="3"/>
        <v>100</v>
      </c>
      <c r="L8" s="4"/>
      <c r="M8" s="2"/>
      <c r="N8" s="2"/>
      <c r="O8" s="2"/>
      <c r="P8" s="10">
        <f>L32</f>
        <v>95.238095238095241</v>
      </c>
      <c r="Q8" s="4">
        <v>7</v>
      </c>
      <c r="R8">
        <f>COUNTIFS(A2:A61, 7, I2:I61, "&lt;&gt;0")</f>
        <v>0</v>
      </c>
    </row>
    <row r="9" spans="1:18">
      <c r="A9" s="3">
        <v>2</v>
      </c>
      <c r="B9" s="1">
        <v>3</v>
      </c>
      <c r="C9" s="1">
        <v>2</v>
      </c>
      <c r="D9" s="1">
        <v>5</v>
      </c>
      <c r="E9" s="1">
        <v>0</v>
      </c>
      <c r="F9" s="1"/>
      <c r="G9" s="13"/>
      <c r="H9" s="2">
        <f t="shared" si="0"/>
        <v>2</v>
      </c>
      <c r="I9" s="2">
        <f t="shared" si="1"/>
        <v>0</v>
      </c>
      <c r="J9" s="2">
        <f t="shared" si="2"/>
        <v>2.5</v>
      </c>
      <c r="K9" s="2">
        <f t="shared" si="3"/>
        <v>100</v>
      </c>
      <c r="L9" s="4"/>
      <c r="M9" s="2"/>
      <c r="N9" s="2"/>
      <c r="O9" s="2"/>
      <c r="P9" s="10">
        <f>L36</f>
        <v>100</v>
      </c>
      <c r="Q9" s="4">
        <v>8</v>
      </c>
      <c r="R9">
        <f>COUNTIFS(A2:A61, 8, I2:I61, "&lt;&gt;0")</f>
        <v>0</v>
      </c>
    </row>
    <row r="10" spans="1:18">
      <c r="A10" s="3">
        <v>2</v>
      </c>
      <c r="B10" s="1">
        <v>4</v>
      </c>
      <c r="C10" s="1">
        <v>2</v>
      </c>
      <c r="D10" s="1">
        <v>5</v>
      </c>
      <c r="E10" s="1">
        <v>0</v>
      </c>
      <c r="F10" s="1"/>
      <c r="G10" s="13"/>
      <c r="H10" s="2">
        <f t="shared" si="0"/>
        <v>2</v>
      </c>
      <c r="I10" s="2">
        <f t="shared" si="1"/>
        <v>0</v>
      </c>
      <c r="J10" s="2">
        <f t="shared" si="2"/>
        <v>2.5</v>
      </c>
      <c r="K10" s="2">
        <f t="shared" si="3"/>
        <v>100</v>
      </c>
      <c r="L10" s="4"/>
      <c r="M10" s="2"/>
      <c r="N10" s="2"/>
      <c r="O10" s="2"/>
      <c r="P10" s="10">
        <f>L42</f>
        <v>100</v>
      </c>
      <c r="Q10" s="4">
        <v>9</v>
      </c>
      <c r="R10">
        <f>COUNTIFS(A2:A61, 9, I2:I61, "&lt;&gt;0")</f>
        <v>0</v>
      </c>
    </row>
    <row r="11" spans="1:18">
      <c r="A11" s="3">
        <v>2</v>
      </c>
      <c r="B11" s="1">
        <v>5</v>
      </c>
      <c r="C11" s="1">
        <v>2</v>
      </c>
      <c r="D11" s="1">
        <v>5</v>
      </c>
      <c r="E11" s="1">
        <v>0</v>
      </c>
      <c r="F11" s="1"/>
      <c r="G11" s="13"/>
      <c r="H11" s="2">
        <f t="shared" si="0"/>
        <v>2</v>
      </c>
      <c r="I11" s="2">
        <f t="shared" si="1"/>
        <v>0</v>
      </c>
      <c r="J11" s="2">
        <f t="shared" si="2"/>
        <v>2.5</v>
      </c>
      <c r="K11" s="2">
        <f t="shared" si="3"/>
        <v>100</v>
      </c>
      <c r="L11" s="4"/>
      <c r="M11" s="2"/>
      <c r="N11" s="2"/>
      <c r="O11" s="2"/>
      <c r="P11" s="10">
        <f>L47</f>
        <v>93.939393939393938</v>
      </c>
      <c r="Q11" s="4">
        <v>10</v>
      </c>
      <c r="R11">
        <f>COUNTIFS(A2:A61, 10, I2:I61, "&lt;&gt;0")</f>
        <v>5</v>
      </c>
    </row>
    <row r="12" spans="1:18">
      <c r="A12" s="3">
        <v>3</v>
      </c>
      <c r="B12" s="1">
        <v>1</v>
      </c>
      <c r="C12" s="1">
        <v>3</v>
      </c>
      <c r="D12" s="1">
        <v>5</v>
      </c>
      <c r="E12" s="1">
        <v>0</v>
      </c>
      <c r="F12" s="1"/>
      <c r="G12" s="13"/>
      <c r="H12" s="2">
        <f t="shared" si="0"/>
        <v>3</v>
      </c>
      <c r="I12" s="2">
        <f t="shared" si="1"/>
        <v>0</v>
      </c>
      <c r="J12" s="2">
        <f t="shared" si="2"/>
        <v>1.6666666666666667</v>
      </c>
      <c r="K12" s="2">
        <f t="shared" si="3"/>
        <v>100</v>
      </c>
      <c r="L12" s="4">
        <f>AVERAGE(K12:K17)</f>
        <v>100</v>
      </c>
      <c r="M12" s="2"/>
      <c r="N12" s="2"/>
      <c r="O12" s="2"/>
      <c r="P12" s="10">
        <f>L52</f>
        <v>80.934343434343432</v>
      </c>
      <c r="Q12" s="4">
        <v>11</v>
      </c>
      <c r="R12">
        <f>COUNTIFS(A2:A61, 11, I2:I61, "&lt;&gt;0")</f>
        <v>4</v>
      </c>
    </row>
    <row r="13" spans="1:18">
      <c r="A13" s="3">
        <v>3</v>
      </c>
      <c r="B13" s="1">
        <v>2</v>
      </c>
      <c r="C13" s="1">
        <v>3</v>
      </c>
      <c r="D13" s="1">
        <v>5</v>
      </c>
      <c r="E13" s="1">
        <v>0</v>
      </c>
      <c r="F13" s="1"/>
      <c r="G13" s="13"/>
      <c r="H13" s="2">
        <f t="shared" si="0"/>
        <v>3</v>
      </c>
      <c r="I13" s="2">
        <f t="shared" si="1"/>
        <v>0</v>
      </c>
      <c r="J13" s="2">
        <f t="shared" si="2"/>
        <v>1.6666666666666667</v>
      </c>
      <c r="K13" s="2">
        <f t="shared" si="3"/>
        <v>100</v>
      </c>
      <c r="L13" s="4"/>
      <c r="M13" s="2"/>
      <c r="N13" s="2"/>
      <c r="O13" s="2"/>
      <c r="P13" s="9">
        <f>L56</f>
        <v>87.499999999999986</v>
      </c>
      <c r="Q13" s="8">
        <v>13</v>
      </c>
      <c r="R13">
        <f>COUNTIFS(A2:A61, 12, I2:I61, "&lt;&gt;0")</f>
        <v>5</v>
      </c>
    </row>
    <row r="14" spans="1:18">
      <c r="A14" s="3">
        <v>3</v>
      </c>
      <c r="B14" s="1">
        <v>3</v>
      </c>
      <c r="C14" s="1">
        <v>3</v>
      </c>
      <c r="D14" s="1">
        <v>5</v>
      </c>
      <c r="E14" s="1">
        <v>0</v>
      </c>
      <c r="F14" s="1"/>
      <c r="G14" s="13"/>
      <c r="H14" s="2">
        <f t="shared" si="0"/>
        <v>3</v>
      </c>
      <c r="I14" s="2">
        <f t="shared" si="1"/>
        <v>0</v>
      </c>
      <c r="J14" s="2">
        <f t="shared" si="2"/>
        <v>1.6666666666666667</v>
      </c>
      <c r="K14" s="2">
        <f t="shared" si="3"/>
        <v>100</v>
      </c>
      <c r="L14" s="4"/>
      <c r="M14" s="2"/>
      <c r="N14" s="2"/>
      <c r="O14" s="2"/>
    </row>
    <row r="15" spans="1:18">
      <c r="A15" s="3">
        <v>3</v>
      </c>
      <c r="B15" s="1">
        <v>4</v>
      </c>
      <c r="C15" s="1">
        <v>3</v>
      </c>
      <c r="D15" s="1">
        <v>5</v>
      </c>
      <c r="E15" s="1">
        <v>0</v>
      </c>
      <c r="F15" s="1"/>
      <c r="G15" s="13"/>
      <c r="H15" s="2">
        <f t="shared" si="0"/>
        <v>3</v>
      </c>
      <c r="I15" s="2">
        <f t="shared" si="1"/>
        <v>0</v>
      </c>
      <c r="J15" s="2">
        <f t="shared" si="2"/>
        <v>1.6666666666666667</v>
      </c>
      <c r="K15" s="2">
        <f t="shared" si="3"/>
        <v>100</v>
      </c>
      <c r="L15" s="4"/>
      <c r="M15" s="2"/>
      <c r="N15" s="2"/>
      <c r="O15" s="2"/>
    </row>
    <row r="16" spans="1:18">
      <c r="A16" s="3">
        <v>3</v>
      </c>
      <c r="B16" s="1">
        <v>5</v>
      </c>
      <c r="C16" s="1">
        <v>3</v>
      </c>
      <c r="D16" s="1">
        <v>5</v>
      </c>
      <c r="E16" s="1">
        <v>0</v>
      </c>
      <c r="F16" s="1"/>
      <c r="G16" s="13"/>
      <c r="H16" s="2">
        <f t="shared" si="0"/>
        <v>3</v>
      </c>
      <c r="I16" s="2">
        <f t="shared" si="1"/>
        <v>0</v>
      </c>
      <c r="J16" s="2">
        <f t="shared" si="2"/>
        <v>1.6666666666666667</v>
      </c>
      <c r="K16" s="2">
        <f t="shared" si="3"/>
        <v>100</v>
      </c>
      <c r="L16" s="4">
        <f>AVERAGE(K16:K21)</f>
        <v>100</v>
      </c>
      <c r="M16" s="2"/>
      <c r="N16" s="2"/>
      <c r="O16" s="2"/>
    </row>
    <row r="17" spans="1:15">
      <c r="A17" s="3">
        <v>4</v>
      </c>
      <c r="B17" s="1">
        <v>1</v>
      </c>
      <c r="C17" s="1">
        <v>4</v>
      </c>
      <c r="D17" s="1">
        <v>5</v>
      </c>
      <c r="E17" s="1">
        <v>0</v>
      </c>
      <c r="F17" s="1"/>
      <c r="G17" s="13"/>
      <c r="H17" s="2">
        <f t="shared" si="0"/>
        <v>4</v>
      </c>
      <c r="I17" s="2">
        <f t="shared" si="1"/>
        <v>0</v>
      </c>
      <c r="J17" s="2">
        <f t="shared" si="2"/>
        <v>1.25</v>
      </c>
      <c r="K17" s="2">
        <f t="shared" si="3"/>
        <v>100</v>
      </c>
      <c r="L17" s="4"/>
      <c r="M17" s="2"/>
      <c r="N17" s="2"/>
      <c r="O17" s="2"/>
    </row>
    <row r="18" spans="1:15">
      <c r="A18" s="3">
        <v>4</v>
      </c>
      <c r="B18" s="1">
        <v>2</v>
      </c>
      <c r="C18" s="1">
        <v>4</v>
      </c>
      <c r="D18" s="1">
        <v>5</v>
      </c>
      <c r="E18" s="1">
        <v>0</v>
      </c>
      <c r="F18" s="1"/>
      <c r="G18" s="13"/>
      <c r="H18" s="2">
        <f t="shared" si="0"/>
        <v>4</v>
      </c>
      <c r="I18" s="2">
        <f t="shared" si="1"/>
        <v>0</v>
      </c>
      <c r="J18" s="2">
        <f t="shared" si="2"/>
        <v>1.25</v>
      </c>
      <c r="K18" s="2">
        <f t="shared" si="3"/>
        <v>100</v>
      </c>
      <c r="L18" s="4"/>
      <c r="M18" s="2"/>
      <c r="N18" s="2"/>
      <c r="O18" s="2"/>
    </row>
    <row r="19" spans="1:15">
      <c r="A19" s="3">
        <v>4</v>
      </c>
      <c r="B19" s="1">
        <v>3</v>
      </c>
      <c r="C19" s="1">
        <v>4</v>
      </c>
      <c r="D19" s="1">
        <v>5</v>
      </c>
      <c r="E19" s="1">
        <v>0</v>
      </c>
      <c r="F19" s="1"/>
      <c r="G19" s="13"/>
      <c r="H19" s="2">
        <f t="shared" si="0"/>
        <v>4</v>
      </c>
      <c r="I19" s="2">
        <f t="shared" si="1"/>
        <v>0</v>
      </c>
      <c r="J19" s="2">
        <f t="shared" si="2"/>
        <v>1.25</v>
      </c>
      <c r="K19" s="2">
        <f t="shared" si="3"/>
        <v>100</v>
      </c>
      <c r="L19" s="4"/>
      <c r="M19" s="2"/>
      <c r="N19" s="2"/>
      <c r="O19" s="2"/>
    </row>
    <row r="20" spans="1:15">
      <c r="A20" s="3">
        <v>4</v>
      </c>
      <c r="B20" s="1">
        <v>4</v>
      </c>
      <c r="C20" s="1">
        <v>4</v>
      </c>
      <c r="D20" s="1">
        <v>5</v>
      </c>
      <c r="E20" s="1">
        <v>0</v>
      </c>
      <c r="F20" s="1"/>
      <c r="G20" s="13"/>
      <c r="H20" s="2">
        <f t="shared" si="0"/>
        <v>4</v>
      </c>
      <c r="I20" s="2">
        <f t="shared" si="1"/>
        <v>0</v>
      </c>
      <c r="J20" s="2">
        <f t="shared" si="2"/>
        <v>1.25</v>
      </c>
      <c r="K20" s="2">
        <f t="shared" si="3"/>
        <v>100</v>
      </c>
      <c r="L20" s="4"/>
      <c r="M20" s="2"/>
      <c r="N20" s="2"/>
      <c r="O20" s="2"/>
    </row>
    <row r="21" spans="1:15">
      <c r="A21" s="3">
        <v>4</v>
      </c>
      <c r="B21" s="1">
        <v>5</v>
      </c>
      <c r="C21" s="1">
        <v>4</v>
      </c>
      <c r="D21" s="1">
        <v>5</v>
      </c>
      <c r="E21" s="1">
        <v>0</v>
      </c>
      <c r="F21" s="1"/>
      <c r="G21" s="13"/>
      <c r="H21" s="2">
        <f t="shared" si="0"/>
        <v>4</v>
      </c>
      <c r="I21" s="2">
        <f t="shared" si="1"/>
        <v>0</v>
      </c>
      <c r="J21" s="2">
        <f t="shared" si="2"/>
        <v>1.25</v>
      </c>
      <c r="K21" s="2">
        <f t="shared" si="3"/>
        <v>100</v>
      </c>
      <c r="L21" s="4"/>
      <c r="M21" s="2"/>
      <c r="N21" s="2"/>
      <c r="O21" s="2"/>
    </row>
    <row r="22" spans="1:15">
      <c r="A22" s="3">
        <v>5</v>
      </c>
      <c r="B22" s="1">
        <v>1</v>
      </c>
      <c r="C22" s="1">
        <v>5</v>
      </c>
      <c r="D22" s="1">
        <v>5</v>
      </c>
      <c r="E22" s="1">
        <v>0</v>
      </c>
      <c r="F22" s="1"/>
      <c r="G22" s="13"/>
      <c r="H22" s="2">
        <f t="shared" si="0"/>
        <v>5</v>
      </c>
      <c r="I22" s="2">
        <f t="shared" si="1"/>
        <v>0</v>
      </c>
      <c r="J22" s="2">
        <f t="shared" si="2"/>
        <v>1</v>
      </c>
      <c r="K22" s="2">
        <f t="shared" si="3"/>
        <v>100</v>
      </c>
      <c r="L22" s="4">
        <f>AVERAGE(K22:K27)</f>
        <v>93.8888888888889</v>
      </c>
      <c r="M22" s="2"/>
      <c r="N22" s="2"/>
      <c r="O22" s="2"/>
    </row>
    <row r="23" spans="1:15">
      <c r="A23" s="3">
        <v>5</v>
      </c>
      <c r="B23" s="1">
        <v>2</v>
      </c>
      <c r="C23" s="1">
        <v>5</v>
      </c>
      <c r="D23" s="1">
        <v>5</v>
      </c>
      <c r="E23" s="1">
        <v>0</v>
      </c>
      <c r="F23" s="1"/>
      <c r="G23" s="13"/>
      <c r="H23" s="2">
        <f t="shared" si="0"/>
        <v>5</v>
      </c>
      <c r="I23" s="2">
        <f t="shared" si="1"/>
        <v>0</v>
      </c>
      <c r="J23" s="2">
        <f t="shared" si="2"/>
        <v>1</v>
      </c>
      <c r="K23" s="2">
        <f t="shared" si="3"/>
        <v>100</v>
      </c>
      <c r="L23" s="4"/>
      <c r="M23" s="2"/>
      <c r="N23" s="2"/>
      <c r="O23" s="2"/>
    </row>
    <row r="24" spans="1:15">
      <c r="A24" s="3">
        <v>5</v>
      </c>
      <c r="B24" s="1">
        <v>3</v>
      </c>
      <c r="C24" s="1">
        <v>5</v>
      </c>
      <c r="D24" s="1">
        <v>5</v>
      </c>
      <c r="E24" s="1">
        <v>0</v>
      </c>
      <c r="F24" s="1"/>
      <c r="G24" s="13"/>
      <c r="H24" s="2">
        <f t="shared" si="0"/>
        <v>5</v>
      </c>
      <c r="I24" s="2">
        <f t="shared" si="1"/>
        <v>0</v>
      </c>
      <c r="J24" s="2">
        <f t="shared" si="2"/>
        <v>1</v>
      </c>
      <c r="K24" s="2">
        <f t="shared" si="3"/>
        <v>100</v>
      </c>
      <c r="L24" s="4"/>
      <c r="M24" s="2"/>
      <c r="N24" s="2"/>
      <c r="O24" s="2"/>
    </row>
    <row r="25" spans="1:15">
      <c r="A25" s="3">
        <v>5</v>
      </c>
      <c r="B25" s="1">
        <v>4</v>
      </c>
      <c r="C25" s="1">
        <v>4</v>
      </c>
      <c r="D25" s="1">
        <v>5</v>
      </c>
      <c r="E25" s="1">
        <v>5</v>
      </c>
      <c r="F25" s="1">
        <v>5</v>
      </c>
      <c r="G25" s="13"/>
      <c r="H25" s="2">
        <f>MIN(C25,A25)</f>
        <v>4</v>
      </c>
      <c r="I25" s="2">
        <f>MIN(E25, A25)</f>
        <v>5</v>
      </c>
      <c r="J25" s="2">
        <f t="shared" si="2"/>
        <v>1</v>
      </c>
      <c r="K25" s="2">
        <f t="shared" si="3"/>
        <v>80</v>
      </c>
      <c r="L25" s="4"/>
      <c r="M25" s="2"/>
      <c r="N25" s="2"/>
      <c r="O25" s="2"/>
    </row>
    <row r="26" spans="1:15">
      <c r="A26" s="3">
        <v>5</v>
      </c>
      <c r="B26" s="1">
        <v>5</v>
      </c>
      <c r="C26" s="1">
        <v>5</v>
      </c>
      <c r="D26" s="1">
        <v>5</v>
      </c>
      <c r="E26" s="1">
        <v>0</v>
      </c>
      <c r="F26" s="1"/>
      <c r="G26" s="13"/>
      <c r="H26" s="2">
        <f t="shared" si="0"/>
        <v>5</v>
      </c>
      <c r="I26" s="2">
        <f t="shared" si="1"/>
        <v>0</v>
      </c>
      <c r="J26" s="2">
        <f t="shared" si="2"/>
        <v>1</v>
      </c>
      <c r="K26" s="2">
        <f t="shared" si="3"/>
        <v>100</v>
      </c>
      <c r="L26" s="4"/>
      <c r="M26" s="2"/>
      <c r="N26" s="2"/>
      <c r="O26" s="2"/>
    </row>
    <row r="27" spans="1:15">
      <c r="A27" s="3">
        <v>6</v>
      </c>
      <c r="B27" s="1">
        <v>1</v>
      </c>
      <c r="C27" s="1">
        <v>5</v>
      </c>
      <c r="D27" s="1">
        <v>5</v>
      </c>
      <c r="E27" s="1">
        <v>5</v>
      </c>
      <c r="F27" s="1">
        <v>10</v>
      </c>
      <c r="G27" s="13"/>
      <c r="H27" s="2">
        <f t="shared" si="0"/>
        <v>5</v>
      </c>
      <c r="I27" s="2">
        <f t="shared" si="1"/>
        <v>5</v>
      </c>
      <c r="J27" s="2">
        <f t="shared" si="2"/>
        <v>0.83333333333333337</v>
      </c>
      <c r="K27" s="2">
        <f t="shared" si="3"/>
        <v>83.333333333333343</v>
      </c>
      <c r="L27" s="4">
        <f>AVERAGE(K27:K32)</f>
        <v>88.8888888888889</v>
      </c>
      <c r="M27" s="2"/>
      <c r="N27" s="2"/>
      <c r="O27" s="2"/>
    </row>
    <row r="28" spans="1:15">
      <c r="A28" s="3">
        <v>6</v>
      </c>
      <c r="B28" s="1">
        <v>2</v>
      </c>
      <c r="C28" s="1">
        <v>6</v>
      </c>
      <c r="D28" s="1">
        <v>5</v>
      </c>
      <c r="E28" s="1">
        <v>0</v>
      </c>
      <c r="F28" s="1"/>
      <c r="G28" s="13"/>
      <c r="H28" s="2">
        <f t="shared" si="0"/>
        <v>6</v>
      </c>
      <c r="I28" s="2">
        <f t="shared" si="1"/>
        <v>0</v>
      </c>
      <c r="J28" s="2">
        <f t="shared" si="2"/>
        <v>0.83333333333333337</v>
      </c>
      <c r="K28" s="2">
        <f t="shared" si="3"/>
        <v>100</v>
      </c>
      <c r="L28" s="4"/>
      <c r="M28" s="2"/>
      <c r="N28" s="2"/>
      <c r="O28" s="2"/>
    </row>
    <row r="29" spans="1:15">
      <c r="A29" s="3">
        <v>6</v>
      </c>
      <c r="B29" s="1">
        <v>3</v>
      </c>
      <c r="C29" s="1">
        <v>4</v>
      </c>
      <c r="D29" s="1">
        <v>5</v>
      </c>
      <c r="E29" s="1">
        <v>5</v>
      </c>
      <c r="F29" s="1">
        <v>10</v>
      </c>
      <c r="G29" s="13"/>
      <c r="H29" s="2">
        <f t="shared" si="0"/>
        <v>4</v>
      </c>
      <c r="I29" s="2">
        <f>MIN(E29, A29)</f>
        <v>5</v>
      </c>
      <c r="J29" s="2">
        <f t="shared" si="2"/>
        <v>0.83333333333333337</v>
      </c>
      <c r="K29" s="2">
        <f t="shared" si="3"/>
        <v>66.666666666666657</v>
      </c>
      <c r="L29" s="4"/>
      <c r="M29" s="2"/>
      <c r="N29" s="2"/>
      <c r="O29" s="2"/>
    </row>
    <row r="30" spans="1:15">
      <c r="A30" s="3">
        <v>6</v>
      </c>
      <c r="B30" s="1">
        <v>4</v>
      </c>
      <c r="C30" s="1">
        <v>5</v>
      </c>
      <c r="D30" s="1">
        <v>5</v>
      </c>
      <c r="E30" s="1">
        <v>5</v>
      </c>
      <c r="F30" s="1">
        <v>15</v>
      </c>
      <c r="G30" s="13" t="s">
        <v>17</v>
      </c>
      <c r="H30" s="2">
        <f t="shared" si="0"/>
        <v>5</v>
      </c>
      <c r="I30" s="2">
        <v>0</v>
      </c>
      <c r="J30" s="2">
        <f t="shared" si="2"/>
        <v>0.83333333333333337</v>
      </c>
      <c r="K30" s="2">
        <f t="shared" si="3"/>
        <v>83.333333333333343</v>
      </c>
      <c r="L30" s="4"/>
      <c r="M30" s="2"/>
      <c r="N30" s="2"/>
      <c r="O30" s="2"/>
    </row>
    <row r="31" spans="1:15">
      <c r="A31" s="3">
        <v>6</v>
      </c>
      <c r="B31" s="1">
        <v>5</v>
      </c>
      <c r="C31" s="1">
        <v>6</v>
      </c>
      <c r="D31" s="1">
        <v>10</v>
      </c>
      <c r="E31" s="1">
        <v>0</v>
      </c>
      <c r="F31" s="1"/>
      <c r="G31" s="13"/>
      <c r="H31" s="2">
        <f t="shared" si="0"/>
        <v>6</v>
      </c>
      <c r="I31" s="2">
        <f t="shared" si="1"/>
        <v>0</v>
      </c>
      <c r="J31" s="2">
        <f t="shared" si="2"/>
        <v>1.6666666666666667</v>
      </c>
      <c r="K31" s="2">
        <f t="shared" si="3"/>
        <v>100</v>
      </c>
      <c r="L31" s="4"/>
      <c r="M31" s="2"/>
      <c r="N31" s="2"/>
      <c r="O31" s="2"/>
    </row>
    <row r="32" spans="1:15">
      <c r="A32" s="3">
        <v>7</v>
      </c>
      <c r="B32" s="1">
        <v>1</v>
      </c>
      <c r="C32" s="1">
        <v>7</v>
      </c>
      <c r="D32" s="1">
        <v>10</v>
      </c>
      <c r="E32" s="1">
        <v>0</v>
      </c>
      <c r="F32" s="1"/>
      <c r="G32" s="13"/>
      <c r="H32" s="2">
        <f t="shared" si="0"/>
        <v>7</v>
      </c>
      <c r="I32" s="2">
        <f t="shared" si="1"/>
        <v>0</v>
      </c>
      <c r="J32" s="2">
        <f t="shared" si="2"/>
        <v>1.4285714285714286</v>
      </c>
      <c r="K32" s="2">
        <f t="shared" si="3"/>
        <v>100</v>
      </c>
      <c r="L32" s="4">
        <f>AVERAGE(K32:K37)</f>
        <v>95.238095238095241</v>
      </c>
      <c r="M32" s="2"/>
      <c r="N32" s="2"/>
      <c r="O32" s="2"/>
    </row>
    <row r="33" spans="1:15">
      <c r="A33" s="3">
        <v>7</v>
      </c>
      <c r="B33" s="1">
        <v>2</v>
      </c>
      <c r="C33" s="1">
        <v>8</v>
      </c>
      <c r="D33" s="1">
        <v>10</v>
      </c>
      <c r="E33" s="1">
        <v>0</v>
      </c>
      <c r="F33" s="1"/>
      <c r="G33" s="13"/>
      <c r="H33" s="2">
        <f t="shared" si="0"/>
        <v>7</v>
      </c>
      <c r="I33" s="2">
        <f t="shared" si="1"/>
        <v>0</v>
      </c>
      <c r="J33" s="2">
        <f t="shared" si="2"/>
        <v>1.4285714285714286</v>
      </c>
      <c r="K33" s="2">
        <f t="shared" si="3"/>
        <v>100</v>
      </c>
      <c r="L33" s="4"/>
      <c r="M33" s="2"/>
      <c r="N33" s="2"/>
      <c r="O33" s="2"/>
    </row>
    <row r="34" spans="1:15">
      <c r="A34" s="3">
        <v>7</v>
      </c>
      <c r="B34" s="1">
        <v>3</v>
      </c>
      <c r="C34" s="1">
        <v>7</v>
      </c>
      <c r="D34" s="1">
        <v>10</v>
      </c>
      <c r="E34" s="1">
        <v>0</v>
      </c>
      <c r="F34" s="1"/>
      <c r="G34" s="13"/>
      <c r="H34" s="2">
        <f t="shared" si="0"/>
        <v>7</v>
      </c>
      <c r="I34" s="2">
        <f t="shared" si="1"/>
        <v>0</v>
      </c>
      <c r="J34" s="2">
        <f t="shared" si="2"/>
        <v>1.4285714285714286</v>
      </c>
      <c r="K34" s="2">
        <f t="shared" si="3"/>
        <v>100</v>
      </c>
      <c r="L34" s="4"/>
      <c r="M34" s="2"/>
      <c r="N34" s="2"/>
      <c r="O34" s="2"/>
    </row>
    <row r="35" spans="1:15">
      <c r="A35" s="3">
        <v>7</v>
      </c>
      <c r="B35" s="1">
        <v>4</v>
      </c>
      <c r="C35" s="1">
        <v>5</v>
      </c>
      <c r="D35" s="1">
        <v>10</v>
      </c>
      <c r="E35" s="1">
        <v>0</v>
      </c>
      <c r="F35" s="1"/>
      <c r="G35" s="13"/>
      <c r="H35" s="2">
        <f t="shared" si="0"/>
        <v>5</v>
      </c>
      <c r="I35" s="2">
        <f t="shared" si="1"/>
        <v>0</v>
      </c>
      <c r="J35" s="2">
        <f t="shared" si="2"/>
        <v>1.4285714285714286</v>
      </c>
      <c r="K35" s="2">
        <f t="shared" si="3"/>
        <v>71.428571428571431</v>
      </c>
      <c r="L35" s="4"/>
      <c r="M35" s="2"/>
      <c r="N35" s="2"/>
      <c r="O35" s="2"/>
    </row>
    <row r="36" spans="1:15">
      <c r="A36" s="3">
        <v>7</v>
      </c>
      <c r="B36" s="1">
        <v>5</v>
      </c>
      <c r="C36" s="1">
        <v>9</v>
      </c>
      <c r="D36" s="1">
        <v>10</v>
      </c>
      <c r="E36" s="1">
        <v>0</v>
      </c>
      <c r="F36" s="1"/>
      <c r="G36" s="13"/>
      <c r="H36" s="2">
        <f t="shared" si="0"/>
        <v>7</v>
      </c>
      <c r="I36" s="2">
        <f t="shared" si="1"/>
        <v>0</v>
      </c>
      <c r="J36" s="2">
        <f t="shared" si="2"/>
        <v>1.4285714285714286</v>
      </c>
      <c r="K36" s="2">
        <f t="shared" si="3"/>
        <v>100</v>
      </c>
      <c r="L36" s="4">
        <f>AVERAGE(K36:K41)</f>
        <v>100</v>
      </c>
      <c r="M36" s="2"/>
      <c r="N36" s="2"/>
      <c r="O36" s="2"/>
    </row>
    <row r="37" spans="1:15">
      <c r="A37" s="3">
        <v>8</v>
      </c>
      <c r="B37" s="1">
        <v>1</v>
      </c>
      <c r="C37" s="1">
        <v>9</v>
      </c>
      <c r="D37" s="1">
        <v>15</v>
      </c>
      <c r="E37" s="1">
        <v>0</v>
      </c>
      <c r="F37" s="1"/>
      <c r="G37" s="13"/>
      <c r="H37" s="2">
        <f t="shared" si="0"/>
        <v>8</v>
      </c>
      <c r="I37" s="2">
        <f t="shared" si="1"/>
        <v>0</v>
      </c>
      <c r="J37" s="2">
        <f t="shared" si="2"/>
        <v>1.875</v>
      </c>
      <c r="K37" s="2">
        <f t="shared" si="3"/>
        <v>100</v>
      </c>
      <c r="L37" s="4"/>
      <c r="M37" s="2"/>
      <c r="N37" s="2"/>
      <c r="O37" s="2"/>
    </row>
    <row r="38" spans="1:15">
      <c r="A38" s="3">
        <v>8</v>
      </c>
      <c r="B38" s="1">
        <v>2</v>
      </c>
      <c r="C38" s="1">
        <v>8</v>
      </c>
      <c r="D38" s="1">
        <v>15</v>
      </c>
      <c r="E38" s="1">
        <v>0</v>
      </c>
      <c r="F38" s="1"/>
      <c r="G38" s="13"/>
      <c r="H38" s="2">
        <f t="shared" si="0"/>
        <v>8</v>
      </c>
      <c r="I38" s="2">
        <f t="shared" si="1"/>
        <v>0</v>
      </c>
      <c r="J38" s="2">
        <f t="shared" si="2"/>
        <v>1.875</v>
      </c>
      <c r="K38" s="2">
        <f t="shared" si="3"/>
        <v>100</v>
      </c>
      <c r="L38" s="4"/>
      <c r="M38" s="2"/>
      <c r="N38" s="2"/>
      <c r="O38" s="2"/>
    </row>
    <row r="39" spans="1:15">
      <c r="A39" s="3">
        <v>8</v>
      </c>
      <c r="B39" s="1">
        <v>3</v>
      </c>
      <c r="C39" s="1">
        <v>12</v>
      </c>
      <c r="D39" s="1">
        <v>10</v>
      </c>
      <c r="E39" s="1">
        <v>0</v>
      </c>
      <c r="F39" s="1"/>
      <c r="G39" s="13"/>
      <c r="H39" s="2">
        <f t="shared" si="0"/>
        <v>8</v>
      </c>
      <c r="I39" s="2">
        <f t="shared" si="1"/>
        <v>0</v>
      </c>
      <c r="J39" s="2">
        <f t="shared" si="2"/>
        <v>1.25</v>
      </c>
      <c r="K39" s="2">
        <f t="shared" si="3"/>
        <v>100</v>
      </c>
      <c r="L39" s="4"/>
      <c r="M39" s="2"/>
      <c r="N39" s="2"/>
      <c r="O39" s="2"/>
    </row>
    <row r="40" spans="1:15">
      <c r="A40" s="3">
        <v>8</v>
      </c>
      <c r="B40" s="1">
        <v>4</v>
      </c>
      <c r="C40" s="1">
        <v>12</v>
      </c>
      <c r="D40" s="1">
        <v>15</v>
      </c>
      <c r="E40" s="1">
        <v>0</v>
      </c>
      <c r="F40" s="1"/>
      <c r="G40" s="13"/>
      <c r="H40" s="2">
        <f t="shared" si="0"/>
        <v>8</v>
      </c>
      <c r="I40" s="2">
        <f t="shared" si="1"/>
        <v>0</v>
      </c>
      <c r="J40" s="2">
        <f t="shared" si="2"/>
        <v>1.875</v>
      </c>
      <c r="K40" s="2">
        <f t="shared" si="3"/>
        <v>100</v>
      </c>
      <c r="L40" s="4"/>
      <c r="M40" s="2"/>
      <c r="N40" s="2"/>
      <c r="O40" s="2"/>
    </row>
    <row r="41" spans="1:15">
      <c r="A41" s="3">
        <v>8</v>
      </c>
      <c r="B41" s="1">
        <v>5</v>
      </c>
      <c r="C41" s="1">
        <v>9</v>
      </c>
      <c r="D41" s="1">
        <v>15</v>
      </c>
      <c r="E41" s="1">
        <v>0</v>
      </c>
      <c r="F41" s="1"/>
      <c r="G41" s="13"/>
      <c r="H41" s="2">
        <f t="shared" si="0"/>
        <v>8</v>
      </c>
      <c r="I41" s="2">
        <f t="shared" si="1"/>
        <v>0</v>
      </c>
      <c r="J41" s="2">
        <f t="shared" si="2"/>
        <v>1.875</v>
      </c>
      <c r="K41" s="2">
        <f t="shared" si="3"/>
        <v>100</v>
      </c>
      <c r="L41" s="4"/>
      <c r="M41" s="2"/>
      <c r="N41" s="2"/>
      <c r="O41" s="2"/>
    </row>
    <row r="42" spans="1:15">
      <c r="A42" s="3">
        <v>9</v>
      </c>
      <c r="B42" s="1">
        <v>1</v>
      </c>
      <c r="C42" s="1">
        <v>10</v>
      </c>
      <c r="D42" s="1">
        <v>15</v>
      </c>
      <c r="E42" s="1">
        <v>0</v>
      </c>
      <c r="F42" s="1"/>
      <c r="G42" s="13"/>
      <c r="H42" s="2">
        <f t="shared" si="0"/>
        <v>9</v>
      </c>
      <c r="I42" s="2">
        <f t="shared" si="1"/>
        <v>0</v>
      </c>
      <c r="J42" s="2">
        <f t="shared" si="2"/>
        <v>1.6666666666666667</v>
      </c>
      <c r="K42" s="2">
        <f t="shared" si="3"/>
        <v>100</v>
      </c>
      <c r="L42" s="4">
        <f>AVERAGE(K42:K47)</f>
        <v>100</v>
      </c>
      <c r="M42" s="2"/>
      <c r="N42" s="2"/>
      <c r="O42" s="2"/>
    </row>
    <row r="43" spans="1:15">
      <c r="A43" s="3">
        <v>9</v>
      </c>
      <c r="B43" s="1">
        <v>2</v>
      </c>
      <c r="C43" s="1">
        <v>9</v>
      </c>
      <c r="D43" s="1">
        <v>15</v>
      </c>
      <c r="E43" s="1">
        <v>0</v>
      </c>
      <c r="F43" s="1"/>
      <c r="G43" s="13"/>
      <c r="H43" s="2">
        <f t="shared" si="0"/>
        <v>9</v>
      </c>
      <c r="I43" s="2">
        <f t="shared" si="1"/>
        <v>0</v>
      </c>
      <c r="J43" s="2">
        <f t="shared" si="2"/>
        <v>1.6666666666666667</v>
      </c>
      <c r="K43" s="2">
        <f t="shared" si="3"/>
        <v>100</v>
      </c>
      <c r="L43" s="4"/>
      <c r="M43" s="2"/>
      <c r="N43" s="2"/>
      <c r="O43" s="2"/>
    </row>
    <row r="44" spans="1:15">
      <c r="A44" s="3">
        <v>9</v>
      </c>
      <c r="B44" s="1">
        <v>3</v>
      </c>
      <c r="C44" s="1">
        <v>10</v>
      </c>
      <c r="D44" s="1">
        <v>15</v>
      </c>
      <c r="E44" s="1">
        <v>0</v>
      </c>
      <c r="F44" s="1"/>
      <c r="G44" s="13"/>
      <c r="H44" s="2">
        <f t="shared" si="0"/>
        <v>9</v>
      </c>
      <c r="I44" s="2">
        <f t="shared" si="1"/>
        <v>0</v>
      </c>
      <c r="J44" s="2">
        <f t="shared" si="2"/>
        <v>1.6666666666666667</v>
      </c>
      <c r="K44" s="2">
        <f t="shared" si="3"/>
        <v>100</v>
      </c>
      <c r="L44" s="4"/>
      <c r="M44" s="2"/>
      <c r="N44" s="2"/>
      <c r="O44" s="2"/>
    </row>
    <row r="45" spans="1:15">
      <c r="A45" s="3">
        <v>9</v>
      </c>
      <c r="B45" s="1">
        <v>4</v>
      </c>
      <c r="C45" s="1">
        <v>10</v>
      </c>
      <c r="D45" s="1">
        <v>15</v>
      </c>
      <c r="E45" s="1">
        <v>0</v>
      </c>
      <c r="F45" s="1"/>
      <c r="G45" s="13"/>
      <c r="H45" s="2">
        <f t="shared" si="0"/>
        <v>9</v>
      </c>
      <c r="I45" s="2">
        <f t="shared" si="1"/>
        <v>0</v>
      </c>
      <c r="J45" s="2">
        <f t="shared" si="2"/>
        <v>1.6666666666666667</v>
      </c>
      <c r="K45" s="2">
        <f t="shared" si="3"/>
        <v>100</v>
      </c>
      <c r="L45" s="4"/>
      <c r="M45" s="2"/>
      <c r="N45" s="2"/>
      <c r="O45" s="2"/>
    </row>
    <row r="46" spans="1:15">
      <c r="A46" s="3">
        <v>9</v>
      </c>
      <c r="B46" s="1">
        <v>5</v>
      </c>
      <c r="C46" s="1">
        <v>11</v>
      </c>
      <c r="D46" s="1">
        <v>15</v>
      </c>
      <c r="E46" s="1">
        <v>0</v>
      </c>
      <c r="F46" s="1"/>
      <c r="G46" s="13"/>
      <c r="H46" s="2">
        <f t="shared" si="0"/>
        <v>9</v>
      </c>
      <c r="I46" s="2">
        <f t="shared" si="1"/>
        <v>0</v>
      </c>
      <c r="J46" s="2">
        <f t="shared" si="2"/>
        <v>1.6666666666666667</v>
      </c>
      <c r="K46" s="2">
        <f t="shared" si="3"/>
        <v>100</v>
      </c>
      <c r="L46" s="4"/>
      <c r="M46" s="2"/>
      <c r="N46" s="2"/>
      <c r="O46" s="2"/>
    </row>
    <row r="47" spans="1:15">
      <c r="A47" s="3">
        <v>10</v>
      </c>
      <c r="B47" s="1">
        <v>1</v>
      </c>
      <c r="C47" s="1">
        <v>10</v>
      </c>
      <c r="D47" s="1">
        <v>15</v>
      </c>
      <c r="E47" s="1">
        <v>10</v>
      </c>
      <c r="F47" s="1">
        <v>15</v>
      </c>
      <c r="G47" s="13" t="s">
        <v>18</v>
      </c>
      <c r="H47" s="2">
        <f t="shared" si="0"/>
        <v>10</v>
      </c>
      <c r="I47" s="2">
        <f t="shared" si="1"/>
        <v>10</v>
      </c>
      <c r="J47" s="2">
        <f t="shared" si="2"/>
        <v>1.5</v>
      </c>
      <c r="K47" s="2">
        <f t="shared" si="3"/>
        <v>100</v>
      </c>
      <c r="L47" s="4">
        <f>AVERAGE(K47:K52)</f>
        <v>93.939393939393938</v>
      </c>
      <c r="M47" s="2"/>
      <c r="N47" s="2"/>
      <c r="O47" s="2"/>
    </row>
    <row r="48" spans="1:15">
      <c r="A48" s="3">
        <v>10</v>
      </c>
      <c r="B48" s="1">
        <v>2</v>
      </c>
      <c r="C48" s="1">
        <v>10</v>
      </c>
      <c r="D48" s="1">
        <v>15</v>
      </c>
      <c r="E48" s="1">
        <v>10</v>
      </c>
      <c r="F48" s="1">
        <v>15</v>
      </c>
      <c r="G48" s="13" t="s">
        <v>18</v>
      </c>
      <c r="H48" s="2">
        <f t="shared" si="0"/>
        <v>10</v>
      </c>
      <c r="I48" s="2">
        <f t="shared" si="1"/>
        <v>10</v>
      </c>
      <c r="J48" s="2">
        <f t="shared" si="2"/>
        <v>1.5</v>
      </c>
      <c r="K48" s="2">
        <f t="shared" si="3"/>
        <v>100</v>
      </c>
      <c r="L48" s="4"/>
      <c r="M48" s="2"/>
      <c r="N48" s="2"/>
      <c r="O48" s="2"/>
    </row>
    <row r="49" spans="1:15">
      <c r="A49" s="3">
        <v>10</v>
      </c>
      <c r="B49" s="1">
        <v>3</v>
      </c>
      <c r="C49" s="1">
        <v>10</v>
      </c>
      <c r="D49" s="1">
        <v>15</v>
      </c>
      <c r="E49" s="1">
        <v>10</v>
      </c>
      <c r="F49" s="1">
        <v>15</v>
      </c>
      <c r="G49" s="13" t="s">
        <v>18</v>
      </c>
      <c r="H49" s="2">
        <f t="shared" si="0"/>
        <v>10</v>
      </c>
      <c r="I49" s="2">
        <f t="shared" si="1"/>
        <v>10</v>
      </c>
      <c r="J49" s="2">
        <f t="shared" si="2"/>
        <v>1.5</v>
      </c>
      <c r="K49" s="2">
        <f t="shared" si="3"/>
        <v>100</v>
      </c>
      <c r="L49" s="4"/>
      <c r="M49" s="2"/>
      <c r="N49" s="2"/>
      <c r="O49" s="2"/>
    </row>
    <row r="50" spans="1:15">
      <c r="A50" s="3">
        <v>10</v>
      </c>
      <c r="B50" s="1">
        <v>4</v>
      </c>
      <c r="C50" s="1">
        <v>11</v>
      </c>
      <c r="D50" s="1">
        <v>15</v>
      </c>
      <c r="E50" s="1">
        <v>10</v>
      </c>
      <c r="F50" s="1">
        <v>15</v>
      </c>
      <c r="G50" s="13" t="s">
        <v>18</v>
      </c>
      <c r="H50" s="2">
        <f t="shared" si="0"/>
        <v>10</v>
      </c>
      <c r="I50" s="2">
        <f t="shared" si="1"/>
        <v>10</v>
      </c>
      <c r="J50" s="2">
        <f t="shared" si="2"/>
        <v>1.5</v>
      </c>
      <c r="K50" s="2">
        <f t="shared" si="3"/>
        <v>100</v>
      </c>
      <c r="L50" s="4"/>
      <c r="M50" s="2"/>
      <c r="N50" s="2"/>
      <c r="O50" s="2"/>
    </row>
    <row r="51" spans="1:15" ht="30">
      <c r="A51" s="3">
        <v>10</v>
      </c>
      <c r="B51" s="1">
        <v>5</v>
      </c>
      <c r="C51" s="1">
        <v>10</v>
      </c>
      <c r="D51" s="1">
        <v>15</v>
      </c>
      <c r="E51" s="1">
        <v>10</v>
      </c>
      <c r="F51" s="1">
        <v>15</v>
      </c>
      <c r="G51" s="13" t="s">
        <v>19</v>
      </c>
      <c r="H51" s="2">
        <f t="shared" si="0"/>
        <v>10</v>
      </c>
      <c r="I51" s="2">
        <f t="shared" si="1"/>
        <v>10</v>
      </c>
      <c r="J51" s="2">
        <f t="shared" si="2"/>
        <v>1.5</v>
      </c>
      <c r="K51" s="2">
        <f t="shared" si="3"/>
        <v>100</v>
      </c>
      <c r="L51" s="4"/>
      <c r="M51" s="2"/>
      <c r="N51" s="2"/>
      <c r="O51" s="2"/>
    </row>
    <row r="52" spans="1:15" ht="60">
      <c r="A52" s="3">
        <v>11</v>
      </c>
      <c r="B52" s="1">
        <v>1</v>
      </c>
      <c r="C52" s="1">
        <v>7</v>
      </c>
      <c r="D52" s="1">
        <v>15</v>
      </c>
      <c r="E52" s="1">
        <v>11</v>
      </c>
      <c r="F52" s="1">
        <v>15</v>
      </c>
      <c r="G52" s="13" t="s">
        <v>20</v>
      </c>
      <c r="H52" s="2">
        <f t="shared" si="0"/>
        <v>7</v>
      </c>
      <c r="I52" s="2">
        <f t="shared" si="1"/>
        <v>11</v>
      </c>
      <c r="J52" s="2">
        <f t="shared" si="2"/>
        <v>1.3636363636363635</v>
      </c>
      <c r="K52" s="2">
        <f t="shared" si="3"/>
        <v>63.636363636363633</v>
      </c>
      <c r="L52" s="4">
        <f>AVERAGE(K52:K57)</f>
        <v>80.934343434343432</v>
      </c>
      <c r="M52" s="2"/>
      <c r="N52" s="2"/>
      <c r="O52" s="2"/>
    </row>
    <row r="53" spans="1:15" ht="30">
      <c r="A53" s="3">
        <v>11</v>
      </c>
      <c r="B53" s="1">
        <v>2</v>
      </c>
      <c r="C53" s="1">
        <v>11</v>
      </c>
      <c r="D53" s="1">
        <v>15</v>
      </c>
      <c r="E53" s="1">
        <v>8</v>
      </c>
      <c r="F53" s="1">
        <v>15</v>
      </c>
      <c r="G53" s="13" t="s">
        <v>21</v>
      </c>
      <c r="H53" s="2">
        <f t="shared" si="0"/>
        <v>11</v>
      </c>
      <c r="I53" s="2">
        <f t="shared" si="1"/>
        <v>8</v>
      </c>
      <c r="J53" s="2">
        <f t="shared" si="2"/>
        <v>1.3636363636363635</v>
      </c>
      <c r="K53" s="2">
        <f t="shared" si="3"/>
        <v>100</v>
      </c>
      <c r="L53" s="4"/>
      <c r="M53" s="2"/>
      <c r="N53" s="2"/>
      <c r="O53" s="2"/>
    </row>
    <row r="54" spans="1:15" ht="30">
      <c r="A54" s="3">
        <v>11</v>
      </c>
      <c r="B54" s="1">
        <v>3</v>
      </c>
      <c r="C54" s="1">
        <v>9</v>
      </c>
      <c r="D54" s="1">
        <v>15</v>
      </c>
      <c r="E54" s="1">
        <v>9</v>
      </c>
      <c r="F54" s="1">
        <v>15</v>
      </c>
      <c r="G54" s="13" t="s">
        <v>22</v>
      </c>
      <c r="H54" s="2">
        <f t="shared" si="0"/>
        <v>9</v>
      </c>
      <c r="I54" s="2">
        <f t="shared" si="1"/>
        <v>9</v>
      </c>
      <c r="J54" s="2">
        <f t="shared" si="2"/>
        <v>1.3636363636363635</v>
      </c>
      <c r="K54" s="2">
        <f t="shared" si="3"/>
        <v>81.818181818181827</v>
      </c>
      <c r="L54" s="4"/>
      <c r="M54" s="2"/>
      <c r="N54" s="2"/>
      <c r="O54" s="2"/>
    </row>
    <row r="55" spans="1:15" ht="30">
      <c r="A55" s="3">
        <v>11</v>
      </c>
      <c r="B55" s="1">
        <v>4</v>
      </c>
      <c r="C55" s="1">
        <v>9</v>
      </c>
      <c r="D55" s="1">
        <v>15</v>
      </c>
      <c r="E55" s="1">
        <v>9</v>
      </c>
      <c r="F55" s="1">
        <v>15</v>
      </c>
      <c r="G55" s="13" t="s">
        <v>23</v>
      </c>
      <c r="H55" s="2">
        <f t="shared" si="0"/>
        <v>9</v>
      </c>
      <c r="I55" s="2">
        <f t="shared" si="1"/>
        <v>9</v>
      </c>
      <c r="J55" s="2">
        <f t="shared" si="2"/>
        <v>1.3636363636363635</v>
      </c>
      <c r="K55" s="2">
        <f t="shared" si="3"/>
        <v>81.818181818181827</v>
      </c>
      <c r="L55" s="4"/>
      <c r="M55" s="2"/>
      <c r="N55" s="2"/>
      <c r="O55" s="2"/>
    </row>
    <row r="56" spans="1:15">
      <c r="A56" s="3">
        <v>11</v>
      </c>
      <c r="B56" s="1">
        <v>5</v>
      </c>
      <c r="C56" s="1">
        <v>12</v>
      </c>
      <c r="D56" s="1">
        <v>15</v>
      </c>
      <c r="E56" s="1">
        <v>0</v>
      </c>
      <c r="F56" s="1"/>
      <c r="G56" s="13"/>
      <c r="H56" s="2">
        <f t="shared" si="0"/>
        <v>11</v>
      </c>
      <c r="I56" s="2">
        <f t="shared" si="1"/>
        <v>0</v>
      </c>
      <c r="J56" s="2">
        <f t="shared" si="2"/>
        <v>1.3636363636363635</v>
      </c>
      <c r="K56" s="2">
        <f t="shared" si="3"/>
        <v>100</v>
      </c>
      <c r="L56" s="4">
        <f>AVERAGE(K56:K61)</f>
        <v>87.499999999999986</v>
      </c>
      <c r="M56" s="2"/>
      <c r="N56" s="2"/>
      <c r="O56" s="2"/>
    </row>
    <row r="57" spans="1:15" ht="75">
      <c r="A57" s="3">
        <v>12</v>
      </c>
      <c r="B57" s="1">
        <v>1</v>
      </c>
      <c r="C57" s="1">
        <v>7</v>
      </c>
      <c r="D57" s="1">
        <v>15</v>
      </c>
      <c r="E57" s="1">
        <v>10</v>
      </c>
      <c r="F57" s="1">
        <v>15</v>
      </c>
      <c r="G57" s="13" t="s">
        <v>24</v>
      </c>
      <c r="H57" s="2">
        <f t="shared" si="0"/>
        <v>7</v>
      </c>
      <c r="I57" s="2">
        <f t="shared" si="1"/>
        <v>10</v>
      </c>
      <c r="J57" s="2">
        <f t="shared" si="2"/>
        <v>1.25</v>
      </c>
      <c r="K57" s="2">
        <f t="shared" si="3"/>
        <v>58.333333333333336</v>
      </c>
      <c r="L57" s="4"/>
      <c r="M57" s="2"/>
      <c r="N57" s="2"/>
      <c r="O57" s="2"/>
    </row>
    <row r="58" spans="1:15" ht="30">
      <c r="A58" s="3">
        <v>12</v>
      </c>
      <c r="B58" s="1">
        <v>2</v>
      </c>
      <c r="C58" s="1">
        <v>11</v>
      </c>
      <c r="D58" s="1">
        <v>15</v>
      </c>
      <c r="E58" s="1">
        <v>12</v>
      </c>
      <c r="F58" s="1">
        <v>15</v>
      </c>
      <c r="G58" s="13" t="s">
        <v>25</v>
      </c>
      <c r="H58" s="2">
        <f t="shared" si="0"/>
        <v>11</v>
      </c>
      <c r="I58" s="2">
        <f t="shared" si="1"/>
        <v>12</v>
      </c>
      <c r="J58" s="2">
        <f t="shared" si="2"/>
        <v>1.25</v>
      </c>
      <c r="K58" s="2">
        <f t="shared" si="3"/>
        <v>91.666666666666657</v>
      </c>
      <c r="L58" s="4"/>
      <c r="M58" s="2"/>
      <c r="N58" s="2"/>
      <c r="O58" s="2"/>
    </row>
    <row r="59" spans="1:15" ht="30">
      <c r="A59" s="3">
        <v>12</v>
      </c>
      <c r="B59" s="1">
        <v>3</v>
      </c>
      <c r="C59" s="1">
        <v>11</v>
      </c>
      <c r="D59" s="1">
        <v>15</v>
      </c>
      <c r="E59" s="1">
        <v>13</v>
      </c>
      <c r="F59" s="1">
        <v>15</v>
      </c>
      <c r="G59" s="13" t="s">
        <v>25</v>
      </c>
      <c r="H59" s="2">
        <f t="shared" si="0"/>
        <v>11</v>
      </c>
      <c r="I59" s="2">
        <f t="shared" si="1"/>
        <v>12</v>
      </c>
      <c r="J59" s="2">
        <f t="shared" si="2"/>
        <v>1.25</v>
      </c>
      <c r="K59" s="2">
        <f t="shared" si="3"/>
        <v>91.666666666666657</v>
      </c>
      <c r="L59" s="4"/>
      <c r="M59" s="2"/>
      <c r="N59" s="2"/>
      <c r="O59" s="2"/>
    </row>
    <row r="60" spans="1:15">
      <c r="A60" s="3">
        <v>12</v>
      </c>
      <c r="B60" s="1">
        <v>4</v>
      </c>
      <c r="C60" s="1">
        <v>11</v>
      </c>
      <c r="D60" s="1">
        <v>15</v>
      </c>
      <c r="E60" s="1">
        <v>11</v>
      </c>
      <c r="F60" s="1">
        <v>15</v>
      </c>
      <c r="G60" s="13" t="s">
        <v>26</v>
      </c>
      <c r="H60" s="2">
        <f t="shared" si="0"/>
        <v>11</v>
      </c>
      <c r="I60" s="2">
        <f t="shared" si="1"/>
        <v>11</v>
      </c>
      <c r="J60" s="2">
        <f t="shared" si="2"/>
        <v>1.25</v>
      </c>
      <c r="K60" s="2">
        <f t="shared" si="3"/>
        <v>91.666666666666657</v>
      </c>
      <c r="L60" s="4"/>
      <c r="M60" s="2"/>
      <c r="N60" s="2"/>
      <c r="O60" s="2"/>
    </row>
    <row r="61" spans="1:15">
      <c r="A61" s="5">
        <v>12</v>
      </c>
      <c r="B61" s="6">
        <v>5</v>
      </c>
      <c r="C61" s="6">
        <v>11</v>
      </c>
      <c r="D61" s="6">
        <v>15</v>
      </c>
      <c r="E61" s="6">
        <v>11</v>
      </c>
      <c r="F61" s="1">
        <v>15</v>
      </c>
      <c r="G61" s="14" t="s">
        <v>27</v>
      </c>
      <c r="H61" s="7">
        <f t="shared" si="0"/>
        <v>11</v>
      </c>
      <c r="I61" s="7">
        <f t="shared" si="1"/>
        <v>11</v>
      </c>
      <c r="J61" s="7">
        <f t="shared" si="2"/>
        <v>1.25</v>
      </c>
      <c r="K61" s="7">
        <f t="shared" si="3"/>
        <v>91.666666666666657</v>
      </c>
      <c r="L61" s="8"/>
      <c r="M61" s="7"/>
      <c r="N61" s="7"/>
      <c r="O61" s="7"/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4d9f35-7050-48e1-a185-9b55a3b6cc1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EC84D5064C1643879446990D3386C8" ma:contentTypeVersion="18" ma:contentTypeDescription="Ein neues Dokument erstellen." ma:contentTypeScope="" ma:versionID="486bc07663d15f5a134ec440e3847363">
  <xsd:schema xmlns:xsd="http://www.w3.org/2001/XMLSchema" xmlns:xs="http://www.w3.org/2001/XMLSchema" xmlns:p="http://schemas.microsoft.com/office/2006/metadata/properties" xmlns:ns3="334d9f35-7050-48e1-a185-9b55a3b6cc13" xmlns:ns4="13a3f559-71ee-4df9-bc08-9c70020349cd" targetNamespace="http://schemas.microsoft.com/office/2006/metadata/properties" ma:root="true" ma:fieldsID="062c7b35d87e83afa85b1b312b8c2290" ns3:_="" ns4:_="">
    <xsd:import namespace="334d9f35-7050-48e1-a185-9b55a3b6cc13"/>
    <xsd:import namespace="13a3f559-71ee-4df9-bc08-9c70020349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4d9f35-7050-48e1-a185-9b55a3b6c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a3f559-71ee-4df9-bc08-9c70020349c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9A20F0-326C-47B2-AEF4-EDE985882FF2}"/>
</file>

<file path=customXml/itemProps2.xml><?xml version="1.0" encoding="utf-8"?>
<ds:datastoreItem xmlns:ds="http://schemas.openxmlformats.org/officeDocument/2006/customXml" ds:itemID="{419B9874-7CB6-4F8A-9798-8977CDBBE997}"/>
</file>

<file path=customXml/itemProps3.xml><?xml version="1.0" encoding="utf-8"?>
<ds:datastoreItem xmlns:ds="http://schemas.openxmlformats.org/officeDocument/2006/customXml" ds:itemID="{04D4D32D-53EF-4594-B71A-65F6DE6687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Teutenberg</dc:creator>
  <cp:keywords/>
  <dc:description/>
  <cp:lastModifiedBy/>
  <cp:revision/>
  <dcterms:created xsi:type="dcterms:W3CDTF">2025-01-29T21:59:23Z</dcterms:created>
  <dcterms:modified xsi:type="dcterms:W3CDTF">2025-02-10T17:32:50Z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0x010100CAEC84D5064C1643879446990D3386C8</vt:lpwstr>
  </property>
</Properties>
</file>