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ruofei/MIT Dropbox/Ruofei Jia/Global_SOC/"/>
    </mc:Choice>
  </mc:AlternateContent>
  <xr:revisionPtr revIDLastSave="0" documentId="13_ncr:1_{E709AF47-52D5-EB41-8598-47046A2A55F5}" xr6:coauthVersionLast="47" xr6:coauthVersionMax="47" xr10:uidLastSave="{00000000-0000-0000-0000-000000000000}"/>
  <bookViews>
    <workbookView xWindow="0" yWindow="500" windowWidth="28800" windowHeight="17500" activeTab="5" xr2:uid="{5F911407-EAF3-9242-8236-D67D7FCF8883}"/>
  </bookViews>
  <sheets>
    <sheet name="Table1_total_SOCchange_biome" sheetId="27" r:id="rId1"/>
    <sheet name="Table2_land_sink_accounting" sheetId="32" r:id="rId2"/>
    <sheet name="S1_coefficients_sumary" sheetId="31" r:id="rId3"/>
    <sheet name="S2_figure1_predictor_vals" sheetId="29" r:id="rId4"/>
    <sheet name="S3_total_SOCchange" sheetId="28" r:id="rId5"/>
    <sheet name="S4_SOCchange_per_area" sheetId="26" r:id="rId6"/>
    <sheet name="S5_area_region" sheetId="18" r:id="rId7"/>
    <sheet name="S6_data_source" sheetId="33" r:id="rId8"/>
    <sheet name="Fig3_data_for_forest_sink" sheetId="2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8" l="1"/>
  <c r="F78" i="18"/>
  <c r="G78" i="18"/>
  <c r="D78" i="18"/>
  <c r="E77" i="18"/>
  <c r="F77" i="18"/>
  <c r="G77" i="18"/>
  <c r="D77" i="18"/>
  <c r="E75" i="18"/>
  <c r="F75" i="18"/>
  <c r="G75" i="18"/>
  <c r="D75" i="18"/>
  <c r="E76" i="18"/>
  <c r="F76" i="18"/>
  <c r="G76" i="18"/>
  <c r="D76" i="18"/>
  <c r="G73" i="18"/>
  <c r="E73" i="18"/>
  <c r="F73" i="18"/>
  <c r="D73" i="18"/>
  <c r="E66" i="18"/>
  <c r="F66" i="18"/>
  <c r="G66" i="18"/>
  <c r="D66" i="18"/>
  <c r="E56" i="18"/>
  <c r="F56" i="18"/>
  <c r="G56" i="18"/>
  <c r="D56" i="18"/>
  <c r="E49" i="18"/>
  <c r="F49" i="18"/>
  <c r="G49" i="18"/>
  <c r="D49" i="18"/>
  <c r="G42" i="18"/>
  <c r="E42" i="18"/>
  <c r="F42" i="18"/>
  <c r="D42" i="18"/>
  <c r="E32" i="18"/>
  <c r="F32" i="18"/>
  <c r="G32" i="18"/>
  <c r="D32" i="18"/>
  <c r="E25" i="18"/>
  <c r="F25" i="18"/>
  <c r="G25" i="18"/>
  <c r="D25" i="18"/>
  <c r="E18" i="18"/>
  <c r="F18" i="18"/>
  <c r="G18" i="18"/>
  <c r="D18" i="18"/>
  <c r="E8" i="18"/>
  <c r="F8" i="18"/>
  <c r="G8" i="18"/>
  <c r="D8" i="18"/>
  <c r="E18" i="22"/>
  <c r="K53" i="28" l="1"/>
  <c r="L48" i="28" s="1"/>
  <c r="K29" i="28"/>
  <c r="L24" i="28" s="1"/>
  <c r="K10" i="27"/>
  <c r="K11" i="27"/>
  <c r="K9" i="27"/>
  <c r="D13" i="22"/>
  <c r="D14" i="22"/>
  <c r="D15" i="22"/>
  <c r="D16" i="22"/>
  <c r="D12" i="22"/>
  <c r="D8" i="22"/>
  <c r="D9" i="22"/>
  <c r="D10" i="22"/>
  <c r="D11" i="22"/>
  <c r="D7" i="22"/>
  <c r="D3" i="22"/>
  <c r="D4" i="22"/>
  <c r="D5" i="22"/>
  <c r="D6" i="22"/>
  <c r="D2" i="22"/>
  <c r="F34" i="27"/>
  <c r="F32" i="27"/>
  <c r="F30" i="27"/>
  <c r="K76" i="28"/>
  <c r="L74" i="28" s="1"/>
  <c r="K70" i="28"/>
  <c r="L67" i="28" s="1"/>
  <c r="K60" i="28"/>
  <c r="L57" i="28" s="1"/>
  <c r="K46" i="28"/>
  <c r="L37" i="28" s="1"/>
  <c r="K36" i="28"/>
  <c r="L30" i="28" s="1"/>
  <c r="K22" i="28"/>
  <c r="L16" i="28" s="1"/>
  <c r="K12" i="28"/>
  <c r="L7" i="28" s="1"/>
  <c r="F27" i="27"/>
  <c r="F25" i="27"/>
  <c r="F23" i="27"/>
  <c r="B25" i="27"/>
  <c r="B29" i="27" s="1"/>
  <c r="J4" i="27"/>
  <c r="J5" i="27"/>
  <c r="J6" i="27"/>
  <c r="J7" i="27"/>
  <c r="J8" i="27"/>
  <c r="J9" i="27"/>
  <c r="J10" i="27"/>
  <c r="J11" i="27"/>
  <c r="J12" i="27"/>
  <c r="J13" i="27"/>
  <c r="J14" i="27"/>
  <c r="J15" i="27"/>
  <c r="J3" i="27"/>
  <c r="L66" i="28" l="1"/>
  <c r="L47" i="28"/>
  <c r="L51" i="28"/>
  <c r="L50" i="28"/>
  <c r="L49" i="28"/>
  <c r="L43" i="28"/>
  <c r="L19" i="28"/>
  <c r="L23" i="28"/>
  <c r="L26" i="28"/>
  <c r="L25" i="28"/>
  <c r="L27" i="28"/>
  <c r="L55" i="28"/>
  <c r="L44" i="28"/>
  <c r="L56" i="28"/>
  <c r="L73" i="28"/>
  <c r="L72" i="28"/>
  <c r="L68" i="28"/>
  <c r="L42" i="28"/>
  <c r="L15" i="28"/>
  <c r="L39" i="28"/>
  <c r="L14" i="28"/>
  <c r="L65" i="28"/>
  <c r="L64" i="28"/>
  <c r="L62" i="28"/>
  <c r="L75" i="28"/>
  <c r="L63" i="28"/>
  <c r="L34" i="28"/>
  <c r="L41" i="28"/>
  <c r="L13" i="28"/>
  <c r="L33" i="28"/>
  <c r="L40" i="28"/>
  <c r="L61" i="28"/>
  <c r="L71" i="28"/>
  <c r="L8" i="28"/>
  <c r="L32" i="28"/>
  <c r="L18" i="28"/>
  <c r="L31" i="28"/>
  <c r="L38" i="28"/>
  <c r="L54" i="28"/>
  <c r="L58" i="28"/>
  <c r="L20" i="28"/>
  <c r="L17" i="28"/>
  <c r="L6" i="28"/>
  <c r="L10" i="28"/>
  <c r="L9" i="28"/>
  <c r="B27" i="27" l="1"/>
</calcChain>
</file>

<file path=xl/sharedStrings.xml><?xml version="1.0" encoding="utf-8"?>
<sst xmlns="http://schemas.openxmlformats.org/spreadsheetml/2006/main" count="1221" uniqueCount="801">
  <si>
    <t>Biome</t>
  </si>
  <si>
    <t>1992-2000</t>
  </si>
  <si>
    <t>2000-2010</t>
  </si>
  <si>
    <t>2010-2020</t>
  </si>
  <si>
    <t>1992-2020</t>
  </si>
  <si>
    <t>boreal</t>
  </si>
  <si>
    <t>temperate</t>
  </si>
  <si>
    <t>tropical</t>
  </si>
  <si>
    <t>grassland</t>
  </si>
  <si>
    <t>Canada</t>
  </si>
  <si>
    <t>China</t>
  </si>
  <si>
    <t>Europe</t>
  </si>
  <si>
    <t>Africa</t>
  </si>
  <si>
    <t>Others</t>
  </si>
  <si>
    <t>Northern Europe</t>
  </si>
  <si>
    <t>Asian Russia</t>
  </si>
  <si>
    <t>European Russia</t>
  </si>
  <si>
    <t>biome</t>
  </si>
  <si>
    <t>pool</t>
  </si>
  <si>
    <t>sink_PgC_yr</t>
  </si>
  <si>
    <t>litter</t>
  </si>
  <si>
    <t>living biomass</t>
  </si>
  <si>
    <t>boreal forest</t>
  </si>
  <si>
    <t>temperate forest</t>
  </si>
  <si>
    <t>tropical forest</t>
  </si>
  <si>
    <t>dead wood</t>
  </si>
  <si>
    <t>harvested wood</t>
  </si>
  <si>
    <t>soil (this study)</t>
  </si>
  <si>
    <t>Alaska</t>
  </si>
  <si>
    <t>Australia</t>
  </si>
  <si>
    <t>Continental United States</t>
  </si>
  <si>
    <t>Japan and Korea</t>
  </si>
  <si>
    <t>New Zealand</t>
  </si>
  <si>
    <t>Other temperate</t>
  </si>
  <si>
    <t>Mexico and Central America</t>
  </si>
  <si>
    <t>South America</t>
  </si>
  <si>
    <t>South Asia</t>
  </si>
  <si>
    <t>Southeast Asia</t>
  </si>
  <si>
    <t>all forest</t>
  </si>
  <si>
    <t>Boreal young  forest</t>
  </si>
  <si>
    <t>Temperate young forest</t>
  </si>
  <si>
    <t>Tropical young forest</t>
  </si>
  <si>
    <t>Boreal old forest</t>
  </si>
  <si>
    <t>Temperate old forest</t>
  </si>
  <si>
    <t>Tropical old forest</t>
  </si>
  <si>
    <t>Boreal grassland</t>
  </si>
  <si>
    <t>Temperate grassland</t>
  </si>
  <si>
    <t>Tropical grassland</t>
  </si>
  <si>
    <t>Young forest</t>
  </si>
  <si>
    <t>Old forest</t>
  </si>
  <si>
    <t>Grassland</t>
  </si>
  <si>
    <t>Area applied to each land cover in each decade (ha)</t>
  </si>
  <si>
    <t>young forest</t>
  </si>
  <si>
    <t>old forest</t>
  </si>
  <si>
    <t>Unit: TgC yr^-1</t>
  </si>
  <si>
    <t>Unit: MgC ha^-1 yr^-1</t>
  </si>
  <si>
    <t>all - tropical forests - boreal grassland</t>
  </si>
  <si>
    <t>Pan non-soil sink  + my soil sink:</t>
  </si>
  <si>
    <t>% non-soil sink</t>
  </si>
  <si>
    <t>% soil sink</t>
  </si>
  <si>
    <t>all - tropical forests - boreal grassland - Asian Russsian old forest</t>
  </si>
  <si>
    <t>MAT (°C)</t>
  </si>
  <si>
    <t>MAP (mm)</t>
  </si>
  <si>
    <t>Soil pH</t>
  </si>
  <si>
    <t>Soil Clay (%)</t>
  </si>
  <si>
    <t>Soil N (%)</t>
  </si>
  <si>
    <t>Tropical Young Forest</t>
  </si>
  <si>
    <t>Tropical Old Forest</t>
  </si>
  <si>
    <t>Temperate Young Forest</t>
  </si>
  <si>
    <t>Boreal Young Forest</t>
  </si>
  <si>
    <t>Temperate Old Forest</t>
  </si>
  <si>
    <t>Boreal Old forest</t>
  </si>
  <si>
    <t>Tropical Grassland</t>
  </si>
  <si>
    <t>Temperate Grassland</t>
  </si>
  <si>
    <t>Boreal Grassland</t>
  </si>
  <si>
    <t>a</t>
  </si>
  <si>
    <t>b</t>
  </si>
  <si>
    <t>c</t>
  </si>
  <si>
    <t>Panel</t>
  </si>
  <si>
    <t>Estimate</t>
  </si>
  <si>
    <t>Est.Error</t>
  </si>
  <si>
    <t>l-95% CI</t>
  </si>
  <si>
    <t>u-95% CI</t>
  </si>
  <si>
    <t>Intercept</t>
  </si>
  <si>
    <t>land_coveroldforest</t>
  </si>
  <si>
    <t>land_covergrassland</t>
  </si>
  <si>
    <t>mean 1992-2020</t>
  </si>
  <si>
    <t>% of global sink</t>
  </si>
  <si>
    <t>Mean ± SE (95%CI)</t>
  </si>
  <si>
    <t>mean1992-2020</t>
  </si>
  <si>
    <t>sum of biome</t>
  </si>
  <si>
    <t>% of biome</t>
  </si>
  <si>
    <t>All aboveground forest C sink, PgC.yr, 1990-2020 (Pan)</t>
  </si>
  <si>
    <t>all tropical forest</t>
  </si>
  <si>
    <t>all temperate forest</t>
  </si>
  <si>
    <t>all boreal forest</t>
  </si>
  <si>
    <t>Mean ± SE (95% CI)</t>
  </si>
  <si>
    <t>percent_of_biome</t>
  </si>
  <si>
    <t>0.13±0.11 (-0.09,0.33)</t>
  </si>
  <si>
    <t>0.11±0.07 (-0.03,0.25)</t>
  </si>
  <si>
    <t>0.21±0.09 (0.04,0.39)</t>
  </si>
  <si>
    <t>0.18±0.06 (0.07,0.29)</t>
  </si>
  <si>
    <t>-0.01±0.1 (-0.21,0.18)</t>
  </si>
  <si>
    <t>0.19±0.09 (0.02,0.37)</t>
  </si>
  <si>
    <t>0.04±0.14 (-0.23,0.32)</t>
  </si>
  <si>
    <t>0.09±0.08 (-0.06,0.26)</t>
  </si>
  <si>
    <t>-0.18±0.68 (-1.71,0.97)</t>
  </si>
  <si>
    <t>-0.4±0.58 (-1.53,0.71)</t>
  </si>
  <si>
    <t>-0.62±0.57 (-1.82,0.47)</t>
  </si>
  <si>
    <t>-0.41±0.49 (-1.43,0.5)</t>
  </si>
  <si>
    <t>2.15±0.69 (0.86,3.58)</t>
  </si>
  <si>
    <t>1.85±0.77 (0.46,3.44)</t>
  </si>
  <si>
    <t>-0.97±0.94 (-2.85,0.85)</t>
  </si>
  <si>
    <t>0.97±0.37 (0.28,1.74)</t>
  </si>
  <si>
    <t>-0.08±0.03 (-0.14,-0.01)</t>
  </si>
  <si>
    <t>0.21±0.05 (0.11,0.31)</t>
  </si>
  <si>
    <t>0.05±0.17 (-0.28,0.4)</t>
  </si>
  <si>
    <t>0.06±0.05 (-0.04,0.16)</t>
  </si>
  <si>
    <t>0.06±0.68 (-1.25,1.42)</t>
  </si>
  <si>
    <t>0.32±0.64 (-0.97,1.58)</t>
  </si>
  <si>
    <t>1.64±1.19 (-0.53,4.15)</t>
  </si>
  <si>
    <t>0.7±0.51 (-0.24,1.74)</t>
  </si>
  <si>
    <t>0.09±0.11 (-0.11,0.35)</t>
  </si>
  <si>
    <t>0.13±0.09 (-0.05,0.32)</t>
  </si>
  <si>
    <t>0±0.22 (-0.45,0.41)</t>
  </si>
  <si>
    <t>0.07±0.08 (-0.08,0.24)</t>
  </si>
  <si>
    <t>0.13±0.2 (-0.24,0.55)</t>
  </si>
  <si>
    <t>0.33±0.18 (0,0.71)</t>
  </si>
  <si>
    <t>0±0.24 (-0.52,0.44)</t>
  </si>
  <si>
    <t>0.15±0.11 (-0.07,0.35)</t>
  </si>
  <si>
    <t>0.09±0.11 (-0.12,0.32)</t>
  </si>
  <si>
    <t>0.08±0.1 (-0.09,0.29)</t>
  </si>
  <si>
    <t>-0.05±0.15 (-0.39,0.19)</t>
  </si>
  <si>
    <t>0.03±0.05 (-0.07,0.13)</t>
  </si>
  <si>
    <t>-0.06±0.78 (-1.85,1.29)</t>
  </si>
  <si>
    <t>-0.1±0.66 (-1.41,1.18)</t>
  </si>
  <si>
    <t>-0.37±0.68 (-1.76,0.91)</t>
  </si>
  <si>
    <t>-0.15±0.56 (-1.28,0.92)</t>
  </si>
  <si>
    <t>2.13±1.01 (0.22,4.14)</t>
  </si>
  <si>
    <t>2.37±0.99 (0.42,4.33)</t>
  </si>
  <si>
    <t>0.72±1.53 (-2.16,3.92)</t>
  </si>
  <si>
    <t>1.73±0.62 (0.54,3.01)</t>
  </si>
  <si>
    <t>0.31±0.36 (-0.34,1.09)</t>
  </si>
  <si>
    <t>0.55±0.3 (-0.01,1.22)</t>
  </si>
  <si>
    <t>-0.05±0.52 (-1.17,0.89)</t>
  </si>
  <si>
    <t>0.25±0.2 (-0.14,0.64)</t>
  </si>
  <si>
    <t>2.39±1.38 (-0.46,5)</t>
  </si>
  <si>
    <t>2.82±1.28 (0.39,5.33)</t>
  </si>
  <si>
    <t>0.3±1.85 (-3.16,4.07)</t>
  </si>
  <si>
    <t>1.83±0.9 (0.04,3.61)</t>
  </si>
  <si>
    <t>0.4±0.34 (-0.29,1.05)</t>
  </si>
  <si>
    <t>0.51±0.34 (-0.13,1.2)</t>
  </si>
  <si>
    <t>2.03±0.85 (0.38,3.79)</t>
  </si>
  <si>
    <t>0.87±0.28 (0.33,1.44)</t>
  </si>
  <si>
    <t>-0.02±0.26 (-0.54,0.46)</t>
  </si>
  <si>
    <t>0.55±0.26 (0.06,1.07)</t>
  </si>
  <si>
    <t>0.15±0.55 (-0.89,1.23)</t>
  </si>
  <si>
    <t>0.27±0.25 (-0.19,0.79)</t>
  </si>
  <si>
    <t>-0.26±0.99 (-2.51,1.42)</t>
  </si>
  <si>
    <t>-0.56±0.82 (-2.15,0.99)</t>
  </si>
  <si>
    <t>-0.98±0.9 (-2.89,0.74)</t>
  </si>
  <si>
    <t>-0.61±0.73 (-2.12,0.74)</t>
  </si>
  <si>
    <t>2.12±0.68 (0.85,3.53)</t>
  </si>
  <si>
    <t>1.58±0.66 (0.4,2.95)</t>
  </si>
  <si>
    <t>-0.77±0.76 (-2.28,0.68)</t>
  </si>
  <si>
    <t>0.84±0.32 (0.25,1.51)</t>
  </si>
  <si>
    <t>-0.39±0.17 (-0.72,-0.05)</t>
  </si>
  <si>
    <t>0.77±0.19 (0.4,1.16)</t>
  </si>
  <si>
    <t>0.15±0.48 (-0.78,1.12)</t>
  </si>
  <si>
    <t>0.21±0.18 (-0.13,0.59)</t>
  </si>
  <si>
    <t>0.05±0.62 (-1.16,1.31)</t>
  </si>
  <si>
    <t>0.27±0.55 (-0.84,1.37)</t>
  </si>
  <si>
    <t>1.36±0.99 (-0.44,3.44)</t>
  </si>
  <si>
    <t>0.6±0.44 (-0.21,1.51)</t>
  </si>
  <si>
    <t>0.65±0.78 (-0.77,2.39)</t>
  </si>
  <si>
    <t>0.85±0.61 (-0.33,2.09)</t>
  </si>
  <si>
    <t>0.01±1.43 (-2.97,2.72)</t>
  </si>
  <si>
    <t>0.5±0.56 (-0.54,1.69)</t>
  </si>
  <si>
    <t>0.18±0.29 (-0.35,0.79)</t>
  </si>
  <si>
    <t>0.46±0.25 (0,0.98)</t>
  </si>
  <si>
    <t>0±0.34 (-0.72,0.61)</t>
  </si>
  <si>
    <t>0.21±0.16 (-0.11,0.51)</t>
  </si>
  <si>
    <t>0.21±0.26 (-0.28,0.77)</t>
  </si>
  <si>
    <t>0.19±0.22 (-0.2,0.67)</t>
  </si>
  <si>
    <t>-0.12±0.34 (-0.9,0.45)</t>
  </si>
  <si>
    <t>0.08±0.12 (-0.16,0.32</t>
  </si>
  <si>
    <t>-0.35±1.58 (-3.62,2.44)</t>
  </si>
  <si>
    <t>0.18±0.17 (-0.12,0.56)</t>
  </si>
  <si>
    <t>0±0 (-0.01,0)</t>
  </si>
  <si>
    <t>0.15±0.25 (-0.38,0.62)</t>
  </si>
  <si>
    <t>30.21±61.63 (-96.54,149.23)</t>
  </si>
  <si>
    <t>38.9±32.29 (-18.16,109.48)</t>
  </si>
  <si>
    <t>43.15±26.12 (-10.27,95.62)</t>
  </si>
  <si>
    <t>43.25±19.5 (6.56,83.1)</t>
  </si>
  <si>
    <t>26.51±26.77 (-27.59,78.2)</t>
  </si>
  <si>
    <t>30.6±10.15 (11.67,50.59)</t>
  </si>
  <si>
    <t>-2.19±3.92 (-9.92,5.2)</t>
  </si>
  <si>
    <t>15.73±7.09 (1.81,29.32)</t>
  </si>
  <si>
    <t>55.1±34.74 (-14.22,121.87)</t>
  </si>
  <si>
    <t>36.36±33.48 (-26.46,106.03)</t>
  </si>
  <si>
    <t>152.93±59.61 (41.5,279.62)</t>
  </si>
  <si>
    <t>100.33±30.7 (41.43,163.75)</t>
  </si>
  <si>
    <t>14.19±6.28 (2,26.21)</t>
  </si>
  <si>
    <t>-0.12±5.57 (-10.88,10.7)</t>
  </si>
  <si>
    <t>15.04±4.93 (5.56,25.28)</t>
  </si>
  <si>
    <t>15.57±4.34 (7.32,24.34)</t>
  </si>
  <si>
    <t>11.93±12.04 (-11.65,36.51)</t>
  </si>
  <si>
    <t>-3.53±9.52 (-22.77,14.27)</t>
  </si>
  <si>
    <t>-9.7±8.76 (-27.84,7.24)</t>
  </si>
  <si>
    <t>-1.41±7.05 (-15.72,12.32)</t>
  </si>
  <si>
    <t>-5.64±46.98 (-99.58,84.23)</t>
  </si>
  <si>
    <t>58.55±42.28 (-22.26,141.91)</t>
  </si>
  <si>
    <t>9.17±72.15 (-128.72,149.31)</t>
  </si>
  <si>
    <t>23.14±35.45 (-45.93,97.05)</t>
  </si>
  <si>
    <t>6.66±29.23 (-52.21,62.54)</t>
  </si>
  <si>
    <t>59.21±21.37 (19.04,101.47)</t>
  </si>
  <si>
    <t>-10.52±33.49 (-68.92,61.85)</t>
  </si>
  <si>
    <t>20.96±23.05 (-20.81,69.96)</t>
  </si>
  <si>
    <t>-15±28.65 (-72.14,38.06)</t>
  </si>
  <si>
    <t>59.62±22.61 (15.19,104.54)</t>
  </si>
  <si>
    <t>58.04±37.05 (-13.46,132.05)</t>
  </si>
  <si>
    <t>44.09±20.72 (4.01,84.48)</t>
  </si>
  <si>
    <t>-0.19±10.99 (-23.02,21.03)</t>
  </si>
  <si>
    <t>18.84±13.28 (-5.9,45)</t>
  </si>
  <si>
    <t>-10.72±21.44 (-53.71,30.67)</t>
  </si>
  <si>
    <t>2.52±10.18 (-16.71,22.43)</t>
  </si>
  <si>
    <t>-3.69±1.97 (-8.1,-0.45)</t>
  </si>
  <si>
    <t>0.35±0.31 (-0.27,0.96)</t>
  </si>
  <si>
    <t>0±0.07 (-0.13,0.14)</t>
  </si>
  <si>
    <t>-0.46±0.43 (-1.35,0.34)</t>
  </si>
  <si>
    <t>-0.25±2.66 (-5.68,4.78)</t>
  </si>
  <si>
    <t>0.4±1.73 (-2.66,4.12)</t>
  </si>
  <si>
    <t>0.81±1.11 (-1.53,2.86)</t>
  </si>
  <si>
    <t>0.63±0.9 (-1.19,2.41)</t>
  </si>
  <si>
    <t>-0.67±0.33 (-1.35,-0.03)</t>
  </si>
  <si>
    <t>-0.13±0.28 (-0.66,0.43)</t>
  </si>
  <si>
    <t>0.6±0.39 (-0.13,1.39)</t>
  </si>
  <si>
    <t>0.07±0.2 (-0.29,0.51)</t>
  </si>
  <si>
    <t>-7.28±296.44 (-691.79,511.8)</t>
  </si>
  <si>
    <t>-42.08±245.16 (-522.32,436.65)</t>
  </si>
  <si>
    <t>-230.09±256.41 (-742.04,262.16)</t>
  </si>
  <si>
    <t>-103.82±213.35 (-543.75,298.74)</t>
  </si>
  <si>
    <t>-123.17±139.14 (-450.84,87.71)</t>
  </si>
  <si>
    <t>-72.33±92.43 (-260.76,96.79)</t>
  </si>
  <si>
    <t>-119.31±90.36 (-314.11,45.06)</t>
  </si>
  <si>
    <t>-104.55±87.37 (-292.76,49.94)</t>
  </si>
  <si>
    <t>-20.76±112.12 (-270.57,169.95)</t>
  </si>
  <si>
    <t>-81.76±112.97 (-302.8,133.78)</t>
  </si>
  <si>
    <t>-92.4±111.35 (-305.31,127.43)</t>
  </si>
  <si>
    <t>-64.75±90.5 (-246.95,108.09)</t>
  </si>
  <si>
    <t>6.44±51.05 (-98.41,101.62)</t>
  </si>
  <si>
    <t>-62.68±50.92 (-173.48,28.62)</t>
  </si>
  <si>
    <t>-61.47±43.99 (-161.18,16.53)</t>
  </si>
  <si>
    <t>-42.54±34.9 (-115.9,20.34)</t>
  </si>
  <si>
    <t>-33.37±104.7 (-262.38,145.67)</t>
  </si>
  <si>
    <t>-136.31±103.69 (-366.2,44.07)</t>
  </si>
  <si>
    <t>-113.08±79.4 (-289.36,25.36)</t>
  </si>
  <si>
    <t>-97.27±75.01 (-255.67,36.11)</t>
  </si>
  <si>
    <t>62.22±26.9 (7.3,114.52)</t>
  </si>
  <si>
    <t>53.29±25.48 (6.66,106.04)</t>
  </si>
  <si>
    <t>17.79±36.63 (-49.51,95.83)</t>
  </si>
  <si>
    <t>44.16±17.52 (10.67,81.35)</t>
  </si>
  <si>
    <t>1703.86±548.69 (713.27,2837.69)</t>
  </si>
  <si>
    <t>1507.11±646.91 (346.01,2890.35)</t>
  </si>
  <si>
    <t>-886.64±724.03 (-2374.33,496.11)</t>
  </si>
  <si>
    <t>736.05±279.87 (204.33,1321.62)</t>
  </si>
  <si>
    <t>277.46±100.6 (68.2,474.06)</t>
  </si>
  <si>
    <t>196.89±82.76 (38.81,354.4)</t>
  </si>
  <si>
    <t>-155.37±142.77 (-420.43,131.67)</t>
  </si>
  <si>
    <t>115.28±55.63 (10.68,227.92)</t>
  </si>
  <si>
    <t>80.15±30.19 (20.05,137.82)</t>
  </si>
  <si>
    <t>86.13±36.67 (13.99,158.91)</t>
  </si>
  <si>
    <t>38.22±91.49 (-135.55,228.71)</t>
  </si>
  <si>
    <t>62.28±26.43 (13.16,117.56)</t>
  </si>
  <si>
    <t>28.83±7.95 (13.39,44.2)</t>
  </si>
  <si>
    <t>5.52±14.16 (-21.94,33.96)</t>
  </si>
  <si>
    <t>16.72±30.64 (-41.64,78.5)</t>
  </si>
  <si>
    <t>14.73±8.82 (-1.66,32.3)</t>
  </si>
  <si>
    <t>-23.23±5.45 (-34.22,-12.58)</t>
  </si>
  <si>
    <t>17.64±6 (5.89,29.43)</t>
  </si>
  <si>
    <t>9.58±15.75 (-21.06,42.3)</t>
  </si>
  <si>
    <t>1.45±5.81 (-9.84,13.26)</t>
  </si>
  <si>
    <t>11.99±4.3 (3.73,20.44)</t>
  </si>
  <si>
    <t>27.84±9.02 (11.1,46.27)</t>
  </si>
  <si>
    <t>-20.97±25.37 (-71.7,29.81)</t>
  </si>
  <si>
    <t>13±5.58 (2.12,23.83)</t>
  </si>
  <si>
    <t>-45.89±17.24 (-79.99,-12.02)</t>
  </si>
  <si>
    <t>93.99±25.91 (40.92,145.53)</t>
  </si>
  <si>
    <t>48.8±78.99 (-98.29,205.95)</t>
  </si>
  <si>
    <t>25.39±25.14 (-21.11,78.24)</t>
  </si>
  <si>
    <t>-26.29±9.4 (-44.95,-7.76)</t>
  </si>
  <si>
    <t>49.31±14.59 (20.81,77.9)</t>
  </si>
  <si>
    <t>23.93±58.36 (-86.02,142.66)</t>
  </si>
  <si>
    <t>10.46±15.91 (-19.24,44.13)</t>
  </si>
  <si>
    <t>0.63±0.31 (0.03,1.24)</t>
  </si>
  <si>
    <t>3.55±0.87 (1.87,5.28)</t>
  </si>
  <si>
    <t>-3.21±4.9 (-12.47,6.47)</t>
  </si>
  <si>
    <t>1.27±0.99 (-0.61,3.2)</t>
  </si>
  <si>
    <t>-0.51±2.73 (-5.09,5.48)</t>
  </si>
  <si>
    <t>4.47±2.92 (-0.89,10.71)</t>
  </si>
  <si>
    <t>0.21±6.36 (-12.76,13.04)</t>
  </si>
  <si>
    <t>1.12±2.32 (-3.15,5.89)</t>
  </si>
  <si>
    <t>8.71±3.35 (2.23,15.51)</t>
  </si>
  <si>
    <t>11.29±4.87 (2.28,21.04)</t>
  </si>
  <si>
    <t>-5.64±7.97 (-21.6,9.86)</t>
  </si>
  <si>
    <t>5.56±2.28 (1.1,10.06)</t>
  </si>
  <si>
    <t>-1.3±0.34 (-2,-0.64)</t>
  </si>
  <si>
    <t>0.26±0.28 (-0.29,0.84)</t>
  </si>
  <si>
    <t>1.09±0.98 (-0.7,3.22)</t>
  </si>
  <si>
    <t>-0.12±0.33 (-0.73,0.55)</t>
  </si>
  <si>
    <t>-26.64±138.77 (-301.74,235.81)</t>
  </si>
  <si>
    <t>116.58±139.05 (-145.9,397.24)</t>
  </si>
  <si>
    <t>404.08±268.56 (-86.27,960.71)</t>
  </si>
  <si>
    <t>166.49±110.26 (-32.11,411.22)</t>
  </si>
  <si>
    <t>-16.16±7.75 (-31.96,-1.53)</t>
  </si>
  <si>
    <t>12.53±7.95 (-3.19,28.43)</t>
  </si>
  <si>
    <t>24.76±20.96 (-11.28,70.27)</t>
  </si>
  <si>
    <t>6.97±7.72 (-7.4,23.01)</t>
  </si>
  <si>
    <t>115.91±422.34 (-690.81,980.15)</t>
  </si>
  <si>
    <t>126.62±380.62 (-654.36,855.79)</t>
  </si>
  <si>
    <t>868.49±690.17 (-381.2,2331.95)</t>
  </si>
  <si>
    <t>386.68±300.83 (-150.9,1013.52)</t>
  </si>
  <si>
    <t>-0.5±1.54 (-3.38,2.61)</t>
  </si>
  <si>
    <t>4.82±2.06 (1.09,9.12)</t>
  </si>
  <si>
    <t>5.64±7.05 (-7.98,19.49)</t>
  </si>
  <si>
    <t>2.59±1.91 (-0.96,6.46)</t>
  </si>
  <si>
    <t>-15.65±140.13 (-275.74,285.38)</t>
  </si>
  <si>
    <t>56.17±144.25 (-222.85,355.35)</t>
  </si>
  <si>
    <t>333.15±284.76 (-178.17,934.99)</t>
  </si>
  <si>
    <t>132.69±120.75 (-87.31,395.77)</t>
  </si>
  <si>
    <t>16.85±17.85 (-17.65,56.09)</t>
  </si>
  <si>
    <t>16.39±14.42 (-10.94,45.88)</t>
  </si>
  <si>
    <t>8.17±36.5 (-65.47,79.03)</t>
  </si>
  <si>
    <t>13.33±14.34 (-12.75,44.03)</t>
  </si>
  <si>
    <t>61.8±77.38 (-83.63,234.81)</t>
  </si>
  <si>
    <t>82.4±66.77 (-43.87,218.91)</t>
  </si>
  <si>
    <t>-15.97±150.04 (-325.31,267.5)</t>
  </si>
  <si>
    <t>38.87±55.67 (-65.09,154.28)</t>
  </si>
  <si>
    <t>11.51±10.77 (-7.45,35.55)</t>
  </si>
  <si>
    <t>11.62±8.58 (-4.75,28.75)</t>
  </si>
  <si>
    <t>-7.07±20.01 (-48.75,29.45)</t>
  </si>
  <si>
    <t>4.71±6.94 (-8.31,19.28)</t>
  </si>
  <si>
    <t>0.41±9.21 (-17.65,19.15)</t>
  </si>
  <si>
    <t>18.91±9.88 (0.4,38.67)</t>
  </si>
  <si>
    <t>18.9±10.72 (-1.29,40.42)</t>
  </si>
  <si>
    <t>12.7±5.9 (1.14,24.47)</t>
  </si>
  <si>
    <t>2.79±3.34 (-3.58,9.87)</t>
  </si>
  <si>
    <t>2.04±3.76 (-5.68,9.47)</t>
  </si>
  <si>
    <t>-3.27±5.59 (-14.82,7)</t>
  </si>
  <si>
    <t>0.39±2.2 (-4.27,4.41)</t>
  </si>
  <si>
    <t>27.28±33.92 (-40.07,94.33)</t>
  </si>
  <si>
    <t>18.39±25.57 (-32,70.3)</t>
  </si>
  <si>
    <t>-12.98±39.17 (-92.39,66.12)</t>
  </si>
  <si>
    <t>9.22±17.64 (-25,45)</t>
  </si>
  <si>
    <t>56.68±105.44 (-137.38,290)</t>
  </si>
  <si>
    <t>107.05±71.88 (-25.72,250.4)</t>
  </si>
  <si>
    <t>-82.6±148.08 (-396.41,183.38)</t>
  </si>
  <si>
    <t>21.98±55.7 (-86.43,135.46)</t>
  </si>
  <si>
    <t>14.37±36.77 (-57.57,85.57)</t>
  </si>
  <si>
    <t>76.92±46.79 (-10.8,175.94)</t>
  </si>
  <si>
    <t>42.7±34.2 (-25.47,108.94)</t>
  </si>
  <si>
    <t>45.19±23.58 (-1.29,90.97)</t>
  </si>
  <si>
    <t>10.66±21.98 (-33.94,50.93)</t>
  </si>
  <si>
    <t>41.18±30.08 (-13.25,101.77)</t>
  </si>
  <si>
    <t>40.19±26.8 (-10.68,95.84)</t>
  </si>
  <si>
    <t>30.79±16.24 (-1.04,60.37)</t>
  </si>
  <si>
    <t>0.03±0.03 (-0.04,0.09)</t>
  </si>
  <si>
    <t>0.08±0.07 (-0.05,0.21)</t>
  </si>
  <si>
    <t>0.02±0.06 (-0.1,0.14)</t>
  </si>
  <si>
    <t>0.03±0.02 (-0.02,0.07)</t>
  </si>
  <si>
    <t>0.69±5.28 (-10.47,10.15)</t>
  </si>
  <si>
    <t>6.38±6.31 (-5.19,18.92)</t>
  </si>
  <si>
    <t>7.37±5.94 (-3.82,19.51)</t>
  </si>
  <si>
    <t>4.89±3.71 (-2.41,11.83)</t>
  </si>
  <si>
    <t>17.74±45.68 (-71.14,110.83)</t>
  </si>
  <si>
    <t>69.41±38.81 (-4.79,148.6)</t>
  </si>
  <si>
    <t>9.57±54.16 (-101.49,111.66)</t>
  </si>
  <si>
    <t>30.96±25.47 (-18.87,80.78)</t>
  </si>
  <si>
    <t>-1.21±7.79 (-15.78,15.55)</t>
  </si>
  <si>
    <t>12.53±5.97 (1.34,24.73)</t>
  </si>
  <si>
    <t>-3.91±9.36 (-23.82,12.64)</t>
  </si>
  <si>
    <t>2.38±3.7 (-5.08,9.21)</t>
  </si>
  <si>
    <t>51.53±70.28 (-89.08,194.63)</t>
  </si>
  <si>
    <t>41.2±52.28 (-52.41,156.41)</t>
  </si>
  <si>
    <t>-32.63±84.04 (-219.14,114)</t>
  </si>
  <si>
    <t>16.67±32.06 (-48.25,78.77)</t>
  </si>
  <si>
    <t>3.34±4.71 (-5.62,13.56)</t>
  </si>
  <si>
    <t>6.02±4.87 (-3.72,16.13)</t>
  </si>
  <si>
    <t>-1.02±6.77 (-15.14,11.58)</t>
  </si>
  <si>
    <t>2.68±2.48 (-2.22,7.63)</t>
  </si>
  <si>
    <t>37.9±35.12 (-28.9,111.08)</t>
  </si>
  <si>
    <t>8.55±40.48 (-70.54,93.22)</t>
  </si>
  <si>
    <t>-18.34±52.28 (-132.19,75.76)</t>
  </si>
  <si>
    <t>7.33±18.09 (-29.12,41.76)</t>
  </si>
  <si>
    <t>-6.35±14.33 (-32.45,23.21)</t>
  </si>
  <si>
    <t>27.68±13.49 (3.53,55.7)</t>
  </si>
  <si>
    <t>-1.26±17.72 (-39.69,29.97)</t>
  </si>
  <si>
    <t>7.06±6.95 (-7,20.36)</t>
  </si>
  <si>
    <t>0.46±0.73 (-0.96,2)</t>
  </si>
  <si>
    <t>0.12±0.82 (-1.52,1.83)</t>
  </si>
  <si>
    <t>-0.41±1.12 (-2.77,1.65)</t>
  </si>
  <si>
    <t>0.03±0.44 (-0.87,0.89)</t>
  </si>
  <si>
    <t>-0.22±0.99 (-2.26,1.52)</t>
  </si>
  <si>
    <t>0.62±0.58 (-0.41,1.89)</t>
  </si>
  <si>
    <t>-0.46±0.85 (-2.17,1.16)</t>
  </si>
  <si>
    <t>0.26±0.45 (-0.67,1.09)</t>
  </si>
  <si>
    <t>0.27±0.55 (-0.86,1.33)</t>
  </si>
  <si>
    <t>0.54±0.45 (-0.25,1.52)</t>
  </si>
  <si>
    <t>1.23±0.74 (-0.29,2.73)</t>
  </si>
  <si>
    <t>0.62±0.28 (0.09,1.18)</t>
  </si>
  <si>
    <t>0.31±0.31 (-0.32,0.91)</t>
  </si>
  <si>
    <t>0.7±0.23 (0.27,1.16)</t>
  </si>
  <si>
    <t>-0.2±0.36 (-0.9,0.47)</t>
  </si>
  <si>
    <t>0.36±0.16 (0.04,0.66)</t>
  </si>
  <si>
    <t>0.58±0.36 (-0.15,1.28)</t>
  </si>
  <si>
    <t>0.46±0.42 (-0.34,1.34)</t>
  </si>
  <si>
    <t>2.92±1.14 (0.79,5.35)</t>
  </si>
  <si>
    <t>1.35±0.41 (0.56,2.21)</t>
  </si>
  <si>
    <t>0.67±0.3 (0.09,1.25)</t>
  </si>
  <si>
    <t>-0.01±0.4 (-0.78,0.77)</t>
  </si>
  <si>
    <t>3.2±1.05 (1.18,5.39)</t>
  </si>
  <si>
    <t>1.23±0.34 (0.58,1.92)</t>
  </si>
  <si>
    <t>0.62±0.63 (-0.61,1.9)</t>
  </si>
  <si>
    <t>-0.23±0.61 (-1.47,0.92)</t>
  </si>
  <si>
    <t>-0.94±0.85 (-2.7,0.7)</t>
  </si>
  <si>
    <t>-0.1±0.48 (-1.07,0.84)</t>
  </si>
  <si>
    <t>-0.04±0.32 (-0.68,0.57)</t>
  </si>
  <si>
    <t>0.4±0.29 (-0.15,0.97)</t>
  </si>
  <si>
    <t>0.07±0.54 (-0.97,1.12)</t>
  </si>
  <si>
    <t>0.16±0.25 (-0.32,0.68)</t>
  </si>
  <si>
    <t>0.06±0.28 (-0.5,0.6)</t>
  </si>
  <si>
    <t>0.76±0.27 (0.24,1.3)</t>
  </si>
  <si>
    <t>-0.23±0.75 (-1.54,1.38)</t>
  </si>
  <si>
    <t>0.29±0.31 (-0.28,0.95)</t>
  </si>
  <si>
    <t>-0.17±0.33 (-0.84,0.44)</t>
  </si>
  <si>
    <t>0.79±0.3 (0.2,1.38)</t>
  </si>
  <si>
    <t>1.35±0.86 (-0.31,3.06)</t>
  </si>
  <si>
    <t>0.66±0.31 (0.06,1.26)</t>
  </si>
  <si>
    <t>-0.01±0.36 (-0.76,0.69)</t>
  </si>
  <si>
    <t>0.62±0.44 (-0.2,1.49)</t>
  </si>
  <si>
    <t>-0.41±0.83 (-2.07,1.18)</t>
  </si>
  <si>
    <t>0.09±0.35 (-0.58,0.78)</t>
  </si>
  <si>
    <t>-1.94±1.04 (-4.25,-0.24)</t>
  </si>
  <si>
    <t>0.39±0.35 (-0.3,1.08)</t>
  </si>
  <si>
    <t>0.02±0.7 (-1.34,1.41)</t>
  </si>
  <si>
    <t>-0.51±0.48 (-1.5,0.38)</t>
  </si>
  <si>
    <t>-0.07±0.73 (-1.56,1.31)</t>
  </si>
  <si>
    <t>0.15±0.66 (-1.01,1.57)</t>
  </si>
  <si>
    <t>0.59±0.8 (-1.11,2.06)</t>
  </si>
  <si>
    <t>0.25±0.37 (-0.48,0.97)</t>
  </si>
  <si>
    <t>-0.74±0.36 (-1.47,-0.03)</t>
  </si>
  <si>
    <t>-0.15±0.33 (-0.78,0.51)</t>
  </si>
  <si>
    <t>1.02±0.65 (-0.22,2.35)</t>
  </si>
  <si>
    <t>0.1±0.26 (-0.38,0.66)</t>
  </si>
  <si>
    <t>-0.02±0.82 (-1.92,1.42)</t>
  </si>
  <si>
    <t>-0.12±0.69 (-1.46,1.22)</t>
  </si>
  <si>
    <t>-0.72±0.81 (-2.33,0.82)</t>
  </si>
  <si>
    <t>-0.3±0.62 (-1.58,0.87)</t>
  </si>
  <si>
    <t>-1.71±1.93 (-6.26,1.22)</t>
  </si>
  <si>
    <t>-0.99±1.26 (-3.56,1.32)</t>
  </si>
  <si>
    <t>-1.74±1.32 (-4.58,0.66)</t>
  </si>
  <si>
    <t>-1.47±1.23 (-4.11,0.7)</t>
  </si>
  <si>
    <t>-0.16±0.86 (-2.08,1.31)</t>
  </si>
  <si>
    <t>-0.54±0.75 (-2.01,0.89)</t>
  </si>
  <si>
    <t>-0.72±0.87 (-2.38,0.99)</t>
  </si>
  <si>
    <t>-0.47±0.66 (-1.81,0.79)</t>
  </si>
  <si>
    <t>0.13±1.06 (-2.04,2.11)</t>
  </si>
  <si>
    <t>-1.28±1.04 (-3.55,0.59)</t>
  </si>
  <si>
    <t>-1.41±1.01 (-3.69,0.38)</t>
  </si>
  <si>
    <t>-0.91±0.75 (-2.48,0.43)</t>
  </si>
  <si>
    <t>-0.46±1.43 (-3.59,2)</t>
  </si>
  <si>
    <t>-1.67±1.27 (-4.48,0.54)</t>
  </si>
  <si>
    <t>-1.55±1.09 (-3.97,0.35)</t>
  </si>
  <si>
    <t>-1.28±0.99 (-3.36,0.47)</t>
  </si>
  <si>
    <t>1.76±0.76 (0.21,3.24)</t>
  </si>
  <si>
    <t>1.32±0.63 (0.16,2.62)</t>
  </si>
  <si>
    <t>0.45±0.92 (-1.24,2.4)</t>
  </si>
  <si>
    <t>1.14±0.45 (0.27,2.1)</t>
  </si>
  <si>
    <t>2.89±0.93 (1.21,4.8)</t>
  </si>
  <si>
    <t>2.32±1 (0.53,4.45)</t>
  </si>
  <si>
    <t>-1.32±1.08 (-3.53,0.74)</t>
  </si>
  <si>
    <t>1.15±0.44 (0.32,2.06)</t>
  </si>
  <si>
    <t>0.97±0.35 (0.24,1.66)</t>
  </si>
  <si>
    <t>0.57±0.24 (0.11,1.03)</t>
  </si>
  <si>
    <t>-0.42±0.38 (-1.13,0.35)</t>
  </si>
  <si>
    <t>0.34±0.16 (0.03,0.68)</t>
  </si>
  <si>
    <t>1.19±0.45 (0.3,2.05)</t>
  </si>
  <si>
    <t>0.97±0.41 (0.16,1.79)</t>
  </si>
  <si>
    <t>0.33±0.8 (-1.18,2)</t>
  </si>
  <si>
    <t>0.68±0.29 (0.14,1.28)</t>
  </si>
  <si>
    <t>0.83±0.23 (0.39,1.27)</t>
  </si>
  <si>
    <t>0.12±0.32 (-0.49,0.76)</t>
  </si>
  <si>
    <t>0.32±0.59 (-0.8,1.52)</t>
  </si>
  <si>
    <t>0.33±0.2 (-0.04,0.73)</t>
  </si>
  <si>
    <t>-0.84±0.2 (-1.24,-0.45)</t>
  </si>
  <si>
    <t>0.52±0.18 (0.17,0.86)</t>
  </si>
  <si>
    <t>0.25±0.4 (-0.54,1.08)</t>
  </si>
  <si>
    <t>0.04±0.17 (-0.29,0.39)</t>
  </si>
  <si>
    <t>0.83±0.3 (0.26,1.42)</t>
  </si>
  <si>
    <t>1.22±0.4 (0.49,2.03)</t>
  </si>
  <si>
    <t>-0.6±0.72 (-2.04,0.85)</t>
  </si>
  <si>
    <t>0.52±0.23 (0.09,0.96)</t>
  </si>
  <si>
    <t>-0.47±0.18 (-0.83,-0.12)</t>
  </si>
  <si>
    <t>0.73±0.2 (0.32,1.12)</t>
  </si>
  <si>
    <t>0.31±0.5 (-0.62,1.31)</t>
  </si>
  <si>
    <t>0.2±0.19 (-0.16,0.6)</t>
  </si>
  <si>
    <t>-0.61±0.22 (-1.04,-0.18)</t>
  </si>
  <si>
    <t>0.77±0.23 (0.32,1.21)</t>
  </si>
  <si>
    <t>0.25±0.6 (-0.88,1.47)</t>
  </si>
  <si>
    <t>0.15±0.23 (-0.27,0.63)</t>
  </si>
  <si>
    <t>0.44±0.22 (0.02,0.86)</t>
  </si>
  <si>
    <t>1.36±0.33 (0.72,2.02)</t>
  </si>
  <si>
    <t>-0.5±0.77 (-1.96,1.02)</t>
  </si>
  <si>
    <t>0.35±0.27 (-0.17,0.88)</t>
  </si>
  <si>
    <t>-0.12±0.63 (-1.18,1.27)</t>
  </si>
  <si>
    <t>0.76±0.5 (-0.15,1.82)</t>
  </si>
  <si>
    <t>0.03±0.97 (-1.95,1.99)</t>
  </si>
  <si>
    <t>0.2±0.41 (-0.56,1.04)</t>
  </si>
  <si>
    <t>1.32±0.51 (0.34,2.35)</t>
  </si>
  <si>
    <t>1.33±0.57 (0.27,2.47)</t>
  </si>
  <si>
    <t>-0.58±0.82 (-2.22,1.01)</t>
  </si>
  <si>
    <t>0.66±0.27 (0.13,1.2)</t>
  </si>
  <si>
    <t>-0.92±0.24 (-1.41,-0.45)</t>
  </si>
  <si>
    <t>0.15±0.16 (-0.17,0.49)</t>
  </si>
  <si>
    <t>0.55±0.5 (-0.36,1.63)</t>
  </si>
  <si>
    <t>-0.07±0.19 (-0.42,0.32)</t>
  </si>
  <si>
    <t>-0.09±0.48 (-1.04,0.81)</t>
  </si>
  <si>
    <t>0.36±0.43 (-0.46,1.24)</t>
  </si>
  <si>
    <t>1.12±0.74 (-0.24,2.66)</t>
  </si>
  <si>
    <t>0.51±0.34 (-0.1,1.26)</t>
  </si>
  <si>
    <t>-0.7±0.34 (-1.39,-0.07)</t>
  </si>
  <si>
    <t>0.47±0.3 (-0.12,1.06)</t>
  </si>
  <si>
    <t>0.82±0.7 (-0.37,2.33)</t>
  </si>
  <si>
    <t>0.26±0.29 (-0.28,0.86)</t>
  </si>
  <si>
    <t>0.18±0.67 (-1.1,1.56)</t>
  </si>
  <si>
    <t>0.19±0.58 (-1,1.3)</t>
  </si>
  <si>
    <t>1.33±1.05 (-0.58,3.56)</t>
  </si>
  <si>
    <t>0.6±0.46 (-0.23,1.56)</t>
  </si>
  <si>
    <t>-0.08±0.24 (-0.52,0.4)</t>
  </si>
  <si>
    <t>0.53±0.23 (0.12,1)</t>
  </si>
  <si>
    <t>0.41±0.51 (-0.58,1.42)</t>
  </si>
  <si>
    <t>0.26±0.19 (-0.1,0.65)</t>
  </si>
  <si>
    <t>-0.11±1.02 (-2.02,2.09)</t>
  </si>
  <si>
    <t>0.39±0.99 (-1.53,2.44)</t>
  </si>
  <si>
    <t>2.27±1.94 (-1.21,6.37)</t>
  </si>
  <si>
    <t>0.92±0.84 (-0.61,2.76)</t>
  </si>
  <si>
    <t>1.17±1.24 (-1.22,3.89)</t>
  </si>
  <si>
    <t>1.11±0.98 (-0.74,3.12)</t>
  </si>
  <si>
    <t>0.56±2.5 (-4.48,5.41)</t>
  </si>
  <si>
    <t>0.93±1 (-0.89,3.08)</t>
  </si>
  <si>
    <t>0.76±0.95 (-1.03,2.9)</t>
  </si>
  <si>
    <t>0.95±0.77 (-0.51,2.53)</t>
  </si>
  <si>
    <t>-0.19±1.78 (-3.85,3.17)</t>
  </si>
  <si>
    <t>0.49±0.7 (-0.82,1.95)</t>
  </si>
  <si>
    <t>0.53±0.5 (-0.35,1.65)</t>
  </si>
  <si>
    <t>0.49±0.36 (-0.2,1.21)</t>
  </si>
  <si>
    <t>-0.32±0.89 (-2.18,1.32)</t>
  </si>
  <si>
    <t>0.22±0.33 (-0.39,0.91)</t>
  </si>
  <si>
    <t>0.02±0.4 (-0.77,0.84)</t>
  </si>
  <si>
    <t>0.79±0.41 (0.02,1.62)</t>
  </si>
  <si>
    <t>0.8±0.45 (-0.05,1.71)</t>
  </si>
  <si>
    <t>0.58±0.27 (0.05,1.11)</t>
  </si>
  <si>
    <t>0.59±0.71 (-0.76,2.08)</t>
  </si>
  <si>
    <t>0.41±0.75 (-1.13,1.89)</t>
  </si>
  <si>
    <t>-0.64±1.09 (-2.89,1.36)</t>
  </si>
  <si>
    <t>0.08±0.47 (-0.92,0.94)</t>
  </si>
  <si>
    <t>0.26±0.32 (-0.38,0.88)</t>
  </si>
  <si>
    <t>0.15±0.22 (-0.27,0.59)</t>
  </si>
  <si>
    <t>-0.11±0.34 (-0.79,0.57)</t>
  </si>
  <si>
    <t>0.09±0.17 (-0.24,0.43)</t>
  </si>
  <si>
    <t>0.23±0.43 (-0.56,1.18)</t>
  </si>
  <si>
    <t>0.42±0.28 (-0.1,0.98)</t>
  </si>
  <si>
    <t>-0.33±0.59 (-1.58,0.73)</t>
  </si>
  <si>
    <t>0.09±0.23 (-0.36,0.56)</t>
  </si>
  <si>
    <t>0.1±0.25 (-0.39,0.59)</t>
  </si>
  <si>
    <t>0.51±0.31 (-0.07,1.17)</t>
  </si>
  <si>
    <t>0.29±0.23 (-0.17,0.73)</t>
  </si>
  <si>
    <t>0.31±0.16 (-0.01,0.63)</t>
  </si>
  <si>
    <t>0.2±0.41 (-0.63,0.95)</t>
  </si>
  <si>
    <t>0.74±0.54 (-0.24,1.82)</t>
  </si>
  <si>
    <t>0.73±0.48 (-0.19,1.73)</t>
  </si>
  <si>
    <t>0.58±0.31 (-0.02,1.14)</t>
  </si>
  <si>
    <t>0.36±0.43 (-0.51,1.16)</t>
  </si>
  <si>
    <t>0.63±0.55 (-0.4,1.73)</t>
  </si>
  <si>
    <t>0.23±0.59 (-0.94,1.39)</t>
  </si>
  <si>
    <t>0.37±0.32 (-0.26,0.95)</t>
  </si>
  <si>
    <t>0.06±0.46 (-0.91,0.88)</t>
  </si>
  <si>
    <t>0.53±0.53 (-0.43,1.58)</t>
  </si>
  <si>
    <t>0.62±0.5 (-0.32,1.64)</t>
  </si>
  <si>
    <t>0.43±0.32 (-0.21,1.03)</t>
  </si>
  <si>
    <t>0.17±0.43 (-0.67,1.04)</t>
  </si>
  <si>
    <t>0.62±0.35 (-0.04,1.33)</t>
  </si>
  <si>
    <t>0.09±0.5 (-0.94,1.03)</t>
  </si>
  <si>
    <t>0.3±0.25 (-0.18,0.78)</t>
  </si>
  <si>
    <t>-0.06±0.37 (-0.75,0.73)</t>
  </si>
  <si>
    <t>0.56±0.27 (0.06,1.1)</t>
  </si>
  <si>
    <t>-0.18±0.43 (-1.08,0.57)</t>
  </si>
  <si>
    <t>0.11±0.18 (-0.24,0.44)</t>
  </si>
  <si>
    <t>0.23±0.31 (-0.39,0.86)</t>
  </si>
  <si>
    <t>0.17±0.22 (-0.22,0.65)</t>
  </si>
  <si>
    <t>-0.14±0.36 (-0.93,0.48)</t>
  </si>
  <si>
    <t>0.08±0.15 (-0.22,0.36)</t>
  </si>
  <si>
    <t>0.19±0.27 (-0.32,0.77)</t>
  </si>
  <si>
    <t>0.33±0.27 (-0.2,0.88)</t>
  </si>
  <si>
    <t>-0.06±0.37 (-0.82,0.63)</t>
  </si>
  <si>
    <t>0.15±0.14 (-0.13,0.44)</t>
  </si>
  <si>
    <t>0.33±0.3 (-0.25,0.96)</t>
  </si>
  <si>
    <t>0.07±0.33 (-0.58,0.77)</t>
  </si>
  <si>
    <t>-0.15±0.43 (-1.09,0.63)</t>
  </si>
  <si>
    <t>0.06±0.16 (-0.25,0.37)</t>
  </si>
  <si>
    <t>-0.12±0.27 (-0.61,0.44)</t>
  </si>
  <si>
    <t>0.5±0.24 (0.06,1.01)</t>
  </si>
  <si>
    <t>-0.02±0.31 (-0.69,0.52)</t>
  </si>
  <si>
    <t>0.13±0.13 (-0.13,0.39)</t>
  </si>
  <si>
    <t>0.28±0.45 (-0.6,1.25)</t>
  </si>
  <si>
    <t>0.07±0.48 (-0.88,1.06)</t>
  </si>
  <si>
    <t>-0.24±0.66 (-1.64,0.98)</t>
  </si>
  <si>
    <t>0.02±0.28 (-0.55,0.56)</t>
  </si>
  <si>
    <t>Boreal (n=428)</t>
  </si>
  <si>
    <t>Boreal (n=464)</t>
  </si>
  <si>
    <t>Boreal (n=5)</t>
  </si>
  <si>
    <t>Temperate (n=869)</t>
  </si>
  <si>
    <t>Temperate (n=995)</t>
  </si>
  <si>
    <t>Temperate (n=269)</t>
  </si>
  <si>
    <t>Tropical (n=0)</t>
  </si>
  <si>
    <t>Tropical (n=13)</t>
  </si>
  <si>
    <t>Tropical (n=56)</t>
  </si>
  <si>
    <t>subtotal</t>
  </si>
  <si>
    <t>125.66±108.9 (-92.65,330.67)</t>
  </si>
  <si>
    <t>105.92±70.9 (-27.22,250.5)</t>
  </si>
  <si>
    <t>208.93±87.44 (39.42,390.4)</t>
  </si>
  <si>
    <t>175.03±56.28 (66.56,290.92)</t>
  </si>
  <si>
    <t>-6.87±101.91 (-211.12,181.69)</t>
  </si>
  <si>
    <t>193.32±89.57 (22.78,374.77)</t>
  </si>
  <si>
    <t>37.7±142.96 (-231.31,318.8)</t>
  </si>
  <si>
    <t>89.55±80.99 (-61.92,260.79)</t>
  </si>
  <si>
    <t>-178.14±678.64 (-1711.96,970.83)</t>
  </si>
  <si>
    <t>-395.16±581.7 (-1528.56,706.68)</t>
  </si>
  <si>
    <t>-616.34±567.72 (-1824.9,465.96)</t>
  </si>
  <si>
    <t>-412.92±489.27 (-1432.22,496.19)</t>
  </si>
  <si>
    <t>2152.51±691.46 (862.39,3580.25)</t>
  </si>
  <si>
    <t>1848.93±765.77 (463.66,3441.94)</t>
  </si>
  <si>
    <t>-969.28±944.98 (-2851.27,850.36)</t>
  </si>
  <si>
    <t>972.5±365.45 (282.79,1739.74)</t>
  </si>
  <si>
    <t>-75.88±33.08 (-141.14,-10.62)</t>
  </si>
  <si>
    <t>208.34±51.46 (106.85,312.16)</t>
  </si>
  <si>
    <t>53.79±171.07 (-276.93,395.6)</t>
  </si>
  <si>
    <t>58.15±50.88 (-35.78,162.93)</t>
  </si>
  <si>
    <t>56.95±676.26 (-1254.82,1415.74)</t>
  </si>
  <si>
    <t>316.71±640.58 (-972.21,1583.42)</t>
  </si>
  <si>
    <t>1636.13±1193.79 (-534.77,4151.51)</t>
  </si>
  <si>
    <t>695.42±511.02 (-240.21,1743.11)</t>
  </si>
  <si>
    <t>93.35±112.64 (-111.69,345.54)</t>
  </si>
  <si>
    <t>131.36±93.82 (-50.5,321.88)</t>
  </si>
  <si>
    <t>0.75±215.44 (-446.18,407.95)</t>
  </si>
  <si>
    <t>70±79.31 (-75.81,239.02)</t>
  </si>
  <si>
    <t>126.23±200.64 (-239.69,545.12)</t>
  </si>
  <si>
    <t>331.94±180.96 (-0.91,714.33)</t>
  </si>
  <si>
    <t>0.36±241.89 (-517.85,437.8)</t>
  </si>
  <si>
    <t>145.43±107.34 (-72.49,347.73)</t>
  </si>
  <si>
    <t>86.87±108.43 (-117.22,317.63)</t>
  </si>
  <si>
    <t>83.58±95.09 (-85.61,294.55)</t>
  </si>
  <si>
    <t>-53.66±148.57 (-389.14,194.34)</t>
  </si>
  <si>
    <t>33.76±48.38 (-66.3,131.7)</t>
  </si>
  <si>
    <t>Global Total</t>
  </si>
  <si>
    <t>2386.38±1376.3 (-458.71,5000.99)</t>
  </si>
  <si>
    <t>2820.94±1278.41 (390.98,5329.97)</t>
  </si>
  <si>
    <t>295.53±1848.25 (-3164.78,4065.57)</t>
  </si>
  <si>
    <t>Boreal Young Forest</t>
  </si>
  <si>
    <t>Temperate Young Forest</t>
  </si>
  <si>
    <t>Tropical Young Forest</t>
  </si>
  <si>
    <t>Boreal Old Forest</t>
  </si>
  <si>
    <t>Temperate Old Forest</t>
  </si>
  <si>
    <t>Tropical Old Forest</t>
  </si>
  <si>
    <t>Boreal Grassland</t>
  </si>
  <si>
    <t>Temperate Grassland</t>
  </si>
  <si>
    <t>Tropical Grassland</t>
  </si>
  <si>
    <t>All Old Forest</t>
  </si>
  <si>
    <t>All Young Forest</t>
  </si>
  <si>
    <t>All Grassland</t>
  </si>
  <si>
    <t>Database name</t>
  </si>
  <si>
    <t>Download link</t>
  </si>
  <si>
    <t>Download date</t>
  </si>
  <si>
    <t>Citation DOI</t>
  </si>
  <si>
    <t>ISRaD</t>
  </si>
  <si>
    <t>https://soilradiocarbon.org/database/</t>
  </si>
  <si>
    <t>https://doi.org/10.5194/essd-12-61-2020</t>
  </si>
  <si>
    <t>ROMANCE v1.0</t>
  </si>
  <si>
    <t>https://figshare.com/articles/dataset/Raw_data_and_metadata/11704491?file=23832752</t>
  </si>
  <si>
    <t>https://doi.org/10.6084/m9.figshare.11704491.v7  </t>
  </si>
  <si>
    <t>NEON</t>
  </si>
  <si>
    <t>https://data.neonscience.org/data-products/DP1.10086.001 </t>
  </si>
  <si>
    <t>https://doi.org/10.48443/fk4j-ax76 </t>
  </si>
  <si>
    <t>Shaw et al. 2018 (Canadian upland)</t>
  </si>
  <si>
    <t>https://esajournals.onlinelibrary.wiley.com/doi/10.1002/ecy.2159 </t>
  </si>
  <si>
    <t>https://doi.org/10.1002/ecy.2159 </t>
  </si>
  <si>
    <t>SoDaH</t>
  </si>
  <si>
    <t>https://cosima.nceas.ucsb.edu/lter-som/ </t>
  </si>
  <si>
    <t>https://doi.org/10.5194/essd-13-1843-2021 </t>
  </si>
  <si>
    <t>FIA</t>
  </si>
  <si>
    <t>https://research.fs.usda.gov/products/dataandtools/tools/fia-datamart </t>
  </si>
  <si>
    <t>https://doi.org/10.7809/b-e.00079 </t>
  </si>
  <si>
    <t>ICP forests</t>
  </si>
  <si>
    <t>http://icp-forests.net/page/data-requests </t>
  </si>
  <si>
    <t>https://doi.org/10.3220/ICPTR1656330928000 </t>
  </si>
  <si>
    <t>China Ecosystem Research Network</t>
  </si>
  <si>
    <t>https://www.nesdc.org.cn/sdo/list </t>
  </si>
  <si>
    <t>Canadian NFI</t>
  </si>
  <si>
    <t>https://nfi.nfis.org/en/datarequest </t>
  </si>
  <si>
    <t>https://doi.org/10.5558/tfc81214-2 </t>
  </si>
  <si>
    <t>Nutrient Network</t>
  </si>
  <si>
    <t>https://nutnet.org/data </t>
  </si>
  <si>
    <t>https://doi.org/10.1111/2041-210X.12125 </t>
  </si>
  <si>
    <t>LUCAS topsoil survey (2009, 2012, 2015, 2018)</t>
  </si>
  <si>
    <t>https://esdac.jrc.ec.europa.eu/content/lucas-2018-topsoil-data </t>
  </si>
  <si>
    <t>https://bsssjournals.onlinelibrary.wiley.com/doi/10.1111/ejss.12499 </t>
  </si>
  <si>
    <r>
      <t>Published studies</t>
    </r>
    <r>
      <rPr>
        <sz val="12"/>
        <color rgb="FF212121"/>
        <rFont val="Times New Roman"/>
        <family val="1"/>
      </rPr>
      <t xml:space="preserve"> from references (</t>
    </r>
    <r>
      <rPr>
        <i/>
        <sz val="12"/>
        <color rgb="FF212121"/>
        <rFont val="Times New Roman"/>
        <family val="1"/>
      </rPr>
      <t>31</t>
    </r>
    <r>
      <rPr>
        <sz val="12"/>
        <color rgb="FF212121"/>
        <rFont val="Times New Roman"/>
        <family val="1"/>
      </rPr>
      <t xml:space="preserve">, </t>
    </r>
    <r>
      <rPr>
        <i/>
        <sz val="12"/>
        <color rgb="FF212121"/>
        <rFont val="Times New Roman"/>
        <family val="1"/>
      </rPr>
      <t>41</t>
    </r>
    <r>
      <rPr>
        <sz val="12"/>
        <color rgb="FF212121"/>
        <rFont val="Times New Roman"/>
        <family val="1"/>
      </rPr>
      <t xml:space="preserve">, </t>
    </r>
    <r>
      <rPr>
        <i/>
        <sz val="12"/>
        <color rgb="FF212121"/>
        <rFont val="Times New Roman"/>
        <family val="1"/>
      </rPr>
      <t>48</t>
    </r>
    <r>
      <rPr>
        <sz val="12"/>
        <color rgb="FF212121"/>
        <rFont val="Times New Roman"/>
        <family val="1"/>
      </rPr>
      <t xml:space="preserve">, </t>
    </r>
    <r>
      <rPr>
        <i/>
        <sz val="12"/>
        <color rgb="FF212121"/>
        <rFont val="Times New Roman"/>
        <family val="1"/>
      </rPr>
      <t>70–85</t>
    </r>
    <r>
      <rPr>
        <sz val="12"/>
        <color rgb="FF212121"/>
        <rFont val="Times New Roman"/>
        <family val="1"/>
      </rPr>
      <t xml:space="preserve">) were </t>
    </r>
    <r>
      <rPr>
        <sz val="12"/>
        <color rgb="FF000000"/>
        <rFont val="Times New Roman"/>
        <family val="1"/>
      </rPr>
      <t>included in the dataset</t>
    </r>
  </si>
  <si>
    <t>Soil component of sink/flux</t>
  </si>
  <si>
    <t>GCB estimate of land sink/flux</t>
  </si>
  <si>
    <t>GCB residual land sink/flux</t>
  </si>
  <si>
    <t>Soil's contribution to land sink/flux</t>
  </si>
  <si>
    <t>Land sink (SLAND)</t>
  </si>
  <si>
    <t>1.98 ± 0.67†</t>
  </si>
  <si>
    <t>2.91 ± 0.73§</t>
  </si>
  <si>
    <t>2.75 ± 0.9^</t>
  </si>
  <si>
    <t>68%-72%</t>
  </si>
  <si>
    <t>Net land flux (NetLAND)</t>
  </si>
  <si>
    <t>1.41 ± 0.87‡</t>
  </si>
  <si>
    <t>1.49 ± 0.8#</t>
  </si>
  <si>
    <t>1.33 ± 0.57*</t>
  </si>
  <si>
    <t>96%-106%</t>
  </si>
  <si>
    <t>Equations:</t>
  </si>
  <si>
    <r>
      <t>† SLAND</t>
    </r>
    <r>
      <rPr>
        <vertAlign val="subscript"/>
        <sz val="7.2"/>
        <color rgb="FF000000"/>
        <rFont val="Times New Roman"/>
        <family val="1"/>
      </rPr>
      <t>soil</t>
    </r>
    <r>
      <rPr>
        <sz val="10"/>
        <color rgb="FF000000"/>
        <rFont val="Times New Roman"/>
        <family val="1"/>
      </rPr>
      <t xml:space="preserve"> = ΔSOC</t>
    </r>
    <r>
      <rPr>
        <vertAlign val="subscript"/>
        <sz val="7.2"/>
        <color rgb="FF000000"/>
        <rFont val="Times New Roman"/>
        <family val="1"/>
      </rPr>
      <t>old forest</t>
    </r>
    <r>
      <rPr>
        <sz val="10"/>
        <color rgb="FF000000"/>
        <rFont val="Times New Roman"/>
        <family val="1"/>
      </rPr>
      <t xml:space="preserve"> + ΔSOC</t>
    </r>
    <r>
      <rPr>
        <vertAlign val="subscript"/>
        <sz val="7.2"/>
        <color rgb="FF000000"/>
        <rFont val="Times New Roman"/>
        <family val="1"/>
      </rPr>
      <t>grassland</t>
    </r>
  </si>
  <si>
    <r>
      <t>‡ NetLAND</t>
    </r>
    <r>
      <rPr>
        <vertAlign val="subscript"/>
        <sz val="7.2"/>
        <color rgb="FF000000"/>
        <rFont val="Times New Roman"/>
        <family val="1"/>
      </rPr>
      <t>soil</t>
    </r>
    <r>
      <rPr>
        <sz val="10"/>
        <color rgb="FF000000"/>
        <rFont val="Times New Roman"/>
        <family val="1"/>
      </rPr>
      <t xml:space="preserve"> = SLAND</t>
    </r>
    <r>
      <rPr>
        <vertAlign val="subscript"/>
        <sz val="7.2"/>
        <color rgb="FF000000"/>
        <rFont val="Times New Roman"/>
        <family val="1"/>
      </rPr>
      <t>soil</t>
    </r>
    <r>
      <rPr>
        <sz val="10"/>
        <color rgb="FF000000"/>
        <rFont val="Times New Roman"/>
        <family val="1"/>
      </rPr>
      <t xml:space="preserve"> - ELUC</t>
    </r>
    <r>
      <rPr>
        <vertAlign val="subscript"/>
        <sz val="7.2"/>
        <color rgb="FF000000"/>
        <rFont val="Times New Roman"/>
        <family val="1"/>
      </rPr>
      <t>soil</t>
    </r>
  </si>
  <si>
    <t># NetLAND = SLAND - ELUC</t>
  </si>
  <si>
    <r>
      <t>^ SLAND</t>
    </r>
    <r>
      <rPr>
        <vertAlign val="subscript"/>
        <sz val="7.2"/>
        <color rgb="FF000000"/>
        <rFont val="Times New Roman"/>
        <family val="1"/>
      </rPr>
      <t>residual</t>
    </r>
    <r>
      <rPr>
        <sz val="10"/>
        <color rgb="FF000000"/>
        <rFont val="Times New Roman"/>
        <family val="1"/>
      </rPr>
      <t xml:space="preserve"> = EFOS + ELUC - Cement carbonation sink - GATM - SOCEAN</t>
    </r>
  </si>
  <si>
    <r>
      <t>* NetLAND</t>
    </r>
    <r>
      <rPr>
        <vertAlign val="subscript"/>
        <sz val="7.2"/>
        <color rgb="FF000000"/>
        <rFont val="Times New Roman"/>
        <family val="1"/>
      </rPr>
      <t>residual</t>
    </r>
    <r>
      <rPr>
        <sz val="10"/>
        <color rgb="FF000000"/>
        <rFont val="Times New Roman"/>
        <family val="1"/>
      </rPr>
      <t xml:space="preserve"> = EFOS - Cement carbonation sink - GATM - SOCEAN</t>
    </r>
  </si>
  <si>
    <t>Accounting from observational studies:</t>
  </si>
  <si>
    <r>
      <t>NetLAND</t>
    </r>
    <r>
      <rPr>
        <vertAlign val="subscript"/>
        <sz val="7.2"/>
        <color rgb="FF000000"/>
        <rFont val="Times New Roman"/>
        <family val="1"/>
      </rPr>
      <t>soil</t>
    </r>
    <r>
      <rPr>
        <sz val="10"/>
        <color rgb="FF000000"/>
        <rFont val="Times New Roman"/>
        <family val="1"/>
      </rPr>
      <t xml:space="preserve"> (this study) + NetLAND</t>
    </r>
    <r>
      <rPr>
        <vertAlign val="subscript"/>
        <sz val="7.2"/>
        <color rgb="FF000000"/>
        <rFont val="Times New Roman"/>
        <family val="1"/>
      </rPr>
      <t>biomass</t>
    </r>
    <r>
      <rPr>
        <sz val="10"/>
        <color rgb="FF000000"/>
        <rFont val="Times New Roman"/>
        <family val="1"/>
      </rPr>
      <t xml:space="preserve"> (Bar-On et al. 2025) ≈ NetLAND</t>
    </r>
  </si>
  <si>
    <t>1.41 (± 0.87) + 0.02 (± 0.3) = 1.43 ± 0.92</t>
  </si>
  <si>
    <t>GCB: Global Carbon Budget, SLAND: land sink, NetLAND: net land flux, E</t>
  </si>
  <si>
    <t>1826.15±904.32 (39.57,3612.64)</t>
  </si>
  <si>
    <t xml:space="preserve">GCB: Global Carbon Budget, SLAND: land sink, NetLAND: net land flux, ELUC: land-use change emission, EFOS: fossil fuel emissions, GATM: atmospheric growth, SOCEAN: ocean sink. All uncertainty propagation in equations above were calculated in quadrature. † SLANDSoil is from this study as the SOC sink of old forests and grasslands, excluding the impact of young forests. Uncertainty represents one posterior standard deviation. ‡ ELUCSoil is derived from Table 5 of Houghton and Castanho (2023) (27), valued at 0.57 PgC yr-1 with 100% assumed uncertainty. §,#,^,* Global Carbon Budget (GCB) terms are all from Friedlingstein et al. (2024) (1), averaged from 1992 to 2020. Uncertainty represents one standard deviation. </t>
  </si>
  <si>
    <t>Model formula:</t>
  </si>
  <si>
    <t>Fixed coefficients</t>
  </si>
  <si>
    <t>1st basis coefficient of t2(year, MAT), young forest</t>
  </si>
  <si>
    <t>2nd basis coefficient of t2(year, MAT), young forest</t>
  </si>
  <si>
    <t>3rd basis coefficient of t2(year, MAT), young forest</t>
  </si>
  <si>
    <t>1st basis coefficient of t2(year, MAT), old forest</t>
  </si>
  <si>
    <t>2nd basis coefficient of t2(year, MAT), old forest</t>
  </si>
  <si>
    <t>3rd basis coefficient of t2(year, MAT), old forest</t>
  </si>
  <si>
    <t>1st basis coefficient of t2(year, MAT), grassland</t>
  </si>
  <si>
    <t>2nd basis coefficient of t2(year, MAT), grassland</t>
  </si>
  <si>
    <t>3rd basis coefficient of t2(year, MAT), grassland</t>
  </si>
  <si>
    <t>1st basis coefficient of t2(year, MAP), young forest</t>
  </si>
  <si>
    <t>2nd basis coefficient of t2(year, MAP), young forest</t>
  </si>
  <si>
    <t>3rd basis coefficient of t2(year, MAP), young forest</t>
  </si>
  <si>
    <t>1st basis coefficient of t2(year, MAP), old forest</t>
  </si>
  <si>
    <t>2nd basis coefficient of t2(year, MAP), old forest</t>
  </si>
  <si>
    <t>3rd basis coefficient of t2(year, MAP), old forest</t>
  </si>
  <si>
    <t>1st basis coefficient of t2(year, MAP), grassland</t>
  </si>
  <si>
    <t>2nd basis coefficient of t2(year, MAP), grassland</t>
  </si>
  <si>
    <t>3rd basis coefficientof t2(year, MAP), grassland</t>
  </si>
  <si>
    <t>1st basis coefficient of s(year, by=soil_nitrogen)</t>
  </si>
  <si>
    <t>2nd basis coefficient of s(year, by=soil_nitrogen)</t>
  </si>
  <si>
    <t>1st basis coefficient of s(year, by=soil_clay)</t>
  </si>
  <si>
    <t>2nd basis coefficient of s(year, by=soil_clay)</t>
  </si>
  <si>
    <t>1st basis coefficient of s(year, by=soil_ph)</t>
  </si>
  <si>
    <t>2nd basis coefficient of s(year, by=soil_ph)</t>
  </si>
  <si>
    <t>t2yearMAT:land_coveryoungforest_1</t>
  </si>
  <si>
    <t>t2yearMAT:land_coveryoungforest_2</t>
  </si>
  <si>
    <t>t2yearMAT:land_coveryoungforest_3</t>
  </si>
  <si>
    <t>t2yearMAT:land_coveroldforest_1</t>
  </si>
  <si>
    <t>t2yearMAT:land_coveroldforest_2</t>
  </si>
  <si>
    <t>t2yearMAT:land_coveroldforest_3</t>
  </si>
  <si>
    <t>t2yearMAT:land_covergrassland_1</t>
  </si>
  <si>
    <t>t2yearMAT:land_covergrassland_2</t>
  </si>
  <si>
    <t>t2yearMAT:land_covergrassland_3</t>
  </si>
  <si>
    <t>t2yearMAP:land_coveryoungforest_1</t>
  </si>
  <si>
    <t>t2yearMAP:land_coveryoungforest_2</t>
  </si>
  <si>
    <t>t2yearMAP:land_coveryoungforest_3</t>
  </si>
  <si>
    <t>t2yearMAP:land_coveroldforest_1</t>
  </si>
  <si>
    <t>t2yearMAP:land_coveroldforest_2</t>
  </si>
  <si>
    <t>t2yearMAP:land_coveroldforest_3</t>
  </si>
  <si>
    <t>t2yearMAP:land_covergrassland_1</t>
  </si>
  <si>
    <t>t2yearMAP:land_covergrassland_2</t>
  </si>
  <si>
    <t>t2yearMAP:land_covergrassland_3</t>
  </si>
  <si>
    <t>syear:soil_nitrogen_1</t>
  </si>
  <si>
    <t>syear:soil_nitrogen_2</t>
  </si>
  <si>
    <t>syear:soil_clay_1</t>
  </si>
  <si>
    <t>syear:soil_clay_2</t>
  </si>
  <si>
    <t>syear:soil_ph_1</t>
  </si>
  <si>
    <t>syear:soil_ph_2</t>
  </si>
  <si>
    <t>Description</t>
  </si>
  <si>
    <t>SOC_stock_log ~ 
  land_cover + t2(year, MAT, by=land_cover) + t2(year, MAP, by=land_cover) +
  s(year, by=soil_nitrogen) + s(year, by=soil_clay) + s(year, by=soil_ph) +
  (1 | siteID) + (1 | plotID)</t>
  </si>
  <si>
    <t>Difference between the intercept of old forest vs. young forest</t>
  </si>
  <si>
    <t>Difference between the intercept of grassland vs. young forest</t>
  </si>
  <si>
    <t>All young forests (n=1297)</t>
  </si>
  <si>
    <t>All old forests (n=1472)</t>
  </si>
  <si>
    <t>All grasslands (n=330)</t>
  </si>
  <si>
    <t>Global total (n=3099)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</si>
</sst>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sz val="11"/>
      <name val="Lucida Grande"/>
      <family val="2"/>
    </font>
    <font>
      <sz val="12"/>
      <color rgb="FF000000"/>
      <name val="Calibri"/>
      <family val="2"/>
      <scheme val="minor"/>
    </font>
    <font>
      <sz val="11"/>
      <color rgb="FFC5C8C6"/>
      <name val="Lucida Grande"/>
      <family val="2"/>
    </font>
    <font>
      <sz val="11"/>
      <color rgb="FFFFFFFF"/>
      <name val="Lucida Grande"/>
      <family val="2"/>
    </font>
    <font>
      <sz val="12"/>
      <name val="Calibri"/>
      <family val="2"/>
      <scheme val="minor"/>
    </font>
    <font>
      <sz val="11"/>
      <color theme="1"/>
      <name val="Lucida Grande"/>
      <family val="2"/>
    </font>
    <font>
      <sz val="8"/>
      <name val="Calibri"/>
      <family val="2"/>
      <scheme val="minor"/>
    </font>
    <font>
      <sz val="12"/>
      <color theme="1"/>
      <name val="Lucida Grande"/>
      <family val="2"/>
    </font>
    <font>
      <sz val="12"/>
      <color theme="9"/>
      <name val="Lucida Grande"/>
      <family val="2"/>
    </font>
    <font>
      <b/>
      <sz val="11"/>
      <color theme="1"/>
      <name val="Lucida Grande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Lucida Grande"/>
      <family val="2"/>
    </font>
    <font>
      <sz val="10"/>
      <color theme="1"/>
      <name val="Arial"/>
      <family val="2"/>
    </font>
    <font>
      <b/>
      <sz val="11"/>
      <color theme="4"/>
      <name val="Lucida Grande"/>
      <family val="2"/>
    </font>
    <font>
      <b/>
      <sz val="11"/>
      <color rgb="FFC00000"/>
      <name val="Lucida Grande"/>
      <family val="2"/>
    </font>
    <font>
      <b/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212121"/>
      <name val="Times New Roman"/>
      <family val="1"/>
    </font>
    <font>
      <i/>
      <sz val="12"/>
      <color rgb="FF21212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vertAlign val="subscript"/>
      <sz val="7.2"/>
      <color rgb="FF000000"/>
      <name val="Times New Roman"/>
      <family val="1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2" fontId="1" fillId="0" borderId="0" xfId="0" applyNumberFormat="1" applyFont="1"/>
    <xf numFmtId="2" fontId="0" fillId="0" borderId="0" xfId="0" applyNumberFormat="1"/>
    <xf numFmtId="0" fontId="0" fillId="0" borderId="3" xfId="0" applyBorder="1"/>
    <xf numFmtId="2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1" fontId="6" fillId="0" borderId="0" xfId="0" applyNumberFormat="1" applyFont="1"/>
    <xf numFmtId="2" fontId="1" fillId="0" borderId="0" xfId="0" applyNumberFormat="1" applyFont="1" applyAlignment="1">
      <alignment horizontal="right"/>
    </xf>
    <xf numFmtId="2" fontId="2" fillId="0" borderId="0" xfId="0" applyNumberFormat="1" applyFont="1"/>
    <xf numFmtId="11" fontId="3" fillId="0" borderId="0" xfId="0" applyNumberFormat="1" applyFont="1"/>
    <xf numFmtId="2" fontId="0" fillId="0" borderId="0" xfId="0" applyNumberFormat="1" applyAlignment="1">
      <alignment horizontal="right"/>
    </xf>
    <xf numFmtId="0" fontId="6" fillId="0" borderId="3" xfId="0" applyFont="1" applyBorder="1"/>
    <xf numFmtId="0" fontId="6" fillId="0" borderId="2" xfId="0" applyFont="1" applyBorder="1"/>
    <xf numFmtId="2" fontId="8" fillId="0" borderId="1" xfId="0" applyNumberFormat="1" applyFont="1" applyBorder="1"/>
    <xf numFmtId="0" fontId="8" fillId="0" borderId="0" xfId="0" applyFont="1"/>
    <xf numFmtId="0" fontId="8" fillId="0" borderId="1" xfId="0" applyFont="1" applyBorder="1"/>
    <xf numFmtId="0" fontId="8" fillId="0" borderId="3" xfId="0" applyFont="1" applyBorder="1"/>
    <xf numFmtId="2" fontId="6" fillId="0" borderId="0" xfId="0" applyNumberFormat="1" applyFont="1" applyAlignment="1">
      <alignment horizontal="right"/>
    </xf>
    <xf numFmtId="2" fontId="6" fillId="0" borderId="3" xfId="0" applyNumberFormat="1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10" fontId="2" fillId="0" borderId="0" xfId="0" applyNumberFormat="1" applyFont="1"/>
    <xf numFmtId="0" fontId="10" fillId="0" borderId="0" xfId="0" applyFont="1"/>
    <xf numFmtId="2" fontId="8" fillId="0" borderId="0" xfId="0" applyNumberFormat="1" applyFont="1"/>
    <xf numFmtId="0" fontId="9" fillId="0" borderId="0" xfId="0" applyFont="1"/>
    <xf numFmtId="0" fontId="5" fillId="0" borderId="0" xfId="0" applyFont="1"/>
    <xf numFmtId="2" fontId="5" fillId="0" borderId="0" xfId="0" applyNumberFormat="1" applyFont="1"/>
    <xf numFmtId="2" fontId="1" fillId="0" borderId="3" xfId="0" applyNumberFormat="1" applyFont="1" applyBorder="1"/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left"/>
    </xf>
    <xf numFmtId="0" fontId="13" fillId="0" borderId="0" xfId="0" applyFont="1"/>
    <xf numFmtId="2" fontId="5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/>
    <xf numFmtId="0" fontId="1" fillId="0" borderId="3" xfId="0" applyFont="1" applyBorder="1"/>
    <xf numFmtId="0" fontId="14" fillId="0" borderId="1" xfId="0" applyFont="1" applyBorder="1"/>
    <xf numFmtId="0" fontId="11" fillId="0" borderId="1" xfId="0" applyFont="1" applyBorder="1"/>
    <xf numFmtId="2" fontId="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/>
    <xf numFmtId="0" fontId="12" fillId="0" borderId="0" xfId="0" applyFont="1"/>
    <xf numFmtId="11" fontId="1" fillId="0" borderId="0" xfId="0" applyNumberFormat="1" applyFont="1"/>
    <xf numFmtId="0" fontId="1" fillId="0" borderId="2" xfId="0" applyFont="1" applyBorder="1"/>
    <xf numFmtId="2" fontId="1" fillId="0" borderId="2" xfId="0" applyNumberFormat="1" applyFont="1" applyBorder="1"/>
    <xf numFmtId="0" fontId="11" fillId="0" borderId="0" xfId="0" applyFont="1"/>
    <xf numFmtId="0" fontId="0" fillId="0" borderId="0" xfId="0" applyAlignment="1">
      <alignment vertical="center"/>
    </xf>
    <xf numFmtId="0" fontId="15" fillId="0" borderId="0" xfId="0" applyFont="1"/>
    <xf numFmtId="9" fontId="15" fillId="0" borderId="0" xfId="0" applyNumberFormat="1" applyFont="1"/>
    <xf numFmtId="0" fontId="8" fillId="0" borderId="2" xfId="0" applyFont="1" applyBorder="1"/>
    <xf numFmtId="2" fontId="1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2" fontId="6" fillId="0" borderId="2" xfId="0" applyNumberFormat="1" applyFont="1" applyBorder="1" applyAlignment="1">
      <alignment horizontal="right"/>
    </xf>
    <xf numFmtId="0" fontId="16" fillId="0" borderId="0" xfId="0" applyFont="1"/>
    <xf numFmtId="0" fontId="16" fillId="0" borderId="2" xfId="0" applyFont="1" applyBorder="1"/>
    <xf numFmtId="0" fontId="17" fillId="0" borderId="1" xfId="0" applyFont="1" applyBorder="1"/>
    <xf numFmtId="2" fontId="16" fillId="0" borderId="0" xfId="0" applyNumberFormat="1" applyFont="1"/>
    <xf numFmtId="2" fontId="18" fillId="0" borderId="0" xfId="0" applyNumberFormat="1" applyFont="1"/>
    <xf numFmtId="0" fontId="0" fillId="0" borderId="2" xfId="0" applyBorder="1"/>
    <xf numFmtId="0" fontId="20" fillId="0" borderId="0" xfId="0" applyFont="1"/>
    <xf numFmtId="0" fontId="21" fillId="0" borderId="0" xfId="0" applyFont="1"/>
    <xf numFmtId="0" fontId="19" fillId="0" borderId="0" xfId="1"/>
    <xf numFmtId="15" fontId="21" fillId="0" borderId="0" xfId="0" applyNumberFormat="1" applyFont="1"/>
    <xf numFmtId="0" fontId="22" fillId="0" borderId="0" xfId="0" applyFont="1"/>
    <xf numFmtId="0" fontId="15" fillId="0" borderId="0" xfId="0" applyFont="1" applyAlignment="1">
      <alignment wrapText="1"/>
    </xf>
    <xf numFmtId="0" fontId="0" fillId="0" borderId="5" xfId="0" applyBorder="1" applyAlignment="1">
      <alignment wrapText="1"/>
    </xf>
    <xf numFmtId="0" fontId="24" fillId="0" borderId="5" xfId="0" applyFont="1" applyBorder="1" applyAlignment="1">
      <alignment wrapText="1"/>
    </xf>
    <xf numFmtId="0" fontId="25" fillId="0" borderId="6" xfId="0" applyFont="1" applyBorder="1"/>
    <xf numFmtId="0" fontId="0" fillId="0" borderId="7" xfId="0" applyBorder="1"/>
    <xf numFmtId="0" fontId="24" fillId="0" borderId="8" xfId="0" applyFont="1" applyBorder="1"/>
    <xf numFmtId="0" fontId="0" fillId="0" borderId="9" xfId="0" applyBorder="1"/>
    <xf numFmtId="0" fontId="24" fillId="0" borderId="10" xfId="0" applyFont="1" applyBorder="1"/>
    <xf numFmtId="0" fontId="0" fillId="0" borderId="11" xfId="0" applyBorder="1"/>
    <xf numFmtId="0" fontId="0" fillId="0" borderId="1" xfId="0" applyBorder="1" applyAlignment="1">
      <alignment wrapText="1"/>
    </xf>
    <xf numFmtId="0" fontId="11" fillId="0" borderId="2" xfId="0" applyFont="1" applyBorder="1"/>
    <xf numFmtId="2" fontId="11" fillId="0" borderId="2" xfId="0" applyNumberFormat="1" applyFont="1" applyBorder="1"/>
    <xf numFmtId="2" fontId="11" fillId="0" borderId="0" xfId="0" applyNumberFormat="1" applyFont="1"/>
    <xf numFmtId="2" fontId="11" fillId="0" borderId="1" xfId="0" applyNumberFormat="1" applyFont="1" applyBorder="1"/>
    <xf numFmtId="0" fontId="27" fillId="0" borderId="0" xfId="0" applyFont="1"/>
    <xf numFmtId="0" fontId="27" fillId="0" borderId="1" xfId="0" applyFont="1" applyBorder="1"/>
    <xf numFmtId="0" fontId="1" fillId="0" borderId="1" xfId="0" applyFont="1" applyBorder="1"/>
    <xf numFmtId="0" fontId="1" fillId="0" borderId="0" xfId="0" applyFont="1" applyAlignment="1">
      <alignment horizontal="left" wrapText="1"/>
    </xf>
    <xf numFmtId="0" fontId="12" fillId="0" borderId="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2/ecy.2159" TargetMode="External"/><Relationship Id="rId13" Type="http://schemas.openxmlformats.org/officeDocument/2006/relationships/hyperlink" Target="http://icp-forests.net/page/data-requests" TargetMode="External"/><Relationship Id="rId18" Type="http://schemas.openxmlformats.org/officeDocument/2006/relationships/hyperlink" Target="https://nutnet.org/data" TargetMode="External"/><Relationship Id="rId3" Type="http://schemas.openxmlformats.org/officeDocument/2006/relationships/hyperlink" Target="https://figshare.com/articles/dataset/Raw_data_and_metadata/11704491?file=23832752" TargetMode="External"/><Relationship Id="rId21" Type="http://schemas.openxmlformats.org/officeDocument/2006/relationships/hyperlink" Target="https://bsssjournals.onlinelibrary.wiley.com/doi/10.1111/ejss.12499" TargetMode="External"/><Relationship Id="rId7" Type="http://schemas.openxmlformats.org/officeDocument/2006/relationships/hyperlink" Target="https://esajournals.onlinelibrary.wiley.com/doi/10.1002/ecy.2159" TargetMode="External"/><Relationship Id="rId12" Type="http://schemas.openxmlformats.org/officeDocument/2006/relationships/hyperlink" Target="https://doi.org/10.7809/b-e.00079" TargetMode="External"/><Relationship Id="rId17" Type="http://schemas.openxmlformats.org/officeDocument/2006/relationships/hyperlink" Target="https://doi.org/10.5558/tfc81214-2" TargetMode="External"/><Relationship Id="rId2" Type="http://schemas.openxmlformats.org/officeDocument/2006/relationships/hyperlink" Target="https://doi.org/10.5194/essd-12-61-2020" TargetMode="External"/><Relationship Id="rId16" Type="http://schemas.openxmlformats.org/officeDocument/2006/relationships/hyperlink" Target="https://nfi.nfis.org/en/datarequest" TargetMode="External"/><Relationship Id="rId20" Type="http://schemas.openxmlformats.org/officeDocument/2006/relationships/hyperlink" Target="https://esdac.jrc.ec.europa.eu/content/lucas-2018-topsoil-data" TargetMode="External"/><Relationship Id="rId1" Type="http://schemas.openxmlformats.org/officeDocument/2006/relationships/hyperlink" Target="https://soilradiocarbon.org/database/" TargetMode="External"/><Relationship Id="rId6" Type="http://schemas.openxmlformats.org/officeDocument/2006/relationships/hyperlink" Target="https://doi.org/10.48443/fk4j-ax76" TargetMode="External"/><Relationship Id="rId11" Type="http://schemas.openxmlformats.org/officeDocument/2006/relationships/hyperlink" Target="https://research.fs.usda.gov/products/dataandtools/tools/fia-datamart" TargetMode="External"/><Relationship Id="rId5" Type="http://schemas.openxmlformats.org/officeDocument/2006/relationships/hyperlink" Target="https://data.neonscience.org/data-products/DP1.10086.001" TargetMode="External"/><Relationship Id="rId15" Type="http://schemas.openxmlformats.org/officeDocument/2006/relationships/hyperlink" Target="https://www.nesdc.org.cn/sdo/list" TargetMode="External"/><Relationship Id="rId10" Type="http://schemas.openxmlformats.org/officeDocument/2006/relationships/hyperlink" Target="https://doi.org/10.5194/essd-13-1843-2021" TargetMode="External"/><Relationship Id="rId19" Type="http://schemas.openxmlformats.org/officeDocument/2006/relationships/hyperlink" Target="https://doi.org/10.1111/2041-210X.12125" TargetMode="External"/><Relationship Id="rId4" Type="http://schemas.openxmlformats.org/officeDocument/2006/relationships/hyperlink" Target="https://doi.org/10.6084/m9.figshare.11704491.v7" TargetMode="External"/><Relationship Id="rId9" Type="http://schemas.openxmlformats.org/officeDocument/2006/relationships/hyperlink" Target="https://cosima.nceas.ucsb.edu/lter-som/" TargetMode="External"/><Relationship Id="rId14" Type="http://schemas.openxmlformats.org/officeDocument/2006/relationships/hyperlink" Target="https://doi.org/10.3220/ICPTR1656330928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9C79-C281-D645-A014-7908777B27F5}">
  <dimension ref="A1:AA107"/>
  <sheetViews>
    <sheetView zoomScale="88" zoomScaleNormal="88" workbookViewId="0">
      <selection activeCell="B19" sqref="B19"/>
    </sheetView>
  </sheetViews>
  <sheetFormatPr baseColWidth="10" defaultRowHeight="16" x14ac:dyDescent="0.2"/>
  <cols>
    <col min="1" max="1" width="14.6640625" customWidth="1"/>
    <col min="2" max="2" width="17.33203125" customWidth="1"/>
    <col min="3" max="3" width="22.1640625" customWidth="1"/>
    <col min="4" max="4" width="25.5" customWidth="1"/>
    <col min="5" max="5" width="23" customWidth="1"/>
    <col min="6" max="6" width="24.83203125" customWidth="1"/>
    <col min="7" max="7" width="25.33203125" customWidth="1"/>
    <col min="8" max="8" width="12.5" customWidth="1"/>
    <col min="9" max="9" width="11.83203125" customWidth="1"/>
    <col min="10" max="10" width="13.1640625" customWidth="1"/>
    <col min="11" max="11" width="11" customWidth="1"/>
  </cols>
  <sheetData>
    <row r="1" spans="1:27" x14ac:dyDescent="0.2">
      <c r="A1" s="18"/>
      <c r="B1" s="21"/>
      <c r="C1" s="21"/>
      <c r="D1" s="21"/>
      <c r="E1" s="21"/>
      <c r="F1" s="27"/>
      <c r="G1" s="27"/>
      <c r="H1" s="26"/>
      <c r="I1" s="26"/>
      <c r="J1" s="26"/>
      <c r="K1" s="26"/>
    </row>
    <row r="2" spans="1:27" x14ac:dyDescent="0.2">
      <c r="B2" s="19"/>
      <c r="C2" s="19" t="s">
        <v>0</v>
      </c>
      <c r="D2" s="19" t="s">
        <v>1</v>
      </c>
      <c r="E2" s="19" t="s">
        <v>2</v>
      </c>
      <c r="F2" s="19" t="s">
        <v>3</v>
      </c>
      <c r="G2" s="19" t="s">
        <v>4</v>
      </c>
      <c r="I2" s="3" t="s">
        <v>86</v>
      </c>
      <c r="J2" s="18" t="s">
        <v>87</v>
      </c>
    </row>
    <row r="3" spans="1:27" x14ac:dyDescent="0.2">
      <c r="B3" s="2" t="s">
        <v>48</v>
      </c>
      <c r="C3" s="18" t="s">
        <v>618</v>
      </c>
      <c r="D3" s="11" t="s">
        <v>98</v>
      </c>
      <c r="E3" s="31" t="s">
        <v>99</v>
      </c>
      <c r="F3" s="31" t="s">
        <v>100</v>
      </c>
      <c r="G3" s="31" t="s">
        <v>101</v>
      </c>
      <c r="I3" s="31">
        <v>0.18</v>
      </c>
      <c r="J3">
        <f t="shared" ref="J3:J15" si="0">100*(I3/$I$15)</f>
        <v>9.8360655737704921</v>
      </c>
      <c r="L3" s="13"/>
      <c r="M3" s="7"/>
      <c r="N3" s="7"/>
      <c r="O3" s="7"/>
      <c r="P3" s="7"/>
      <c r="Q3" s="7"/>
      <c r="R3" s="7"/>
      <c r="S3" s="7"/>
      <c r="T3" s="7"/>
      <c r="U3" s="7"/>
    </row>
    <row r="4" spans="1:27" x14ac:dyDescent="0.2">
      <c r="B4" s="2"/>
      <c r="C4" s="18" t="s">
        <v>621</v>
      </c>
      <c r="D4" s="11" t="s">
        <v>102</v>
      </c>
      <c r="E4" s="31" t="s">
        <v>103</v>
      </c>
      <c r="F4" s="31" t="s">
        <v>104</v>
      </c>
      <c r="G4" s="31" t="s">
        <v>105</v>
      </c>
      <c r="I4">
        <v>0.09</v>
      </c>
      <c r="J4">
        <f t="shared" si="0"/>
        <v>4.918032786885246</v>
      </c>
      <c r="L4" s="13"/>
      <c r="M4" s="7"/>
      <c r="N4" s="7"/>
      <c r="O4" s="7"/>
      <c r="P4" s="7"/>
      <c r="Q4" s="7"/>
      <c r="R4" s="7"/>
      <c r="S4" s="7"/>
      <c r="T4" s="7"/>
      <c r="U4" s="7"/>
    </row>
    <row r="5" spans="1:27" x14ac:dyDescent="0.2">
      <c r="B5" s="18"/>
      <c r="C5" s="18" t="s">
        <v>624</v>
      </c>
      <c r="D5" s="11" t="s">
        <v>106</v>
      </c>
      <c r="E5" s="31" t="s">
        <v>107</v>
      </c>
      <c r="F5" s="31" t="s">
        <v>108</v>
      </c>
      <c r="G5" s="31" t="s">
        <v>109</v>
      </c>
      <c r="I5">
        <v>-0.41</v>
      </c>
      <c r="J5">
        <f t="shared" si="0"/>
        <v>-22.404371584699451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2">
      <c r="B6" s="51" t="s">
        <v>49</v>
      </c>
      <c r="C6" s="51" t="s">
        <v>619</v>
      </c>
      <c r="D6" s="52" t="s">
        <v>110</v>
      </c>
      <c r="E6" s="53" t="s">
        <v>111</v>
      </c>
      <c r="F6" s="53" t="s">
        <v>112</v>
      </c>
      <c r="G6" s="53" t="s">
        <v>113</v>
      </c>
      <c r="I6">
        <v>0.97</v>
      </c>
      <c r="J6">
        <f t="shared" si="0"/>
        <v>53.005464480874309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2">
      <c r="B7" s="18"/>
      <c r="C7" s="18" t="s">
        <v>622</v>
      </c>
      <c r="D7" s="11" t="s">
        <v>114</v>
      </c>
      <c r="E7" s="31" t="s">
        <v>115</v>
      </c>
      <c r="F7" s="31" t="s">
        <v>116</v>
      </c>
      <c r="G7" s="31" t="s">
        <v>117</v>
      </c>
      <c r="I7">
        <v>0.06</v>
      </c>
      <c r="J7">
        <f t="shared" si="0"/>
        <v>3.2786885245901636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">
      <c r="B8" s="18"/>
      <c r="C8" s="18" t="s">
        <v>625</v>
      </c>
      <c r="D8" s="11" t="s">
        <v>118</v>
      </c>
      <c r="E8" s="31" t="s">
        <v>119</v>
      </c>
      <c r="F8" s="31" t="s">
        <v>120</v>
      </c>
      <c r="G8" s="31" t="s">
        <v>121</v>
      </c>
      <c r="I8">
        <v>0.7</v>
      </c>
      <c r="J8">
        <f t="shared" si="0"/>
        <v>38.251366120218577</v>
      </c>
      <c r="L8" s="7"/>
      <c r="M8" s="13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">
      <c r="B9" s="51" t="s">
        <v>50</v>
      </c>
      <c r="C9" s="51" t="s">
        <v>620</v>
      </c>
      <c r="D9" s="52" t="s">
        <v>122</v>
      </c>
      <c r="E9" s="53" t="s">
        <v>123</v>
      </c>
      <c r="F9" s="53" t="s">
        <v>124</v>
      </c>
      <c r="G9" s="53" t="s">
        <v>125</v>
      </c>
      <c r="I9">
        <v>7.0000000000000007E-2</v>
      </c>
      <c r="J9">
        <f t="shared" si="0"/>
        <v>3.8251366120218582</v>
      </c>
      <c r="K9">
        <f>100*(I9/SUM($I$9:$I$11))</f>
        <v>29.166666666666668</v>
      </c>
      <c r="L9" s="7"/>
      <c r="M9" s="1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">
      <c r="B10" s="18"/>
      <c r="C10" s="18" t="s">
        <v>623</v>
      </c>
      <c r="D10" s="11" t="s">
        <v>126</v>
      </c>
      <c r="E10" s="31" t="s">
        <v>127</v>
      </c>
      <c r="F10" s="31" t="s">
        <v>128</v>
      </c>
      <c r="G10" s="31" t="s">
        <v>129</v>
      </c>
      <c r="I10">
        <v>0.14000000000000001</v>
      </c>
      <c r="J10">
        <f t="shared" si="0"/>
        <v>7.6502732240437163</v>
      </c>
      <c r="K10">
        <f t="shared" ref="K10:K11" si="1">100*(I10/SUM($I$9:$I$11))</f>
        <v>58.333333333333336</v>
      </c>
      <c r="L10" s="7"/>
      <c r="M10" s="13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">
      <c r="B11" s="18"/>
      <c r="C11" s="18" t="s">
        <v>626</v>
      </c>
      <c r="D11" s="11" t="s">
        <v>130</v>
      </c>
      <c r="E11" s="31" t="s">
        <v>131</v>
      </c>
      <c r="F11" s="31" t="s">
        <v>132</v>
      </c>
      <c r="G11" s="31" t="s">
        <v>133</v>
      </c>
      <c r="I11">
        <v>0.03</v>
      </c>
      <c r="J11">
        <f t="shared" si="0"/>
        <v>1.6393442622950818</v>
      </c>
      <c r="K11">
        <f t="shared" si="1"/>
        <v>12.499999999999998</v>
      </c>
      <c r="L11" s="7"/>
      <c r="M11" s="13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">
      <c r="B12" s="51" t="s">
        <v>797</v>
      </c>
      <c r="C12" s="51"/>
      <c r="D12" s="52" t="s">
        <v>134</v>
      </c>
      <c r="E12" s="53" t="s">
        <v>135</v>
      </c>
      <c r="F12" s="54" t="s">
        <v>136</v>
      </c>
      <c r="G12" s="54" t="s">
        <v>137</v>
      </c>
      <c r="I12">
        <v>-0.15</v>
      </c>
      <c r="J12">
        <f t="shared" si="0"/>
        <v>-8.1967213114754092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7"/>
      <c r="X12" s="7"/>
      <c r="Y12" s="7"/>
      <c r="Z12" s="7"/>
      <c r="AA12" s="7"/>
    </row>
    <row r="13" spans="1:27" x14ac:dyDescent="0.2">
      <c r="A13" s="11"/>
      <c r="B13" s="18" t="s">
        <v>798</v>
      </c>
      <c r="C13" s="18"/>
      <c r="D13" s="11" t="s">
        <v>138</v>
      </c>
      <c r="E13" s="31" t="s">
        <v>139</v>
      </c>
      <c r="F13" s="21" t="s">
        <v>140</v>
      </c>
      <c r="G13" s="21" t="s">
        <v>141</v>
      </c>
      <c r="I13">
        <v>1.73</v>
      </c>
      <c r="J13">
        <f t="shared" si="0"/>
        <v>94.535519125683052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7"/>
      <c r="X13" s="7"/>
      <c r="Y13" s="7"/>
      <c r="Z13" s="7"/>
      <c r="AA13" s="7"/>
    </row>
    <row r="14" spans="1:27" x14ac:dyDescent="0.2">
      <c r="A14" s="11"/>
      <c r="B14" s="20" t="s">
        <v>799</v>
      </c>
      <c r="C14" s="20"/>
      <c r="D14" s="11" t="s">
        <v>142</v>
      </c>
      <c r="E14" s="31" t="s">
        <v>143</v>
      </c>
      <c r="F14" s="22" t="s">
        <v>144</v>
      </c>
      <c r="G14" s="22" t="s">
        <v>145</v>
      </c>
      <c r="I14">
        <v>0.25</v>
      </c>
      <c r="J14">
        <f t="shared" si="0"/>
        <v>13.661202185792348</v>
      </c>
      <c r="K14" s="36"/>
      <c r="L14" s="36"/>
      <c r="M14" s="36"/>
      <c r="N14" s="36"/>
      <c r="O14" s="36"/>
      <c r="P14" s="36"/>
      <c r="Q14" s="28"/>
      <c r="R14" s="28"/>
      <c r="S14" s="28"/>
      <c r="T14" s="28"/>
      <c r="U14" s="28"/>
      <c r="V14" s="28"/>
    </row>
    <row r="15" spans="1:27" x14ac:dyDescent="0.2">
      <c r="A15" s="11"/>
      <c r="B15" s="17" t="s">
        <v>800</v>
      </c>
      <c r="C15" s="19"/>
      <c r="D15" s="40" t="s">
        <v>146</v>
      </c>
      <c r="E15" s="41" t="s">
        <v>147</v>
      </c>
      <c r="F15" s="23" t="s">
        <v>148</v>
      </c>
      <c r="G15" s="23" t="s">
        <v>149</v>
      </c>
      <c r="I15">
        <v>1.83</v>
      </c>
      <c r="J15">
        <f t="shared" si="0"/>
        <v>100</v>
      </c>
      <c r="K15" s="36"/>
      <c r="L15" s="36"/>
      <c r="M15" s="36"/>
      <c r="N15" s="36"/>
      <c r="O15" s="36"/>
      <c r="P15" s="36"/>
      <c r="Q15" s="28"/>
      <c r="R15" s="28"/>
      <c r="S15" s="28"/>
      <c r="T15" s="28"/>
      <c r="U15" s="28"/>
      <c r="V15" s="28"/>
    </row>
    <row r="16" spans="1:27" x14ac:dyDescent="0.2">
      <c r="A16" s="11"/>
      <c r="B16" s="48"/>
      <c r="C16" s="18"/>
      <c r="D16" s="11"/>
      <c r="E16" s="21"/>
      <c r="F16" s="21"/>
      <c r="G16" s="21"/>
      <c r="K16" s="36"/>
      <c r="L16" s="36"/>
      <c r="M16" s="36"/>
      <c r="N16" s="36"/>
      <c r="O16" s="36"/>
      <c r="P16" s="36"/>
      <c r="Q16" s="28"/>
      <c r="R16" s="28"/>
      <c r="S16" s="28"/>
      <c r="T16" s="28"/>
      <c r="U16" s="28"/>
      <c r="V16" s="28"/>
    </row>
    <row r="17" spans="1:22" x14ac:dyDescent="0.2">
      <c r="A17" s="11"/>
      <c r="J17" s="8"/>
      <c r="K17" s="36"/>
      <c r="L17" s="36"/>
      <c r="M17" s="36"/>
      <c r="N17" s="36"/>
      <c r="O17" s="36"/>
      <c r="P17" s="36"/>
      <c r="Q17" s="28"/>
      <c r="R17" s="28"/>
      <c r="S17" s="28"/>
      <c r="T17" s="28"/>
      <c r="U17" s="28"/>
      <c r="V17" s="28"/>
    </row>
    <row r="18" spans="1:22" x14ac:dyDescent="0.2">
      <c r="A18" s="11"/>
      <c r="B18" s="49"/>
      <c r="C18" s="49"/>
      <c r="D18" s="49"/>
      <c r="E18" s="49"/>
      <c r="F18" s="49"/>
      <c r="G18" s="49"/>
      <c r="H18" s="49"/>
      <c r="I18" s="49"/>
      <c r="J18" s="8"/>
      <c r="K18" s="36"/>
      <c r="L18" s="36"/>
      <c r="M18" s="36"/>
      <c r="N18" s="36"/>
      <c r="O18" s="28"/>
      <c r="P18" s="28"/>
      <c r="Q18" s="28"/>
      <c r="R18" s="28"/>
      <c r="S18" s="28"/>
      <c r="T18" s="28"/>
      <c r="U18" s="28"/>
      <c r="V18" s="28"/>
    </row>
    <row r="19" spans="1:22" x14ac:dyDescent="0.2">
      <c r="A19" s="11"/>
      <c r="B19" s="49"/>
      <c r="C19" s="49"/>
      <c r="D19" s="49"/>
      <c r="E19" s="49"/>
      <c r="F19" s="49"/>
      <c r="G19" s="49"/>
      <c r="H19" s="49"/>
      <c r="I19" s="50"/>
      <c r="J19" s="8"/>
      <c r="K19" s="36"/>
      <c r="L19" s="36"/>
      <c r="M19" s="36"/>
      <c r="N19" s="36"/>
      <c r="O19" s="28"/>
      <c r="P19" s="28"/>
      <c r="Q19" s="28"/>
      <c r="R19" s="28"/>
      <c r="S19" s="28"/>
      <c r="T19" s="28"/>
      <c r="U19" s="28"/>
      <c r="V19" s="28"/>
    </row>
    <row r="20" spans="1:22" x14ac:dyDescent="0.2">
      <c r="A20" s="11"/>
      <c r="B20" s="49"/>
      <c r="C20" s="49"/>
      <c r="D20" s="49"/>
      <c r="E20" s="49"/>
      <c r="F20" s="49"/>
      <c r="G20" s="49"/>
      <c r="H20" s="49"/>
      <c r="I20" s="50"/>
      <c r="J20" s="8"/>
      <c r="K20" s="36"/>
      <c r="L20" s="36"/>
      <c r="M20" s="36"/>
      <c r="N20" s="36"/>
      <c r="O20" s="28"/>
      <c r="P20" s="28"/>
      <c r="Q20" s="28"/>
      <c r="R20" s="28"/>
      <c r="S20" s="28"/>
      <c r="T20" s="28"/>
      <c r="U20" s="28"/>
      <c r="V20" s="28"/>
    </row>
    <row r="21" spans="1:22" x14ac:dyDescent="0.2">
      <c r="A21" s="11"/>
      <c r="B21" s="11"/>
      <c r="C21" s="11"/>
      <c r="D21" s="11"/>
      <c r="J21" s="8"/>
      <c r="K21" s="36"/>
      <c r="L21" s="36"/>
      <c r="M21" s="36"/>
      <c r="N21" s="36"/>
      <c r="O21" s="28"/>
      <c r="P21" s="28"/>
      <c r="Q21" s="28"/>
      <c r="R21" s="28"/>
      <c r="S21" s="28"/>
      <c r="T21" s="28"/>
      <c r="U21" s="28"/>
      <c r="V21" s="28"/>
    </row>
    <row r="22" spans="1:22" x14ac:dyDescent="0.2">
      <c r="A22" s="11"/>
      <c r="B22" s="32" t="s">
        <v>92</v>
      </c>
      <c r="C22" s="11"/>
      <c r="D22" s="11"/>
      <c r="E22" s="9" t="s">
        <v>38</v>
      </c>
      <c r="J22" s="8"/>
      <c r="K22" s="36"/>
      <c r="L22" s="36"/>
      <c r="M22" s="36"/>
      <c r="N22" s="36"/>
      <c r="O22" s="28"/>
      <c r="P22" s="28"/>
      <c r="Q22" s="28"/>
      <c r="R22" s="28"/>
      <c r="S22" s="28"/>
      <c r="T22" s="28"/>
      <c r="U22" s="28"/>
      <c r="V22" s="28"/>
    </row>
    <row r="23" spans="1:22" x14ac:dyDescent="0.2">
      <c r="A23" s="11"/>
      <c r="B23" s="33">
        <v>3.06</v>
      </c>
      <c r="C23" s="11"/>
      <c r="D23" s="11"/>
      <c r="E23" s="9"/>
      <c r="F23">
        <f>I12+I13</f>
        <v>1.58</v>
      </c>
      <c r="K23" s="36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spans="1:22" x14ac:dyDescent="0.2">
      <c r="A24" s="11"/>
      <c r="B24" s="34" t="s">
        <v>57</v>
      </c>
      <c r="C24" s="11"/>
      <c r="D24" s="11"/>
      <c r="E24" s="9" t="s">
        <v>56</v>
      </c>
      <c r="K24" s="36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2" x14ac:dyDescent="0.2">
      <c r="A25" s="14"/>
      <c r="B25" s="14">
        <f>B23+I15</f>
        <v>4.8900000000000006</v>
      </c>
      <c r="C25" s="14"/>
      <c r="D25" s="14"/>
      <c r="E25" s="7"/>
      <c r="F25">
        <f>I15-I5-I8-I9</f>
        <v>1.4700000000000002</v>
      </c>
      <c r="K25" s="36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x14ac:dyDescent="0.2">
      <c r="A26" s="14"/>
      <c r="B26" s="14" t="s">
        <v>58</v>
      </c>
      <c r="C26" s="14"/>
      <c r="D26" s="14"/>
      <c r="E26" s="9" t="s">
        <v>60</v>
      </c>
      <c r="K26" s="36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22" x14ac:dyDescent="0.2">
      <c r="A27" s="14"/>
      <c r="B27" s="14">
        <f>100*(B23/B25)</f>
        <v>62.576687116564415</v>
      </c>
      <c r="C27" s="14"/>
      <c r="D27" s="14"/>
      <c r="F27">
        <f>I15-I5-I8-I9-0.736</f>
        <v>0.73400000000000021</v>
      </c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2" x14ac:dyDescent="0.2">
      <c r="A28" s="14"/>
      <c r="B28" s="14" t="s">
        <v>59</v>
      </c>
      <c r="C28" s="14"/>
      <c r="D28" s="14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1:22" x14ac:dyDescent="0.2">
      <c r="A29" s="14"/>
      <c r="B29" s="14">
        <f>100*(I15/B25)</f>
        <v>37.423312883435578</v>
      </c>
      <c r="C29" s="14"/>
      <c r="D29" s="14"/>
      <c r="E29" t="s">
        <v>93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1:22" x14ac:dyDescent="0.2">
      <c r="A30" s="14"/>
      <c r="B30" s="14"/>
      <c r="C30" s="14"/>
      <c r="D30" s="14"/>
      <c r="F30">
        <f>I5+I8</f>
        <v>0.28999999999999998</v>
      </c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22" x14ac:dyDescent="0.2">
      <c r="A31" s="14"/>
      <c r="B31" s="14"/>
      <c r="C31" s="14"/>
      <c r="D31" s="14"/>
      <c r="E31" t="s">
        <v>94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2" x14ac:dyDescent="0.2">
      <c r="F32">
        <f>I4+I7</f>
        <v>0.15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2:22" x14ac:dyDescent="0.2">
      <c r="E33" t="s">
        <v>95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2:22" x14ac:dyDescent="0.2">
      <c r="F34">
        <f>I3+I6</f>
        <v>1.1499999999999999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spans="2:22" x14ac:dyDescent="0.2"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spans="2:22" x14ac:dyDescent="0.2"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 spans="2:22" x14ac:dyDescent="0.2"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2:22" x14ac:dyDescent="0.2"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 spans="2:22" x14ac:dyDescent="0.2">
      <c r="B39" s="36"/>
      <c r="C39" s="36"/>
      <c r="D39" s="36"/>
      <c r="E39" s="36"/>
      <c r="F39" s="36"/>
      <c r="G39" s="36"/>
      <c r="H39" s="36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2:22" x14ac:dyDescent="0.2">
      <c r="B40" s="18"/>
      <c r="C40" s="18"/>
      <c r="D40" s="18"/>
      <c r="E40" s="18"/>
      <c r="F40" s="18"/>
      <c r="G40" s="18"/>
      <c r="H40" s="36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 spans="2:22" x14ac:dyDescent="0.2">
      <c r="B41" s="2"/>
      <c r="C41" s="18"/>
      <c r="D41" s="11"/>
      <c r="E41" s="31"/>
      <c r="F41" s="31"/>
      <c r="G41" s="31"/>
      <c r="H41" s="36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2:22" x14ac:dyDescent="0.2">
      <c r="B42" s="2"/>
      <c r="C42" s="18"/>
      <c r="D42" s="11"/>
      <c r="E42" s="31"/>
      <c r="F42" s="31"/>
      <c r="G42" s="31"/>
      <c r="H42" s="36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2:22" x14ac:dyDescent="0.2">
      <c r="B43" s="18"/>
      <c r="C43" s="18"/>
      <c r="D43" s="11"/>
      <c r="E43" s="31"/>
      <c r="F43" s="31"/>
      <c r="G43" s="31"/>
      <c r="H43" s="36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2:22" x14ac:dyDescent="0.2">
      <c r="B44" s="18"/>
      <c r="C44" s="18"/>
      <c r="D44" s="11"/>
      <c r="E44" s="31"/>
      <c r="F44" s="31"/>
      <c r="G44" s="31"/>
      <c r="H44" s="36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2:22" x14ac:dyDescent="0.2">
      <c r="B45" s="18"/>
      <c r="C45" s="18"/>
      <c r="D45" s="11"/>
      <c r="E45" s="31"/>
      <c r="F45" s="31"/>
      <c r="G45" s="31"/>
      <c r="H45" s="36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2:22" x14ac:dyDescent="0.2">
      <c r="B46" s="18"/>
      <c r="C46" s="18"/>
      <c r="D46" s="11"/>
      <c r="E46" s="31"/>
      <c r="F46" s="31"/>
      <c r="G46" s="31"/>
      <c r="H46" s="36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2:22" x14ac:dyDescent="0.2">
      <c r="B47" s="18"/>
      <c r="C47" s="18"/>
      <c r="D47" s="11"/>
      <c r="E47" s="31"/>
      <c r="F47" s="31"/>
      <c r="G47" s="31"/>
      <c r="H47" s="36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2:22" x14ac:dyDescent="0.2">
      <c r="B48" s="18"/>
      <c r="C48" s="18"/>
      <c r="D48" s="11"/>
      <c r="E48" s="31"/>
      <c r="F48" s="31"/>
      <c r="G48" s="31"/>
      <c r="H48" s="36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2:22" x14ac:dyDescent="0.2">
      <c r="B49" s="18"/>
      <c r="C49" s="18"/>
      <c r="D49" s="11"/>
      <c r="E49" s="31"/>
      <c r="F49" s="31"/>
      <c r="G49" s="31"/>
      <c r="H49" s="36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2:22" x14ac:dyDescent="0.2">
      <c r="B50" s="18"/>
      <c r="C50" s="18"/>
      <c r="D50" s="11"/>
      <c r="E50" s="31"/>
      <c r="F50" s="21"/>
      <c r="G50" s="21"/>
      <c r="H50" s="36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2:22" x14ac:dyDescent="0.2">
      <c r="B51" s="18"/>
      <c r="C51" s="18"/>
      <c r="D51" s="11"/>
      <c r="E51" s="31"/>
      <c r="F51" s="21"/>
      <c r="G51" s="21"/>
      <c r="H51" s="36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2:22" x14ac:dyDescent="0.2">
      <c r="B52" s="18"/>
      <c r="C52" s="18"/>
      <c r="D52" s="11"/>
      <c r="E52" s="31"/>
      <c r="F52" s="21"/>
      <c r="G52" s="21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2:22" x14ac:dyDescent="0.2">
      <c r="B53" s="26"/>
      <c r="C53" s="18"/>
      <c r="D53" s="11"/>
      <c r="E53" s="31"/>
      <c r="F53" s="21"/>
      <c r="G53" s="21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2:22" x14ac:dyDescent="0.2"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2:22" x14ac:dyDescent="0.2"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2:22" x14ac:dyDescent="0.2"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2:22" x14ac:dyDescent="0.2"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2:22" x14ac:dyDescent="0.2"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2:22" x14ac:dyDescent="0.2"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2:22" x14ac:dyDescent="0.2"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2:22" x14ac:dyDescent="0.2"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2:22" x14ac:dyDescent="0.2"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2:22" x14ac:dyDescent="0.2"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2:22" x14ac:dyDescent="0.2"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1:22" x14ac:dyDescent="0.2"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1:22" x14ac:dyDescent="0.2"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1:22" x14ac:dyDescent="0.2"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1:22" x14ac:dyDescent="0.2"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1:22" x14ac:dyDescent="0.2"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1:22" x14ac:dyDescent="0.2"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1:22" x14ac:dyDescent="0.2"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1:22" x14ac:dyDescent="0.2"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1:22" x14ac:dyDescent="0.2"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1:22" x14ac:dyDescent="0.2"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1:22" x14ac:dyDescent="0.2"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1:22" x14ac:dyDescent="0.2"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1:22" x14ac:dyDescent="0.2"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1:22" x14ac:dyDescent="0.2"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1:22" x14ac:dyDescent="0.2"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1:22" x14ac:dyDescent="0.2"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1:22" x14ac:dyDescent="0.2"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1:22" x14ac:dyDescent="0.2"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1:22" x14ac:dyDescent="0.2"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1:22" x14ac:dyDescent="0.2"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1:22" x14ac:dyDescent="0.2"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1:22" x14ac:dyDescent="0.2"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1:22" x14ac:dyDescent="0.2"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1:22" x14ac:dyDescent="0.2"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1:22" x14ac:dyDescent="0.2"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1:22" x14ac:dyDescent="0.2"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1:22" x14ac:dyDescent="0.2"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1:22" x14ac:dyDescent="0.2"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1:22" x14ac:dyDescent="0.2"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1:22" x14ac:dyDescent="0.2"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1:22" x14ac:dyDescent="0.2"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1:22" x14ac:dyDescent="0.2"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1:22" x14ac:dyDescent="0.2"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1:22" x14ac:dyDescent="0.2"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1:22" x14ac:dyDescent="0.2"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1:22" x14ac:dyDescent="0.2"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1:22" x14ac:dyDescent="0.2"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1:22" x14ac:dyDescent="0.2"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1:22" x14ac:dyDescent="0.2"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1:22" x14ac:dyDescent="0.2"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1:22" x14ac:dyDescent="0.2"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1:22" x14ac:dyDescent="0.2"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1:22" x14ac:dyDescent="0.2"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</sheetData>
  <phoneticPr fontId="7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B7AC-444A-1049-98E5-BD93351988F9}">
  <dimension ref="C5:L37"/>
  <sheetViews>
    <sheetView topLeftCell="B3" zoomScale="142" zoomScaleNormal="142" workbookViewId="0">
      <selection activeCell="H15" sqref="H15"/>
    </sheetView>
  </sheetViews>
  <sheetFormatPr baseColWidth="10" defaultRowHeight="16" x14ac:dyDescent="0.2"/>
  <cols>
    <col min="3" max="3" width="14.1640625" customWidth="1"/>
    <col min="4" max="4" width="13.5" customWidth="1"/>
    <col min="5" max="5" width="12.83203125" customWidth="1"/>
    <col min="6" max="6" width="13" customWidth="1"/>
    <col min="7" max="7" width="12.83203125" customWidth="1"/>
    <col min="8" max="8" width="13" customWidth="1"/>
    <col min="9" max="9" width="13.1640625" customWidth="1"/>
    <col min="10" max="10" width="14.6640625" customWidth="1"/>
  </cols>
  <sheetData>
    <row r="5" spans="3:12" ht="43" x14ac:dyDescent="0.2">
      <c r="C5" s="67"/>
      <c r="D5" s="68" t="s">
        <v>717</v>
      </c>
      <c r="E5" s="68" t="s">
        <v>718</v>
      </c>
      <c r="F5" s="68" t="s">
        <v>719</v>
      </c>
      <c r="G5" s="68" t="s">
        <v>720</v>
      </c>
      <c r="H5" s="66"/>
      <c r="I5" s="66"/>
      <c r="J5" s="66"/>
      <c r="K5" s="66"/>
      <c r="L5" s="49"/>
    </row>
    <row r="6" spans="3:12" ht="35" customHeight="1" x14ac:dyDescent="0.2">
      <c r="C6" s="68" t="s">
        <v>721</v>
      </c>
      <c r="D6" s="68" t="s">
        <v>722</v>
      </c>
      <c r="E6" s="68" t="s">
        <v>723</v>
      </c>
      <c r="F6" s="68" t="s">
        <v>724</v>
      </c>
      <c r="G6" s="68" t="s">
        <v>725</v>
      </c>
      <c r="H6" s="66"/>
      <c r="I6" s="49"/>
      <c r="J6" s="50"/>
      <c r="K6" s="49"/>
      <c r="L6" s="49"/>
    </row>
    <row r="7" spans="3:12" ht="33" customHeight="1" x14ac:dyDescent="0.2">
      <c r="C7" s="68" t="s">
        <v>726</v>
      </c>
      <c r="D7" s="68" t="s">
        <v>727</v>
      </c>
      <c r="E7" s="68" t="s">
        <v>728</v>
      </c>
      <c r="F7" s="68" t="s">
        <v>729</v>
      </c>
      <c r="G7" s="68" t="s">
        <v>730</v>
      </c>
      <c r="H7" s="66"/>
      <c r="I7" s="49"/>
      <c r="J7" s="50"/>
      <c r="K7" s="49"/>
      <c r="L7" s="49"/>
    </row>
    <row r="8" spans="3:12" x14ac:dyDescent="0.2">
      <c r="C8" s="69" t="s">
        <v>731</v>
      </c>
      <c r="D8" s="60"/>
      <c r="E8" s="60"/>
      <c r="F8" s="60"/>
      <c r="G8" s="70"/>
      <c r="H8" s="49"/>
      <c r="I8" s="49"/>
      <c r="J8" s="49"/>
      <c r="K8" s="49"/>
      <c r="L8" s="49"/>
    </row>
    <row r="9" spans="3:12" x14ac:dyDescent="0.2">
      <c r="C9" s="71" t="s">
        <v>732</v>
      </c>
      <c r="G9" s="72"/>
      <c r="H9" s="49"/>
      <c r="I9" s="49"/>
      <c r="J9" s="49"/>
      <c r="K9" s="49"/>
      <c r="L9" s="49"/>
    </row>
    <row r="10" spans="3:12" x14ac:dyDescent="0.2">
      <c r="C10" s="71" t="s">
        <v>733</v>
      </c>
      <c r="G10" s="72"/>
      <c r="H10" s="49"/>
      <c r="I10" s="49"/>
      <c r="J10" s="49"/>
      <c r="K10" s="49"/>
      <c r="L10" s="49"/>
    </row>
    <row r="11" spans="3:12" x14ac:dyDescent="0.2">
      <c r="C11" s="71" t="s">
        <v>734</v>
      </c>
      <c r="G11" s="72"/>
      <c r="H11" s="49"/>
      <c r="I11" s="49"/>
      <c r="J11" s="49"/>
      <c r="K11" s="49"/>
      <c r="L11" s="49"/>
    </row>
    <row r="12" spans="3:12" x14ac:dyDescent="0.2">
      <c r="C12" s="71" t="s">
        <v>735</v>
      </c>
      <c r="G12" s="72"/>
      <c r="H12" s="49"/>
      <c r="I12" s="49"/>
      <c r="J12" s="49"/>
      <c r="K12" s="49"/>
      <c r="L12" s="49"/>
    </row>
    <row r="13" spans="3:12" x14ac:dyDescent="0.2">
      <c r="C13" s="71" t="s">
        <v>736</v>
      </c>
      <c r="G13" s="72"/>
      <c r="H13" s="49"/>
      <c r="I13" s="49"/>
      <c r="J13" s="49"/>
      <c r="K13" s="49"/>
      <c r="L13" s="49"/>
    </row>
    <row r="14" spans="3:12" x14ac:dyDescent="0.2">
      <c r="C14" s="69" t="s">
        <v>737</v>
      </c>
      <c r="D14" s="60"/>
      <c r="E14" s="60"/>
      <c r="F14" s="60"/>
      <c r="G14" s="70"/>
      <c r="H14" s="49"/>
      <c r="I14" s="49"/>
      <c r="J14" s="49"/>
      <c r="K14" s="49"/>
      <c r="L14" s="49"/>
    </row>
    <row r="15" spans="3:12" x14ac:dyDescent="0.2">
      <c r="C15" s="71" t="s">
        <v>738</v>
      </c>
      <c r="G15" s="72"/>
      <c r="H15" s="49"/>
      <c r="I15" s="49"/>
      <c r="J15" s="49"/>
      <c r="K15" s="49"/>
      <c r="L15" s="49"/>
    </row>
    <row r="16" spans="3:12" x14ac:dyDescent="0.2">
      <c r="C16" s="71" t="s">
        <v>739</v>
      </c>
      <c r="G16" s="72"/>
      <c r="H16" s="49"/>
      <c r="I16" s="49"/>
      <c r="J16" s="49"/>
      <c r="K16" s="49"/>
      <c r="L16" s="49"/>
    </row>
    <row r="17" spans="3:12" x14ac:dyDescent="0.2">
      <c r="C17" s="73" t="s">
        <v>740</v>
      </c>
      <c r="D17" s="4"/>
      <c r="E17" s="4"/>
      <c r="F17" s="4"/>
      <c r="G17" s="74"/>
      <c r="H17" s="49"/>
      <c r="I17" s="49"/>
      <c r="J17" s="49"/>
      <c r="K17" s="49"/>
      <c r="L17" s="49"/>
    </row>
    <row r="18" spans="3:12" x14ac:dyDescent="0.2">
      <c r="C18" s="49" t="s">
        <v>742</v>
      </c>
      <c r="D18" s="49"/>
      <c r="E18" s="49"/>
      <c r="F18" s="49"/>
      <c r="G18" s="49"/>
      <c r="H18" s="49"/>
      <c r="I18" s="49"/>
      <c r="J18" s="49"/>
      <c r="K18" s="49"/>
      <c r="L18" s="49"/>
    </row>
    <row r="19" spans="3:12" x14ac:dyDescent="0.2">
      <c r="C19" s="49"/>
      <c r="D19" s="49"/>
      <c r="E19" s="49"/>
      <c r="F19" s="49"/>
      <c r="G19" s="49"/>
      <c r="H19" s="49"/>
      <c r="I19" s="49"/>
      <c r="J19" s="49"/>
      <c r="K19" s="49"/>
      <c r="L19" s="49"/>
    </row>
    <row r="20" spans="3:12" x14ac:dyDescent="0.2">
      <c r="C20" s="49"/>
      <c r="D20" s="49"/>
      <c r="E20" s="49"/>
      <c r="F20" s="49"/>
      <c r="G20" s="49"/>
      <c r="H20" s="49"/>
      <c r="I20" s="49"/>
      <c r="J20" s="49"/>
      <c r="K20" s="49"/>
      <c r="L20" s="49"/>
    </row>
    <row r="21" spans="3:12" x14ac:dyDescent="0.2"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3:12" x14ac:dyDescent="0.2">
      <c r="C22" s="49"/>
      <c r="D22" s="49"/>
      <c r="E22" s="49"/>
      <c r="F22" s="49"/>
      <c r="G22" s="49"/>
      <c r="H22" s="49"/>
      <c r="I22" s="49"/>
      <c r="J22" s="49"/>
      <c r="K22" s="49"/>
      <c r="L22" s="49"/>
    </row>
    <row r="23" spans="3:12" x14ac:dyDescent="0.2"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3:12" x14ac:dyDescent="0.2">
      <c r="C24" s="49"/>
      <c r="D24" s="49"/>
      <c r="E24" s="49"/>
      <c r="F24" s="49"/>
      <c r="G24" s="49"/>
      <c r="H24" s="49"/>
      <c r="I24" s="49"/>
      <c r="J24" s="49"/>
      <c r="K24" s="49"/>
      <c r="L24" s="49"/>
    </row>
    <row r="25" spans="3:12" x14ac:dyDescent="0.2">
      <c r="C25" s="49"/>
      <c r="D25" s="49"/>
      <c r="E25" s="49"/>
      <c r="F25" s="49"/>
      <c r="G25" s="49"/>
      <c r="H25" s="49"/>
      <c r="I25" s="49"/>
      <c r="J25" s="49"/>
      <c r="K25" s="49"/>
      <c r="L25" s="49"/>
    </row>
    <row r="26" spans="3:12" x14ac:dyDescent="0.2">
      <c r="C26" s="49"/>
      <c r="D26" s="49"/>
      <c r="E26" s="49"/>
      <c r="F26" s="49"/>
      <c r="G26" s="49"/>
      <c r="H26" s="49"/>
      <c r="I26" s="49"/>
      <c r="J26" s="49"/>
      <c r="K26" s="49"/>
      <c r="L26" s="49"/>
    </row>
    <row r="27" spans="3:12" x14ac:dyDescent="0.2">
      <c r="C27" s="49"/>
      <c r="D27" s="49"/>
      <c r="E27" s="49"/>
      <c r="F27" s="49"/>
      <c r="G27" s="49"/>
      <c r="H27" s="49"/>
      <c r="I27" s="49"/>
      <c r="J27" s="49"/>
      <c r="K27" s="49"/>
      <c r="L27" s="49"/>
    </row>
    <row r="28" spans="3:12" x14ac:dyDescent="0.2">
      <c r="C28" s="49"/>
      <c r="D28" s="49"/>
      <c r="E28" s="49"/>
      <c r="F28" s="49"/>
      <c r="G28" s="49"/>
      <c r="H28" s="49"/>
      <c r="I28" s="49"/>
      <c r="J28" s="49"/>
      <c r="K28" s="49"/>
      <c r="L28" s="49"/>
    </row>
    <row r="29" spans="3:12" x14ac:dyDescent="0.2">
      <c r="C29" s="49"/>
      <c r="D29" s="49"/>
      <c r="E29" s="49"/>
      <c r="F29" s="49"/>
      <c r="G29" s="49"/>
      <c r="H29" s="49"/>
      <c r="I29" s="49"/>
      <c r="J29" s="49"/>
      <c r="K29" s="49"/>
      <c r="L29" s="49"/>
    </row>
    <row r="30" spans="3:12" x14ac:dyDescent="0.2">
      <c r="C30" s="49"/>
      <c r="D30" s="49"/>
      <c r="E30" s="49"/>
      <c r="F30" s="49"/>
      <c r="G30" s="49"/>
      <c r="H30" s="49"/>
      <c r="I30" s="49"/>
      <c r="J30" s="49"/>
      <c r="K30" s="49"/>
      <c r="L30" s="49"/>
    </row>
    <row r="31" spans="3:12" x14ac:dyDescent="0.2">
      <c r="C31" s="49"/>
      <c r="D31" s="49"/>
      <c r="E31" s="49"/>
      <c r="F31" s="49"/>
      <c r="G31" s="49"/>
      <c r="H31" s="49"/>
      <c r="I31" s="49"/>
      <c r="J31" s="49"/>
      <c r="K31" s="49"/>
      <c r="L31" s="49"/>
    </row>
    <row r="32" spans="3:12" x14ac:dyDescent="0.2">
      <c r="C32" s="49"/>
      <c r="D32" s="49"/>
      <c r="E32" s="49"/>
      <c r="F32" s="49"/>
      <c r="G32" s="49"/>
      <c r="H32" s="49"/>
      <c r="I32" s="49"/>
      <c r="J32" s="49"/>
      <c r="K32" s="49"/>
      <c r="L32" s="49"/>
    </row>
    <row r="33" spans="3:12" x14ac:dyDescent="0.2">
      <c r="C33" s="49"/>
      <c r="D33" s="49"/>
      <c r="E33" s="49"/>
      <c r="F33" s="49"/>
      <c r="G33" s="49"/>
      <c r="H33" s="49"/>
      <c r="I33" s="49"/>
      <c r="J33" s="49"/>
      <c r="K33" s="49"/>
      <c r="L33" s="49"/>
    </row>
    <row r="34" spans="3:12" x14ac:dyDescent="0.2"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3:12" x14ac:dyDescent="0.2">
      <c r="C35" s="49"/>
      <c r="D35" s="49"/>
      <c r="E35" s="49"/>
      <c r="F35" s="49"/>
      <c r="G35" s="49"/>
      <c r="H35" s="49"/>
      <c r="I35" s="49"/>
      <c r="J35" s="49"/>
      <c r="K35" s="49"/>
      <c r="L35" s="49"/>
    </row>
    <row r="36" spans="3:12" x14ac:dyDescent="0.2">
      <c r="C36" s="49"/>
      <c r="D36" s="49"/>
      <c r="E36" s="49"/>
      <c r="F36" s="49"/>
      <c r="G36" s="49"/>
      <c r="H36" s="49"/>
      <c r="I36" s="49"/>
      <c r="J36" s="49"/>
      <c r="K36" s="49"/>
      <c r="L36" s="49"/>
    </row>
    <row r="37" spans="3:12" x14ac:dyDescent="0.2">
      <c r="C37" s="49"/>
      <c r="D37" s="49"/>
      <c r="E37" s="49"/>
      <c r="F37" s="49"/>
      <c r="G37" s="49"/>
      <c r="H37" s="49"/>
      <c r="I37" s="49"/>
      <c r="J37" s="49"/>
      <c r="K37" s="49"/>
      <c r="L37" s="49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762C-F409-6240-847F-43AB77A1B741}">
  <dimension ref="B11:J72"/>
  <sheetViews>
    <sheetView zoomScale="92" zoomScaleNormal="90" workbookViewId="0">
      <selection activeCell="H17" sqref="H17"/>
    </sheetView>
  </sheetViews>
  <sheetFormatPr baseColWidth="10" defaultRowHeight="16" x14ac:dyDescent="0.2"/>
  <cols>
    <col min="2" max="2" width="29.33203125" customWidth="1"/>
    <col min="3" max="3" width="55.83203125" customWidth="1"/>
    <col min="5" max="5" width="10.83203125" customWidth="1"/>
  </cols>
  <sheetData>
    <row r="11" spans="2:10" x14ac:dyDescent="0.2">
      <c r="B11" s="84" t="s">
        <v>743</v>
      </c>
      <c r="C11" s="84"/>
      <c r="D11" s="84"/>
      <c r="E11" s="84"/>
      <c r="F11" s="84"/>
      <c r="G11" s="84"/>
      <c r="H11" s="35"/>
      <c r="I11" s="35"/>
    </row>
    <row r="12" spans="2:10" ht="59" customHeight="1" x14ac:dyDescent="0.2">
      <c r="B12" s="83" t="s">
        <v>794</v>
      </c>
      <c r="C12" s="83"/>
      <c r="D12" s="83"/>
      <c r="E12" s="83"/>
      <c r="F12" s="83"/>
      <c r="G12" s="83"/>
      <c r="H12" s="35"/>
      <c r="I12" s="35"/>
      <c r="J12" s="28"/>
    </row>
    <row r="13" spans="2:10" x14ac:dyDescent="0.2">
      <c r="B13" s="39" t="s">
        <v>744</v>
      </c>
      <c r="C13" s="39" t="s">
        <v>793</v>
      </c>
      <c r="D13" s="38" t="s">
        <v>79</v>
      </c>
      <c r="E13" s="39" t="s">
        <v>80</v>
      </c>
      <c r="F13" s="39" t="s">
        <v>81</v>
      </c>
      <c r="G13" s="39" t="s">
        <v>82</v>
      </c>
      <c r="H13" s="47"/>
      <c r="I13" s="47"/>
      <c r="J13" s="43"/>
    </row>
    <row r="14" spans="2:10" x14ac:dyDescent="0.2">
      <c r="B14" s="81" t="s">
        <v>83</v>
      </c>
      <c r="C14" s="82" t="s">
        <v>83</v>
      </c>
      <c r="D14" s="82">
        <v>4.0369999999999999</v>
      </c>
      <c r="E14" s="82">
        <v>8.7999999999999995E-2</v>
      </c>
      <c r="F14" s="82">
        <v>3.867</v>
      </c>
      <c r="G14" s="82">
        <v>4.2130000000000001</v>
      </c>
      <c r="H14" s="36"/>
      <c r="I14" s="36"/>
      <c r="J14" s="36"/>
    </row>
    <row r="15" spans="2:10" x14ac:dyDescent="0.2">
      <c r="B15" s="81" t="s">
        <v>84</v>
      </c>
      <c r="C15" s="82" t="s">
        <v>795</v>
      </c>
      <c r="D15" s="82">
        <v>-0.108</v>
      </c>
      <c r="E15" s="82">
        <v>0.109</v>
      </c>
      <c r="F15" s="82">
        <v>-0.32</v>
      </c>
      <c r="G15" s="82">
        <v>9.9000000000000005E-2</v>
      </c>
      <c r="H15" s="36"/>
      <c r="I15" s="36"/>
      <c r="J15" s="36"/>
    </row>
    <row r="16" spans="2:10" x14ac:dyDescent="0.2">
      <c r="B16" s="81" t="s">
        <v>85</v>
      </c>
      <c r="C16" s="82" t="s">
        <v>796</v>
      </c>
      <c r="D16" s="82">
        <v>-0.441</v>
      </c>
      <c r="E16" s="82">
        <v>0.123</v>
      </c>
      <c r="F16" s="82">
        <v>-0.69099999999999995</v>
      </c>
      <c r="G16" s="82">
        <v>-0.20599999999999999</v>
      </c>
      <c r="H16" s="36"/>
      <c r="I16" s="36"/>
      <c r="J16" s="36"/>
    </row>
    <row r="17" spans="2:10" x14ac:dyDescent="0.2">
      <c r="B17" s="81" t="s">
        <v>769</v>
      </c>
      <c r="C17" s="82" t="s">
        <v>745</v>
      </c>
      <c r="D17" s="82">
        <v>3.6999999999999998E-2</v>
      </c>
      <c r="E17" s="82">
        <v>9.5000000000000001E-2</v>
      </c>
      <c r="F17" s="82">
        <v>-0.14799999999999999</v>
      </c>
      <c r="G17" s="82">
        <v>0.22900000000000001</v>
      </c>
      <c r="H17" s="36"/>
      <c r="I17" s="36"/>
      <c r="J17" s="36"/>
    </row>
    <row r="18" spans="2:10" x14ac:dyDescent="0.2">
      <c r="B18" s="81" t="s">
        <v>770</v>
      </c>
      <c r="C18" s="82" t="s">
        <v>746</v>
      </c>
      <c r="D18" s="82">
        <v>7.8E-2</v>
      </c>
      <c r="E18" s="82">
        <v>3.585</v>
      </c>
      <c r="F18" s="82">
        <v>-6.6550000000000002</v>
      </c>
      <c r="G18" s="82">
        <v>7.1890000000000001</v>
      </c>
      <c r="H18" s="36"/>
      <c r="I18" s="36"/>
      <c r="J18" s="36"/>
    </row>
    <row r="19" spans="2:10" x14ac:dyDescent="0.2">
      <c r="B19" s="81" t="s">
        <v>771</v>
      </c>
      <c r="C19" s="82" t="s">
        <v>747</v>
      </c>
      <c r="D19" s="82">
        <v>-5.0000000000000001E-3</v>
      </c>
      <c r="E19" s="82">
        <v>8.3000000000000004E-2</v>
      </c>
      <c r="F19" s="82">
        <v>-0.186</v>
      </c>
      <c r="G19" s="82">
        <v>0.14199999999999999</v>
      </c>
      <c r="H19" s="36"/>
      <c r="I19" s="36"/>
      <c r="J19" s="36"/>
    </row>
    <row r="20" spans="2:10" x14ac:dyDescent="0.2">
      <c r="B20" s="81" t="s">
        <v>772</v>
      </c>
      <c r="C20" s="82" t="s">
        <v>748</v>
      </c>
      <c r="D20" s="82">
        <v>2E-3</v>
      </c>
      <c r="E20" s="82">
        <v>7.6999999999999999E-2</v>
      </c>
      <c r="F20" s="82">
        <v>-0.152</v>
      </c>
      <c r="G20" s="82">
        <v>0.152</v>
      </c>
      <c r="H20" s="36"/>
      <c r="I20" s="36"/>
      <c r="J20" s="36"/>
    </row>
    <row r="21" spans="2:10" x14ac:dyDescent="0.2">
      <c r="B21" s="81" t="s">
        <v>773</v>
      </c>
      <c r="C21" s="82" t="s">
        <v>749</v>
      </c>
      <c r="D21" s="82">
        <v>9.0999999999999998E-2</v>
      </c>
      <c r="E21" s="82">
        <v>3.4470000000000001</v>
      </c>
      <c r="F21" s="82">
        <v>-6.4580000000000002</v>
      </c>
      <c r="G21" s="82">
        <v>6.9740000000000002</v>
      </c>
      <c r="H21" s="36"/>
      <c r="I21" s="36"/>
      <c r="J21" s="36"/>
    </row>
    <row r="22" spans="2:10" x14ac:dyDescent="0.2">
      <c r="B22" s="81" t="s">
        <v>774</v>
      </c>
      <c r="C22" s="82" t="s">
        <v>750</v>
      </c>
      <c r="D22" s="82">
        <v>0.122</v>
      </c>
      <c r="E22" s="82">
        <v>0.1</v>
      </c>
      <c r="F22" s="82">
        <v>-0.05</v>
      </c>
      <c r="G22" s="82">
        <v>0.34200000000000003</v>
      </c>
      <c r="H22" s="36"/>
      <c r="I22" s="36"/>
      <c r="J22" s="36"/>
    </row>
    <row r="23" spans="2:10" x14ac:dyDescent="0.2">
      <c r="B23" s="81" t="s">
        <v>775</v>
      </c>
      <c r="C23" s="82" t="s">
        <v>751</v>
      </c>
      <c r="D23" s="82">
        <v>9.5000000000000001E-2</v>
      </c>
      <c r="E23" s="82">
        <v>9.2999999999999999E-2</v>
      </c>
      <c r="F23" s="82">
        <v>-9.6000000000000002E-2</v>
      </c>
      <c r="G23" s="82">
        <v>0.26900000000000002</v>
      </c>
      <c r="H23" s="36"/>
      <c r="I23" s="36"/>
      <c r="J23" s="36"/>
    </row>
    <row r="24" spans="2:10" x14ac:dyDescent="0.2">
      <c r="B24" s="81" t="s">
        <v>776</v>
      </c>
      <c r="C24" s="82" t="s">
        <v>752</v>
      </c>
      <c r="D24" s="82">
        <v>-4.9000000000000002E-2</v>
      </c>
      <c r="E24" s="82">
        <v>3.617</v>
      </c>
      <c r="F24" s="82">
        <v>-6.6269999999999998</v>
      </c>
      <c r="G24" s="82">
        <v>6.95</v>
      </c>
      <c r="H24" s="36"/>
      <c r="I24" s="36"/>
      <c r="J24" s="36"/>
    </row>
    <row r="25" spans="2:10" x14ac:dyDescent="0.2">
      <c r="B25" s="80" t="s">
        <v>777</v>
      </c>
      <c r="C25" s="36" t="s">
        <v>753</v>
      </c>
      <c r="D25" s="36">
        <v>-4.2000000000000003E-2</v>
      </c>
      <c r="E25" s="36">
        <v>6.4000000000000001E-2</v>
      </c>
      <c r="F25" s="36">
        <v>-0.17699999999999999</v>
      </c>
      <c r="G25" s="36">
        <v>7.9000000000000001E-2</v>
      </c>
      <c r="H25" s="36"/>
      <c r="I25" s="36"/>
      <c r="J25" s="36"/>
    </row>
    <row r="26" spans="2:10" x14ac:dyDescent="0.2">
      <c r="B26" s="81" t="s">
        <v>778</v>
      </c>
      <c r="C26" s="82" t="s">
        <v>754</v>
      </c>
      <c r="D26" s="82">
        <v>0.121</v>
      </c>
      <c r="E26" s="82">
        <v>0.11600000000000001</v>
      </c>
      <c r="F26" s="82">
        <v>-9.2999999999999999E-2</v>
      </c>
      <c r="G26" s="82">
        <v>0.36199999999999999</v>
      </c>
      <c r="H26" s="36"/>
      <c r="I26" s="36"/>
      <c r="J26" s="36"/>
    </row>
    <row r="27" spans="2:10" x14ac:dyDescent="0.2">
      <c r="B27" s="80" t="s">
        <v>779</v>
      </c>
      <c r="C27" s="36" t="s">
        <v>755</v>
      </c>
      <c r="D27" s="36">
        <v>-0.16</v>
      </c>
      <c r="E27" s="36">
        <v>3.5339999999999998</v>
      </c>
      <c r="F27" s="36">
        <v>-7.1580000000000004</v>
      </c>
      <c r="G27" s="36">
        <v>6.4969999999999999</v>
      </c>
      <c r="H27" s="36"/>
      <c r="I27" s="36"/>
      <c r="J27" s="36"/>
    </row>
    <row r="28" spans="2:10" x14ac:dyDescent="0.2">
      <c r="B28" s="81" t="s">
        <v>780</v>
      </c>
      <c r="C28" s="82" t="s">
        <v>756</v>
      </c>
      <c r="D28" s="82">
        <v>-0.11899999999999999</v>
      </c>
      <c r="E28" s="82">
        <v>9.9000000000000005E-2</v>
      </c>
      <c r="F28" s="82">
        <v>-0.30199999999999999</v>
      </c>
      <c r="G28" s="82">
        <v>9.7000000000000003E-2</v>
      </c>
      <c r="H28" s="36"/>
      <c r="I28" s="36"/>
      <c r="J28" s="36"/>
    </row>
    <row r="29" spans="2:10" x14ac:dyDescent="0.2">
      <c r="B29" s="80" t="s">
        <v>781</v>
      </c>
      <c r="C29" s="36" t="s">
        <v>757</v>
      </c>
      <c r="D29" s="36">
        <v>0.105</v>
      </c>
      <c r="E29" s="36">
        <v>6.7000000000000004E-2</v>
      </c>
      <c r="F29" s="36">
        <v>-2.7E-2</v>
      </c>
      <c r="G29" s="36">
        <v>0.23300000000000001</v>
      </c>
      <c r="H29" s="36"/>
      <c r="I29" s="36"/>
      <c r="J29" s="36"/>
    </row>
    <row r="30" spans="2:10" x14ac:dyDescent="0.2">
      <c r="B30" s="81" t="s">
        <v>782</v>
      </c>
      <c r="C30" s="82" t="s">
        <v>758</v>
      </c>
      <c r="D30" s="82">
        <v>-8.5999999999999993E-2</v>
      </c>
      <c r="E30" s="82">
        <v>3.3969999999999998</v>
      </c>
      <c r="F30" s="82">
        <v>-6.8310000000000004</v>
      </c>
      <c r="G30" s="82">
        <v>6.2919999999999998</v>
      </c>
      <c r="H30" s="36"/>
      <c r="I30" s="36"/>
      <c r="J30" s="36"/>
    </row>
    <row r="31" spans="2:10" x14ac:dyDescent="0.2">
      <c r="B31" s="80" t="s">
        <v>783</v>
      </c>
      <c r="C31" s="36" t="s">
        <v>759</v>
      </c>
      <c r="D31" s="36">
        <v>-2.1999999999999999E-2</v>
      </c>
      <c r="E31" s="36">
        <v>3.9E-2</v>
      </c>
      <c r="F31" s="36">
        <v>-0.112</v>
      </c>
      <c r="G31" s="36">
        <v>4.2000000000000003E-2</v>
      </c>
      <c r="H31" s="36"/>
      <c r="I31" s="36"/>
      <c r="J31" s="36"/>
    </row>
    <row r="32" spans="2:10" x14ac:dyDescent="0.2">
      <c r="B32" s="81" t="s">
        <v>784</v>
      </c>
      <c r="C32" s="82" t="s">
        <v>760</v>
      </c>
      <c r="D32" s="82">
        <v>7.5999999999999998E-2</v>
      </c>
      <c r="E32" s="82">
        <v>0.13800000000000001</v>
      </c>
      <c r="F32" s="82">
        <v>-0.23100000000000001</v>
      </c>
      <c r="G32" s="82">
        <v>0.32100000000000001</v>
      </c>
      <c r="H32" s="36"/>
      <c r="I32" s="36"/>
      <c r="J32" s="36"/>
    </row>
    <row r="33" spans="2:10" x14ac:dyDescent="0.2">
      <c r="B33" s="80" t="s">
        <v>785</v>
      </c>
      <c r="C33" s="36" t="s">
        <v>761</v>
      </c>
      <c r="D33" s="36">
        <v>5.7000000000000002E-2</v>
      </c>
      <c r="E33" s="36">
        <v>3.57</v>
      </c>
      <c r="F33" s="36">
        <v>-6.8620000000000001</v>
      </c>
      <c r="G33" s="36">
        <v>6.5720000000000001</v>
      </c>
      <c r="H33" s="36"/>
      <c r="I33" s="36"/>
      <c r="J33" s="36"/>
    </row>
    <row r="34" spans="2:10" x14ac:dyDescent="0.2">
      <c r="B34" s="81" t="s">
        <v>786</v>
      </c>
      <c r="C34" s="82" t="s">
        <v>762</v>
      </c>
      <c r="D34" s="82">
        <v>-3.2000000000000001E-2</v>
      </c>
      <c r="E34" s="82">
        <v>8.5999999999999993E-2</v>
      </c>
      <c r="F34" s="82">
        <v>-0.22800000000000001</v>
      </c>
      <c r="G34" s="82">
        <v>0.128</v>
      </c>
      <c r="H34" s="36"/>
      <c r="I34" s="36"/>
      <c r="J34" s="36"/>
    </row>
    <row r="35" spans="2:10" x14ac:dyDescent="0.2">
      <c r="B35" s="80" t="s">
        <v>787</v>
      </c>
      <c r="C35" s="36" t="s">
        <v>763</v>
      </c>
      <c r="D35" s="36">
        <v>0.55100000000000005</v>
      </c>
      <c r="E35" s="36">
        <v>0.51300000000000001</v>
      </c>
      <c r="F35" s="36">
        <v>-0.67</v>
      </c>
      <c r="G35" s="36">
        <v>1.286</v>
      </c>
      <c r="H35" s="36"/>
      <c r="I35" s="36"/>
      <c r="J35" s="36"/>
    </row>
    <row r="36" spans="2:10" x14ac:dyDescent="0.2">
      <c r="B36" s="81" t="s">
        <v>788</v>
      </c>
      <c r="C36" s="82" t="s">
        <v>764</v>
      </c>
      <c r="D36" s="82">
        <v>4.1000000000000002E-2</v>
      </c>
      <c r="E36" s="82">
        <v>0.14299999999999999</v>
      </c>
      <c r="F36" s="82">
        <v>-0.28199999999999997</v>
      </c>
      <c r="G36" s="82">
        <v>0.3</v>
      </c>
      <c r="H36" s="36"/>
      <c r="I36" s="36"/>
      <c r="J36" s="36"/>
    </row>
    <row r="37" spans="2:10" x14ac:dyDescent="0.2">
      <c r="B37" s="80" t="s">
        <v>789</v>
      </c>
      <c r="C37" s="36" t="s">
        <v>765</v>
      </c>
      <c r="D37" s="36">
        <v>0.84299999999999997</v>
      </c>
      <c r="E37" s="36">
        <v>0.44</v>
      </c>
      <c r="F37" s="36">
        <v>0.18099999999999999</v>
      </c>
      <c r="G37" s="36">
        <v>1.9790000000000001</v>
      </c>
      <c r="H37" s="36"/>
      <c r="I37" s="36"/>
      <c r="J37" s="36"/>
    </row>
    <row r="38" spans="2:10" x14ac:dyDescent="0.2">
      <c r="B38" s="81" t="s">
        <v>790</v>
      </c>
      <c r="C38" s="82" t="s">
        <v>766</v>
      </c>
      <c r="D38" s="82">
        <v>3.6999999999999998E-2</v>
      </c>
      <c r="E38" s="82">
        <v>0.121</v>
      </c>
      <c r="F38" s="82">
        <v>-0.188</v>
      </c>
      <c r="G38" s="82">
        <v>0.317</v>
      </c>
      <c r="H38" s="36"/>
      <c r="I38" s="36"/>
      <c r="J38" s="36"/>
    </row>
    <row r="39" spans="2:10" x14ac:dyDescent="0.2">
      <c r="B39" s="80" t="s">
        <v>791</v>
      </c>
      <c r="C39" s="36" t="s">
        <v>767</v>
      </c>
      <c r="D39" s="36">
        <v>1.373</v>
      </c>
      <c r="E39" s="36">
        <v>1.1259999999999999</v>
      </c>
      <c r="F39" s="36">
        <v>-7.9000000000000001E-2</v>
      </c>
      <c r="G39" s="36">
        <v>3.714</v>
      </c>
      <c r="H39" s="36"/>
      <c r="I39" s="36"/>
      <c r="J39" s="36"/>
    </row>
    <row r="40" spans="2:10" x14ac:dyDescent="0.2">
      <c r="B40" s="81" t="s">
        <v>792</v>
      </c>
      <c r="C40" s="82" t="s">
        <v>768</v>
      </c>
      <c r="D40" s="82">
        <v>0.308</v>
      </c>
      <c r="E40" s="82">
        <v>0.33700000000000002</v>
      </c>
      <c r="F40" s="82">
        <v>-0.157</v>
      </c>
      <c r="G40" s="82">
        <v>1.0029999999999999</v>
      </c>
      <c r="H40" s="36"/>
      <c r="I40" s="36"/>
      <c r="J40" s="36"/>
    </row>
    <row r="45" spans="2:10" x14ac:dyDescent="0.2">
      <c r="C45" s="36"/>
      <c r="D45" s="36"/>
      <c r="E45" s="36"/>
      <c r="F45" s="36"/>
      <c r="G45" s="36"/>
      <c r="H45" s="36"/>
      <c r="I45" s="36"/>
      <c r="J45" s="36"/>
    </row>
    <row r="46" spans="2:10" x14ac:dyDescent="0.2">
      <c r="C46" s="36"/>
      <c r="D46" s="36"/>
      <c r="E46" s="36"/>
      <c r="F46" s="36"/>
      <c r="G46" s="36"/>
      <c r="H46" s="36"/>
      <c r="I46" s="36"/>
      <c r="J46" s="36"/>
    </row>
    <row r="47" spans="2:10" x14ac:dyDescent="0.2">
      <c r="C47" s="36"/>
      <c r="D47" s="36"/>
      <c r="E47" s="36"/>
      <c r="F47" s="36"/>
      <c r="G47" s="36"/>
      <c r="H47" s="36"/>
      <c r="I47" s="36"/>
      <c r="J47" s="36"/>
    </row>
    <row r="48" spans="2:10" x14ac:dyDescent="0.2">
      <c r="C48" s="36"/>
      <c r="D48" s="36"/>
      <c r="E48" s="36"/>
      <c r="F48" s="36"/>
      <c r="G48" s="36"/>
      <c r="H48" s="36"/>
      <c r="I48" s="36"/>
      <c r="J48" s="36"/>
    </row>
    <row r="49" spans="3:10" x14ac:dyDescent="0.2">
      <c r="C49" s="36"/>
      <c r="D49" s="36"/>
      <c r="E49" s="36"/>
      <c r="F49" s="36"/>
      <c r="G49" s="36"/>
      <c r="H49" s="36"/>
      <c r="I49" s="36"/>
      <c r="J49" s="36"/>
    </row>
    <row r="50" spans="3:10" x14ac:dyDescent="0.2">
      <c r="C50" s="36"/>
      <c r="D50" s="36"/>
      <c r="E50" s="36"/>
      <c r="F50" s="36"/>
      <c r="G50" s="36"/>
      <c r="H50" s="36"/>
      <c r="I50" s="36"/>
      <c r="J50" s="36"/>
    </row>
    <row r="51" spans="3:10" x14ac:dyDescent="0.2">
      <c r="C51" s="36"/>
      <c r="D51" s="36"/>
      <c r="E51" s="36"/>
      <c r="F51" s="36"/>
      <c r="G51" s="36"/>
      <c r="H51" s="36"/>
      <c r="I51" s="36"/>
      <c r="J51" s="36"/>
    </row>
    <row r="52" spans="3:10" x14ac:dyDescent="0.2">
      <c r="C52" s="36"/>
      <c r="D52" s="36"/>
      <c r="E52" s="36"/>
      <c r="F52" s="36"/>
      <c r="G52" s="36"/>
      <c r="H52" s="36"/>
      <c r="I52" s="36"/>
      <c r="J52" s="36"/>
    </row>
    <row r="53" spans="3:10" x14ac:dyDescent="0.2">
      <c r="C53" s="36"/>
      <c r="D53" s="36"/>
      <c r="E53" s="36"/>
      <c r="F53" s="36"/>
      <c r="G53" s="36"/>
      <c r="H53" s="36"/>
      <c r="I53" s="36"/>
      <c r="J53" s="36"/>
    </row>
    <row r="54" spans="3:10" x14ac:dyDescent="0.2">
      <c r="C54" s="36"/>
      <c r="D54" s="36"/>
      <c r="E54" s="36"/>
      <c r="F54" s="36"/>
      <c r="G54" s="36"/>
      <c r="H54" s="36"/>
      <c r="I54" s="36"/>
      <c r="J54" s="36"/>
    </row>
    <row r="55" spans="3:10" x14ac:dyDescent="0.2">
      <c r="C55" s="36"/>
      <c r="D55" s="36"/>
      <c r="E55" s="36"/>
      <c r="F55" s="36"/>
      <c r="G55" s="36"/>
      <c r="H55" s="36"/>
      <c r="I55" s="36"/>
      <c r="J55" s="36"/>
    </row>
    <row r="56" spans="3:10" x14ac:dyDescent="0.2">
      <c r="C56" s="36"/>
      <c r="D56" s="36"/>
      <c r="E56" s="36"/>
      <c r="F56" s="36"/>
      <c r="G56" s="36"/>
      <c r="H56" s="36"/>
      <c r="I56" s="36"/>
      <c r="J56" s="36"/>
    </row>
    <row r="57" spans="3:10" x14ac:dyDescent="0.2">
      <c r="C57" s="36"/>
      <c r="D57" s="36"/>
      <c r="E57" s="36"/>
      <c r="F57" s="36"/>
      <c r="G57" s="36"/>
      <c r="H57" s="36"/>
      <c r="I57" s="36"/>
      <c r="J57" s="36"/>
    </row>
    <row r="58" spans="3:10" x14ac:dyDescent="0.2">
      <c r="C58" s="36"/>
      <c r="D58" s="36"/>
      <c r="E58" s="36"/>
      <c r="F58" s="36"/>
      <c r="G58" s="36"/>
      <c r="H58" s="36"/>
      <c r="I58" s="36"/>
      <c r="J58" s="36"/>
    </row>
    <row r="59" spans="3:10" x14ac:dyDescent="0.2">
      <c r="C59" s="36"/>
      <c r="D59" s="36"/>
      <c r="E59" s="36"/>
      <c r="F59" s="36"/>
      <c r="G59" s="36"/>
      <c r="H59" s="36"/>
      <c r="I59" s="36"/>
      <c r="J59" s="36"/>
    </row>
    <row r="60" spans="3:10" x14ac:dyDescent="0.2">
      <c r="C60" s="36"/>
      <c r="D60" s="36"/>
      <c r="E60" s="36"/>
      <c r="F60" s="36"/>
      <c r="G60" s="36"/>
      <c r="H60" s="36"/>
      <c r="I60" s="36"/>
      <c r="J60" s="36"/>
    </row>
    <row r="61" spans="3:10" x14ac:dyDescent="0.2">
      <c r="C61" s="36"/>
      <c r="D61" s="36"/>
      <c r="E61" s="36"/>
      <c r="F61" s="36"/>
      <c r="G61" s="36"/>
      <c r="H61" s="36"/>
      <c r="I61" s="36"/>
      <c r="J61" s="36"/>
    </row>
    <row r="62" spans="3:10" x14ac:dyDescent="0.2">
      <c r="C62" s="36"/>
      <c r="D62" s="36"/>
      <c r="E62" s="36"/>
      <c r="F62" s="36"/>
      <c r="G62" s="36"/>
      <c r="H62" s="36"/>
      <c r="I62" s="36"/>
      <c r="J62" s="36"/>
    </row>
    <row r="63" spans="3:10" x14ac:dyDescent="0.2">
      <c r="C63" s="36"/>
      <c r="D63" s="36"/>
      <c r="E63" s="36"/>
      <c r="F63" s="36"/>
      <c r="G63" s="36"/>
      <c r="H63" s="36"/>
      <c r="I63" s="36"/>
      <c r="J63" s="36"/>
    </row>
    <row r="64" spans="3:10" x14ac:dyDescent="0.2">
      <c r="C64" s="36"/>
      <c r="D64" s="36"/>
      <c r="E64" s="36"/>
      <c r="F64" s="36"/>
      <c r="G64" s="36"/>
      <c r="H64" s="36"/>
      <c r="I64" s="36"/>
      <c r="J64" s="36"/>
    </row>
    <row r="65" spans="3:10" x14ac:dyDescent="0.2">
      <c r="C65" s="36"/>
      <c r="D65" s="36"/>
      <c r="E65" s="36"/>
      <c r="F65" s="36"/>
      <c r="G65" s="36"/>
      <c r="H65" s="36"/>
      <c r="I65" s="36"/>
      <c r="J65" s="36"/>
    </row>
    <row r="66" spans="3:10" x14ac:dyDescent="0.2">
      <c r="C66" s="36"/>
      <c r="D66" s="36"/>
      <c r="E66" s="36"/>
      <c r="F66" s="36"/>
      <c r="G66" s="36"/>
      <c r="H66" s="36"/>
      <c r="I66" s="36"/>
      <c r="J66" s="36"/>
    </row>
    <row r="67" spans="3:10" x14ac:dyDescent="0.2">
      <c r="C67" s="36"/>
      <c r="D67" s="36"/>
      <c r="E67" s="36"/>
      <c r="F67" s="36"/>
      <c r="G67" s="36"/>
      <c r="H67" s="36"/>
      <c r="I67" s="36"/>
      <c r="J67" s="36"/>
    </row>
    <row r="68" spans="3:10" x14ac:dyDescent="0.2">
      <c r="C68" s="36"/>
      <c r="D68" s="36"/>
      <c r="E68" s="36"/>
      <c r="F68" s="36"/>
      <c r="G68" s="36"/>
      <c r="H68" s="36"/>
      <c r="I68" s="36"/>
      <c r="J68" s="36"/>
    </row>
    <row r="69" spans="3:10" x14ac:dyDescent="0.2">
      <c r="C69" s="36"/>
      <c r="D69" s="36"/>
      <c r="E69" s="36"/>
      <c r="F69" s="36"/>
      <c r="G69" s="36"/>
      <c r="H69" s="36"/>
      <c r="I69" s="36"/>
      <c r="J69" s="36"/>
    </row>
    <row r="70" spans="3:10" x14ac:dyDescent="0.2">
      <c r="C70" s="36"/>
      <c r="D70" s="36"/>
      <c r="E70" s="36"/>
      <c r="F70" s="36"/>
      <c r="G70" s="36"/>
      <c r="H70" s="36"/>
      <c r="I70" s="36"/>
      <c r="J70" s="36"/>
    </row>
    <row r="71" spans="3:10" x14ac:dyDescent="0.2">
      <c r="C71" s="36"/>
      <c r="D71" s="36"/>
      <c r="E71" s="36"/>
      <c r="F71" s="36"/>
      <c r="G71" s="36"/>
      <c r="H71" s="36"/>
      <c r="I71" s="36"/>
      <c r="J71" s="36"/>
    </row>
    <row r="72" spans="3:10" x14ac:dyDescent="0.2">
      <c r="C72" s="36"/>
      <c r="D72" s="28"/>
      <c r="E72" s="28"/>
      <c r="F72" s="28"/>
      <c r="G72" s="28"/>
      <c r="H72" s="28"/>
      <c r="I72" s="28"/>
      <c r="J72" s="28"/>
    </row>
  </sheetData>
  <mergeCells count="2">
    <mergeCell ref="B12:G12"/>
    <mergeCell ref="B11:G1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E052-FC90-7040-A122-9D66A7FE99F3}">
  <dimension ref="B4:K34"/>
  <sheetViews>
    <sheetView workbookViewId="0">
      <selection activeCell="F25" sqref="F25"/>
    </sheetView>
  </sheetViews>
  <sheetFormatPr baseColWidth="10" defaultRowHeight="16" x14ac:dyDescent="0.2"/>
  <cols>
    <col min="3" max="3" width="22.83203125" customWidth="1"/>
    <col min="7" max="7" width="15.5" customWidth="1"/>
  </cols>
  <sheetData>
    <row r="4" spans="2:8" x14ac:dyDescent="0.2">
      <c r="B4" s="28"/>
      <c r="C4" s="35"/>
      <c r="D4" s="35"/>
      <c r="E4" s="35"/>
      <c r="F4" s="35"/>
      <c r="G4" s="35"/>
      <c r="H4" s="28"/>
    </row>
    <row r="5" spans="2:8" x14ac:dyDescent="0.2">
      <c r="B5" s="35"/>
      <c r="C5" s="35"/>
      <c r="D5" s="35"/>
      <c r="E5" s="35"/>
      <c r="F5" s="35"/>
      <c r="G5" s="35"/>
      <c r="H5" s="28"/>
    </row>
    <row r="6" spans="2:8" x14ac:dyDescent="0.2">
      <c r="B6" s="38" t="s">
        <v>78</v>
      </c>
      <c r="C6" s="38" t="s">
        <v>0</v>
      </c>
      <c r="D6" s="38" t="s">
        <v>61</v>
      </c>
      <c r="E6" s="38" t="s">
        <v>62</v>
      </c>
      <c r="F6" s="38" t="s">
        <v>65</v>
      </c>
      <c r="G6" s="38" t="s">
        <v>64</v>
      </c>
      <c r="H6" s="38" t="s">
        <v>63</v>
      </c>
    </row>
    <row r="7" spans="2:8" x14ac:dyDescent="0.2">
      <c r="B7" s="36" t="s">
        <v>75</v>
      </c>
      <c r="C7" s="36" t="s">
        <v>66</v>
      </c>
      <c r="D7" s="36">
        <v>22.28</v>
      </c>
      <c r="E7" s="36">
        <v>1320.47</v>
      </c>
      <c r="F7" s="36">
        <v>0.25</v>
      </c>
      <c r="G7" s="36">
        <v>28.12</v>
      </c>
      <c r="H7" s="36">
        <v>5.85</v>
      </c>
    </row>
    <row r="8" spans="2:8" x14ac:dyDescent="0.2">
      <c r="B8" s="36" t="s">
        <v>75</v>
      </c>
      <c r="C8" s="36" t="s">
        <v>68</v>
      </c>
      <c r="D8" s="36">
        <v>11.56</v>
      </c>
      <c r="E8" s="36">
        <v>1044.96</v>
      </c>
      <c r="F8" s="36">
        <v>0.57999999999999996</v>
      </c>
      <c r="G8" s="36">
        <v>23.27</v>
      </c>
      <c r="H8" s="36">
        <v>5.79</v>
      </c>
    </row>
    <row r="9" spans="2:8" x14ac:dyDescent="0.2">
      <c r="B9" s="36" t="s">
        <v>75</v>
      </c>
      <c r="C9" s="36" t="s">
        <v>69</v>
      </c>
      <c r="D9" s="36">
        <v>1.59</v>
      </c>
      <c r="E9" s="36">
        <v>594.21</v>
      </c>
      <c r="F9" s="36">
        <v>0.8</v>
      </c>
      <c r="G9" s="36">
        <v>21.46</v>
      </c>
      <c r="H9" s="36">
        <v>5.52</v>
      </c>
    </row>
    <row r="10" spans="2:8" x14ac:dyDescent="0.2">
      <c r="B10" s="36" t="s">
        <v>76</v>
      </c>
      <c r="C10" s="36" t="s">
        <v>67</v>
      </c>
      <c r="D10" s="36">
        <v>24.15</v>
      </c>
      <c r="E10" s="36">
        <v>1869.76</v>
      </c>
      <c r="F10" s="36">
        <v>0.32</v>
      </c>
      <c r="G10" s="36">
        <v>29.77</v>
      </c>
      <c r="H10" s="36">
        <v>4.9800000000000004</v>
      </c>
    </row>
    <row r="11" spans="2:8" x14ac:dyDescent="0.2">
      <c r="B11" s="36" t="s">
        <v>76</v>
      </c>
      <c r="C11" s="36" t="s">
        <v>70</v>
      </c>
      <c r="D11" s="36">
        <v>8.25</v>
      </c>
      <c r="E11" s="36">
        <v>873.84</v>
      </c>
      <c r="F11" s="36">
        <v>0.62</v>
      </c>
      <c r="G11" s="36">
        <v>20.87</v>
      </c>
      <c r="H11" s="36">
        <v>5.94</v>
      </c>
    </row>
    <row r="12" spans="2:8" x14ac:dyDescent="0.2">
      <c r="B12" s="36" t="s">
        <v>76</v>
      </c>
      <c r="C12" s="36" t="s">
        <v>71</v>
      </c>
      <c r="D12" s="36">
        <v>-3.27</v>
      </c>
      <c r="E12" s="36">
        <v>506.54</v>
      </c>
      <c r="F12" s="36">
        <v>0.82</v>
      </c>
      <c r="G12" s="36">
        <v>19.66</v>
      </c>
      <c r="H12" s="36">
        <v>5.49</v>
      </c>
    </row>
    <row r="13" spans="2:8" x14ac:dyDescent="0.2">
      <c r="B13" s="36" t="s">
        <v>77</v>
      </c>
      <c r="C13" s="36" t="s">
        <v>72</v>
      </c>
      <c r="D13" s="36">
        <v>18.72</v>
      </c>
      <c r="E13" s="36">
        <v>729.83</v>
      </c>
      <c r="F13" s="36">
        <v>0.2</v>
      </c>
      <c r="G13" s="36">
        <v>24.57</v>
      </c>
      <c r="H13" s="36">
        <v>6.71</v>
      </c>
    </row>
    <row r="14" spans="2:8" x14ac:dyDescent="0.2">
      <c r="B14" s="36" t="s">
        <v>77</v>
      </c>
      <c r="C14" s="36" t="s">
        <v>73</v>
      </c>
      <c r="D14" s="36">
        <v>6.85</v>
      </c>
      <c r="E14" s="36">
        <v>490.74</v>
      </c>
      <c r="F14" s="36">
        <v>0.36</v>
      </c>
      <c r="G14" s="36">
        <v>22.8</v>
      </c>
      <c r="H14" s="36">
        <v>7.08</v>
      </c>
    </row>
    <row r="15" spans="2:8" x14ac:dyDescent="0.2">
      <c r="B15" s="37" t="s">
        <v>77</v>
      </c>
      <c r="C15" s="37" t="s">
        <v>74</v>
      </c>
      <c r="D15" s="37">
        <v>-2.4700000000000002</v>
      </c>
      <c r="E15" s="37">
        <v>384.72</v>
      </c>
      <c r="F15" s="37">
        <v>0.84</v>
      </c>
      <c r="G15" s="37">
        <v>21.74</v>
      </c>
      <c r="H15" s="37">
        <v>5.9</v>
      </c>
    </row>
    <row r="17" spans="2:11" x14ac:dyDescent="0.2"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8" spans="2:11" x14ac:dyDescent="0.2">
      <c r="B18" s="28"/>
      <c r="C18" s="36"/>
      <c r="D18" s="36"/>
      <c r="E18" s="36"/>
      <c r="F18" s="36"/>
      <c r="G18" s="36"/>
      <c r="H18" s="36"/>
      <c r="I18" s="28"/>
      <c r="J18" s="28"/>
      <c r="K18" s="28"/>
    </row>
    <row r="19" spans="2:11" x14ac:dyDescent="0.2">
      <c r="B19" s="28"/>
      <c r="C19" s="36"/>
      <c r="D19" s="36"/>
      <c r="E19" s="36"/>
      <c r="F19" s="36"/>
      <c r="G19" s="36"/>
      <c r="H19" s="36"/>
      <c r="I19" s="28"/>
      <c r="J19" s="28"/>
      <c r="K19" s="28"/>
    </row>
    <row r="20" spans="2:11" x14ac:dyDescent="0.2">
      <c r="B20" s="28"/>
      <c r="C20" s="36"/>
      <c r="D20" s="36"/>
      <c r="E20" s="36"/>
      <c r="F20" s="36"/>
      <c r="G20" s="36"/>
      <c r="H20" s="36"/>
      <c r="I20" s="28"/>
      <c r="J20" s="28"/>
      <c r="K20" s="28"/>
    </row>
    <row r="21" spans="2:11" x14ac:dyDescent="0.2">
      <c r="B21" s="28"/>
      <c r="C21" s="36"/>
      <c r="D21" s="36"/>
      <c r="E21" s="36"/>
      <c r="F21" s="36"/>
      <c r="G21" s="36"/>
      <c r="H21" s="36"/>
      <c r="I21" s="28"/>
      <c r="J21" s="28"/>
      <c r="K21" s="28"/>
    </row>
    <row r="22" spans="2:11" x14ac:dyDescent="0.2">
      <c r="B22" s="28"/>
      <c r="C22" s="36"/>
      <c r="D22" s="36"/>
      <c r="E22" s="36"/>
      <c r="F22" s="36"/>
      <c r="G22" s="36"/>
      <c r="H22" s="36"/>
      <c r="I22" s="28"/>
      <c r="J22" s="28"/>
      <c r="K22" s="28"/>
    </row>
    <row r="23" spans="2:11" x14ac:dyDescent="0.2">
      <c r="B23" s="28"/>
      <c r="C23" s="36"/>
      <c r="D23" s="36"/>
      <c r="E23" s="36"/>
      <c r="F23" s="36"/>
      <c r="G23" s="36"/>
      <c r="H23" s="36"/>
      <c r="I23" s="28"/>
      <c r="J23" s="28"/>
      <c r="K23" s="28"/>
    </row>
    <row r="24" spans="2:11" x14ac:dyDescent="0.2">
      <c r="B24" s="28"/>
      <c r="C24" s="36"/>
      <c r="D24" s="36"/>
      <c r="E24" s="36"/>
      <c r="F24" s="36"/>
      <c r="G24" s="36"/>
      <c r="H24" s="36"/>
      <c r="I24" s="28"/>
      <c r="J24" s="28"/>
      <c r="K24" s="28"/>
    </row>
    <row r="25" spans="2:11" x14ac:dyDescent="0.2">
      <c r="B25" s="28"/>
      <c r="C25" s="36"/>
      <c r="D25" s="36"/>
      <c r="E25" s="36"/>
      <c r="F25" s="36"/>
      <c r="G25" s="36"/>
      <c r="H25" s="36"/>
      <c r="I25" s="28"/>
      <c r="J25" s="28"/>
      <c r="K25" s="28"/>
    </row>
    <row r="26" spans="2:11" x14ac:dyDescent="0.2">
      <c r="B26" s="28"/>
      <c r="C26" s="36"/>
      <c r="D26" s="36"/>
      <c r="E26" s="36"/>
      <c r="F26" s="36"/>
      <c r="G26" s="36"/>
      <c r="H26" s="36"/>
      <c r="I26" s="28"/>
      <c r="J26" s="28"/>
      <c r="K26" s="28"/>
    </row>
    <row r="27" spans="2:11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8" spans="2:11" x14ac:dyDescent="0.2"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spans="2:11" x14ac:dyDescent="0.2"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spans="2:11" x14ac:dyDescent="0.2">
      <c r="B30" s="28"/>
      <c r="C30" s="28"/>
      <c r="D30" s="28"/>
      <c r="E30" s="28"/>
      <c r="F30" s="28"/>
      <c r="G30" s="28"/>
      <c r="H30" s="28"/>
      <c r="I30" s="28"/>
      <c r="J30" s="28"/>
      <c r="K30" s="28"/>
    </row>
    <row r="31" spans="2:11" x14ac:dyDescent="0.2">
      <c r="B31" s="28"/>
      <c r="C31" s="28"/>
      <c r="D31" s="28"/>
      <c r="E31" s="28"/>
      <c r="F31" s="28"/>
      <c r="G31" s="28"/>
      <c r="H31" s="28"/>
      <c r="I31" s="28"/>
      <c r="J31" s="28"/>
      <c r="K31" s="28"/>
    </row>
    <row r="32" spans="2:11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</row>
    <row r="33" spans="2:11" x14ac:dyDescent="0.2">
      <c r="B33" s="28"/>
      <c r="C33" s="28"/>
      <c r="D33" s="28"/>
      <c r="E33" s="28"/>
      <c r="F33" s="28"/>
      <c r="G33" s="28"/>
      <c r="H33" s="28"/>
      <c r="I33" s="28"/>
      <c r="J33" s="28"/>
      <c r="K33" s="28"/>
    </row>
    <row r="34" spans="2:11" x14ac:dyDescent="0.2">
      <c r="B34" s="28"/>
      <c r="C34" s="28"/>
      <c r="D34" s="28"/>
      <c r="E34" s="28"/>
      <c r="F34" s="28"/>
      <c r="G34" s="28"/>
      <c r="H34" s="28"/>
      <c r="I34" s="28"/>
      <c r="J34" s="28"/>
      <c r="K34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0E76-1C1E-744D-94BD-6013D494F5EB}">
  <dimension ref="B1:AB141"/>
  <sheetViews>
    <sheetView topLeftCell="G1" zoomScale="90" zoomScaleNormal="90" workbookViewId="0">
      <selection activeCell="H2" sqref="H2"/>
    </sheetView>
  </sheetViews>
  <sheetFormatPr baseColWidth="10" defaultRowHeight="16" x14ac:dyDescent="0.2"/>
  <cols>
    <col min="3" max="3" width="16.83203125" customWidth="1"/>
    <col min="4" max="4" width="11.1640625" customWidth="1"/>
    <col min="5" max="5" width="27" customWidth="1"/>
    <col min="6" max="6" width="37.83203125" style="42" customWidth="1"/>
    <col min="7" max="7" width="39.1640625" style="42" customWidth="1"/>
    <col min="8" max="8" width="38.1640625" style="42" customWidth="1"/>
    <col min="9" max="9" width="36.83203125" style="42" customWidth="1"/>
    <col min="10" max="10" width="26.5" customWidth="1"/>
    <col min="11" max="11" width="12.33203125" style="28" customWidth="1"/>
    <col min="12" max="13" width="10.83203125" style="28" customWidth="1"/>
    <col min="14" max="27" width="10.83203125" customWidth="1"/>
  </cols>
  <sheetData>
    <row r="1" spans="2:28" x14ac:dyDescent="0.2">
      <c r="E1" t="s">
        <v>54</v>
      </c>
      <c r="F1"/>
      <c r="G1"/>
      <c r="H1"/>
      <c r="I1"/>
    </row>
    <row r="2" spans="2:28" x14ac:dyDescent="0.2">
      <c r="F2"/>
      <c r="G2"/>
      <c r="H2"/>
      <c r="I2"/>
    </row>
    <row r="3" spans="2:28" x14ac:dyDescent="0.2">
      <c r="F3"/>
      <c r="G3"/>
      <c r="H3"/>
      <c r="I3"/>
      <c r="N3" s="28"/>
    </row>
    <row r="4" spans="2:28" x14ac:dyDescent="0.2">
      <c r="C4" s="60"/>
      <c r="D4" s="60"/>
      <c r="E4" s="60"/>
      <c r="F4" s="60" t="s">
        <v>1</v>
      </c>
      <c r="G4" s="60" t="s">
        <v>2</v>
      </c>
      <c r="H4" s="60" t="s">
        <v>3</v>
      </c>
      <c r="I4" s="60" t="s">
        <v>4</v>
      </c>
      <c r="N4" s="28"/>
    </row>
    <row r="5" spans="2:28" x14ac:dyDescent="0.2">
      <c r="C5" s="4"/>
      <c r="D5" s="4"/>
      <c r="E5" s="4"/>
      <c r="F5" s="4" t="s">
        <v>88</v>
      </c>
      <c r="G5" s="4" t="s">
        <v>88</v>
      </c>
      <c r="H5" s="4" t="s">
        <v>88</v>
      </c>
      <c r="I5" s="4" t="s">
        <v>88</v>
      </c>
      <c r="J5" s="31" t="s">
        <v>89</v>
      </c>
      <c r="K5" s="36" t="s">
        <v>90</v>
      </c>
      <c r="L5" s="36" t="s">
        <v>91</v>
      </c>
      <c r="M5" s="36"/>
      <c r="N5" s="36"/>
      <c r="O5" s="9"/>
      <c r="P5" s="9"/>
      <c r="Q5" s="9"/>
      <c r="R5" s="9"/>
      <c r="S5" s="6"/>
      <c r="T5" s="6"/>
      <c r="U5" s="6"/>
      <c r="V5" s="24"/>
      <c r="W5" s="6"/>
      <c r="X5" s="6"/>
      <c r="Y5" s="6"/>
      <c r="Z5" s="24"/>
    </row>
    <row r="6" spans="2:28" x14ac:dyDescent="0.2">
      <c r="B6" s="8">
        <v>1</v>
      </c>
      <c r="C6" s="36" t="s">
        <v>52</v>
      </c>
      <c r="D6" s="36" t="s">
        <v>5</v>
      </c>
      <c r="E6" s="36" t="s">
        <v>28</v>
      </c>
      <c r="F6" s="36" t="s">
        <v>186</v>
      </c>
      <c r="G6" s="36" t="s">
        <v>187</v>
      </c>
      <c r="H6" s="36" t="s">
        <v>188</v>
      </c>
      <c r="I6" s="36" t="s">
        <v>189</v>
      </c>
      <c r="J6" s="9">
        <v>0.14545219000000001</v>
      </c>
      <c r="K6" s="36"/>
      <c r="L6" s="28">
        <f>100*(J6/$K$12)</f>
        <v>8.3101412960785798E-2</v>
      </c>
      <c r="M6" s="36"/>
      <c r="N6" s="28"/>
      <c r="V6" s="10"/>
      <c r="W6" s="9"/>
      <c r="X6" s="9"/>
      <c r="Y6" s="9"/>
      <c r="Z6" s="9"/>
      <c r="AB6" s="9"/>
    </row>
    <row r="7" spans="2:28" x14ac:dyDescent="0.2">
      <c r="B7" s="8">
        <v>2</v>
      </c>
      <c r="C7" s="36" t="s">
        <v>52</v>
      </c>
      <c r="D7" s="36" t="s">
        <v>5</v>
      </c>
      <c r="E7" s="36" t="s">
        <v>15</v>
      </c>
      <c r="F7" s="36" t="s">
        <v>190</v>
      </c>
      <c r="G7" s="36" t="s">
        <v>191</v>
      </c>
      <c r="H7" s="36" t="s">
        <v>192</v>
      </c>
      <c r="I7" s="36" t="s">
        <v>193</v>
      </c>
      <c r="J7" s="9">
        <v>43.253899199999999</v>
      </c>
      <c r="K7" s="36"/>
      <c r="L7" s="28">
        <f t="shared" ref="L7:L10" si="0">100*(J7/$K$12)</f>
        <v>24.712313644664977</v>
      </c>
      <c r="M7" s="36"/>
      <c r="N7" s="28"/>
      <c r="V7" s="10"/>
      <c r="W7" s="9"/>
      <c r="X7" s="9"/>
      <c r="Y7" s="9"/>
      <c r="Z7" s="9"/>
      <c r="AB7" s="9"/>
    </row>
    <row r="8" spans="2:28" x14ac:dyDescent="0.2">
      <c r="B8" s="8">
        <v>3</v>
      </c>
      <c r="C8" s="36" t="s">
        <v>52</v>
      </c>
      <c r="D8" s="36" t="s">
        <v>5</v>
      </c>
      <c r="E8" s="36" t="s">
        <v>9</v>
      </c>
      <c r="F8" s="36" t="s">
        <v>194</v>
      </c>
      <c r="G8" s="36" t="s">
        <v>195</v>
      </c>
      <c r="H8" s="36" t="s">
        <v>196</v>
      </c>
      <c r="I8" s="36" t="s">
        <v>197</v>
      </c>
      <c r="J8" s="9">
        <v>15.725829129999999</v>
      </c>
      <c r="K8" s="36"/>
      <c r="L8" s="28">
        <f t="shared" si="0"/>
        <v>8.9846610125491058</v>
      </c>
      <c r="M8" s="36"/>
      <c r="N8" s="28"/>
      <c r="V8" s="10"/>
      <c r="W8" s="9"/>
      <c r="X8" s="9"/>
      <c r="Y8" s="9"/>
      <c r="Z8" s="9"/>
      <c r="AB8" s="9"/>
    </row>
    <row r="9" spans="2:28" x14ac:dyDescent="0.2">
      <c r="B9" s="8">
        <v>4</v>
      </c>
      <c r="C9" s="36" t="s">
        <v>52</v>
      </c>
      <c r="D9" s="36" t="s">
        <v>5</v>
      </c>
      <c r="E9" s="36" t="s">
        <v>16</v>
      </c>
      <c r="F9" s="36" t="s">
        <v>198</v>
      </c>
      <c r="G9" s="36" t="s">
        <v>199</v>
      </c>
      <c r="H9" s="36" t="s">
        <v>200</v>
      </c>
      <c r="I9" s="36" t="s">
        <v>201</v>
      </c>
      <c r="J9" s="9">
        <v>100.33484117</v>
      </c>
      <c r="K9" s="36"/>
      <c r="L9" s="28">
        <f t="shared" si="0"/>
        <v>57.324451907001347</v>
      </c>
      <c r="M9" s="36"/>
      <c r="N9" s="28"/>
      <c r="V9" s="10"/>
      <c r="W9" s="9"/>
      <c r="X9" s="9"/>
      <c r="Y9" s="9"/>
      <c r="Z9" s="9"/>
      <c r="AB9" s="9"/>
    </row>
    <row r="10" spans="2:28" x14ac:dyDescent="0.2">
      <c r="B10" s="8">
        <v>5</v>
      </c>
      <c r="C10" s="37" t="s">
        <v>52</v>
      </c>
      <c r="D10" s="37" t="s">
        <v>5</v>
      </c>
      <c r="E10" s="37" t="s">
        <v>14</v>
      </c>
      <c r="F10" s="37" t="s">
        <v>202</v>
      </c>
      <c r="G10" s="37" t="s">
        <v>203</v>
      </c>
      <c r="H10" s="37" t="s">
        <v>204</v>
      </c>
      <c r="I10" s="37" t="s">
        <v>205</v>
      </c>
      <c r="J10" s="9">
        <v>15.56972187</v>
      </c>
      <c r="K10" s="36"/>
      <c r="L10" s="28">
        <f t="shared" si="0"/>
        <v>8.8954720228237765</v>
      </c>
      <c r="M10" s="36"/>
      <c r="N10" s="28"/>
      <c r="V10" s="10"/>
      <c r="W10" s="9"/>
      <c r="X10" s="9"/>
      <c r="Y10" s="9"/>
      <c r="Z10" s="9"/>
      <c r="AB10" s="9"/>
    </row>
    <row r="11" spans="2:28" x14ac:dyDescent="0.2">
      <c r="B11" s="8"/>
      <c r="C11" s="36"/>
      <c r="D11" s="36"/>
      <c r="E11" s="55" t="s">
        <v>627</v>
      </c>
      <c r="F11" s="55" t="s">
        <v>628</v>
      </c>
      <c r="G11" s="55" t="s">
        <v>629</v>
      </c>
      <c r="H11" s="55" t="s">
        <v>630</v>
      </c>
      <c r="I11" s="55" t="s">
        <v>631</v>
      </c>
      <c r="J11" s="9"/>
      <c r="K11" s="36"/>
      <c r="M11" s="36"/>
      <c r="N11" s="28"/>
      <c r="V11" s="10"/>
      <c r="W11" s="9"/>
      <c r="X11" s="9"/>
      <c r="Y11" s="9"/>
      <c r="Z11" s="9"/>
      <c r="AB11" s="9"/>
    </row>
    <row r="12" spans="2:28" x14ac:dyDescent="0.2">
      <c r="B12" s="8"/>
      <c r="C12" s="9"/>
      <c r="D12" s="9"/>
      <c r="E12" s="9"/>
      <c r="F12" s="9"/>
      <c r="G12" s="9"/>
      <c r="H12" s="9"/>
      <c r="I12" s="9"/>
      <c r="J12" s="9"/>
      <c r="K12" s="36">
        <f>SUM(J6:J10)</f>
        <v>175.02974356000001</v>
      </c>
      <c r="L12" s="36"/>
      <c r="M12" s="36"/>
      <c r="N12" s="28"/>
      <c r="V12" s="10"/>
      <c r="W12" s="9"/>
      <c r="X12" s="9"/>
      <c r="Y12" s="9"/>
      <c r="Z12" s="9"/>
      <c r="AB12" s="9"/>
    </row>
    <row r="13" spans="2:28" x14ac:dyDescent="0.2">
      <c r="B13" s="8">
        <v>6</v>
      </c>
      <c r="C13" s="9" t="s">
        <v>52</v>
      </c>
      <c r="D13" s="9" t="s">
        <v>6</v>
      </c>
      <c r="E13" s="9" t="s">
        <v>29</v>
      </c>
      <c r="F13" s="9" t="s">
        <v>206</v>
      </c>
      <c r="G13" s="9" t="s">
        <v>207</v>
      </c>
      <c r="H13" s="9" t="s">
        <v>208</v>
      </c>
      <c r="I13" s="9" t="s">
        <v>209</v>
      </c>
      <c r="J13" s="36">
        <v>-1.4149149000000001</v>
      </c>
      <c r="K13" s="36"/>
      <c r="L13" s="36">
        <f>100*(J13/$K$22)</f>
        <v>-1.5800600357438714</v>
      </c>
      <c r="M13" s="36"/>
      <c r="N13" s="28"/>
      <c r="V13" s="10"/>
      <c r="W13" s="9"/>
      <c r="X13" s="9"/>
      <c r="Y13" s="9"/>
      <c r="Z13" s="9"/>
      <c r="AB13" s="9"/>
    </row>
    <row r="14" spans="2:28" x14ac:dyDescent="0.2">
      <c r="B14" s="8">
        <v>7</v>
      </c>
      <c r="C14" s="9" t="s">
        <v>52</v>
      </c>
      <c r="D14" s="9" t="s">
        <v>6</v>
      </c>
      <c r="E14" s="9" t="s">
        <v>10</v>
      </c>
      <c r="F14" s="9" t="s">
        <v>210</v>
      </c>
      <c r="G14" s="9" t="s">
        <v>211</v>
      </c>
      <c r="H14" s="9" t="s">
        <v>212</v>
      </c>
      <c r="I14" s="9" t="s">
        <v>213</v>
      </c>
      <c r="J14" s="36">
        <v>23.14426718</v>
      </c>
      <c r="K14" s="36"/>
      <c r="L14" s="36">
        <f t="shared" ref="L14:L20" si="1">100*(J14/$K$22)</f>
        <v>25.845605009669846</v>
      </c>
      <c r="M14" s="36"/>
      <c r="N14" s="28"/>
      <c r="V14" s="10"/>
      <c r="W14" s="9"/>
      <c r="X14" s="9"/>
      <c r="Y14" s="9"/>
      <c r="Z14" s="9"/>
      <c r="AB14" s="9"/>
    </row>
    <row r="15" spans="2:28" x14ac:dyDescent="0.2">
      <c r="B15" s="8">
        <v>8</v>
      </c>
      <c r="C15" s="9" t="s">
        <v>52</v>
      </c>
      <c r="D15" s="9" t="s">
        <v>6</v>
      </c>
      <c r="E15" s="9" t="s">
        <v>30</v>
      </c>
      <c r="F15" s="9" t="s">
        <v>214</v>
      </c>
      <c r="G15" s="9" t="s">
        <v>215</v>
      </c>
      <c r="H15" s="9" t="s">
        <v>216</v>
      </c>
      <c r="I15" s="9" t="s">
        <v>217</v>
      </c>
      <c r="J15" s="36">
        <v>20.96021416</v>
      </c>
      <c r="K15" s="36"/>
      <c r="L15" s="36">
        <f t="shared" si="1"/>
        <v>23.406635080914619</v>
      </c>
      <c r="M15" s="36"/>
      <c r="N15" s="28"/>
      <c r="V15" s="10"/>
      <c r="W15" s="9"/>
      <c r="X15" s="9"/>
      <c r="Y15" s="9"/>
      <c r="Z15" s="9"/>
      <c r="AB15" s="9"/>
    </row>
    <row r="16" spans="2:28" x14ac:dyDescent="0.2">
      <c r="B16" s="8">
        <v>9</v>
      </c>
      <c r="C16" s="9" t="s">
        <v>52</v>
      </c>
      <c r="D16" s="9" t="s">
        <v>6</v>
      </c>
      <c r="E16" s="9" t="s">
        <v>11</v>
      </c>
      <c r="F16" s="9" t="s">
        <v>218</v>
      </c>
      <c r="G16" s="9" t="s">
        <v>219</v>
      </c>
      <c r="H16" s="9" t="s">
        <v>220</v>
      </c>
      <c r="I16" s="9" t="s">
        <v>221</v>
      </c>
      <c r="J16" s="36">
        <v>44.091105640000002</v>
      </c>
      <c r="K16" s="36"/>
      <c r="L16" s="36">
        <f t="shared" si="1"/>
        <v>49.237303214154579</v>
      </c>
      <c r="M16" s="36"/>
      <c r="N16" s="28"/>
      <c r="V16" s="10"/>
      <c r="W16" s="9"/>
      <c r="X16" s="9"/>
      <c r="Y16" s="9"/>
      <c r="Z16" s="9"/>
      <c r="AB16" s="9"/>
    </row>
    <row r="17" spans="2:28" x14ac:dyDescent="0.2">
      <c r="B17" s="8">
        <v>10</v>
      </c>
      <c r="C17" s="9" t="s">
        <v>52</v>
      </c>
      <c r="D17" s="9" t="s">
        <v>6</v>
      </c>
      <c r="E17" s="9" t="s">
        <v>31</v>
      </c>
      <c r="F17" s="9" t="s">
        <v>222</v>
      </c>
      <c r="G17" s="9" t="s">
        <v>223</v>
      </c>
      <c r="H17" s="9" t="s">
        <v>224</v>
      </c>
      <c r="I17" s="9" t="s">
        <v>225</v>
      </c>
      <c r="J17" s="36">
        <v>2.5220620500000002</v>
      </c>
      <c r="K17" s="36"/>
      <c r="L17" s="36">
        <f t="shared" si="1"/>
        <v>2.8164304813464485</v>
      </c>
      <c r="M17" s="36"/>
      <c r="N17" s="28"/>
      <c r="V17" s="10"/>
      <c r="W17" s="9"/>
      <c r="X17" s="9"/>
      <c r="Y17" s="9"/>
      <c r="Z17" s="9"/>
      <c r="AB17" s="9"/>
    </row>
    <row r="18" spans="2:28" x14ac:dyDescent="0.2">
      <c r="B18" s="8">
        <v>11</v>
      </c>
      <c r="C18" s="9" t="s">
        <v>52</v>
      </c>
      <c r="D18" s="9" t="s">
        <v>6</v>
      </c>
      <c r="E18" s="9" t="s">
        <v>32</v>
      </c>
      <c r="F18" s="9" t="s">
        <v>226</v>
      </c>
      <c r="G18" s="9" t="s">
        <v>227</v>
      </c>
      <c r="H18" s="9" t="s">
        <v>228</v>
      </c>
      <c r="I18" s="9" t="s">
        <v>229</v>
      </c>
      <c r="J18" s="36">
        <v>-0.45634623000000002</v>
      </c>
      <c r="K18" s="36"/>
      <c r="L18" s="36">
        <f t="shared" si="1"/>
        <v>-0.50960975849881929</v>
      </c>
      <c r="M18" s="36"/>
      <c r="N18" s="28"/>
      <c r="V18" s="10"/>
      <c r="W18" s="9"/>
      <c r="X18" s="9"/>
      <c r="Y18" s="9"/>
      <c r="Z18" s="9"/>
      <c r="AB18" s="9"/>
    </row>
    <row r="19" spans="2:28" x14ac:dyDescent="0.2">
      <c r="B19" s="8"/>
      <c r="C19" s="9" t="s">
        <v>52</v>
      </c>
      <c r="D19" s="9" t="s">
        <v>6</v>
      </c>
      <c r="E19" s="9" t="s">
        <v>33</v>
      </c>
      <c r="F19" s="9" t="s">
        <v>230</v>
      </c>
      <c r="G19" s="9" t="s">
        <v>231</v>
      </c>
      <c r="H19" s="9" t="s">
        <v>232</v>
      </c>
      <c r="I19" s="9" t="s">
        <v>233</v>
      </c>
      <c r="J19" s="36">
        <v>0.62808936999999998</v>
      </c>
      <c r="K19" s="36"/>
      <c r="L19" s="36">
        <f t="shared" si="1"/>
        <v>0.70139830488218458</v>
      </c>
      <c r="M19" s="36"/>
      <c r="N19" s="28"/>
      <c r="V19" s="10"/>
      <c r="W19" s="9"/>
      <c r="X19" s="9"/>
      <c r="Y19" s="9"/>
      <c r="Z19" s="9"/>
      <c r="AB19" s="9"/>
    </row>
    <row r="20" spans="2:28" x14ac:dyDescent="0.2">
      <c r="B20" s="8">
        <v>12</v>
      </c>
      <c r="C20" s="15" t="s">
        <v>52</v>
      </c>
      <c r="D20" s="15" t="s">
        <v>6</v>
      </c>
      <c r="E20" s="15" t="s">
        <v>13</v>
      </c>
      <c r="F20" s="15" t="s">
        <v>234</v>
      </c>
      <c r="G20" s="15" t="s">
        <v>235</v>
      </c>
      <c r="H20" s="15" t="s">
        <v>236</v>
      </c>
      <c r="I20" s="15" t="s">
        <v>237</v>
      </c>
      <c r="J20" s="36">
        <v>7.3696090000000006E-2</v>
      </c>
      <c r="K20" s="36"/>
      <c r="L20" s="36">
        <f t="shared" si="1"/>
        <v>8.2297703275005143E-2</v>
      </c>
      <c r="M20" s="36"/>
      <c r="V20" s="10"/>
      <c r="W20" s="9"/>
      <c r="X20" s="9"/>
      <c r="Y20" s="9"/>
      <c r="Z20" s="9"/>
      <c r="AB20" s="9"/>
    </row>
    <row r="21" spans="2:28" x14ac:dyDescent="0.2">
      <c r="B21" s="8"/>
      <c r="C21" s="9"/>
      <c r="D21" s="9"/>
      <c r="E21" s="55" t="s">
        <v>627</v>
      </c>
      <c r="F21" s="55" t="s">
        <v>632</v>
      </c>
      <c r="G21" s="55" t="s">
        <v>633</v>
      </c>
      <c r="H21" s="55" t="s">
        <v>634</v>
      </c>
      <c r="I21" s="55" t="s">
        <v>635</v>
      </c>
      <c r="J21" s="36"/>
      <c r="K21" s="36"/>
      <c r="L21" s="36"/>
      <c r="M21" s="36"/>
      <c r="V21" s="10"/>
      <c r="W21" s="9"/>
      <c r="X21" s="9"/>
      <c r="Y21" s="9"/>
      <c r="Z21" s="9"/>
      <c r="AB21" s="9"/>
    </row>
    <row r="22" spans="2:28" x14ac:dyDescent="0.2">
      <c r="B22" s="8"/>
      <c r="C22" s="9"/>
      <c r="D22" s="9"/>
      <c r="E22" s="9"/>
      <c r="F22" s="9"/>
      <c r="G22" s="9"/>
      <c r="H22" s="9"/>
      <c r="I22" s="9"/>
      <c r="J22" s="9"/>
      <c r="K22" s="36">
        <f>SUM(J13:J20)</f>
        <v>89.548173360000007</v>
      </c>
      <c r="L22" s="36"/>
      <c r="M22" s="36"/>
      <c r="V22" s="10"/>
      <c r="W22" s="9"/>
      <c r="X22" s="9"/>
      <c r="Y22" s="9"/>
      <c r="Z22" s="9"/>
      <c r="AB22" s="9"/>
    </row>
    <row r="23" spans="2:28" x14ac:dyDescent="0.2">
      <c r="B23" s="8">
        <v>13</v>
      </c>
      <c r="C23" s="36" t="s">
        <v>52</v>
      </c>
      <c r="D23" s="36" t="s">
        <v>7</v>
      </c>
      <c r="E23" s="36" t="s">
        <v>12</v>
      </c>
      <c r="F23" s="36" t="s">
        <v>238</v>
      </c>
      <c r="G23" s="36" t="s">
        <v>239</v>
      </c>
      <c r="H23" s="36" t="s">
        <v>240</v>
      </c>
      <c r="I23" s="36" t="s">
        <v>241</v>
      </c>
      <c r="J23" s="36">
        <v>-103.81967654</v>
      </c>
      <c r="K23" s="36"/>
      <c r="L23" s="36">
        <f>100*(J23/$K$29)</f>
        <v>25.142642062186216</v>
      </c>
      <c r="M23" s="36"/>
      <c r="V23" s="10"/>
      <c r="W23" s="9"/>
      <c r="X23" s="9"/>
      <c r="Y23" s="9"/>
      <c r="Z23" s="9"/>
      <c r="AB23" s="9"/>
    </row>
    <row r="24" spans="2:28" x14ac:dyDescent="0.2">
      <c r="B24" s="8">
        <v>14</v>
      </c>
      <c r="C24" s="36" t="s">
        <v>52</v>
      </c>
      <c r="D24" s="36" t="s">
        <v>7</v>
      </c>
      <c r="E24" s="36" t="s">
        <v>34</v>
      </c>
      <c r="F24" s="36" t="s">
        <v>242</v>
      </c>
      <c r="G24" s="36" t="s">
        <v>243</v>
      </c>
      <c r="H24" s="36" t="s">
        <v>244</v>
      </c>
      <c r="I24" s="36" t="s">
        <v>245</v>
      </c>
      <c r="J24" s="36">
        <v>-104.54994691</v>
      </c>
      <c r="K24" s="36"/>
      <c r="L24" s="36">
        <f t="shared" ref="L24:L27" si="2">100*(J24/$K$29)</f>
        <v>25.319496076121194</v>
      </c>
      <c r="M24" s="36"/>
      <c r="V24" s="10"/>
      <c r="W24" s="9"/>
      <c r="X24" s="9"/>
      <c r="Y24" s="9"/>
      <c r="Z24" s="9"/>
      <c r="AB24" s="9"/>
    </row>
    <row r="25" spans="2:28" x14ac:dyDescent="0.2">
      <c r="B25" s="8">
        <v>15</v>
      </c>
      <c r="C25" s="36" t="s">
        <v>52</v>
      </c>
      <c r="D25" s="36" t="s">
        <v>7</v>
      </c>
      <c r="E25" s="36" t="s">
        <v>35</v>
      </c>
      <c r="F25" s="36" t="s">
        <v>246</v>
      </c>
      <c r="G25" s="36" t="s">
        <v>247</v>
      </c>
      <c r="H25" s="36" t="s">
        <v>248</v>
      </c>
      <c r="I25" s="36" t="s">
        <v>249</v>
      </c>
      <c r="J25" s="36">
        <v>-64.748223890000006</v>
      </c>
      <c r="K25" s="36"/>
      <c r="L25" s="36">
        <f t="shared" si="2"/>
        <v>15.680470905737659</v>
      </c>
      <c r="M25" s="36"/>
      <c r="V25" s="10"/>
      <c r="W25" s="9"/>
      <c r="X25" s="9"/>
      <c r="Y25" s="9"/>
      <c r="Z25" s="9"/>
      <c r="AB25" s="9"/>
    </row>
    <row r="26" spans="2:28" x14ac:dyDescent="0.2">
      <c r="B26" s="8">
        <v>16</v>
      </c>
      <c r="C26" s="36" t="s">
        <v>52</v>
      </c>
      <c r="D26" s="36" t="s">
        <v>7</v>
      </c>
      <c r="E26" s="36" t="s">
        <v>36</v>
      </c>
      <c r="F26" s="36" t="s">
        <v>250</v>
      </c>
      <c r="G26" s="36" t="s">
        <v>251</v>
      </c>
      <c r="H26" s="36" t="s">
        <v>252</v>
      </c>
      <c r="I26" s="36" t="s">
        <v>253</v>
      </c>
      <c r="J26" s="36">
        <v>-42.535227650000003</v>
      </c>
      <c r="K26" s="36"/>
      <c r="L26" s="36">
        <f t="shared" si="2"/>
        <v>10.301014600305711</v>
      </c>
      <c r="M26" s="36"/>
      <c r="V26" s="10"/>
      <c r="W26" s="9"/>
      <c r="X26" s="9"/>
      <c r="Y26" s="9"/>
      <c r="Z26" s="9"/>
      <c r="AB26" s="9"/>
    </row>
    <row r="27" spans="2:28" x14ac:dyDescent="0.2">
      <c r="B27" s="8">
        <v>17</v>
      </c>
      <c r="C27" s="37" t="s">
        <v>52</v>
      </c>
      <c r="D27" s="37" t="s">
        <v>7</v>
      </c>
      <c r="E27" s="37" t="s">
        <v>37</v>
      </c>
      <c r="F27" s="37" t="s">
        <v>254</v>
      </c>
      <c r="G27" s="37" t="s">
        <v>255</v>
      </c>
      <c r="H27" s="37" t="s">
        <v>256</v>
      </c>
      <c r="I27" s="37" t="s">
        <v>257</v>
      </c>
      <c r="J27" s="36">
        <v>-97.269625349999998</v>
      </c>
      <c r="K27" s="36"/>
      <c r="L27" s="36">
        <f t="shared" si="2"/>
        <v>23.556376355649206</v>
      </c>
      <c r="M27" s="36"/>
      <c r="V27" s="10"/>
      <c r="W27" s="9"/>
      <c r="X27" s="9"/>
      <c r="Y27" s="9"/>
      <c r="Z27" s="9"/>
      <c r="AB27" s="9"/>
    </row>
    <row r="28" spans="2:28" x14ac:dyDescent="0.2">
      <c r="B28" s="8"/>
      <c r="C28" s="36"/>
      <c r="D28" s="36"/>
      <c r="E28" s="55" t="s">
        <v>627</v>
      </c>
      <c r="F28" s="55" t="s">
        <v>636</v>
      </c>
      <c r="G28" s="55" t="s">
        <v>637</v>
      </c>
      <c r="H28" s="55" t="s">
        <v>638</v>
      </c>
      <c r="I28" s="55" t="s">
        <v>639</v>
      </c>
      <c r="J28" s="36"/>
      <c r="K28" s="36"/>
      <c r="L28" s="36"/>
      <c r="M28" s="36"/>
      <c r="V28" s="10"/>
      <c r="W28" s="9"/>
      <c r="X28" s="9"/>
      <c r="Y28" s="9"/>
      <c r="Z28" s="9"/>
      <c r="AB28" s="9"/>
    </row>
    <row r="29" spans="2:28" x14ac:dyDescent="0.2">
      <c r="B29" s="8"/>
      <c r="C29" s="9"/>
      <c r="D29" s="9"/>
      <c r="E29" s="9"/>
      <c r="F29" s="9"/>
      <c r="G29" s="9"/>
      <c r="H29" s="9"/>
      <c r="I29"/>
      <c r="J29" s="9"/>
      <c r="K29" s="36">
        <f>SUM(J23:J27)</f>
        <v>-412.92270034000006</v>
      </c>
      <c r="L29" s="36"/>
      <c r="M29" s="36"/>
      <c r="V29" s="10"/>
      <c r="W29" s="9"/>
      <c r="X29" s="9"/>
      <c r="Y29" s="9"/>
      <c r="Z29" s="9"/>
      <c r="AB29" s="9"/>
    </row>
    <row r="30" spans="2:28" x14ac:dyDescent="0.2">
      <c r="B30" s="8">
        <v>19</v>
      </c>
      <c r="C30" s="9" t="s">
        <v>53</v>
      </c>
      <c r="D30" s="9" t="s">
        <v>5</v>
      </c>
      <c r="E30" s="9" t="s">
        <v>28</v>
      </c>
      <c r="F30" s="9" t="s">
        <v>258</v>
      </c>
      <c r="G30" s="9" t="s">
        <v>259</v>
      </c>
      <c r="H30" s="9" t="s">
        <v>260</v>
      </c>
      <c r="I30" s="9" t="s">
        <v>261</v>
      </c>
      <c r="J30" s="9">
        <v>44.161060399999997</v>
      </c>
      <c r="K30" s="36"/>
      <c r="L30" s="36">
        <f>100*(J30/$K$36)</f>
        <v>4.5409946101706469</v>
      </c>
      <c r="M30" s="36"/>
      <c r="V30" s="10"/>
      <c r="W30" s="9"/>
      <c r="X30" s="9"/>
      <c r="Y30" s="9"/>
      <c r="Z30" s="9"/>
      <c r="AB30" s="9"/>
    </row>
    <row r="31" spans="2:28" x14ac:dyDescent="0.2">
      <c r="B31" s="8">
        <v>20</v>
      </c>
      <c r="C31" s="9" t="s">
        <v>53</v>
      </c>
      <c r="D31" s="9" t="s">
        <v>5</v>
      </c>
      <c r="E31" s="9" t="s">
        <v>15</v>
      </c>
      <c r="F31" s="9" t="s">
        <v>262</v>
      </c>
      <c r="G31" s="9" t="s">
        <v>263</v>
      </c>
      <c r="H31" s="9" t="s">
        <v>264</v>
      </c>
      <c r="I31" s="9" t="s">
        <v>265</v>
      </c>
      <c r="J31" s="9">
        <v>736.04944102000002</v>
      </c>
      <c r="K31" s="36"/>
      <c r="L31" s="36">
        <f t="shared" ref="L31:L34" si="3">100*(J31/$K$36)</f>
        <v>75.686510111313765</v>
      </c>
      <c r="M31" s="36"/>
      <c r="V31" s="10"/>
      <c r="W31" s="9"/>
      <c r="X31" s="9"/>
      <c r="Y31" s="9"/>
      <c r="Z31" s="9"/>
      <c r="AB31" s="9"/>
    </row>
    <row r="32" spans="2:28" x14ac:dyDescent="0.2">
      <c r="B32" s="8">
        <v>21</v>
      </c>
      <c r="C32" s="9" t="s">
        <v>53</v>
      </c>
      <c r="D32" s="9" t="s">
        <v>5</v>
      </c>
      <c r="E32" s="9" t="s">
        <v>9</v>
      </c>
      <c r="F32" s="9" t="s">
        <v>266</v>
      </c>
      <c r="G32" s="9" t="s">
        <v>267</v>
      </c>
      <c r="H32" s="9" t="s">
        <v>268</v>
      </c>
      <c r="I32" s="9" t="s">
        <v>269</v>
      </c>
      <c r="J32" s="9">
        <v>115.28224947</v>
      </c>
      <c r="K32" s="36"/>
      <c r="L32" s="36">
        <f t="shared" si="3"/>
        <v>11.854245997490086</v>
      </c>
      <c r="M32" s="36"/>
      <c r="V32" s="10"/>
      <c r="W32" s="9"/>
      <c r="X32" s="9"/>
      <c r="Y32" s="9"/>
      <c r="Z32" s="9"/>
      <c r="AB32" s="9"/>
    </row>
    <row r="33" spans="2:28" x14ac:dyDescent="0.2">
      <c r="B33" s="8">
        <v>22</v>
      </c>
      <c r="C33" s="9" t="s">
        <v>53</v>
      </c>
      <c r="D33" s="9" t="s">
        <v>5</v>
      </c>
      <c r="E33" s="9" t="s">
        <v>16</v>
      </c>
      <c r="F33" s="9" t="s">
        <v>270</v>
      </c>
      <c r="G33" s="9" t="s">
        <v>271</v>
      </c>
      <c r="H33" s="9" t="s">
        <v>272</v>
      </c>
      <c r="I33" s="9" t="s">
        <v>273</v>
      </c>
      <c r="J33" s="9">
        <v>62.275742809999997</v>
      </c>
      <c r="K33" s="36"/>
      <c r="L33" s="36">
        <f t="shared" si="3"/>
        <v>6.4036916206972103</v>
      </c>
      <c r="M33" s="36"/>
      <c r="V33" s="10"/>
      <c r="W33" s="9"/>
      <c r="X33" s="9"/>
      <c r="Y33" s="9"/>
      <c r="Z33" s="9"/>
      <c r="AB33" s="9"/>
    </row>
    <row r="34" spans="2:28" x14ac:dyDescent="0.2">
      <c r="B34" s="8">
        <v>23</v>
      </c>
      <c r="C34" s="9" t="s">
        <v>53</v>
      </c>
      <c r="D34" s="9" t="s">
        <v>5</v>
      </c>
      <c r="E34" s="9" t="s">
        <v>14</v>
      </c>
      <c r="F34" s="9" t="s">
        <v>274</v>
      </c>
      <c r="G34" s="9" t="s">
        <v>275</v>
      </c>
      <c r="H34" s="9" t="s">
        <v>276</v>
      </c>
      <c r="I34" s="9" t="s">
        <v>277</v>
      </c>
      <c r="J34" s="9">
        <v>14.729035830000001</v>
      </c>
      <c r="K34" s="36"/>
      <c r="L34" s="36">
        <f t="shared" si="3"/>
        <v>1.5145576603282911</v>
      </c>
      <c r="M34" s="36"/>
      <c r="V34" s="10"/>
      <c r="W34" s="9"/>
      <c r="X34" s="9"/>
      <c r="Y34" s="9"/>
      <c r="Z34" s="9"/>
      <c r="AB34" s="9"/>
    </row>
    <row r="35" spans="2:28" x14ac:dyDescent="0.2">
      <c r="B35" s="8"/>
      <c r="C35" s="16"/>
      <c r="D35" s="16"/>
      <c r="E35" s="56" t="s">
        <v>627</v>
      </c>
      <c r="F35" s="56" t="s">
        <v>640</v>
      </c>
      <c r="G35" s="56" t="s">
        <v>641</v>
      </c>
      <c r="H35" s="56" t="s">
        <v>642</v>
      </c>
      <c r="I35" s="56" t="s">
        <v>643</v>
      </c>
      <c r="J35" s="9"/>
      <c r="K35" s="36"/>
      <c r="L35" s="36"/>
      <c r="M35" s="36"/>
      <c r="V35" s="10"/>
      <c r="W35" s="9"/>
      <c r="X35" s="9"/>
      <c r="Y35" s="9"/>
      <c r="Z35" s="9"/>
      <c r="AB35" s="9"/>
    </row>
    <row r="36" spans="2:28" x14ac:dyDescent="0.2">
      <c r="B36" s="8"/>
      <c r="C36" s="9"/>
      <c r="D36" s="9"/>
      <c r="E36" s="9"/>
      <c r="F36" s="9"/>
      <c r="G36" s="9"/>
      <c r="H36" s="9"/>
      <c r="I36" s="9"/>
      <c r="J36" s="9"/>
      <c r="K36" s="36">
        <f>SUM(J30:J34)</f>
        <v>972.49752953000007</v>
      </c>
      <c r="L36" s="36"/>
      <c r="M36" s="36"/>
      <c r="V36" s="10"/>
      <c r="W36" s="9"/>
      <c r="X36" s="9"/>
      <c r="Y36" s="9"/>
      <c r="Z36" s="9"/>
      <c r="AA36" s="9"/>
      <c r="AB36" s="9"/>
    </row>
    <row r="37" spans="2:28" x14ac:dyDescent="0.2">
      <c r="B37" s="8">
        <v>24</v>
      </c>
      <c r="C37" s="9" t="s">
        <v>53</v>
      </c>
      <c r="D37" s="9" t="s">
        <v>6</v>
      </c>
      <c r="E37" s="9" t="s">
        <v>29</v>
      </c>
      <c r="F37" s="9" t="s">
        <v>278</v>
      </c>
      <c r="G37" s="9" t="s">
        <v>279</v>
      </c>
      <c r="H37" s="9" t="s">
        <v>280</v>
      </c>
      <c r="I37" s="9" t="s">
        <v>281</v>
      </c>
      <c r="J37" s="9">
        <v>1.4538240200000001</v>
      </c>
      <c r="K37" s="36"/>
      <c r="L37" s="36">
        <f>100*(J37/$K$46)</f>
        <v>2.5001324443830346</v>
      </c>
      <c r="M37" s="36"/>
      <c r="V37" s="10"/>
      <c r="W37" s="9"/>
      <c r="X37" s="9"/>
      <c r="Y37" s="9"/>
      <c r="Z37" s="9"/>
      <c r="AA37" s="9"/>
      <c r="AB37" s="9"/>
    </row>
    <row r="38" spans="2:28" x14ac:dyDescent="0.2">
      <c r="B38" s="8">
        <v>25</v>
      </c>
      <c r="C38" s="9" t="s">
        <v>53</v>
      </c>
      <c r="D38" s="9" t="s">
        <v>6</v>
      </c>
      <c r="E38" s="9" t="s">
        <v>10</v>
      </c>
      <c r="F38" s="9" t="s">
        <v>282</v>
      </c>
      <c r="G38" s="9" t="s">
        <v>283</v>
      </c>
      <c r="H38" s="9" t="s">
        <v>284</v>
      </c>
      <c r="I38" s="9" t="s">
        <v>285</v>
      </c>
      <c r="J38" s="9">
        <v>13.002018359999999</v>
      </c>
      <c r="K38" s="36"/>
      <c r="L38" s="36">
        <f t="shared" ref="L38:L44" si="4">100*(J38/$K$46)</f>
        <v>22.359492962772681</v>
      </c>
      <c r="M38" s="36"/>
      <c r="V38" s="10"/>
      <c r="W38" s="9"/>
      <c r="X38" s="9"/>
      <c r="Y38" s="9"/>
      <c r="Z38" s="9"/>
      <c r="AA38" s="9"/>
      <c r="AB38" s="9"/>
    </row>
    <row r="39" spans="2:28" x14ac:dyDescent="0.2">
      <c r="B39" s="8">
        <v>26</v>
      </c>
      <c r="C39" s="9" t="s">
        <v>53</v>
      </c>
      <c r="D39" s="9" t="s">
        <v>6</v>
      </c>
      <c r="E39" s="9" t="s">
        <v>30</v>
      </c>
      <c r="F39" s="9" t="s">
        <v>286</v>
      </c>
      <c r="G39" s="9" t="s">
        <v>287</v>
      </c>
      <c r="H39" s="9" t="s">
        <v>288</v>
      </c>
      <c r="I39" s="9" t="s">
        <v>289</v>
      </c>
      <c r="J39" s="9">
        <v>25.394835260000001</v>
      </c>
      <c r="K39" s="36"/>
      <c r="L39" s="36">
        <f t="shared" si="4"/>
        <v>43.671345829936328</v>
      </c>
      <c r="M39" s="36"/>
      <c r="V39" s="10"/>
      <c r="W39" s="9"/>
      <c r="X39" s="9"/>
      <c r="Y39" s="9"/>
      <c r="Z39" s="9"/>
      <c r="AA39" s="9"/>
      <c r="AB39" s="9"/>
    </row>
    <row r="40" spans="2:28" x14ac:dyDescent="0.2">
      <c r="B40" s="8">
        <v>27</v>
      </c>
      <c r="C40" s="9" t="s">
        <v>53</v>
      </c>
      <c r="D40" s="9" t="s">
        <v>6</v>
      </c>
      <c r="E40" s="9" t="s">
        <v>11</v>
      </c>
      <c r="F40" s="9" t="s">
        <v>290</v>
      </c>
      <c r="G40" s="9" t="s">
        <v>291</v>
      </c>
      <c r="H40" s="9" t="s">
        <v>292</v>
      </c>
      <c r="I40" s="9" t="s">
        <v>293</v>
      </c>
      <c r="J40" s="9">
        <v>10.46428594</v>
      </c>
      <c r="K40" s="36"/>
      <c r="L40" s="36">
        <f t="shared" si="4"/>
        <v>17.995369746260774</v>
      </c>
      <c r="M40" s="36"/>
      <c r="V40" s="10"/>
      <c r="W40" s="9"/>
      <c r="X40" s="9"/>
      <c r="Y40" s="9"/>
      <c r="Z40" s="9"/>
      <c r="AA40" s="9"/>
      <c r="AB40" s="9"/>
    </row>
    <row r="41" spans="2:28" x14ac:dyDescent="0.2">
      <c r="B41" s="8">
        <v>28</v>
      </c>
      <c r="C41" s="9" t="s">
        <v>53</v>
      </c>
      <c r="D41" s="9" t="s">
        <v>6</v>
      </c>
      <c r="E41" s="9" t="s">
        <v>31</v>
      </c>
      <c r="F41" s="9" t="s">
        <v>294</v>
      </c>
      <c r="G41" s="9" t="s">
        <v>295</v>
      </c>
      <c r="H41" s="9" t="s">
        <v>296</v>
      </c>
      <c r="I41" s="9" t="s">
        <v>297</v>
      </c>
      <c r="J41" s="9">
        <v>1.2721278600000001</v>
      </c>
      <c r="K41" s="36"/>
      <c r="L41" s="36">
        <f t="shared" si="4"/>
        <v>2.1876706481913533</v>
      </c>
      <c r="M41" s="36"/>
      <c r="V41" s="10"/>
      <c r="W41" s="9"/>
      <c r="X41" s="9"/>
      <c r="Y41" s="9"/>
      <c r="Z41" s="9"/>
      <c r="AA41" s="9"/>
      <c r="AB41" s="9"/>
    </row>
    <row r="42" spans="2:28" x14ac:dyDescent="0.2">
      <c r="B42" s="8">
        <v>29</v>
      </c>
      <c r="C42" s="9" t="s">
        <v>53</v>
      </c>
      <c r="D42" s="9" t="s">
        <v>6</v>
      </c>
      <c r="E42" s="9" t="s">
        <v>32</v>
      </c>
      <c r="F42" s="9" t="s">
        <v>298</v>
      </c>
      <c r="G42" s="9" t="s">
        <v>299</v>
      </c>
      <c r="H42" s="9" t="s">
        <v>300</v>
      </c>
      <c r="I42" s="9" t="s">
        <v>301</v>
      </c>
      <c r="J42" s="9">
        <v>1.12222164</v>
      </c>
      <c r="K42" s="36"/>
      <c r="L42" s="36">
        <f t="shared" si="4"/>
        <v>1.9298778210809435</v>
      </c>
      <c r="M42" s="36"/>
      <c r="V42" s="10"/>
      <c r="W42" s="9"/>
      <c r="X42" s="9"/>
      <c r="Y42" s="9"/>
      <c r="Z42" s="9"/>
      <c r="AA42" s="9"/>
      <c r="AB42" s="9"/>
    </row>
    <row r="43" spans="2:28" x14ac:dyDescent="0.2">
      <c r="B43" s="8"/>
      <c r="C43" s="9" t="s">
        <v>53</v>
      </c>
      <c r="D43" s="9" t="s">
        <v>6</v>
      </c>
      <c r="E43" s="9" t="s">
        <v>33</v>
      </c>
      <c r="F43" s="9" t="s">
        <v>302</v>
      </c>
      <c r="G43" s="9" t="s">
        <v>303</v>
      </c>
      <c r="H43" s="9" t="s">
        <v>304</v>
      </c>
      <c r="I43" s="9" t="s">
        <v>305</v>
      </c>
      <c r="J43" s="9">
        <v>5.5614550200000004</v>
      </c>
      <c r="K43" s="36"/>
      <c r="L43" s="36">
        <f t="shared" si="4"/>
        <v>9.5640008296732493</v>
      </c>
      <c r="M43" s="36"/>
      <c r="V43" s="10"/>
      <c r="W43" s="9"/>
      <c r="X43" s="9"/>
      <c r="Y43" s="9"/>
      <c r="Z43" s="9"/>
      <c r="AA43" s="9"/>
      <c r="AB43" s="9"/>
    </row>
    <row r="44" spans="2:28" x14ac:dyDescent="0.2">
      <c r="B44" s="8">
        <v>30</v>
      </c>
      <c r="C44" s="15" t="s">
        <v>53</v>
      </c>
      <c r="D44" s="15" t="s">
        <v>6</v>
      </c>
      <c r="E44" s="15" t="s">
        <v>13</v>
      </c>
      <c r="F44" s="15" t="s">
        <v>306</v>
      </c>
      <c r="G44" s="15" t="s">
        <v>307</v>
      </c>
      <c r="H44" s="15" t="s">
        <v>308</v>
      </c>
      <c r="I44" s="15" t="s">
        <v>309</v>
      </c>
      <c r="J44" s="9">
        <v>-0.12088794999999999</v>
      </c>
      <c r="K44" s="36"/>
      <c r="L44" s="36">
        <f t="shared" si="4"/>
        <v>-0.20789028229837203</v>
      </c>
      <c r="M44" s="36"/>
      <c r="V44" s="10"/>
      <c r="W44" s="9"/>
      <c r="X44" s="9"/>
      <c r="Y44" s="9"/>
      <c r="Z44" s="9"/>
      <c r="AA44" s="9"/>
      <c r="AB44" s="9"/>
    </row>
    <row r="45" spans="2:28" x14ac:dyDescent="0.2">
      <c r="B45" s="8"/>
      <c r="C45" s="9"/>
      <c r="D45" s="9"/>
      <c r="E45" s="55" t="s">
        <v>627</v>
      </c>
      <c r="F45" s="55" t="s">
        <v>644</v>
      </c>
      <c r="G45" s="55" t="s">
        <v>645</v>
      </c>
      <c r="H45" s="55" t="s">
        <v>646</v>
      </c>
      <c r="I45" s="55" t="s">
        <v>647</v>
      </c>
      <c r="J45" s="9"/>
      <c r="K45" s="36"/>
      <c r="L45" s="36"/>
      <c r="M45" s="36"/>
      <c r="V45" s="10"/>
      <c r="W45" s="9"/>
      <c r="X45" s="9"/>
      <c r="Y45" s="9"/>
      <c r="Z45" s="9"/>
      <c r="AA45" s="9"/>
      <c r="AB45" s="9"/>
    </row>
    <row r="46" spans="2:28" x14ac:dyDescent="0.2">
      <c r="B46" s="8"/>
      <c r="C46" s="9"/>
      <c r="D46" s="9"/>
      <c r="E46" s="9"/>
      <c r="F46" s="9"/>
      <c r="G46" s="9"/>
      <c r="H46" s="9"/>
      <c r="I46" s="9"/>
      <c r="J46" s="9"/>
      <c r="K46" s="36">
        <f>SUM(J37:J44)</f>
        <v>58.149880150000001</v>
      </c>
      <c r="L46" s="36"/>
      <c r="M46" s="36"/>
      <c r="V46" s="10"/>
      <c r="W46" s="9"/>
      <c r="X46" s="9"/>
      <c r="Y46" s="9"/>
      <c r="Z46" s="9"/>
      <c r="AA46" s="9"/>
      <c r="AB46" s="9"/>
    </row>
    <row r="47" spans="2:28" x14ac:dyDescent="0.2">
      <c r="B47" s="8">
        <v>31</v>
      </c>
      <c r="C47" s="9" t="s">
        <v>53</v>
      </c>
      <c r="D47" s="9" t="s">
        <v>7</v>
      </c>
      <c r="E47" s="9" t="s">
        <v>12</v>
      </c>
      <c r="F47" s="9" t="s">
        <v>310</v>
      </c>
      <c r="G47" s="9" t="s">
        <v>311</v>
      </c>
      <c r="H47" s="9" t="s">
        <v>312</v>
      </c>
      <c r="I47" s="9" t="s">
        <v>313</v>
      </c>
      <c r="J47" s="9">
        <v>166.48811574000001</v>
      </c>
      <c r="K47" s="36"/>
      <c r="L47" s="36">
        <f>100*(J47/$K$53)</f>
        <v>23.940537558791466</v>
      </c>
      <c r="M47" s="36"/>
      <c r="V47" s="10"/>
      <c r="W47" s="9"/>
      <c r="X47" s="9"/>
      <c r="Y47" s="9"/>
      <c r="Z47" s="9"/>
      <c r="AA47" s="9"/>
      <c r="AB47" s="9"/>
    </row>
    <row r="48" spans="2:28" x14ac:dyDescent="0.2">
      <c r="B48" s="8">
        <v>32</v>
      </c>
      <c r="C48" s="9" t="s">
        <v>53</v>
      </c>
      <c r="D48" s="9" t="s">
        <v>7</v>
      </c>
      <c r="E48" s="9" t="s">
        <v>34</v>
      </c>
      <c r="F48" s="9" t="s">
        <v>314</v>
      </c>
      <c r="G48" s="9" t="s">
        <v>315</v>
      </c>
      <c r="H48" s="9" t="s">
        <v>316</v>
      </c>
      <c r="I48" s="9" t="s">
        <v>317</v>
      </c>
      <c r="J48" s="9">
        <v>6.9735233499999998</v>
      </c>
      <c r="K48" s="36"/>
      <c r="L48" s="36">
        <f t="shared" ref="L48:L51" si="5">100*(J48/$K$53)</f>
        <v>1.0027736630673711</v>
      </c>
      <c r="M48" s="36"/>
      <c r="V48" s="10"/>
      <c r="W48" s="9"/>
      <c r="X48" s="9"/>
      <c r="Y48" s="9"/>
      <c r="Z48" s="9"/>
      <c r="AA48" s="9"/>
      <c r="AB48" s="9"/>
    </row>
    <row r="49" spans="2:28" x14ac:dyDescent="0.2">
      <c r="B49" s="8">
        <v>33</v>
      </c>
      <c r="C49" s="9" t="s">
        <v>53</v>
      </c>
      <c r="D49" s="9" t="s">
        <v>7</v>
      </c>
      <c r="E49" s="9" t="s">
        <v>35</v>
      </c>
      <c r="F49" s="9" t="s">
        <v>318</v>
      </c>
      <c r="G49" s="9" t="s">
        <v>319</v>
      </c>
      <c r="H49" s="9" t="s">
        <v>320</v>
      </c>
      <c r="I49" s="9" t="s">
        <v>321</v>
      </c>
      <c r="J49" s="9">
        <v>386.67560868999999</v>
      </c>
      <c r="K49" s="36"/>
      <c r="L49" s="36">
        <f t="shared" si="5"/>
        <v>55.602899292633289</v>
      </c>
      <c r="M49" s="36"/>
      <c r="V49" s="10"/>
      <c r="W49" s="9"/>
      <c r="X49" s="9"/>
      <c r="Y49" s="9"/>
      <c r="Z49" s="9"/>
      <c r="AA49" s="9"/>
      <c r="AB49" s="9"/>
    </row>
    <row r="50" spans="2:28" x14ac:dyDescent="0.2">
      <c r="B50" s="8">
        <v>34</v>
      </c>
      <c r="C50" s="9" t="s">
        <v>53</v>
      </c>
      <c r="D50" s="9" t="s">
        <v>7</v>
      </c>
      <c r="E50" s="9" t="s">
        <v>36</v>
      </c>
      <c r="F50" s="9" t="s">
        <v>322</v>
      </c>
      <c r="G50" s="9" t="s">
        <v>323</v>
      </c>
      <c r="H50" s="9" t="s">
        <v>324</v>
      </c>
      <c r="I50" s="9" t="s">
        <v>325</v>
      </c>
      <c r="J50" s="9">
        <v>2.5932861599999999</v>
      </c>
      <c r="K50" s="36"/>
      <c r="L50" s="36">
        <f t="shared" si="5"/>
        <v>0.37290748614832081</v>
      </c>
      <c r="M50" s="36"/>
      <c r="V50" s="10"/>
      <c r="W50" s="9"/>
      <c r="X50" s="9"/>
      <c r="Y50" s="9"/>
      <c r="Z50" s="9"/>
      <c r="AA50" s="9"/>
      <c r="AB50" s="9"/>
    </row>
    <row r="51" spans="2:28" x14ac:dyDescent="0.2">
      <c r="B51" s="8">
        <v>35</v>
      </c>
      <c r="C51" s="15" t="s">
        <v>53</v>
      </c>
      <c r="D51" s="15" t="s">
        <v>7</v>
      </c>
      <c r="E51" s="15" t="s">
        <v>37</v>
      </c>
      <c r="F51" s="15" t="s">
        <v>326</v>
      </c>
      <c r="G51" s="15" t="s">
        <v>327</v>
      </c>
      <c r="H51" s="15" t="s">
        <v>328</v>
      </c>
      <c r="I51" s="15" t="s">
        <v>329</v>
      </c>
      <c r="J51" s="9">
        <v>132.69293067999999</v>
      </c>
      <c r="K51" s="36"/>
      <c r="L51" s="36">
        <f t="shared" si="5"/>
        <v>19.08088199935953</v>
      </c>
      <c r="M51" s="36"/>
      <c r="V51" s="10"/>
      <c r="W51" s="9"/>
      <c r="X51" s="9"/>
      <c r="Y51" s="9"/>
      <c r="Z51" s="9"/>
      <c r="AA51" s="9"/>
      <c r="AB51" s="9"/>
    </row>
    <row r="52" spans="2:28" x14ac:dyDescent="0.2">
      <c r="B52" s="8"/>
      <c r="C52" s="9"/>
      <c r="D52" s="9"/>
      <c r="E52" s="55" t="s">
        <v>627</v>
      </c>
      <c r="F52" s="55" t="s">
        <v>648</v>
      </c>
      <c r="G52" s="55" t="s">
        <v>649</v>
      </c>
      <c r="H52" s="55" t="s">
        <v>650</v>
      </c>
      <c r="I52" s="55" t="s">
        <v>651</v>
      </c>
      <c r="J52" s="9"/>
      <c r="K52" s="36"/>
      <c r="L52" s="36"/>
      <c r="M52" s="36"/>
      <c r="V52" s="10"/>
      <c r="W52" s="9"/>
      <c r="X52" s="9"/>
      <c r="Y52" s="9"/>
      <c r="Z52" s="9"/>
      <c r="AA52" s="9"/>
      <c r="AB52" s="9"/>
    </row>
    <row r="53" spans="2:28" x14ac:dyDescent="0.2">
      <c r="B53" s="8"/>
      <c r="C53" s="9"/>
      <c r="D53" s="9"/>
      <c r="E53" s="9"/>
      <c r="F53" s="9"/>
      <c r="G53" s="9"/>
      <c r="H53" s="9"/>
      <c r="I53" s="9"/>
      <c r="J53" s="9"/>
      <c r="K53" s="36">
        <f>SUM(J47:J51)</f>
        <v>695.42346462000012</v>
      </c>
      <c r="L53" s="36"/>
      <c r="M53" s="36"/>
      <c r="V53" s="10"/>
      <c r="W53" s="9"/>
      <c r="X53" s="9"/>
      <c r="Y53" s="9"/>
      <c r="Z53" s="9"/>
      <c r="AA53" s="9"/>
      <c r="AB53" s="9"/>
    </row>
    <row r="54" spans="2:28" x14ac:dyDescent="0.2">
      <c r="B54" s="8">
        <v>37</v>
      </c>
      <c r="C54" s="9" t="s">
        <v>8</v>
      </c>
      <c r="D54" s="9" t="s">
        <v>5</v>
      </c>
      <c r="E54" s="9" t="s">
        <v>28</v>
      </c>
      <c r="F54" s="9" t="s">
        <v>330</v>
      </c>
      <c r="G54" s="9" t="s">
        <v>331</v>
      </c>
      <c r="H54" s="9" t="s">
        <v>332</v>
      </c>
      <c r="I54" s="9" t="s">
        <v>333</v>
      </c>
      <c r="J54" s="9">
        <v>13.328723829999999</v>
      </c>
      <c r="K54" s="36"/>
      <c r="L54" s="36">
        <f>100*(J54/$K$60)</f>
        <v>19.042288532503701</v>
      </c>
      <c r="M54" s="36"/>
      <c r="V54" s="10"/>
      <c r="W54" s="9"/>
      <c r="X54" s="9"/>
      <c r="Y54" s="9"/>
      <c r="Z54" s="9"/>
      <c r="AB54" s="9"/>
    </row>
    <row r="55" spans="2:28" x14ac:dyDescent="0.2">
      <c r="B55" s="8">
        <v>38</v>
      </c>
      <c r="C55" s="9" t="s">
        <v>8</v>
      </c>
      <c r="D55" s="9" t="s">
        <v>5</v>
      </c>
      <c r="E55" s="9" t="s">
        <v>15</v>
      </c>
      <c r="F55" s="9" t="s">
        <v>334</v>
      </c>
      <c r="G55" s="9" t="s">
        <v>335</v>
      </c>
      <c r="H55" s="9" t="s">
        <v>336</v>
      </c>
      <c r="I55" s="9" t="s">
        <v>337</v>
      </c>
      <c r="J55" s="9">
        <v>38.865357060000001</v>
      </c>
      <c r="K55" s="36"/>
      <c r="L55" s="36">
        <f t="shared" ref="L55:L58" si="6">100*(J55/$K$60)</f>
        <v>55.525596635855855</v>
      </c>
      <c r="M55" s="36"/>
      <c r="V55" s="10"/>
      <c r="W55" s="9"/>
      <c r="X55" s="9"/>
      <c r="Y55" s="9"/>
      <c r="Z55" s="9"/>
      <c r="AB55" s="9"/>
    </row>
    <row r="56" spans="2:28" x14ac:dyDescent="0.2">
      <c r="B56" s="8">
        <v>39</v>
      </c>
      <c r="C56" s="9" t="s">
        <v>8</v>
      </c>
      <c r="D56" s="9" t="s">
        <v>5</v>
      </c>
      <c r="E56" s="9" t="s">
        <v>9</v>
      </c>
      <c r="F56" s="9" t="s">
        <v>338</v>
      </c>
      <c r="G56" s="9" t="s">
        <v>339</v>
      </c>
      <c r="H56" s="9" t="s">
        <v>340</v>
      </c>
      <c r="I56" s="9" t="s">
        <v>341</v>
      </c>
      <c r="J56" s="9">
        <v>4.7092957200000001</v>
      </c>
      <c r="K56" s="36"/>
      <c r="L56" s="36">
        <f t="shared" si="6"/>
        <v>6.728008549722106</v>
      </c>
      <c r="M56" s="36"/>
      <c r="V56" s="10"/>
      <c r="W56" s="9"/>
      <c r="X56" s="9"/>
      <c r="Y56" s="9"/>
      <c r="Z56" s="9"/>
      <c r="AB56" s="9"/>
    </row>
    <row r="57" spans="2:28" x14ac:dyDescent="0.2">
      <c r="B57" s="8">
        <v>40</v>
      </c>
      <c r="C57" s="9" t="s">
        <v>8</v>
      </c>
      <c r="D57" s="9" t="s">
        <v>5</v>
      </c>
      <c r="E57" s="9" t="s">
        <v>16</v>
      </c>
      <c r="F57" s="9" t="s">
        <v>342</v>
      </c>
      <c r="G57" s="9" t="s">
        <v>343</v>
      </c>
      <c r="H57" s="9" t="s">
        <v>344</v>
      </c>
      <c r="I57" s="9" t="s">
        <v>345</v>
      </c>
      <c r="J57" s="9">
        <v>12.704773060000001</v>
      </c>
      <c r="K57" s="36"/>
      <c r="L57" s="36">
        <f t="shared" si="6"/>
        <v>18.150871563860736</v>
      </c>
      <c r="M57" s="36"/>
      <c r="V57" s="10"/>
      <c r="W57" s="9"/>
      <c r="X57" s="9"/>
      <c r="Y57" s="9"/>
      <c r="Z57" s="9"/>
      <c r="AB57" s="9"/>
    </row>
    <row r="58" spans="2:28" x14ac:dyDescent="0.2">
      <c r="B58" s="8">
        <v>41</v>
      </c>
      <c r="C58" s="15" t="s">
        <v>8</v>
      </c>
      <c r="D58" s="15" t="s">
        <v>5</v>
      </c>
      <c r="E58" s="15" t="s">
        <v>14</v>
      </c>
      <c r="F58" s="15" t="s">
        <v>346</v>
      </c>
      <c r="G58" s="15" t="s">
        <v>347</v>
      </c>
      <c r="H58" s="15" t="s">
        <v>348</v>
      </c>
      <c r="I58" s="15" t="s">
        <v>349</v>
      </c>
      <c r="J58" s="9">
        <v>0.38723879</v>
      </c>
      <c r="K58" s="36"/>
      <c r="L58" s="36">
        <f t="shared" si="6"/>
        <v>0.55323471805759583</v>
      </c>
      <c r="M58" s="36"/>
      <c r="V58" s="10"/>
      <c r="W58" s="9"/>
      <c r="X58" s="9"/>
      <c r="Y58" s="9"/>
      <c r="Z58" s="9"/>
      <c r="AB58" s="9"/>
    </row>
    <row r="59" spans="2:28" x14ac:dyDescent="0.2">
      <c r="B59" s="8"/>
      <c r="C59" s="9"/>
      <c r="D59" s="9"/>
      <c r="E59" s="55" t="s">
        <v>627</v>
      </c>
      <c r="F59" s="55" t="s">
        <v>652</v>
      </c>
      <c r="G59" s="55" t="s">
        <v>653</v>
      </c>
      <c r="H59" s="55" t="s">
        <v>654</v>
      </c>
      <c r="I59" s="55" t="s">
        <v>655</v>
      </c>
      <c r="J59" s="9"/>
      <c r="K59" s="36"/>
      <c r="L59" s="36"/>
      <c r="M59" s="36"/>
      <c r="V59" s="10"/>
      <c r="W59" s="9"/>
      <c r="X59" s="9"/>
      <c r="Y59" s="9"/>
      <c r="Z59" s="9"/>
      <c r="AB59" s="9"/>
    </row>
    <row r="60" spans="2:28" x14ac:dyDescent="0.2">
      <c r="B60" s="8"/>
      <c r="C60" s="9"/>
      <c r="D60" s="9"/>
      <c r="E60" s="9"/>
      <c r="F60" s="9"/>
      <c r="G60" s="9"/>
      <c r="H60" s="9"/>
      <c r="I60" s="9"/>
      <c r="J60" s="9"/>
      <c r="K60" s="36">
        <f>SUM(J54:J58)</f>
        <v>69.995388460000001</v>
      </c>
      <c r="L60" s="36"/>
      <c r="M60" s="36"/>
      <c r="V60" s="10"/>
      <c r="W60" s="9"/>
      <c r="X60" s="9"/>
      <c r="Y60" s="9"/>
      <c r="Z60" s="9"/>
      <c r="AB60" s="9"/>
    </row>
    <row r="61" spans="2:28" x14ac:dyDescent="0.2">
      <c r="B61" s="8">
        <v>42</v>
      </c>
      <c r="C61" s="9" t="s">
        <v>8</v>
      </c>
      <c r="D61" s="9" t="s">
        <v>6</v>
      </c>
      <c r="E61" s="9" t="s">
        <v>29</v>
      </c>
      <c r="F61" s="9" t="s">
        <v>350</v>
      </c>
      <c r="G61" s="9" t="s">
        <v>351</v>
      </c>
      <c r="H61" s="9" t="s">
        <v>352</v>
      </c>
      <c r="I61" s="9" t="s">
        <v>353</v>
      </c>
      <c r="J61" s="9">
        <v>9.2219941199999997</v>
      </c>
      <c r="K61" s="36"/>
      <c r="L61" s="36">
        <f>100*(J61/$K$70)</f>
        <v>6.3411005663049078</v>
      </c>
      <c r="M61" s="36"/>
      <c r="V61" s="10"/>
      <c r="W61" s="9"/>
      <c r="X61" s="9"/>
      <c r="Y61" s="9"/>
      <c r="Z61" s="9"/>
      <c r="AB61" s="9"/>
    </row>
    <row r="62" spans="2:28" x14ac:dyDescent="0.2">
      <c r="B62" s="8">
        <v>43</v>
      </c>
      <c r="C62" s="9" t="s">
        <v>8</v>
      </c>
      <c r="D62" s="9" t="s">
        <v>6</v>
      </c>
      <c r="E62" s="9" t="s">
        <v>10</v>
      </c>
      <c r="F62" s="9" t="s">
        <v>354</v>
      </c>
      <c r="G62" s="9" t="s">
        <v>355</v>
      </c>
      <c r="H62" s="9" t="s">
        <v>356</v>
      </c>
      <c r="I62" s="9" t="s">
        <v>357</v>
      </c>
      <c r="J62" s="9">
        <v>21.97793858</v>
      </c>
      <c r="K62" s="36"/>
      <c r="L62" s="36">
        <f t="shared" ref="L62:L68" si="7">100*(J62/$K$70)</f>
        <v>15.112167386184854</v>
      </c>
      <c r="M62" s="36"/>
      <c r="V62" s="10"/>
      <c r="W62" s="9"/>
      <c r="X62" s="9"/>
      <c r="Y62" s="9"/>
      <c r="Z62" s="9"/>
      <c r="AB62" s="9"/>
    </row>
    <row r="63" spans="2:28" x14ac:dyDescent="0.2">
      <c r="B63" s="8">
        <v>44</v>
      </c>
      <c r="C63" s="9" t="s">
        <v>8</v>
      </c>
      <c r="D63" s="9" t="s">
        <v>6</v>
      </c>
      <c r="E63" s="9" t="s">
        <v>30</v>
      </c>
      <c r="F63" s="9" t="s">
        <v>358</v>
      </c>
      <c r="G63" s="9" t="s">
        <v>359</v>
      </c>
      <c r="H63" s="9" t="s">
        <v>360</v>
      </c>
      <c r="I63" s="9" t="s">
        <v>361</v>
      </c>
      <c r="J63" s="9">
        <v>45.185353120000002</v>
      </c>
      <c r="K63" s="36"/>
      <c r="L63" s="36">
        <f t="shared" si="7"/>
        <v>31.069730096284133</v>
      </c>
      <c r="M63" s="36"/>
      <c r="V63" s="10"/>
      <c r="W63" s="9"/>
      <c r="X63" s="9"/>
      <c r="Y63" s="9"/>
      <c r="Z63" s="9"/>
      <c r="AB63" s="9"/>
    </row>
    <row r="64" spans="2:28" x14ac:dyDescent="0.2">
      <c r="B64" s="8">
        <v>45</v>
      </c>
      <c r="C64" s="9" t="s">
        <v>8</v>
      </c>
      <c r="D64" s="9" t="s">
        <v>6</v>
      </c>
      <c r="E64" s="9" t="s">
        <v>11</v>
      </c>
      <c r="F64" s="9" t="s">
        <v>362</v>
      </c>
      <c r="G64" s="9" t="s">
        <v>363</v>
      </c>
      <c r="H64" s="9" t="s">
        <v>364</v>
      </c>
      <c r="I64" s="9" t="s">
        <v>365</v>
      </c>
      <c r="J64" s="9">
        <v>30.78709388</v>
      </c>
      <c r="K64" s="36"/>
      <c r="L64" s="36">
        <f t="shared" si="7"/>
        <v>21.169397409825109</v>
      </c>
      <c r="M64" s="36"/>
      <c r="X64" s="9"/>
      <c r="Y64" s="9"/>
      <c r="Z64" s="9"/>
      <c r="AB64" s="9"/>
    </row>
    <row r="65" spans="2:28" x14ac:dyDescent="0.2">
      <c r="B65" s="8">
        <v>46</v>
      </c>
      <c r="C65" s="9" t="s">
        <v>8</v>
      </c>
      <c r="D65" s="9" t="s">
        <v>6</v>
      </c>
      <c r="E65" s="9" t="s">
        <v>31</v>
      </c>
      <c r="F65" s="9" t="s">
        <v>366</v>
      </c>
      <c r="G65" s="9" t="s">
        <v>367</v>
      </c>
      <c r="H65" s="9" t="s">
        <v>368</v>
      </c>
      <c r="I65" s="9" t="s">
        <v>369</v>
      </c>
      <c r="J65" s="9">
        <v>2.605389E-2</v>
      </c>
      <c r="K65" s="36"/>
      <c r="L65" s="36">
        <f t="shared" si="7"/>
        <v>1.7914816956470341E-2</v>
      </c>
      <c r="M65" s="36"/>
      <c r="V65" s="10"/>
      <c r="W65" s="9"/>
      <c r="X65" s="9"/>
      <c r="Y65" s="9"/>
      <c r="Z65" s="9"/>
      <c r="AB65" s="9"/>
    </row>
    <row r="66" spans="2:28" x14ac:dyDescent="0.2">
      <c r="B66" s="8"/>
      <c r="C66" s="9" t="s">
        <v>8</v>
      </c>
      <c r="D66" s="9" t="s">
        <v>6</v>
      </c>
      <c r="E66" s="9" t="s">
        <v>32</v>
      </c>
      <c r="F66" s="9" t="s">
        <v>370</v>
      </c>
      <c r="G66" s="9" t="s">
        <v>371</v>
      </c>
      <c r="H66" s="9" t="s">
        <v>372</v>
      </c>
      <c r="I66" s="9" t="s">
        <v>373</v>
      </c>
      <c r="J66" s="9">
        <v>4.8916061700000002</v>
      </c>
      <c r="K66" s="36"/>
      <c r="L66" s="36">
        <f t="shared" si="7"/>
        <v>3.363498854055611</v>
      </c>
      <c r="M66" s="36"/>
      <c r="V66" s="10"/>
      <c r="W66" s="9"/>
      <c r="X66" s="9"/>
      <c r="Y66" s="9"/>
      <c r="Z66" s="9"/>
      <c r="AB66" s="9"/>
    </row>
    <row r="67" spans="2:28" x14ac:dyDescent="0.2">
      <c r="B67" s="8">
        <v>47</v>
      </c>
      <c r="C67" s="9" t="s">
        <v>8</v>
      </c>
      <c r="D67" s="9" t="s">
        <v>6</v>
      </c>
      <c r="E67" s="9" t="s">
        <v>33</v>
      </c>
      <c r="F67" s="9" t="s">
        <v>374</v>
      </c>
      <c r="G67" s="9" t="s">
        <v>375</v>
      </c>
      <c r="H67" s="9" t="s">
        <v>376</v>
      </c>
      <c r="I67" s="9" t="s">
        <v>377</v>
      </c>
      <c r="J67" s="9">
        <v>30.961056110000001</v>
      </c>
      <c r="K67" s="36"/>
      <c r="L67" s="36">
        <f t="shared" si="7"/>
        <v>21.289014922134765</v>
      </c>
      <c r="M67" s="36"/>
      <c r="N67" s="9"/>
      <c r="O67" s="10"/>
      <c r="P67" s="9"/>
      <c r="Q67" s="9"/>
      <c r="R67" s="9"/>
      <c r="S67" s="10"/>
      <c r="T67" s="10"/>
      <c r="U67" s="10"/>
      <c r="V67" s="10"/>
      <c r="W67" s="9"/>
      <c r="X67" s="9"/>
      <c r="Y67" s="9"/>
      <c r="Z67" s="9"/>
      <c r="AB67" s="9"/>
    </row>
    <row r="68" spans="2:28" x14ac:dyDescent="0.2">
      <c r="B68" s="8">
        <v>48</v>
      </c>
      <c r="C68" s="15" t="s">
        <v>8</v>
      </c>
      <c r="D68" s="15" t="s">
        <v>6</v>
      </c>
      <c r="E68" s="15" t="s">
        <v>13</v>
      </c>
      <c r="F68" s="15" t="s">
        <v>378</v>
      </c>
      <c r="G68" s="15" t="s">
        <v>379</v>
      </c>
      <c r="H68" s="15" t="s">
        <v>380</v>
      </c>
      <c r="I68" s="15" t="s">
        <v>381</v>
      </c>
      <c r="J68" s="9">
        <v>2.3809789499999998</v>
      </c>
      <c r="K68" s="36"/>
      <c r="L68" s="36">
        <f t="shared" si="7"/>
        <v>1.6371759482541361</v>
      </c>
      <c r="M68" s="36"/>
      <c r="N68" s="9"/>
      <c r="O68" s="10"/>
      <c r="P68" s="9"/>
      <c r="Q68" s="9"/>
      <c r="R68" s="9"/>
      <c r="S68" s="10"/>
      <c r="T68" s="10"/>
      <c r="U68" s="10"/>
      <c r="V68" s="10"/>
      <c r="W68" s="9"/>
      <c r="X68" s="9"/>
      <c r="Y68" s="9"/>
      <c r="Z68" s="9"/>
      <c r="AB68" s="9"/>
    </row>
    <row r="69" spans="2:28" x14ac:dyDescent="0.2">
      <c r="B69" s="8"/>
      <c r="C69" s="9"/>
      <c r="D69" s="9"/>
      <c r="E69" s="55" t="s">
        <v>627</v>
      </c>
      <c r="F69" s="55" t="s">
        <v>656</v>
      </c>
      <c r="G69" s="55" t="s">
        <v>657</v>
      </c>
      <c r="H69" s="55" t="s">
        <v>658</v>
      </c>
      <c r="I69" s="55" t="s">
        <v>659</v>
      </c>
      <c r="J69" s="9"/>
      <c r="K69" s="36"/>
      <c r="L69" s="36"/>
      <c r="M69" s="36"/>
      <c r="N69" s="9"/>
      <c r="O69" s="10"/>
      <c r="P69" s="9"/>
      <c r="Q69" s="9"/>
      <c r="R69" s="9"/>
      <c r="S69" s="10"/>
      <c r="T69" s="10"/>
      <c r="U69" s="10"/>
      <c r="V69" s="10"/>
      <c r="W69" s="9"/>
      <c r="X69" s="9"/>
      <c r="Y69" s="9"/>
      <c r="Z69" s="9"/>
      <c r="AB69" s="9"/>
    </row>
    <row r="70" spans="2:28" x14ac:dyDescent="0.2">
      <c r="B70" s="8"/>
      <c r="C70" s="9"/>
      <c r="D70" s="9"/>
      <c r="E70" s="9"/>
      <c r="F70" s="9"/>
      <c r="G70" s="9"/>
      <c r="H70" s="9"/>
      <c r="I70" s="9"/>
      <c r="J70" s="9"/>
      <c r="K70" s="36">
        <f>SUM(J61:J68)</f>
        <v>145.43207482000003</v>
      </c>
      <c r="L70" s="36"/>
      <c r="M70" s="36"/>
      <c r="N70" s="9"/>
      <c r="O70" s="10"/>
      <c r="P70" s="9"/>
      <c r="Q70" s="9"/>
      <c r="R70" s="9"/>
      <c r="S70" s="10"/>
      <c r="T70" s="10"/>
      <c r="U70" s="10"/>
      <c r="V70" s="10"/>
      <c r="W70" s="9"/>
      <c r="X70" s="9"/>
      <c r="Y70" s="9"/>
      <c r="Z70" s="9"/>
      <c r="AA70" s="9"/>
      <c r="AB70" s="9"/>
    </row>
    <row r="71" spans="2:28" x14ac:dyDescent="0.2">
      <c r="B71" s="8">
        <v>49</v>
      </c>
      <c r="C71" s="9" t="s">
        <v>8</v>
      </c>
      <c r="D71" s="9" t="s">
        <v>7</v>
      </c>
      <c r="E71" s="9" t="s">
        <v>12</v>
      </c>
      <c r="F71" s="9" t="s">
        <v>382</v>
      </c>
      <c r="G71" s="9" t="s">
        <v>383</v>
      </c>
      <c r="H71" s="9" t="s">
        <v>384</v>
      </c>
      <c r="I71" s="9" t="s">
        <v>385</v>
      </c>
      <c r="J71" s="9">
        <v>16.66724318</v>
      </c>
      <c r="K71" s="36"/>
      <c r="L71" s="36">
        <f>100*(J71/$K$76)</f>
        <v>49.367730513365856</v>
      </c>
      <c r="M71" s="36"/>
      <c r="N71" s="9"/>
      <c r="O71" s="10"/>
      <c r="P71" s="9"/>
      <c r="Q71" s="9"/>
      <c r="R71" s="9"/>
      <c r="S71" s="10"/>
      <c r="T71" s="10"/>
      <c r="U71" s="10"/>
      <c r="V71" s="10"/>
      <c r="W71" s="9"/>
      <c r="X71" s="9"/>
      <c r="Y71" s="9"/>
      <c r="Z71" s="9"/>
      <c r="AA71" s="9"/>
      <c r="AB71" s="9"/>
    </row>
    <row r="72" spans="2:28" x14ac:dyDescent="0.2">
      <c r="B72" s="8">
        <v>50</v>
      </c>
      <c r="C72" s="9" t="s">
        <v>8</v>
      </c>
      <c r="D72" s="9" t="s">
        <v>7</v>
      </c>
      <c r="E72" s="9" t="s">
        <v>34</v>
      </c>
      <c r="F72" s="9" t="s">
        <v>386</v>
      </c>
      <c r="G72" s="9" t="s">
        <v>387</v>
      </c>
      <c r="H72" s="9" t="s">
        <v>388</v>
      </c>
      <c r="I72" s="9" t="s">
        <v>389</v>
      </c>
      <c r="J72" s="9">
        <v>2.6778103999999998</v>
      </c>
      <c r="K72" s="36"/>
      <c r="L72" s="36">
        <f t="shared" ref="L72:L75" si="8">100*(J72/$K$76)</f>
        <v>7.9315709722001211</v>
      </c>
      <c r="M72" s="36"/>
      <c r="N72" s="9"/>
      <c r="O72" s="10"/>
      <c r="P72" s="9"/>
      <c r="Q72" s="9"/>
      <c r="R72" s="9"/>
      <c r="S72" s="10"/>
      <c r="T72" s="10"/>
      <c r="U72" s="10"/>
      <c r="V72" s="10"/>
      <c r="W72" s="9"/>
      <c r="X72" s="9"/>
      <c r="Y72" s="9"/>
      <c r="Z72" s="9"/>
      <c r="AA72" s="9"/>
      <c r="AB72" s="9"/>
    </row>
    <row r="73" spans="2:28" x14ac:dyDescent="0.2">
      <c r="B73" s="8">
        <v>51</v>
      </c>
      <c r="C73" s="9" t="s">
        <v>8</v>
      </c>
      <c r="D73" s="9" t="s">
        <v>7</v>
      </c>
      <c r="E73" s="9" t="s">
        <v>35</v>
      </c>
      <c r="F73" s="9" t="s">
        <v>390</v>
      </c>
      <c r="G73" s="9" t="s">
        <v>391</v>
      </c>
      <c r="H73" s="9" t="s">
        <v>392</v>
      </c>
      <c r="I73" s="9" t="s">
        <v>393</v>
      </c>
      <c r="J73" s="9">
        <v>7.3275427799999999</v>
      </c>
      <c r="K73" s="36"/>
      <c r="L73" s="36">
        <f t="shared" si="8"/>
        <v>21.703898682073451</v>
      </c>
      <c r="M73" s="36"/>
      <c r="N73" s="9"/>
      <c r="O73" s="10"/>
      <c r="P73" s="9"/>
      <c r="Q73" s="9"/>
      <c r="R73" s="9"/>
      <c r="S73" s="10"/>
      <c r="T73" s="10"/>
      <c r="U73" s="10"/>
      <c r="V73" s="10"/>
      <c r="W73" s="9"/>
      <c r="X73" s="9"/>
      <c r="Y73" s="9"/>
      <c r="Z73" s="9"/>
      <c r="AA73" s="9"/>
      <c r="AB73" s="9"/>
    </row>
    <row r="74" spans="2:28" x14ac:dyDescent="0.2">
      <c r="B74" s="8">
        <v>52</v>
      </c>
      <c r="C74" s="9" t="s">
        <v>8</v>
      </c>
      <c r="D74" s="9" t="s">
        <v>7</v>
      </c>
      <c r="E74" s="9" t="s">
        <v>36</v>
      </c>
      <c r="F74" s="9" t="s">
        <v>394</v>
      </c>
      <c r="G74" s="9" t="s">
        <v>395</v>
      </c>
      <c r="H74" s="9" t="s">
        <v>396</v>
      </c>
      <c r="I74" s="9" t="s">
        <v>397</v>
      </c>
      <c r="J74" s="9">
        <v>7.05541967</v>
      </c>
      <c r="K74" s="36"/>
      <c r="L74" s="36">
        <f t="shared" si="8"/>
        <v>20.897880541229416</v>
      </c>
      <c r="M74" s="36"/>
      <c r="N74" s="9"/>
      <c r="O74" s="10"/>
      <c r="P74" s="9"/>
      <c r="Q74" s="9"/>
      <c r="R74" s="9"/>
      <c r="S74" s="10"/>
      <c r="T74" s="10"/>
      <c r="U74" s="10"/>
      <c r="V74" s="10"/>
      <c r="W74" s="9"/>
      <c r="X74" s="9"/>
      <c r="Y74" s="9"/>
      <c r="Z74" s="9"/>
      <c r="AA74" s="9"/>
      <c r="AB74" s="9"/>
    </row>
    <row r="75" spans="2:28" x14ac:dyDescent="0.2">
      <c r="B75" s="8">
        <v>53</v>
      </c>
      <c r="C75" s="15" t="s">
        <v>8</v>
      </c>
      <c r="D75" s="15" t="s">
        <v>7</v>
      </c>
      <c r="E75" s="15" t="s">
        <v>37</v>
      </c>
      <c r="F75" s="15" t="s">
        <v>398</v>
      </c>
      <c r="G75" s="15" t="s">
        <v>399</v>
      </c>
      <c r="H75" s="15" t="s">
        <v>400</v>
      </c>
      <c r="I75" s="15" t="s">
        <v>401</v>
      </c>
      <c r="J75" s="9">
        <v>3.3396549999999997E-2</v>
      </c>
      <c r="K75" s="36"/>
      <c r="L75" s="36">
        <f t="shared" si="8"/>
        <v>9.8919291131153261E-2</v>
      </c>
      <c r="M75" s="36"/>
      <c r="N75" s="9"/>
      <c r="O75" s="10"/>
      <c r="P75" s="9"/>
      <c r="Q75" s="9"/>
      <c r="R75" s="9"/>
      <c r="S75" s="10"/>
      <c r="T75" s="10"/>
      <c r="U75" s="10"/>
      <c r="V75" s="10"/>
      <c r="W75" s="9"/>
      <c r="X75" s="9"/>
      <c r="Y75" s="9"/>
      <c r="Z75" s="9"/>
      <c r="AA75" s="9"/>
      <c r="AB75" s="9"/>
    </row>
    <row r="76" spans="2:28" x14ac:dyDescent="0.2">
      <c r="B76" s="8"/>
      <c r="C76" s="9"/>
      <c r="D76" s="9"/>
      <c r="E76" s="55" t="s">
        <v>627</v>
      </c>
      <c r="F76" s="55" t="s">
        <v>660</v>
      </c>
      <c r="G76" s="55" t="s">
        <v>661</v>
      </c>
      <c r="H76" s="55" t="s">
        <v>662</v>
      </c>
      <c r="I76" s="55" t="s">
        <v>663</v>
      </c>
      <c r="J76" s="9"/>
      <c r="K76" s="36">
        <f>SUM(J71:J75)</f>
        <v>33.761412579999998</v>
      </c>
      <c r="L76" s="36"/>
      <c r="M76" s="36"/>
      <c r="N76" s="9"/>
      <c r="O76" s="10"/>
      <c r="P76" s="9"/>
      <c r="Q76" s="9"/>
      <c r="R76" s="9"/>
      <c r="S76" s="10"/>
      <c r="T76" s="10"/>
      <c r="U76" s="10"/>
      <c r="V76" s="10"/>
      <c r="W76" s="9"/>
      <c r="X76" s="9"/>
      <c r="Y76" s="9"/>
      <c r="Z76" s="9"/>
      <c r="AA76" s="9"/>
      <c r="AB76" s="9"/>
    </row>
    <row r="77" spans="2:28" x14ac:dyDescent="0.2">
      <c r="B77" s="8"/>
      <c r="C77" s="9"/>
      <c r="D77" s="9"/>
      <c r="E77" s="55"/>
      <c r="F77" s="55"/>
      <c r="G77" s="55"/>
      <c r="H77" s="55"/>
      <c r="I77" s="55"/>
      <c r="J77" s="9"/>
      <c r="K77" s="36"/>
      <c r="L77" s="36"/>
      <c r="M77" s="36"/>
      <c r="N77" s="9"/>
      <c r="O77" s="10"/>
      <c r="P77" s="9"/>
      <c r="Q77" s="9"/>
      <c r="R77" s="9"/>
      <c r="S77" s="10"/>
      <c r="T77" s="10"/>
      <c r="U77" s="10"/>
      <c r="V77" s="10"/>
      <c r="W77" s="9"/>
      <c r="X77" s="9"/>
      <c r="Y77" s="9"/>
      <c r="Z77" s="9"/>
      <c r="AA77" s="9"/>
      <c r="AB77" s="9"/>
    </row>
    <row r="78" spans="2:28" x14ac:dyDescent="0.2">
      <c r="B78" s="8"/>
      <c r="C78" s="57" t="s">
        <v>664</v>
      </c>
      <c r="D78" s="1"/>
      <c r="E78" s="1"/>
      <c r="F78" s="57" t="s">
        <v>665</v>
      </c>
      <c r="G78" s="57" t="s">
        <v>666</v>
      </c>
      <c r="H78" s="57" t="s">
        <v>667</v>
      </c>
      <c r="I78" s="57" t="s">
        <v>741</v>
      </c>
    </row>
    <row r="79" spans="2:28" x14ac:dyDescent="0.2">
      <c r="F79"/>
      <c r="G79"/>
      <c r="H79"/>
      <c r="I79"/>
    </row>
    <row r="80" spans="2:28" x14ac:dyDescent="0.2">
      <c r="C80" s="36"/>
      <c r="D80" s="36"/>
      <c r="E80" s="36"/>
      <c r="F80"/>
      <c r="G80"/>
      <c r="H80"/>
      <c r="I80"/>
    </row>
    <row r="81" spans="2:27" x14ac:dyDescent="0.2">
      <c r="B81" s="8"/>
      <c r="C81" s="36"/>
      <c r="D81" s="36"/>
      <c r="E81" s="36"/>
      <c r="F81"/>
      <c r="G81"/>
      <c r="H81"/>
      <c r="I81"/>
      <c r="K81" s="36"/>
      <c r="L81" s="36"/>
      <c r="M81" s="36"/>
      <c r="N81" s="7"/>
      <c r="O81" s="7"/>
      <c r="P81" s="7"/>
      <c r="Q81" s="7"/>
      <c r="R81" s="7"/>
      <c r="S81" s="13"/>
      <c r="T81" s="13"/>
      <c r="U81" s="13"/>
      <c r="V81" s="13"/>
      <c r="W81" s="7"/>
      <c r="X81" s="7"/>
      <c r="Y81" s="7"/>
      <c r="Z81" s="13"/>
    </row>
    <row r="82" spans="2:27" x14ac:dyDescent="0.2">
      <c r="B82" s="8"/>
      <c r="C82" s="36"/>
      <c r="D82" s="36"/>
      <c r="E82" s="36"/>
      <c r="F82"/>
      <c r="G82"/>
      <c r="H82"/>
      <c r="I82"/>
      <c r="K82" s="36"/>
      <c r="L82" s="36"/>
      <c r="M82" s="36"/>
      <c r="N82" s="7"/>
      <c r="O82" s="7"/>
      <c r="P82" s="7"/>
      <c r="Q82" s="7"/>
      <c r="R82" s="7"/>
      <c r="S82" s="13"/>
      <c r="T82" s="13"/>
      <c r="U82" s="13"/>
      <c r="V82" s="13"/>
      <c r="W82" s="7"/>
      <c r="X82" s="7"/>
      <c r="Y82" s="7"/>
      <c r="Z82" s="13"/>
    </row>
    <row r="83" spans="2:27" x14ac:dyDescent="0.2">
      <c r="B83" s="8"/>
      <c r="C83" s="36"/>
      <c r="D83" s="36"/>
      <c r="E83" s="36"/>
      <c r="F83"/>
      <c r="G83"/>
      <c r="H83"/>
      <c r="I83"/>
      <c r="K83" s="36"/>
      <c r="L83" s="36"/>
      <c r="M83" s="36"/>
      <c r="N83" s="7"/>
      <c r="O83" s="7"/>
      <c r="P83" s="7"/>
      <c r="Q83" s="7"/>
      <c r="R83" s="7"/>
      <c r="S83" s="13"/>
      <c r="T83" s="13"/>
      <c r="U83" s="13"/>
      <c r="V83" s="13"/>
      <c r="W83" s="7"/>
      <c r="X83" s="7"/>
      <c r="Y83" s="7"/>
      <c r="Z83" s="13"/>
      <c r="AA83" s="7"/>
    </row>
    <row r="84" spans="2:27" x14ac:dyDescent="0.2">
      <c r="B84" s="8"/>
      <c r="C84" s="36"/>
      <c r="D84" s="36"/>
      <c r="E84" s="36"/>
      <c r="F84"/>
      <c r="G84"/>
      <c r="H84"/>
      <c r="I84"/>
      <c r="K84" s="36"/>
      <c r="L84" s="36"/>
      <c r="M84" s="36"/>
      <c r="N84" s="7"/>
      <c r="O84" s="7"/>
      <c r="P84" s="7"/>
      <c r="Q84" s="7"/>
      <c r="R84" s="7"/>
      <c r="S84" s="13"/>
      <c r="T84" s="13"/>
      <c r="U84" s="13"/>
      <c r="V84" s="13"/>
      <c r="W84" s="7"/>
      <c r="X84" s="7"/>
      <c r="Y84" s="7"/>
      <c r="Z84" s="13"/>
      <c r="AA84" s="7"/>
    </row>
    <row r="85" spans="2:27" x14ac:dyDescent="0.2">
      <c r="B85" s="8"/>
      <c r="C85" s="36"/>
      <c r="D85" s="36"/>
      <c r="E85" s="36"/>
      <c r="F85"/>
      <c r="G85"/>
      <c r="H85"/>
      <c r="I85"/>
      <c r="K85" s="36"/>
      <c r="L85" s="36"/>
      <c r="M85" s="36"/>
      <c r="N85" s="7"/>
      <c r="O85" s="7"/>
      <c r="P85" s="7"/>
      <c r="Q85" s="7"/>
      <c r="R85" s="7"/>
      <c r="S85" s="13"/>
      <c r="T85" s="13"/>
      <c r="U85" s="13"/>
      <c r="V85" s="13"/>
      <c r="W85" s="7"/>
      <c r="X85" s="7"/>
      <c r="Y85" s="7"/>
      <c r="Z85" s="13"/>
      <c r="AA85" s="7"/>
    </row>
    <row r="86" spans="2:27" x14ac:dyDescent="0.2">
      <c r="B86" s="8"/>
      <c r="C86" s="36"/>
      <c r="D86" s="36"/>
      <c r="E86" s="36"/>
      <c r="F86"/>
      <c r="G86"/>
      <c r="H86"/>
      <c r="I86"/>
      <c r="K86" s="36"/>
      <c r="L86" s="36"/>
      <c r="M86" s="36"/>
      <c r="N86" s="7"/>
      <c r="O86" s="7"/>
      <c r="P86" s="7"/>
      <c r="Q86" s="7"/>
      <c r="R86" s="7"/>
      <c r="S86" s="13"/>
      <c r="T86" s="13"/>
      <c r="U86" s="13"/>
      <c r="V86" s="13"/>
      <c r="W86" s="7"/>
      <c r="X86" s="7"/>
      <c r="Y86" s="7"/>
      <c r="Z86" s="13"/>
      <c r="AA86" s="7"/>
    </row>
    <row r="87" spans="2:27" x14ac:dyDescent="0.2">
      <c r="B87" s="8"/>
      <c r="C87" s="36"/>
      <c r="D87" s="36"/>
      <c r="E87" s="36"/>
      <c r="F87"/>
      <c r="G87"/>
      <c r="H87"/>
      <c r="I87"/>
      <c r="K87" s="36"/>
      <c r="L87" s="36"/>
      <c r="M87" s="36"/>
      <c r="N87" s="7"/>
      <c r="O87" s="7"/>
      <c r="P87" s="7"/>
      <c r="Q87" s="7"/>
      <c r="R87" s="7"/>
      <c r="S87" s="13"/>
      <c r="T87" s="13"/>
      <c r="U87" s="13"/>
      <c r="V87" s="13"/>
      <c r="W87" s="7"/>
      <c r="X87" s="7"/>
      <c r="Y87" s="7"/>
      <c r="Z87" s="13"/>
      <c r="AA87" s="7"/>
    </row>
    <row r="88" spans="2:27" x14ac:dyDescent="0.2">
      <c r="B88" s="8"/>
      <c r="C88" s="36"/>
      <c r="D88" s="36"/>
      <c r="E88" s="36"/>
      <c r="F88"/>
      <c r="G88"/>
      <c r="H88"/>
      <c r="I88"/>
      <c r="K88" s="36"/>
      <c r="L88" s="36"/>
      <c r="M88" s="36"/>
      <c r="N88" s="7"/>
      <c r="O88" s="7"/>
      <c r="P88" s="7"/>
      <c r="Q88" s="7"/>
      <c r="R88" s="7"/>
      <c r="S88" s="13"/>
      <c r="T88" s="13"/>
      <c r="U88" s="13"/>
      <c r="V88" s="13"/>
      <c r="W88" s="7"/>
      <c r="X88" s="7"/>
      <c r="Y88" s="7"/>
      <c r="Z88" s="13"/>
      <c r="AA88" s="7"/>
    </row>
    <row r="89" spans="2:27" x14ac:dyDescent="0.2">
      <c r="B89" s="8"/>
      <c r="C89" s="36"/>
      <c r="D89" s="18"/>
      <c r="E89" s="18"/>
      <c r="F89" s="11"/>
      <c r="G89" s="31"/>
      <c r="H89" s="31"/>
      <c r="I89" s="31"/>
      <c r="K89" s="36"/>
      <c r="L89" s="36"/>
      <c r="M89" s="36"/>
      <c r="N89" s="7"/>
      <c r="O89" s="7"/>
      <c r="P89" s="7"/>
      <c r="Q89" s="7"/>
      <c r="R89" s="7"/>
      <c r="S89" s="13"/>
      <c r="T89" s="13"/>
      <c r="U89" s="13"/>
      <c r="V89" s="13"/>
      <c r="W89" s="7"/>
      <c r="X89" s="7"/>
      <c r="Y89" s="7"/>
      <c r="Z89" s="13"/>
      <c r="AA89" s="7"/>
    </row>
    <row r="90" spans="2:27" x14ac:dyDescent="0.2">
      <c r="B90" s="8"/>
      <c r="C90" s="36"/>
      <c r="D90" s="18"/>
      <c r="E90" s="18"/>
      <c r="F90" s="11"/>
      <c r="G90" s="31"/>
      <c r="H90" s="31"/>
      <c r="I90" s="31"/>
      <c r="K90" s="36"/>
      <c r="L90" s="36"/>
      <c r="M90" s="36"/>
      <c r="N90" s="7"/>
      <c r="O90" s="7"/>
      <c r="P90" s="7"/>
      <c r="Q90" s="7"/>
      <c r="R90" s="7"/>
      <c r="S90" s="13"/>
      <c r="T90" s="13"/>
      <c r="U90" s="13"/>
      <c r="V90" s="13"/>
      <c r="W90" s="7"/>
      <c r="X90" s="7"/>
      <c r="Y90" s="7"/>
      <c r="Z90" s="13"/>
      <c r="AA90" s="7"/>
    </row>
    <row r="91" spans="2:27" x14ac:dyDescent="0.2">
      <c r="B91" s="8"/>
      <c r="C91" s="36"/>
      <c r="D91" s="18"/>
      <c r="E91" s="18"/>
      <c r="F91" s="11"/>
      <c r="G91" s="31"/>
      <c r="H91" s="31"/>
      <c r="I91" s="31"/>
      <c r="K91" s="36"/>
      <c r="L91" s="36"/>
      <c r="M91" s="36"/>
      <c r="N91" s="7"/>
      <c r="O91" s="7"/>
      <c r="P91" s="7"/>
      <c r="Q91" s="7"/>
      <c r="R91" s="7"/>
      <c r="S91" s="13"/>
      <c r="T91" s="13"/>
      <c r="U91" s="13"/>
      <c r="V91" s="13"/>
      <c r="W91" s="7"/>
      <c r="X91" s="7"/>
      <c r="Y91" s="7"/>
      <c r="Z91" s="13"/>
      <c r="AA91" s="7"/>
    </row>
    <row r="92" spans="2:27" x14ac:dyDescent="0.2">
      <c r="B92" s="8"/>
      <c r="C92" s="36"/>
      <c r="D92" s="18"/>
      <c r="E92" s="18"/>
      <c r="F92" s="11"/>
      <c r="G92" s="31"/>
      <c r="H92" s="21"/>
      <c r="I92" s="21"/>
      <c r="J92" s="36"/>
      <c r="K92" s="36"/>
      <c r="L92" s="36"/>
      <c r="M92" s="36"/>
      <c r="N92" s="7"/>
      <c r="O92" s="7"/>
      <c r="P92" s="7"/>
      <c r="Q92" s="7"/>
      <c r="R92" s="7"/>
      <c r="S92" s="13"/>
      <c r="T92" s="13"/>
      <c r="U92" s="13"/>
      <c r="V92" s="13"/>
      <c r="W92" s="7"/>
      <c r="X92" s="7"/>
      <c r="Y92" s="7"/>
      <c r="Z92" s="13"/>
      <c r="AA92" s="7"/>
    </row>
    <row r="93" spans="2:27" x14ac:dyDescent="0.2">
      <c r="B93" s="8"/>
      <c r="C93" s="36"/>
      <c r="D93" s="18"/>
      <c r="E93" s="18"/>
      <c r="F93" s="11"/>
      <c r="G93" s="31"/>
      <c r="H93" s="21"/>
      <c r="I93" s="21"/>
      <c r="J93" s="36"/>
      <c r="K93" s="36"/>
      <c r="L93" s="36"/>
      <c r="M93" s="36"/>
      <c r="N93" s="7"/>
      <c r="O93" s="7"/>
      <c r="P93" s="7"/>
      <c r="Q93" s="7"/>
      <c r="R93" s="7"/>
      <c r="S93" s="13"/>
      <c r="T93" s="13"/>
      <c r="U93" s="13"/>
      <c r="V93" s="13"/>
      <c r="W93" s="7"/>
      <c r="X93" s="7"/>
      <c r="Y93" s="7"/>
      <c r="Z93" s="13"/>
      <c r="AA93" s="7"/>
    </row>
    <row r="94" spans="2:27" x14ac:dyDescent="0.2">
      <c r="B94" s="8"/>
      <c r="C94" s="36"/>
      <c r="D94" s="18"/>
      <c r="E94" s="18"/>
      <c r="F94" s="11"/>
      <c r="G94" s="31"/>
      <c r="H94" s="21"/>
      <c r="I94" s="21"/>
      <c r="J94" s="36"/>
      <c r="K94" s="36"/>
      <c r="L94" s="36"/>
      <c r="M94" s="36"/>
      <c r="N94" s="7"/>
      <c r="O94" s="7"/>
      <c r="P94" s="7"/>
      <c r="Q94" s="7"/>
      <c r="R94" s="7"/>
      <c r="S94" s="13"/>
      <c r="T94" s="13"/>
      <c r="U94" s="13"/>
      <c r="V94" s="13"/>
      <c r="W94" s="7"/>
      <c r="X94" s="7"/>
      <c r="Y94" s="7"/>
      <c r="Z94" s="13"/>
      <c r="AA94" s="7"/>
    </row>
    <row r="95" spans="2:27" x14ac:dyDescent="0.2">
      <c r="B95" s="8"/>
      <c r="C95" s="36"/>
      <c r="D95" s="26"/>
      <c r="E95" s="18"/>
      <c r="F95" s="11"/>
      <c r="G95" s="31"/>
      <c r="H95" s="21"/>
      <c r="I95" s="21"/>
      <c r="J95" s="36"/>
      <c r="K95" s="36"/>
      <c r="L95" s="36"/>
      <c r="M95" s="36"/>
      <c r="N95" s="7"/>
      <c r="O95" s="7"/>
      <c r="P95" s="7"/>
      <c r="Q95" s="7"/>
      <c r="R95" s="7"/>
      <c r="S95" s="13"/>
      <c r="T95" s="13"/>
      <c r="U95" s="13"/>
      <c r="V95" s="13"/>
      <c r="W95" s="7"/>
      <c r="X95" s="7"/>
      <c r="Y95" s="7"/>
      <c r="Z95" s="13"/>
      <c r="AA95" s="7"/>
    </row>
    <row r="96" spans="2:27" x14ac:dyDescent="0.2">
      <c r="B96" s="8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7"/>
      <c r="O96" s="7"/>
      <c r="P96" s="7"/>
      <c r="Q96" s="7"/>
      <c r="R96" s="7"/>
      <c r="S96" s="13"/>
      <c r="T96" s="13"/>
      <c r="U96" s="13"/>
      <c r="V96" s="13"/>
      <c r="W96" s="7"/>
      <c r="X96" s="7"/>
      <c r="Y96" s="7"/>
      <c r="Z96" s="13"/>
      <c r="AA96" s="7"/>
    </row>
    <row r="97" spans="2:27" x14ac:dyDescent="0.2">
      <c r="B97" s="8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7"/>
      <c r="O97" s="7"/>
      <c r="P97" s="7"/>
      <c r="Q97" s="7"/>
      <c r="R97" s="7"/>
      <c r="S97" s="13"/>
      <c r="T97" s="13"/>
      <c r="U97" s="13"/>
      <c r="V97" s="13"/>
      <c r="W97" s="7"/>
      <c r="X97" s="7"/>
      <c r="Y97" s="7"/>
      <c r="Z97" s="13"/>
      <c r="AA97" s="7"/>
    </row>
    <row r="98" spans="2:27" x14ac:dyDescent="0.2">
      <c r="B98" s="8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7"/>
      <c r="O98" s="7"/>
      <c r="P98" s="7"/>
      <c r="Q98" s="7"/>
      <c r="R98" s="7"/>
      <c r="S98" s="13"/>
      <c r="T98" s="13"/>
      <c r="U98" s="13"/>
      <c r="V98" s="13"/>
      <c r="W98" s="7"/>
      <c r="X98" s="7"/>
      <c r="Y98" s="7"/>
      <c r="Z98" s="13"/>
      <c r="AA98" s="7"/>
    </row>
    <row r="99" spans="2:27" x14ac:dyDescent="0.2">
      <c r="B99" s="8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7"/>
      <c r="O99" s="7"/>
      <c r="P99" s="7"/>
      <c r="Q99" s="7"/>
      <c r="R99" s="7"/>
      <c r="S99" s="13"/>
      <c r="T99" s="13"/>
      <c r="U99" s="13"/>
      <c r="V99" s="13"/>
      <c r="W99" s="7"/>
      <c r="X99" s="7"/>
      <c r="Y99" s="7"/>
      <c r="Z99" s="13"/>
      <c r="AA99" s="7"/>
    </row>
    <row r="100" spans="2:27" x14ac:dyDescent="0.2">
      <c r="B100" s="8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7"/>
      <c r="O100" s="7"/>
      <c r="P100" s="7"/>
      <c r="Q100" s="7"/>
      <c r="R100" s="7"/>
      <c r="S100" s="13"/>
      <c r="T100" s="13"/>
      <c r="U100" s="13"/>
      <c r="V100" s="13"/>
      <c r="W100" s="7"/>
      <c r="X100" s="7"/>
      <c r="Y100" s="7"/>
      <c r="Z100" s="13"/>
      <c r="AA100" s="7"/>
    </row>
    <row r="101" spans="2:27" x14ac:dyDescent="0.2">
      <c r="B101" s="8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7"/>
      <c r="O101" s="7"/>
      <c r="P101" s="7"/>
      <c r="Q101" s="7"/>
      <c r="R101" s="7"/>
      <c r="S101" s="13"/>
      <c r="T101" s="13"/>
      <c r="U101" s="13"/>
      <c r="V101" s="13"/>
      <c r="W101" s="7"/>
      <c r="X101" s="7"/>
      <c r="Y101" s="7"/>
      <c r="Z101" s="13"/>
      <c r="AA101" s="7"/>
    </row>
    <row r="102" spans="2:27" x14ac:dyDescent="0.2">
      <c r="B102" s="8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7"/>
      <c r="O102" s="7"/>
      <c r="P102" s="7"/>
      <c r="Q102" s="7"/>
      <c r="R102" s="7"/>
      <c r="S102" s="13"/>
      <c r="T102" s="13"/>
      <c r="U102" s="13"/>
      <c r="V102" s="13"/>
      <c r="W102" s="7"/>
      <c r="X102" s="7"/>
      <c r="Y102" s="7"/>
      <c r="Z102" s="13"/>
      <c r="AA102" s="7"/>
    </row>
    <row r="103" spans="2:27" x14ac:dyDescent="0.2">
      <c r="B103" s="8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7"/>
      <c r="O103" s="7"/>
      <c r="P103" s="7"/>
      <c r="Q103" s="7"/>
      <c r="R103" s="7"/>
      <c r="S103" s="13"/>
      <c r="T103" s="13"/>
      <c r="U103" s="13"/>
      <c r="V103" s="13"/>
      <c r="W103" s="7"/>
      <c r="X103" s="7"/>
      <c r="Y103" s="7"/>
      <c r="Z103" s="13"/>
      <c r="AA103" s="7"/>
    </row>
    <row r="104" spans="2:27" x14ac:dyDescent="0.2">
      <c r="B104" s="8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7"/>
      <c r="O104" s="7"/>
      <c r="P104" s="7"/>
      <c r="Q104" s="7"/>
      <c r="R104" s="7"/>
      <c r="S104" s="13"/>
      <c r="T104" s="13"/>
      <c r="U104" s="13"/>
      <c r="V104" s="13"/>
      <c r="W104" s="7"/>
      <c r="X104" s="7"/>
      <c r="Y104" s="7"/>
      <c r="Z104" s="13"/>
      <c r="AA104" s="7"/>
    </row>
    <row r="105" spans="2:27" x14ac:dyDescent="0.2">
      <c r="B105" s="8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7"/>
      <c r="O105" s="7"/>
      <c r="P105" s="7"/>
      <c r="Q105" s="7"/>
      <c r="R105" s="7"/>
      <c r="S105" s="13"/>
      <c r="T105" s="13"/>
      <c r="U105" s="13"/>
      <c r="V105" s="13"/>
      <c r="W105" s="7"/>
      <c r="X105" s="7"/>
      <c r="Y105" s="7"/>
      <c r="Z105" s="13"/>
      <c r="AA105" s="7"/>
    </row>
    <row r="106" spans="2:27" x14ac:dyDescent="0.2">
      <c r="B106" s="8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7"/>
      <c r="O106" s="7"/>
      <c r="P106" s="7"/>
      <c r="Q106" s="7"/>
      <c r="R106" s="7"/>
      <c r="S106" s="13"/>
      <c r="T106" s="13"/>
      <c r="U106" s="13"/>
      <c r="V106" s="13"/>
      <c r="W106" s="7"/>
      <c r="X106" s="7"/>
      <c r="Y106" s="7"/>
      <c r="Z106" s="13"/>
      <c r="AA106" s="7"/>
    </row>
    <row r="107" spans="2:27" x14ac:dyDescent="0.2">
      <c r="B107" s="8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7"/>
      <c r="O107" s="7"/>
      <c r="P107" s="7"/>
      <c r="Q107" s="7"/>
      <c r="R107" s="7"/>
      <c r="S107" s="13"/>
      <c r="T107" s="13"/>
      <c r="U107" s="13"/>
      <c r="V107" s="13"/>
      <c r="W107" s="7"/>
      <c r="X107" s="7"/>
      <c r="Y107" s="7"/>
      <c r="Z107" s="13"/>
      <c r="AA107" s="7"/>
    </row>
    <row r="108" spans="2:27" x14ac:dyDescent="0.2">
      <c r="B108" s="8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7"/>
      <c r="O108" s="7"/>
      <c r="P108" s="7"/>
      <c r="Q108" s="7"/>
      <c r="R108" s="7"/>
      <c r="S108" s="13"/>
      <c r="T108" s="13"/>
      <c r="U108" s="13"/>
      <c r="V108" s="13"/>
      <c r="W108" s="7"/>
      <c r="X108" s="7"/>
      <c r="Y108" s="7"/>
      <c r="Z108" s="13"/>
      <c r="AA108" s="7"/>
    </row>
    <row r="109" spans="2:27" x14ac:dyDescent="0.2">
      <c r="B109" s="8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7"/>
      <c r="O109" s="7"/>
      <c r="P109" s="7"/>
      <c r="Q109" s="7"/>
      <c r="R109" s="7"/>
      <c r="S109" s="13"/>
      <c r="T109" s="13"/>
      <c r="U109" s="13"/>
      <c r="V109" s="13"/>
      <c r="W109" s="7"/>
      <c r="X109" s="7"/>
      <c r="Y109" s="7"/>
      <c r="Z109" s="13"/>
      <c r="AA109" s="7"/>
    </row>
    <row r="110" spans="2:27" x14ac:dyDescent="0.2">
      <c r="B110" s="8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7"/>
      <c r="O110" s="7"/>
      <c r="P110" s="7"/>
      <c r="Q110" s="7"/>
      <c r="R110" s="7"/>
      <c r="S110" s="13"/>
      <c r="T110" s="13"/>
      <c r="U110" s="13"/>
      <c r="V110" s="13"/>
      <c r="W110" s="7"/>
      <c r="X110" s="7"/>
      <c r="Y110" s="7"/>
      <c r="Z110" s="13"/>
      <c r="AA110" s="7"/>
    </row>
    <row r="111" spans="2:27" x14ac:dyDescent="0.2">
      <c r="B111" s="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7"/>
      <c r="O111" s="7"/>
      <c r="P111" s="7"/>
      <c r="Q111" s="7"/>
      <c r="R111" s="7"/>
      <c r="S111" s="13"/>
      <c r="T111" s="13"/>
      <c r="U111" s="13"/>
      <c r="V111" s="13"/>
      <c r="W111" s="7"/>
      <c r="X111" s="7"/>
      <c r="Y111" s="7"/>
      <c r="Z111" s="13"/>
      <c r="AA111" s="7"/>
    </row>
    <row r="112" spans="2:27" x14ac:dyDescent="0.2">
      <c r="B112" s="8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7"/>
      <c r="O112" s="7"/>
      <c r="P112" s="7"/>
      <c r="Q112" s="7"/>
      <c r="R112" s="7"/>
      <c r="S112" s="13"/>
      <c r="T112" s="13"/>
      <c r="U112" s="13"/>
      <c r="V112" s="13"/>
      <c r="W112" s="7"/>
      <c r="X112" s="7"/>
      <c r="Y112" s="7"/>
      <c r="Z112" s="13"/>
      <c r="AA112" s="7"/>
    </row>
    <row r="113" spans="2:27" x14ac:dyDescent="0.2">
      <c r="B113" s="8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7"/>
      <c r="O113" s="7"/>
      <c r="P113" s="7"/>
      <c r="Q113" s="7"/>
      <c r="R113" s="7"/>
      <c r="S113" s="13"/>
      <c r="T113" s="13"/>
      <c r="U113" s="13"/>
      <c r="V113" s="13"/>
      <c r="W113" s="7"/>
      <c r="X113" s="7"/>
      <c r="Y113" s="7"/>
      <c r="Z113" s="13"/>
      <c r="AA113" s="7"/>
    </row>
    <row r="114" spans="2:27" x14ac:dyDescent="0.2">
      <c r="B114" s="8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7"/>
      <c r="O114" s="7"/>
      <c r="P114" s="7"/>
      <c r="Q114" s="7"/>
      <c r="R114" s="7"/>
      <c r="S114" s="13"/>
      <c r="T114" s="13"/>
      <c r="U114" s="13"/>
      <c r="V114" s="13"/>
      <c r="W114" s="7"/>
      <c r="X114" s="7"/>
      <c r="Y114" s="7"/>
      <c r="Z114" s="13"/>
      <c r="AA114" s="7"/>
    </row>
    <row r="115" spans="2:27" x14ac:dyDescent="0.2">
      <c r="B115" s="8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7"/>
      <c r="O115" s="7"/>
      <c r="P115" s="7"/>
      <c r="Q115" s="7"/>
      <c r="R115" s="7"/>
      <c r="S115" s="13"/>
      <c r="T115" s="13"/>
      <c r="U115" s="13"/>
      <c r="V115" s="13"/>
      <c r="W115" s="7"/>
      <c r="X115" s="7"/>
      <c r="Y115" s="7"/>
      <c r="Z115" s="13"/>
      <c r="AA115" s="7"/>
    </row>
    <row r="116" spans="2:27" x14ac:dyDescent="0.2">
      <c r="B116" s="8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7"/>
      <c r="O116" s="7"/>
      <c r="P116" s="7"/>
      <c r="Q116" s="7"/>
      <c r="R116" s="7"/>
      <c r="S116" s="13"/>
      <c r="T116" s="13"/>
      <c r="U116" s="13"/>
      <c r="V116" s="13"/>
      <c r="W116" s="7"/>
      <c r="X116" s="7"/>
      <c r="Y116" s="7"/>
      <c r="Z116" s="13"/>
      <c r="AA116" s="7"/>
    </row>
    <row r="117" spans="2:27" x14ac:dyDescent="0.2">
      <c r="B117" s="8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7"/>
      <c r="O117" s="7"/>
      <c r="P117" s="7"/>
      <c r="Q117" s="7"/>
      <c r="R117" s="7"/>
      <c r="S117" s="13"/>
      <c r="T117" s="13"/>
      <c r="U117" s="13"/>
      <c r="V117" s="13"/>
      <c r="W117" s="7"/>
      <c r="X117" s="7"/>
      <c r="Y117" s="7"/>
      <c r="Z117" s="13"/>
      <c r="AA117" s="7"/>
    </row>
    <row r="118" spans="2:27" x14ac:dyDescent="0.2">
      <c r="B118" s="8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7"/>
      <c r="O118" s="7"/>
      <c r="P118" s="7"/>
      <c r="Q118" s="7"/>
      <c r="R118" s="7"/>
      <c r="S118" s="13"/>
      <c r="T118" s="13"/>
      <c r="U118" s="13"/>
      <c r="V118" s="13"/>
      <c r="W118" s="7"/>
      <c r="X118" s="7"/>
      <c r="Y118" s="7"/>
      <c r="Z118" s="13"/>
      <c r="AA118" s="7"/>
    </row>
    <row r="119" spans="2:27" x14ac:dyDescent="0.2">
      <c r="B119" s="8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7"/>
      <c r="O119" s="7"/>
      <c r="P119" s="7"/>
      <c r="Q119" s="7"/>
      <c r="R119" s="7"/>
      <c r="S119" s="13"/>
      <c r="T119" s="13"/>
      <c r="U119" s="13"/>
      <c r="V119" s="13"/>
      <c r="W119" s="7"/>
      <c r="X119" s="7"/>
      <c r="Y119" s="7"/>
      <c r="Z119" s="13"/>
      <c r="AA119" s="7"/>
    </row>
    <row r="120" spans="2:27" x14ac:dyDescent="0.2">
      <c r="B120" s="8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7"/>
      <c r="O120" s="7"/>
      <c r="P120" s="7"/>
      <c r="Q120" s="7"/>
      <c r="R120" s="7"/>
      <c r="S120" s="13"/>
      <c r="T120" s="13"/>
      <c r="U120" s="13"/>
      <c r="V120" s="13"/>
      <c r="W120" s="7"/>
      <c r="X120" s="7"/>
      <c r="Y120" s="7"/>
      <c r="Z120" s="13"/>
      <c r="AA120" s="7"/>
    </row>
    <row r="121" spans="2:27" x14ac:dyDescent="0.2">
      <c r="B121" s="8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7"/>
      <c r="O121" s="7"/>
      <c r="P121" s="7"/>
      <c r="Q121" s="7"/>
      <c r="R121" s="7"/>
      <c r="S121" s="13"/>
      <c r="T121" s="13"/>
      <c r="U121" s="13"/>
      <c r="V121" s="13"/>
      <c r="W121" s="7"/>
      <c r="X121" s="7"/>
      <c r="Y121" s="7"/>
      <c r="Z121" s="13"/>
      <c r="AA121" s="7"/>
    </row>
    <row r="122" spans="2:27" x14ac:dyDescent="0.2">
      <c r="B122" s="8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7"/>
      <c r="O122" s="7"/>
      <c r="P122" s="7"/>
      <c r="Q122" s="7"/>
      <c r="R122" s="7"/>
      <c r="S122" s="13"/>
      <c r="T122" s="13"/>
      <c r="U122" s="13"/>
      <c r="V122" s="13"/>
      <c r="W122" s="7"/>
      <c r="X122" s="7"/>
      <c r="Y122" s="7"/>
      <c r="Z122" s="13"/>
      <c r="AA122" s="7"/>
    </row>
    <row r="123" spans="2:27" x14ac:dyDescent="0.2">
      <c r="B123" s="8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7"/>
      <c r="O123" s="7"/>
      <c r="P123" s="7"/>
      <c r="Q123" s="7"/>
      <c r="R123" s="7"/>
      <c r="S123" s="13"/>
      <c r="T123" s="13"/>
      <c r="U123" s="13"/>
      <c r="V123" s="13"/>
      <c r="W123" s="7"/>
      <c r="X123" s="7"/>
      <c r="Y123" s="7"/>
      <c r="Z123" s="13"/>
      <c r="AA123" s="7"/>
    </row>
    <row r="124" spans="2:27" x14ac:dyDescent="0.2">
      <c r="B124" s="8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7"/>
      <c r="O124" s="7"/>
      <c r="P124" s="7"/>
      <c r="Q124" s="7"/>
      <c r="R124" s="7"/>
      <c r="S124" s="13"/>
      <c r="T124" s="13"/>
      <c r="U124" s="13"/>
      <c r="V124" s="13"/>
      <c r="W124" s="7"/>
      <c r="X124" s="7"/>
      <c r="Y124" s="7"/>
      <c r="Z124" s="13"/>
      <c r="AA124" s="7"/>
    </row>
    <row r="125" spans="2:27" x14ac:dyDescent="0.2">
      <c r="B125" s="8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7"/>
      <c r="O125" s="7"/>
      <c r="P125" s="7"/>
      <c r="Q125" s="7"/>
      <c r="R125" s="7"/>
      <c r="S125" s="13"/>
      <c r="T125" s="13"/>
      <c r="U125" s="13"/>
      <c r="V125" s="13"/>
      <c r="W125" s="7"/>
      <c r="X125" s="7"/>
      <c r="Y125" s="7"/>
      <c r="Z125" s="13"/>
      <c r="AA125" s="7"/>
    </row>
    <row r="126" spans="2:27" x14ac:dyDescent="0.2">
      <c r="B126" s="8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7"/>
      <c r="O126" s="7"/>
      <c r="P126" s="7"/>
      <c r="Q126" s="7"/>
      <c r="R126" s="7"/>
      <c r="S126" s="13"/>
      <c r="T126" s="13"/>
      <c r="U126" s="13"/>
      <c r="V126" s="13"/>
      <c r="W126" s="7"/>
      <c r="X126" s="7"/>
      <c r="Y126" s="7"/>
      <c r="Z126" s="13"/>
      <c r="AA126" s="7"/>
    </row>
    <row r="127" spans="2:27" x14ac:dyDescent="0.2">
      <c r="B127" s="8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7"/>
      <c r="O127" s="7"/>
      <c r="P127" s="7"/>
      <c r="Q127" s="7"/>
      <c r="R127" s="7"/>
      <c r="S127" s="13"/>
      <c r="T127" s="13"/>
      <c r="U127" s="13"/>
      <c r="V127" s="13"/>
      <c r="W127" s="7"/>
      <c r="X127" s="7"/>
      <c r="Y127" s="7"/>
      <c r="Z127" s="13"/>
      <c r="AA127" s="7"/>
    </row>
    <row r="128" spans="2:27" x14ac:dyDescent="0.2">
      <c r="B128" s="8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7"/>
      <c r="O128" s="7"/>
      <c r="P128" s="7"/>
      <c r="Q128" s="7"/>
      <c r="R128" s="7"/>
      <c r="S128" s="13"/>
      <c r="T128" s="13"/>
      <c r="U128" s="13"/>
      <c r="V128" s="13"/>
      <c r="W128" s="7"/>
      <c r="X128" s="7"/>
      <c r="Y128" s="7"/>
      <c r="Z128" s="13"/>
      <c r="AA128" s="7"/>
    </row>
    <row r="129" spans="2:27" x14ac:dyDescent="0.2">
      <c r="B129" s="8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7"/>
      <c r="O129" s="7"/>
      <c r="P129" s="7"/>
      <c r="Q129" s="7"/>
      <c r="R129" s="7"/>
      <c r="S129" s="13"/>
      <c r="T129" s="13"/>
      <c r="U129" s="13"/>
      <c r="V129" s="13"/>
      <c r="W129" s="7"/>
      <c r="X129" s="7"/>
      <c r="Y129" s="7"/>
      <c r="Z129" s="13"/>
      <c r="AA129" s="7"/>
    </row>
    <row r="130" spans="2:27" x14ac:dyDescent="0.2">
      <c r="B130" s="8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7"/>
      <c r="O130" s="7"/>
      <c r="P130" s="7"/>
      <c r="Q130" s="7"/>
      <c r="R130" s="7"/>
      <c r="S130" s="13"/>
      <c r="T130" s="13"/>
      <c r="U130" s="13"/>
      <c r="V130" s="13"/>
      <c r="W130" s="7"/>
      <c r="X130" s="7"/>
      <c r="Y130" s="7"/>
      <c r="Z130" s="13"/>
      <c r="AA130" s="7"/>
    </row>
    <row r="131" spans="2:27" x14ac:dyDescent="0.2">
      <c r="B131" s="8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7"/>
      <c r="O131" s="7"/>
      <c r="P131" s="7"/>
      <c r="Q131" s="7"/>
      <c r="R131" s="7"/>
      <c r="S131" s="13"/>
      <c r="T131" s="13"/>
      <c r="U131" s="13"/>
      <c r="V131" s="13"/>
      <c r="W131" s="7"/>
      <c r="X131" s="7"/>
      <c r="Y131" s="7"/>
      <c r="Z131" s="13"/>
      <c r="AA131" s="7"/>
    </row>
    <row r="132" spans="2:27" x14ac:dyDescent="0.2">
      <c r="B132" s="8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7"/>
      <c r="O132" s="7"/>
      <c r="P132" s="7"/>
      <c r="Q132" s="7"/>
      <c r="R132" s="7"/>
      <c r="S132" s="13"/>
      <c r="T132" s="13"/>
      <c r="U132" s="13"/>
      <c r="V132" s="13"/>
      <c r="W132" s="7"/>
      <c r="X132" s="7"/>
      <c r="Y132" s="7"/>
      <c r="Z132" s="13"/>
      <c r="AA132" s="7"/>
    </row>
    <row r="133" spans="2:27" x14ac:dyDescent="0.2">
      <c r="B133" s="8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7"/>
      <c r="O133" s="7"/>
      <c r="P133" s="7"/>
      <c r="Q133" s="7"/>
      <c r="R133" s="7"/>
      <c r="S133" s="13"/>
      <c r="T133" s="13"/>
      <c r="U133" s="13"/>
      <c r="V133" s="13"/>
      <c r="W133" s="7"/>
      <c r="X133" s="7"/>
      <c r="Y133" s="7"/>
      <c r="Z133" s="13"/>
      <c r="AA133" s="7"/>
    </row>
    <row r="134" spans="2:27" x14ac:dyDescent="0.2">
      <c r="B134" s="8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7"/>
      <c r="O134" s="7"/>
      <c r="P134" s="7"/>
      <c r="Q134" s="7"/>
      <c r="R134" s="7"/>
      <c r="S134" s="13"/>
      <c r="T134" s="13"/>
      <c r="U134" s="13"/>
      <c r="V134" s="13"/>
      <c r="W134" s="7"/>
      <c r="X134" s="7"/>
      <c r="Y134" s="7"/>
      <c r="Z134" s="13"/>
      <c r="AA134" s="7"/>
    </row>
    <row r="135" spans="2:27" x14ac:dyDescent="0.2">
      <c r="B135" s="8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7"/>
      <c r="O135" s="7"/>
      <c r="P135" s="7"/>
      <c r="Q135" s="7"/>
      <c r="R135" s="13"/>
      <c r="S135" s="13"/>
      <c r="T135" s="13"/>
      <c r="U135" s="13"/>
      <c r="V135" s="7"/>
      <c r="W135" s="7"/>
      <c r="X135" s="7"/>
      <c r="Y135" s="13"/>
      <c r="AA135" s="7"/>
    </row>
    <row r="136" spans="2:27" x14ac:dyDescent="0.2">
      <c r="B136" s="8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7"/>
      <c r="O136" s="7"/>
      <c r="P136" s="7"/>
      <c r="Q136" s="7"/>
      <c r="R136" s="13"/>
      <c r="S136" s="13"/>
      <c r="T136" s="13"/>
      <c r="U136" s="13"/>
      <c r="V136" s="7"/>
      <c r="W136" s="7"/>
      <c r="X136" s="7"/>
      <c r="Y136" s="13"/>
      <c r="AA136" s="7"/>
    </row>
    <row r="137" spans="2:27" x14ac:dyDescent="0.2">
      <c r="C137" s="36"/>
      <c r="D137" s="36"/>
      <c r="E137" s="36"/>
      <c r="F137" s="36"/>
      <c r="G137" s="36"/>
      <c r="H137" s="36"/>
      <c r="I137" s="36"/>
      <c r="J137" s="36"/>
      <c r="K137" s="36"/>
    </row>
    <row r="138" spans="2:27" x14ac:dyDescent="0.2">
      <c r="C138" s="36"/>
      <c r="D138" s="36"/>
      <c r="E138" s="36"/>
      <c r="F138" s="36"/>
      <c r="G138" s="36"/>
      <c r="H138" s="36"/>
      <c r="I138" s="36"/>
      <c r="J138" s="36"/>
      <c r="K138" s="36"/>
    </row>
    <row r="139" spans="2:27" x14ac:dyDescent="0.2">
      <c r="C139" s="36"/>
      <c r="D139" s="36"/>
      <c r="E139" s="36"/>
      <c r="F139" s="36"/>
      <c r="G139" s="36"/>
      <c r="H139" s="36"/>
      <c r="I139" s="36"/>
      <c r="J139" s="36"/>
      <c r="K139" s="36"/>
    </row>
    <row r="140" spans="2:27" x14ac:dyDescent="0.2">
      <c r="C140" s="36"/>
      <c r="D140" s="36"/>
      <c r="E140" s="36"/>
      <c r="F140" s="36"/>
      <c r="G140" s="36"/>
      <c r="H140" s="36"/>
      <c r="I140" s="36"/>
      <c r="J140" s="36"/>
      <c r="K140" s="36"/>
    </row>
    <row r="141" spans="2:27" x14ac:dyDescent="0.2">
      <c r="C141" s="36"/>
      <c r="D141" s="28"/>
      <c r="E141" s="28"/>
      <c r="F141" s="28"/>
      <c r="G141" s="28"/>
      <c r="H141" s="28"/>
      <c r="I141" s="28"/>
      <c r="J141" s="28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5322-9B10-EE4B-B33D-A7786B631EF3}">
  <dimension ref="A1:AA134"/>
  <sheetViews>
    <sheetView tabSelected="1" topLeftCell="A28" zoomScale="75" zoomScaleNormal="75" workbookViewId="0">
      <selection activeCell="E67" sqref="E67"/>
    </sheetView>
  </sheetViews>
  <sheetFormatPr baseColWidth="10" defaultRowHeight="16" x14ac:dyDescent="0.2"/>
  <cols>
    <col min="3" max="3" width="16.83203125" customWidth="1"/>
    <col min="4" max="4" width="11.1640625" customWidth="1"/>
    <col min="5" max="5" width="27" customWidth="1"/>
    <col min="6" max="6" width="27.1640625" customWidth="1"/>
    <col min="7" max="7" width="24.6640625" customWidth="1"/>
    <col min="8" max="8" width="26" customWidth="1"/>
    <col min="9" max="9" width="26.6640625" customWidth="1"/>
    <col min="11" max="11" width="11" bestFit="1" customWidth="1"/>
    <col min="15" max="16" width="14" bestFit="1" customWidth="1"/>
    <col min="17" max="17" width="11" bestFit="1" customWidth="1"/>
    <col min="18" max="18" width="14" bestFit="1" customWidth="1"/>
  </cols>
  <sheetData>
    <row r="1" spans="1:27" x14ac:dyDescent="0.2">
      <c r="E1" t="s">
        <v>55</v>
      </c>
    </row>
    <row r="4" spans="1:27" x14ac:dyDescent="0.2">
      <c r="C4" s="60"/>
      <c r="D4" s="60"/>
      <c r="E4" s="60"/>
      <c r="F4" s="60" t="s">
        <v>1</v>
      </c>
      <c r="G4" s="60" t="s">
        <v>2</v>
      </c>
      <c r="H4" s="60" t="s">
        <v>3</v>
      </c>
      <c r="I4" s="60" t="s">
        <v>4</v>
      </c>
      <c r="K4" s="36"/>
    </row>
    <row r="5" spans="1:27" s="4" customFormat="1" x14ac:dyDescent="0.2">
      <c r="A5"/>
      <c r="B5"/>
      <c r="F5" s="4" t="s">
        <v>96</v>
      </c>
      <c r="G5" s="4" t="s">
        <v>96</v>
      </c>
      <c r="H5" s="4" t="s">
        <v>96</v>
      </c>
      <c r="I5" s="4" t="s">
        <v>96</v>
      </c>
      <c r="J5"/>
      <c r="K5" s="36"/>
      <c r="L5" s="36"/>
      <c r="M5" s="36"/>
      <c r="N5" s="36"/>
      <c r="O5" s="36"/>
      <c r="P5" s="36"/>
      <c r="Q5" s="44"/>
      <c r="R5" s="36"/>
      <c r="S5"/>
      <c r="T5" s="6"/>
      <c r="U5" s="6"/>
      <c r="V5" s="24"/>
      <c r="W5" s="6"/>
      <c r="X5" s="6"/>
      <c r="Y5" s="6"/>
      <c r="Z5" s="24"/>
      <c r="AA5"/>
    </row>
    <row r="6" spans="1:27" x14ac:dyDescent="0.2">
      <c r="B6" s="8"/>
      <c r="C6" s="36" t="s">
        <v>52</v>
      </c>
      <c r="D6" s="36" t="s">
        <v>5</v>
      </c>
      <c r="E6" s="36" t="s">
        <v>28</v>
      </c>
      <c r="F6" s="36" t="s">
        <v>402</v>
      </c>
      <c r="G6" s="36" t="s">
        <v>403</v>
      </c>
      <c r="H6" s="36" t="s">
        <v>404</v>
      </c>
      <c r="I6" s="36" t="s">
        <v>405</v>
      </c>
      <c r="K6" s="36"/>
      <c r="L6" s="36"/>
      <c r="M6" s="36"/>
      <c r="N6" s="36"/>
      <c r="O6" s="36"/>
      <c r="P6" s="36"/>
      <c r="Q6" s="44"/>
      <c r="R6" s="36"/>
      <c r="T6" s="36"/>
      <c r="U6" s="36"/>
      <c r="V6" s="36"/>
      <c r="W6" s="9"/>
      <c r="X6" s="9"/>
      <c r="Y6" s="9"/>
      <c r="Z6" s="9"/>
      <c r="AA6" s="9"/>
    </row>
    <row r="7" spans="1:27" x14ac:dyDescent="0.2">
      <c r="B7" s="8"/>
      <c r="C7" s="36" t="s">
        <v>52</v>
      </c>
      <c r="D7" s="36" t="s">
        <v>5</v>
      </c>
      <c r="E7" s="36" t="s">
        <v>15</v>
      </c>
      <c r="F7" s="36" t="s">
        <v>406</v>
      </c>
      <c r="G7" s="36" t="s">
        <v>407</v>
      </c>
      <c r="H7" s="36" t="s">
        <v>408</v>
      </c>
      <c r="I7" s="36" t="s">
        <v>409</v>
      </c>
      <c r="J7" s="6"/>
      <c r="K7" s="36"/>
      <c r="L7" s="36"/>
      <c r="M7" s="36"/>
      <c r="N7" s="36"/>
      <c r="O7" s="36"/>
      <c r="P7" s="36"/>
      <c r="Q7" s="44"/>
      <c r="R7" s="36"/>
      <c r="T7" s="36"/>
      <c r="U7" s="36"/>
      <c r="V7" s="36"/>
      <c r="W7" s="9"/>
      <c r="X7" s="9"/>
      <c r="Y7" s="9"/>
      <c r="Z7" s="9"/>
      <c r="AA7" s="9"/>
    </row>
    <row r="8" spans="1:27" x14ac:dyDescent="0.2">
      <c r="B8" s="8"/>
      <c r="C8" s="36" t="s">
        <v>52</v>
      </c>
      <c r="D8" s="36" t="s">
        <v>5</v>
      </c>
      <c r="E8" s="36" t="s">
        <v>9</v>
      </c>
      <c r="F8" s="36" t="s">
        <v>410</v>
      </c>
      <c r="G8" s="36" t="s">
        <v>411</v>
      </c>
      <c r="H8" s="36" t="s">
        <v>412</v>
      </c>
      <c r="I8" s="36" t="s">
        <v>413</v>
      </c>
      <c r="J8" s="28"/>
      <c r="K8" s="36"/>
      <c r="L8" s="36"/>
      <c r="M8" s="36"/>
      <c r="N8" s="36"/>
      <c r="O8" s="36"/>
      <c r="P8" s="36"/>
      <c r="Q8" s="44"/>
      <c r="R8" s="36"/>
      <c r="T8" s="36"/>
      <c r="U8" s="36"/>
      <c r="V8" s="36"/>
      <c r="W8" s="9"/>
      <c r="X8" s="9"/>
      <c r="Y8" s="9"/>
      <c r="Z8" s="9"/>
      <c r="AA8" s="9"/>
    </row>
    <row r="9" spans="1:27" x14ac:dyDescent="0.2">
      <c r="B9" s="8"/>
      <c r="C9" s="36" t="s">
        <v>52</v>
      </c>
      <c r="D9" s="36" t="s">
        <v>5</v>
      </c>
      <c r="E9" s="36" t="s">
        <v>16</v>
      </c>
      <c r="F9" s="36" t="s">
        <v>414</v>
      </c>
      <c r="G9" s="36" t="s">
        <v>415</v>
      </c>
      <c r="H9" s="36" t="s">
        <v>416</v>
      </c>
      <c r="I9" s="36" t="s">
        <v>417</v>
      </c>
      <c r="J9" s="36"/>
      <c r="K9" s="36"/>
      <c r="L9" s="36"/>
      <c r="M9" s="36"/>
      <c r="N9" s="36"/>
      <c r="O9" s="36"/>
      <c r="P9" s="36"/>
      <c r="Q9" s="44"/>
      <c r="R9" s="36"/>
      <c r="T9" s="36"/>
      <c r="U9" s="36"/>
      <c r="V9" s="36"/>
      <c r="W9" s="9"/>
      <c r="X9" s="9"/>
      <c r="Y9" s="9"/>
      <c r="Z9" s="9"/>
      <c r="AA9" s="9"/>
    </row>
    <row r="10" spans="1:27" s="4" customFormat="1" x14ac:dyDescent="0.2">
      <c r="A10"/>
      <c r="B10" s="8"/>
      <c r="C10" s="37" t="s">
        <v>52</v>
      </c>
      <c r="D10" s="37" t="s">
        <v>5</v>
      </c>
      <c r="E10" s="37" t="s">
        <v>14</v>
      </c>
      <c r="F10" s="37" t="s">
        <v>418</v>
      </c>
      <c r="G10" s="37" t="s">
        <v>419</v>
      </c>
      <c r="H10" s="37" t="s">
        <v>420</v>
      </c>
      <c r="I10" s="37" t="s">
        <v>421</v>
      </c>
      <c r="J10" s="36"/>
      <c r="K10" s="36"/>
      <c r="L10" s="36"/>
      <c r="M10" s="36"/>
      <c r="N10" s="36"/>
      <c r="O10" s="36"/>
      <c r="P10" s="36"/>
      <c r="Q10" s="44"/>
      <c r="R10" s="36"/>
      <c r="S10"/>
      <c r="T10" s="36"/>
      <c r="U10" s="36"/>
      <c r="V10" s="36"/>
      <c r="W10" s="9"/>
      <c r="X10" s="9"/>
      <c r="Y10" s="9"/>
      <c r="Z10" s="9"/>
      <c r="AA10" s="9"/>
    </row>
    <row r="11" spans="1:27" x14ac:dyDescent="0.2">
      <c r="B11" s="8"/>
      <c r="C11" s="36"/>
      <c r="D11" s="36"/>
      <c r="E11" s="55" t="s">
        <v>668</v>
      </c>
      <c r="F11" s="55" t="s">
        <v>150</v>
      </c>
      <c r="G11" s="55" t="s">
        <v>151</v>
      </c>
      <c r="H11" s="55" t="s">
        <v>152</v>
      </c>
      <c r="I11" s="55" t="s">
        <v>153</v>
      </c>
      <c r="J11" s="36"/>
      <c r="K11" s="36"/>
      <c r="L11" s="36"/>
      <c r="M11" s="36"/>
      <c r="N11" s="36"/>
      <c r="O11" s="36"/>
      <c r="P11" s="36"/>
      <c r="Q11" s="44"/>
      <c r="R11" s="36"/>
      <c r="T11" s="36"/>
      <c r="U11" s="36"/>
      <c r="V11" s="36"/>
      <c r="W11" s="9"/>
      <c r="X11" s="9"/>
      <c r="Y11" s="9"/>
      <c r="Z11" s="9"/>
      <c r="AA11" s="9"/>
    </row>
    <row r="12" spans="1:27" x14ac:dyDescent="0.2">
      <c r="B12" s="8"/>
      <c r="C12" s="9"/>
      <c r="D12" s="9"/>
      <c r="E12" s="9"/>
      <c r="F12" s="9"/>
      <c r="G12" s="9"/>
      <c r="H12" s="9"/>
      <c r="I12" s="25"/>
      <c r="J12" s="28"/>
      <c r="K12" s="36"/>
      <c r="L12" s="36"/>
      <c r="M12" s="36"/>
      <c r="N12" s="36"/>
      <c r="O12" s="36"/>
      <c r="P12" s="36"/>
      <c r="Q12" s="44"/>
      <c r="R12" s="36"/>
      <c r="T12" s="36"/>
      <c r="U12" s="36"/>
      <c r="V12" s="36"/>
      <c r="W12" s="9"/>
      <c r="X12" s="9"/>
      <c r="Y12" s="9"/>
      <c r="Z12" s="9"/>
      <c r="AA12" s="9"/>
    </row>
    <row r="13" spans="1:27" x14ac:dyDescent="0.2">
      <c r="B13" s="8"/>
      <c r="C13" s="36" t="s">
        <v>52</v>
      </c>
      <c r="D13" s="36" t="s">
        <v>6</v>
      </c>
      <c r="E13" s="36" t="s">
        <v>29</v>
      </c>
      <c r="F13" s="36" t="s">
        <v>422</v>
      </c>
      <c r="G13" s="36" t="s">
        <v>423</v>
      </c>
      <c r="H13" s="36" t="s">
        <v>424</v>
      </c>
      <c r="I13" s="36" t="s">
        <v>425</v>
      </c>
      <c r="J13" s="36"/>
      <c r="K13" s="36"/>
      <c r="L13" s="36"/>
      <c r="M13" s="36"/>
      <c r="N13" s="36"/>
      <c r="O13" s="36"/>
      <c r="P13" s="36"/>
      <c r="Q13" s="44"/>
      <c r="R13" s="36"/>
      <c r="T13" s="36"/>
      <c r="U13" s="36"/>
      <c r="V13" s="36"/>
      <c r="W13" s="9"/>
      <c r="X13" s="9"/>
      <c r="Y13" s="9"/>
      <c r="Z13" s="9"/>
      <c r="AA13" s="9"/>
    </row>
    <row r="14" spans="1:27" x14ac:dyDescent="0.2">
      <c r="B14" s="8"/>
      <c r="C14" s="36" t="s">
        <v>52</v>
      </c>
      <c r="D14" s="36" t="s">
        <v>6</v>
      </c>
      <c r="E14" s="36" t="s">
        <v>10</v>
      </c>
      <c r="F14" s="36" t="s">
        <v>426</v>
      </c>
      <c r="G14" s="36" t="s">
        <v>427</v>
      </c>
      <c r="H14" s="36" t="s">
        <v>428</v>
      </c>
      <c r="I14" s="36" t="s">
        <v>429</v>
      </c>
      <c r="J14" s="36"/>
      <c r="K14" s="36"/>
      <c r="L14" s="36"/>
      <c r="M14" s="36"/>
      <c r="N14" s="36"/>
      <c r="O14" s="36"/>
      <c r="P14" s="36"/>
      <c r="Q14" s="44"/>
      <c r="R14" s="36"/>
      <c r="T14" s="36"/>
      <c r="U14" s="36"/>
      <c r="V14" s="36"/>
      <c r="W14" s="9"/>
      <c r="X14" s="9"/>
      <c r="Y14" s="9"/>
      <c r="Z14" s="9"/>
      <c r="AA14" s="9"/>
    </row>
    <row r="15" spans="1:27" x14ac:dyDescent="0.2">
      <c r="B15" s="8"/>
      <c r="C15" s="36" t="s">
        <v>52</v>
      </c>
      <c r="D15" s="36" t="s">
        <v>6</v>
      </c>
      <c r="E15" s="36" t="s">
        <v>30</v>
      </c>
      <c r="F15" s="36" t="s">
        <v>430</v>
      </c>
      <c r="G15" s="36" t="s">
        <v>431</v>
      </c>
      <c r="H15" s="36" t="s">
        <v>432</v>
      </c>
      <c r="I15" s="36" t="s">
        <v>433</v>
      </c>
      <c r="J15" s="36"/>
      <c r="K15" s="36"/>
      <c r="L15" s="36"/>
      <c r="M15" s="36"/>
      <c r="N15" s="36"/>
      <c r="O15" s="36"/>
      <c r="P15" s="36"/>
      <c r="Q15" s="44"/>
      <c r="R15" s="36"/>
      <c r="T15" s="36"/>
      <c r="U15" s="36"/>
      <c r="V15" s="36"/>
      <c r="W15" s="9"/>
      <c r="X15" s="9"/>
      <c r="Y15" s="9"/>
      <c r="Z15" s="9"/>
      <c r="AA15" s="9"/>
    </row>
    <row r="16" spans="1:27" x14ac:dyDescent="0.2">
      <c r="B16" s="8"/>
      <c r="C16" s="36" t="s">
        <v>52</v>
      </c>
      <c r="D16" s="36" t="s">
        <v>6</v>
      </c>
      <c r="E16" s="36" t="s">
        <v>11</v>
      </c>
      <c r="F16" s="36" t="s">
        <v>434</v>
      </c>
      <c r="G16" s="36" t="s">
        <v>435</v>
      </c>
      <c r="H16" s="36" t="s">
        <v>436</v>
      </c>
      <c r="I16" s="36" t="s">
        <v>437</v>
      </c>
      <c r="J16" s="36"/>
      <c r="K16" s="36"/>
      <c r="L16" s="36"/>
      <c r="M16" s="36"/>
      <c r="N16" s="36"/>
      <c r="O16" s="36"/>
      <c r="P16" s="36"/>
      <c r="Q16" s="44"/>
      <c r="R16" s="36"/>
      <c r="T16" s="36"/>
      <c r="U16" s="36"/>
      <c r="V16" s="36"/>
      <c r="W16" s="9"/>
      <c r="X16" s="9"/>
      <c r="Y16" s="9"/>
      <c r="Z16" s="9"/>
      <c r="AA16" s="9"/>
    </row>
    <row r="17" spans="1:27" x14ac:dyDescent="0.2">
      <c r="B17" s="8"/>
      <c r="C17" s="36" t="s">
        <v>52</v>
      </c>
      <c r="D17" s="36" t="s">
        <v>6</v>
      </c>
      <c r="E17" s="36" t="s">
        <v>31</v>
      </c>
      <c r="F17" s="36" t="s">
        <v>438</v>
      </c>
      <c r="G17" s="36" t="s">
        <v>439</v>
      </c>
      <c r="H17" s="36" t="s">
        <v>440</v>
      </c>
      <c r="I17" s="36" t="s">
        <v>441</v>
      </c>
      <c r="J17" s="36"/>
      <c r="K17" s="36"/>
      <c r="L17" s="36"/>
      <c r="M17" s="36"/>
      <c r="N17" s="36"/>
      <c r="O17" s="36"/>
      <c r="P17" s="36"/>
      <c r="Q17" s="44"/>
      <c r="R17" s="36"/>
      <c r="T17" s="36"/>
      <c r="U17" s="36"/>
      <c r="V17" s="36"/>
      <c r="W17" s="9"/>
      <c r="X17" s="9"/>
      <c r="Y17" s="9"/>
      <c r="Z17" s="9"/>
      <c r="AA17" s="9"/>
    </row>
    <row r="18" spans="1:27" x14ac:dyDescent="0.2">
      <c r="B18" s="8"/>
      <c r="C18" s="36" t="s">
        <v>52</v>
      </c>
      <c r="D18" s="36" t="s">
        <v>6</v>
      </c>
      <c r="E18" s="36" t="s">
        <v>32</v>
      </c>
      <c r="F18" s="36" t="s">
        <v>442</v>
      </c>
      <c r="G18" s="36" t="s">
        <v>443</v>
      </c>
      <c r="H18" s="36" t="s">
        <v>444</v>
      </c>
      <c r="I18" s="36" t="s">
        <v>445</v>
      </c>
      <c r="J18" s="36"/>
      <c r="K18" s="36"/>
      <c r="L18" s="36"/>
      <c r="M18" s="36"/>
      <c r="N18" s="36"/>
      <c r="O18" s="36"/>
      <c r="P18" s="36"/>
      <c r="Q18" s="44"/>
      <c r="R18" s="36"/>
      <c r="T18" s="36"/>
      <c r="U18" s="36"/>
      <c r="V18" s="36"/>
      <c r="W18" s="9"/>
      <c r="X18" s="9"/>
      <c r="Y18" s="9"/>
      <c r="Z18" s="9"/>
      <c r="AA18" s="9"/>
    </row>
    <row r="19" spans="1:27" s="4" customFormat="1" x14ac:dyDescent="0.2">
      <c r="A19"/>
      <c r="B19" s="8"/>
      <c r="C19" s="36" t="s">
        <v>52</v>
      </c>
      <c r="D19" s="36" t="s">
        <v>6</v>
      </c>
      <c r="E19" s="36" t="s">
        <v>33</v>
      </c>
      <c r="F19" s="36" t="s">
        <v>446</v>
      </c>
      <c r="G19" s="36" t="s">
        <v>447</v>
      </c>
      <c r="H19" s="36" t="s">
        <v>448</v>
      </c>
      <c r="I19" s="36" t="s">
        <v>449</v>
      </c>
      <c r="J19" s="36"/>
      <c r="K19" s="36"/>
      <c r="L19" s="36"/>
      <c r="M19" s="36"/>
      <c r="N19" s="36"/>
      <c r="O19" s="36"/>
      <c r="P19" s="36"/>
      <c r="Q19" s="44"/>
      <c r="R19" s="36"/>
      <c r="S19"/>
      <c r="T19" s="36"/>
      <c r="U19" s="36"/>
      <c r="V19" s="36"/>
      <c r="W19" s="9"/>
      <c r="X19" s="9"/>
      <c r="Y19" s="9"/>
      <c r="Z19" s="9"/>
      <c r="AA19" s="9"/>
    </row>
    <row r="20" spans="1:27" x14ac:dyDescent="0.2">
      <c r="B20" s="8"/>
      <c r="C20" s="37" t="s">
        <v>52</v>
      </c>
      <c r="D20" s="37" t="s">
        <v>6</v>
      </c>
      <c r="E20" s="37" t="s">
        <v>13</v>
      </c>
      <c r="F20" s="37" t="s">
        <v>450</v>
      </c>
      <c r="G20" s="37" t="s">
        <v>451</v>
      </c>
      <c r="H20" s="37" t="s">
        <v>452</v>
      </c>
      <c r="I20" s="37" t="s">
        <v>453</v>
      </c>
      <c r="J20" s="28"/>
      <c r="K20" s="36"/>
      <c r="L20" s="36"/>
      <c r="M20" s="36"/>
      <c r="N20" s="36"/>
      <c r="O20" s="36"/>
      <c r="P20" s="36"/>
      <c r="Q20" s="44"/>
      <c r="R20" s="36"/>
      <c r="T20" s="36"/>
      <c r="U20" s="36"/>
      <c r="V20" s="36"/>
      <c r="W20" s="9"/>
      <c r="X20" s="9"/>
      <c r="Y20" s="9"/>
      <c r="Z20" s="9"/>
      <c r="AA20" s="9"/>
    </row>
    <row r="21" spans="1:27" x14ac:dyDescent="0.2">
      <c r="B21" s="8"/>
      <c r="C21" s="36"/>
      <c r="D21" s="36"/>
      <c r="E21" s="55" t="s">
        <v>669</v>
      </c>
      <c r="F21" s="55" t="s">
        <v>154</v>
      </c>
      <c r="G21" s="55" t="s">
        <v>155</v>
      </c>
      <c r="H21" s="55" t="s">
        <v>156</v>
      </c>
      <c r="I21" s="55" t="s">
        <v>157</v>
      </c>
      <c r="J21" s="28"/>
      <c r="K21" s="36"/>
      <c r="L21" s="36"/>
      <c r="M21" s="36"/>
      <c r="N21" s="36"/>
      <c r="O21" s="36"/>
      <c r="P21" s="36"/>
      <c r="Q21" s="44"/>
      <c r="R21" s="36"/>
      <c r="T21" s="36"/>
      <c r="U21" s="36"/>
      <c r="V21" s="36"/>
      <c r="W21" s="9"/>
      <c r="X21" s="9"/>
      <c r="Y21" s="9"/>
      <c r="Z21" s="9"/>
      <c r="AA21" s="9"/>
    </row>
    <row r="22" spans="1:27" x14ac:dyDescent="0.2">
      <c r="B22" s="8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4"/>
      <c r="R22" s="36"/>
      <c r="T22" s="36"/>
      <c r="U22" s="36"/>
      <c r="V22" s="36"/>
      <c r="W22" s="9"/>
      <c r="X22" s="9"/>
      <c r="Y22" s="9"/>
      <c r="Z22" s="9"/>
      <c r="AA22" s="9"/>
    </row>
    <row r="23" spans="1:27" x14ac:dyDescent="0.2">
      <c r="B23" s="8"/>
      <c r="C23" s="36" t="s">
        <v>52</v>
      </c>
      <c r="D23" s="36" t="s">
        <v>7</v>
      </c>
      <c r="E23" s="36" t="s">
        <v>12</v>
      </c>
      <c r="F23" s="36" t="s">
        <v>454</v>
      </c>
      <c r="G23" s="36" t="s">
        <v>455</v>
      </c>
      <c r="H23" s="36" t="s">
        <v>456</v>
      </c>
      <c r="I23" s="36" t="s">
        <v>457</v>
      </c>
      <c r="J23" s="36"/>
      <c r="K23" s="36"/>
      <c r="L23" s="36"/>
      <c r="M23" s="36"/>
      <c r="N23" s="36"/>
      <c r="O23" s="36"/>
      <c r="P23" s="36"/>
      <c r="Q23" s="44"/>
      <c r="R23" s="36"/>
      <c r="T23" s="36"/>
      <c r="U23" s="36"/>
      <c r="V23" s="36"/>
      <c r="W23" s="9"/>
      <c r="X23" s="9"/>
      <c r="Y23" s="9"/>
      <c r="Z23" s="9"/>
      <c r="AA23" s="9"/>
    </row>
    <row r="24" spans="1:27" x14ac:dyDescent="0.2">
      <c r="B24" s="8"/>
      <c r="C24" s="36" t="s">
        <v>52</v>
      </c>
      <c r="D24" s="36" t="s">
        <v>7</v>
      </c>
      <c r="E24" s="36" t="s">
        <v>34</v>
      </c>
      <c r="F24" s="36" t="s">
        <v>458</v>
      </c>
      <c r="G24" s="36" t="s">
        <v>459</v>
      </c>
      <c r="H24" s="36" t="s">
        <v>460</v>
      </c>
      <c r="I24" s="36" t="s">
        <v>461</v>
      </c>
      <c r="J24" s="36"/>
      <c r="K24" s="36"/>
      <c r="L24" s="36"/>
      <c r="M24" s="36"/>
      <c r="N24" s="36"/>
      <c r="O24" s="36"/>
      <c r="P24" s="36"/>
      <c r="Q24" s="44"/>
      <c r="R24" s="36"/>
      <c r="T24" s="36"/>
      <c r="U24" s="36"/>
      <c r="V24" s="36"/>
      <c r="W24" s="9"/>
      <c r="X24" s="9"/>
      <c r="Y24" s="9"/>
      <c r="Z24" s="9"/>
      <c r="AA24" s="9"/>
    </row>
    <row r="25" spans="1:27" x14ac:dyDescent="0.2">
      <c r="B25" s="8"/>
      <c r="C25" s="36" t="s">
        <v>52</v>
      </c>
      <c r="D25" s="36" t="s">
        <v>7</v>
      </c>
      <c r="E25" s="36" t="s">
        <v>35</v>
      </c>
      <c r="F25" s="36" t="s">
        <v>462</v>
      </c>
      <c r="G25" s="36" t="s">
        <v>463</v>
      </c>
      <c r="H25" s="36" t="s">
        <v>464</v>
      </c>
      <c r="I25" s="36" t="s">
        <v>465</v>
      </c>
      <c r="J25" s="36"/>
      <c r="K25" s="36"/>
      <c r="L25" s="36"/>
      <c r="M25" s="36"/>
      <c r="N25" s="36"/>
      <c r="O25" s="36"/>
      <c r="P25" s="36"/>
      <c r="Q25" s="44"/>
      <c r="R25" s="36"/>
      <c r="T25" s="36"/>
      <c r="U25" s="36"/>
      <c r="V25" s="36"/>
      <c r="W25" s="9"/>
      <c r="X25" s="9"/>
      <c r="Y25" s="9"/>
      <c r="Z25" s="9"/>
      <c r="AA25" s="9"/>
    </row>
    <row r="26" spans="1:27" s="4" customFormat="1" x14ac:dyDescent="0.2">
      <c r="A26"/>
      <c r="B26" s="8"/>
      <c r="C26" s="36" t="s">
        <v>52</v>
      </c>
      <c r="D26" s="36" t="s">
        <v>7</v>
      </c>
      <c r="E26" s="36" t="s">
        <v>36</v>
      </c>
      <c r="F26" s="36" t="s">
        <v>466</v>
      </c>
      <c r="G26" s="36" t="s">
        <v>467</v>
      </c>
      <c r="H26" s="36" t="s">
        <v>468</v>
      </c>
      <c r="I26" s="36" t="s">
        <v>469</v>
      </c>
      <c r="J26" s="36"/>
      <c r="K26" s="36"/>
      <c r="L26" s="36"/>
      <c r="M26" s="36"/>
      <c r="N26" s="36"/>
      <c r="O26" s="36"/>
      <c r="P26" s="36"/>
      <c r="Q26" s="44"/>
      <c r="R26" s="36"/>
      <c r="S26"/>
      <c r="T26" s="36"/>
      <c r="U26" s="36"/>
      <c r="V26" s="36"/>
      <c r="W26" s="9"/>
      <c r="X26" s="9"/>
      <c r="Y26" s="9"/>
      <c r="Z26" s="9"/>
      <c r="AA26" s="9"/>
    </row>
    <row r="27" spans="1:27" x14ac:dyDescent="0.2">
      <c r="B27" s="8"/>
      <c r="C27" s="37" t="s">
        <v>52</v>
      </c>
      <c r="D27" s="37" t="s">
        <v>7</v>
      </c>
      <c r="E27" s="37" t="s">
        <v>37</v>
      </c>
      <c r="F27" s="36" t="s">
        <v>470</v>
      </c>
      <c r="G27" s="36" t="s">
        <v>471</v>
      </c>
      <c r="H27" s="36" t="s">
        <v>472</v>
      </c>
      <c r="I27" s="36" t="s">
        <v>473</v>
      </c>
      <c r="J27" s="28"/>
      <c r="K27" s="36"/>
      <c r="L27" s="36"/>
      <c r="M27" s="36"/>
      <c r="N27" s="36"/>
      <c r="O27" s="36"/>
      <c r="P27" s="36"/>
      <c r="Q27" s="44"/>
      <c r="R27" s="36"/>
      <c r="T27" s="36"/>
      <c r="U27" s="36"/>
      <c r="V27" s="36"/>
      <c r="W27" s="9"/>
      <c r="X27" s="9"/>
      <c r="Y27" s="9"/>
      <c r="Z27" s="9"/>
      <c r="AA27" s="9"/>
    </row>
    <row r="28" spans="1:27" x14ac:dyDescent="0.2">
      <c r="B28" s="8"/>
      <c r="C28" s="36"/>
      <c r="D28" s="36"/>
      <c r="E28" s="55" t="s">
        <v>670</v>
      </c>
      <c r="F28" s="56" t="s">
        <v>158</v>
      </c>
      <c r="G28" s="56" t="s">
        <v>159</v>
      </c>
      <c r="H28" s="56" t="s">
        <v>160</v>
      </c>
      <c r="I28" s="56" t="s">
        <v>161</v>
      </c>
      <c r="J28" s="28"/>
      <c r="K28" s="36"/>
      <c r="L28" s="36"/>
      <c r="M28" s="36"/>
      <c r="N28" s="36"/>
      <c r="O28" s="36"/>
      <c r="P28" s="36"/>
      <c r="Q28" s="44"/>
      <c r="R28" s="36"/>
      <c r="T28" s="36"/>
      <c r="U28" s="36"/>
      <c r="V28" s="36"/>
      <c r="W28" s="9"/>
      <c r="X28" s="9"/>
      <c r="Y28" s="9"/>
      <c r="Z28" s="9"/>
      <c r="AA28" s="9"/>
    </row>
    <row r="29" spans="1:27" x14ac:dyDescent="0.2">
      <c r="B29" s="8"/>
      <c r="C29" s="9"/>
      <c r="D29" s="9"/>
      <c r="E29" s="9"/>
      <c r="F29" s="9"/>
      <c r="G29" s="9"/>
      <c r="H29" s="9"/>
      <c r="I29" s="9"/>
      <c r="J29" s="28"/>
      <c r="K29" s="36"/>
      <c r="L29" s="36"/>
      <c r="M29" s="36"/>
      <c r="N29" s="36"/>
      <c r="O29" s="36"/>
      <c r="P29" s="36"/>
      <c r="Q29" s="44"/>
      <c r="R29" s="36"/>
      <c r="T29" s="36"/>
      <c r="U29" s="36"/>
      <c r="V29" s="36"/>
      <c r="W29" s="9"/>
      <c r="X29" s="9"/>
      <c r="Y29" s="9"/>
      <c r="Z29" s="9"/>
      <c r="AA29" s="9"/>
    </row>
    <row r="30" spans="1:27" x14ac:dyDescent="0.2">
      <c r="B30" s="8"/>
      <c r="C30" s="36" t="s">
        <v>53</v>
      </c>
      <c r="D30" s="36" t="s">
        <v>5</v>
      </c>
      <c r="E30" s="36" t="s">
        <v>28</v>
      </c>
      <c r="F30" s="36" t="s">
        <v>474</v>
      </c>
      <c r="G30" s="36" t="s">
        <v>475</v>
      </c>
      <c r="H30" s="36" t="s">
        <v>476</v>
      </c>
      <c r="I30" s="36" t="s">
        <v>477</v>
      </c>
      <c r="J30" s="36"/>
      <c r="K30" s="36"/>
      <c r="L30" s="36"/>
      <c r="M30" s="36"/>
      <c r="N30" s="36"/>
      <c r="O30" s="36"/>
      <c r="P30" s="36"/>
      <c r="Q30" s="44"/>
      <c r="R30" s="36"/>
      <c r="T30" s="36"/>
      <c r="U30" s="36"/>
      <c r="V30" s="36"/>
      <c r="W30" s="9"/>
      <c r="X30" s="9"/>
      <c r="Y30" s="9"/>
      <c r="Z30" s="9"/>
      <c r="AA30" s="9"/>
    </row>
    <row r="31" spans="1:27" x14ac:dyDescent="0.2">
      <c r="B31" s="8"/>
      <c r="C31" s="36" t="s">
        <v>53</v>
      </c>
      <c r="D31" s="36" t="s">
        <v>5</v>
      </c>
      <c r="E31" s="36" t="s">
        <v>15</v>
      </c>
      <c r="F31" s="36" t="s">
        <v>478</v>
      </c>
      <c r="G31" s="36" t="s">
        <v>479</v>
      </c>
      <c r="H31" s="36" t="s">
        <v>480</v>
      </c>
      <c r="I31" s="36" t="s">
        <v>481</v>
      </c>
      <c r="J31" s="36"/>
      <c r="K31" s="36"/>
      <c r="L31" s="36"/>
      <c r="M31" s="36"/>
      <c r="N31" s="36"/>
      <c r="O31" s="36"/>
      <c r="P31" s="36"/>
      <c r="Q31" s="44"/>
      <c r="R31" s="36"/>
      <c r="T31" s="36"/>
      <c r="U31" s="36"/>
      <c r="V31" s="36"/>
      <c r="W31" s="9"/>
      <c r="X31" s="9"/>
      <c r="Y31" s="9"/>
      <c r="Z31" s="9"/>
      <c r="AA31" s="9"/>
    </row>
    <row r="32" spans="1:27" x14ac:dyDescent="0.2">
      <c r="B32" s="8"/>
      <c r="C32" s="36" t="s">
        <v>53</v>
      </c>
      <c r="D32" s="36" t="s">
        <v>5</v>
      </c>
      <c r="E32" s="36" t="s">
        <v>9</v>
      </c>
      <c r="F32" s="36" t="s">
        <v>482</v>
      </c>
      <c r="G32" s="36" t="s">
        <v>483</v>
      </c>
      <c r="H32" s="36" t="s">
        <v>484</v>
      </c>
      <c r="I32" s="36" t="s">
        <v>485</v>
      </c>
      <c r="J32" s="36"/>
      <c r="K32" s="36"/>
      <c r="L32" s="36"/>
      <c r="M32" s="36"/>
      <c r="N32" s="36"/>
      <c r="O32" s="36"/>
      <c r="P32" s="36"/>
      <c r="Q32" s="44"/>
      <c r="R32" s="36"/>
      <c r="T32" s="36"/>
      <c r="U32" s="36"/>
      <c r="V32" s="36"/>
      <c r="W32" s="9"/>
      <c r="X32" s="9"/>
      <c r="Y32" s="9"/>
      <c r="Z32" s="9"/>
      <c r="AA32" s="9"/>
    </row>
    <row r="33" spans="1:27" x14ac:dyDescent="0.2">
      <c r="B33" s="8"/>
      <c r="C33" s="36" t="s">
        <v>53</v>
      </c>
      <c r="D33" s="36" t="s">
        <v>5</v>
      </c>
      <c r="E33" s="36" t="s">
        <v>16</v>
      </c>
      <c r="F33" s="36" t="s">
        <v>486</v>
      </c>
      <c r="G33" s="36" t="s">
        <v>487</v>
      </c>
      <c r="H33" s="36" t="s">
        <v>488</v>
      </c>
      <c r="I33" s="36" t="s">
        <v>489</v>
      </c>
      <c r="J33" s="36"/>
      <c r="K33" s="36"/>
      <c r="L33" s="36"/>
      <c r="M33" s="36"/>
      <c r="N33" s="36"/>
      <c r="O33" s="36"/>
      <c r="P33" s="36"/>
      <c r="Q33" s="44"/>
      <c r="R33" s="36"/>
      <c r="T33" s="36"/>
      <c r="U33" s="36"/>
      <c r="V33" s="36"/>
      <c r="W33" s="9"/>
      <c r="X33" s="9"/>
      <c r="Y33" s="9"/>
      <c r="Z33" s="9"/>
      <c r="AA33" s="9"/>
    </row>
    <row r="34" spans="1:27" s="4" customFormat="1" x14ac:dyDescent="0.2">
      <c r="A34"/>
      <c r="B34" s="8"/>
      <c r="C34" s="37" t="s">
        <v>53</v>
      </c>
      <c r="D34" s="37" t="s">
        <v>5</v>
      </c>
      <c r="E34" s="37" t="s">
        <v>14</v>
      </c>
      <c r="F34" s="37" t="s">
        <v>490</v>
      </c>
      <c r="G34" s="37" t="s">
        <v>491</v>
      </c>
      <c r="H34" s="37" t="s">
        <v>492</v>
      </c>
      <c r="I34" s="37" t="s">
        <v>493</v>
      </c>
      <c r="J34" s="36"/>
      <c r="K34" s="36"/>
      <c r="L34" s="36"/>
      <c r="M34" s="36"/>
      <c r="N34" s="36"/>
      <c r="O34" s="36"/>
      <c r="P34" s="36"/>
      <c r="Q34" s="44"/>
      <c r="R34" s="36"/>
      <c r="S34"/>
      <c r="T34" s="36"/>
      <c r="U34" s="36"/>
      <c r="V34" s="36"/>
      <c r="W34" s="9"/>
      <c r="X34" s="9"/>
      <c r="Y34" s="9"/>
      <c r="Z34" s="9"/>
      <c r="AA34" s="9"/>
    </row>
    <row r="35" spans="1:27" x14ac:dyDescent="0.2">
      <c r="B35" s="8"/>
      <c r="C35" s="36"/>
      <c r="D35" s="36"/>
      <c r="E35" s="55" t="s">
        <v>671</v>
      </c>
      <c r="F35" s="55" t="s">
        <v>162</v>
      </c>
      <c r="G35" s="55" t="s">
        <v>163</v>
      </c>
      <c r="H35" s="55" t="s">
        <v>164</v>
      </c>
      <c r="I35" s="55" t="s">
        <v>165</v>
      </c>
      <c r="J35" s="36"/>
      <c r="K35" s="36"/>
      <c r="L35" s="36"/>
      <c r="M35" s="36"/>
      <c r="N35" s="36"/>
      <c r="O35" s="36"/>
      <c r="P35" s="36"/>
      <c r="Q35" s="44"/>
      <c r="R35" s="36"/>
      <c r="T35" s="36"/>
      <c r="U35" s="36"/>
      <c r="V35" s="36"/>
      <c r="W35" s="9"/>
      <c r="X35" s="9"/>
      <c r="Y35" s="9"/>
      <c r="Z35" s="9"/>
      <c r="AA35" s="9"/>
    </row>
    <row r="36" spans="1:27" x14ac:dyDescent="0.2">
      <c r="B36" s="8"/>
      <c r="C36" s="9"/>
      <c r="D36" s="9"/>
      <c r="E36" s="9"/>
      <c r="F36" s="9"/>
      <c r="G36" s="9"/>
      <c r="H36" s="9"/>
      <c r="I36" s="9"/>
      <c r="J36" s="28"/>
      <c r="K36" s="36"/>
      <c r="L36" s="36"/>
      <c r="M36" s="36"/>
      <c r="N36" s="36"/>
      <c r="O36" s="36"/>
      <c r="P36" s="36"/>
      <c r="Q36" s="44"/>
      <c r="R36" s="36"/>
      <c r="T36" s="36"/>
      <c r="U36" s="36"/>
      <c r="V36" s="36"/>
      <c r="W36" s="9"/>
      <c r="X36" s="9"/>
      <c r="Y36" s="9"/>
      <c r="Z36" s="9"/>
      <c r="AA36" s="9"/>
    </row>
    <row r="37" spans="1:27" x14ac:dyDescent="0.2">
      <c r="B37" s="8"/>
      <c r="C37" s="36" t="s">
        <v>53</v>
      </c>
      <c r="D37" s="36" t="s">
        <v>6</v>
      </c>
      <c r="E37" s="36" t="s">
        <v>29</v>
      </c>
      <c r="F37" s="36" t="s">
        <v>494</v>
      </c>
      <c r="G37" s="36" t="s">
        <v>495</v>
      </c>
      <c r="H37" s="36" t="s">
        <v>496</v>
      </c>
      <c r="I37" s="36" t="s">
        <v>497</v>
      </c>
      <c r="J37" s="36"/>
      <c r="K37" s="36"/>
      <c r="L37" s="36"/>
      <c r="M37" s="36"/>
      <c r="N37" s="36"/>
      <c r="O37" s="36"/>
      <c r="P37" s="36"/>
      <c r="Q37" s="44"/>
      <c r="R37" s="36"/>
      <c r="T37" s="36"/>
      <c r="U37" s="36"/>
      <c r="V37" s="36"/>
      <c r="W37" s="9"/>
      <c r="X37" s="9"/>
      <c r="Y37" s="9"/>
      <c r="Z37" s="9"/>
      <c r="AA37" s="9"/>
    </row>
    <row r="38" spans="1:27" x14ac:dyDescent="0.2">
      <c r="B38" s="8"/>
      <c r="C38" s="36" t="s">
        <v>53</v>
      </c>
      <c r="D38" s="36" t="s">
        <v>6</v>
      </c>
      <c r="E38" s="36" t="s">
        <v>10</v>
      </c>
      <c r="F38" s="36" t="s">
        <v>498</v>
      </c>
      <c r="G38" s="36" t="s">
        <v>499</v>
      </c>
      <c r="H38" s="36" t="s">
        <v>500</v>
      </c>
      <c r="I38" s="36" t="s">
        <v>501</v>
      </c>
      <c r="J38" s="36"/>
      <c r="K38" s="36"/>
      <c r="L38" s="36"/>
      <c r="M38" s="36"/>
      <c r="N38" s="36"/>
      <c r="O38" s="36"/>
      <c r="P38" s="36"/>
      <c r="Q38" s="44"/>
      <c r="R38" s="36"/>
      <c r="T38" s="36"/>
      <c r="U38" s="36"/>
      <c r="V38" s="36"/>
      <c r="W38" s="9"/>
      <c r="X38" s="9"/>
      <c r="Y38" s="9"/>
      <c r="Z38" s="9"/>
      <c r="AA38" s="9"/>
    </row>
    <row r="39" spans="1:27" x14ac:dyDescent="0.2">
      <c r="B39" s="8"/>
      <c r="C39" s="36" t="s">
        <v>53</v>
      </c>
      <c r="D39" s="36" t="s">
        <v>6</v>
      </c>
      <c r="E39" s="36" t="s">
        <v>30</v>
      </c>
      <c r="F39" s="36" t="s">
        <v>502</v>
      </c>
      <c r="G39" s="36" t="s">
        <v>503</v>
      </c>
      <c r="H39" s="36" t="s">
        <v>504</v>
      </c>
      <c r="I39" s="36" t="s">
        <v>505</v>
      </c>
      <c r="J39" s="36"/>
      <c r="K39" s="36"/>
      <c r="L39" s="36"/>
      <c r="M39" s="36"/>
      <c r="N39" s="36"/>
      <c r="O39" s="36"/>
      <c r="P39" s="36"/>
      <c r="Q39" s="44"/>
      <c r="R39" s="36"/>
      <c r="T39" s="36"/>
      <c r="U39" s="36"/>
      <c r="V39" s="36"/>
      <c r="W39" s="9"/>
      <c r="X39" s="9"/>
      <c r="Y39" s="9"/>
      <c r="Z39" s="9"/>
      <c r="AA39" s="9"/>
    </row>
    <row r="40" spans="1:27" x14ac:dyDescent="0.2">
      <c r="B40" s="8"/>
      <c r="C40" s="36" t="s">
        <v>53</v>
      </c>
      <c r="D40" s="36" t="s">
        <v>6</v>
      </c>
      <c r="E40" s="36" t="s">
        <v>11</v>
      </c>
      <c r="F40" s="36" t="s">
        <v>506</v>
      </c>
      <c r="G40" s="36" t="s">
        <v>507</v>
      </c>
      <c r="H40" s="36" t="s">
        <v>508</v>
      </c>
      <c r="I40" s="36" t="s">
        <v>509</v>
      </c>
      <c r="J40" s="36"/>
      <c r="K40" s="36"/>
      <c r="L40" s="36"/>
      <c r="M40" s="36"/>
      <c r="N40" s="36"/>
      <c r="O40" s="36"/>
      <c r="P40" s="36"/>
      <c r="Q40" s="44"/>
      <c r="R40" s="36"/>
      <c r="T40" s="36"/>
      <c r="U40" s="36"/>
      <c r="V40" s="36"/>
      <c r="W40" s="9"/>
      <c r="X40" s="9"/>
      <c r="Y40" s="9"/>
      <c r="Z40" s="9"/>
      <c r="AA40" s="9"/>
    </row>
    <row r="41" spans="1:27" x14ac:dyDescent="0.2">
      <c r="B41" s="8"/>
      <c r="C41" s="36" t="s">
        <v>53</v>
      </c>
      <c r="D41" s="36" t="s">
        <v>6</v>
      </c>
      <c r="E41" s="36" t="s">
        <v>31</v>
      </c>
      <c r="F41" s="36" t="s">
        <v>510</v>
      </c>
      <c r="G41" s="36" t="s">
        <v>511</v>
      </c>
      <c r="H41" s="36" t="s">
        <v>512</v>
      </c>
      <c r="I41" s="36" t="s">
        <v>513</v>
      </c>
      <c r="J41" s="36"/>
      <c r="K41" s="36"/>
      <c r="L41" s="36"/>
      <c r="M41" s="36"/>
      <c r="N41" s="36"/>
      <c r="O41" s="36"/>
      <c r="P41" s="36"/>
      <c r="Q41" s="44"/>
      <c r="R41" s="36"/>
      <c r="T41" s="36"/>
      <c r="U41" s="36"/>
      <c r="V41" s="36"/>
      <c r="W41" s="9"/>
      <c r="X41" s="9"/>
      <c r="Y41" s="9"/>
      <c r="Z41" s="9"/>
      <c r="AA41" s="9"/>
    </row>
    <row r="42" spans="1:27" x14ac:dyDescent="0.2">
      <c r="B42" s="8"/>
      <c r="C42" s="36" t="s">
        <v>53</v>
      </c>
      <c r="D42" s="36" t="s">
        <v>6</v>
      </c>
      <c r="E42" s="36" t="s">
        <v>32</v>
      </c>
      <c r="F42" s="36" t="s">
        <v>514</v>
      </c>
      <c r="G42" s="36" t="s">
        <v>515</v>
      </c>
      <c r="H42" s="36" t="s">
        <v>516</v>
      </c>
      <c r="I42" s="36" t="s">
        <v>517</v>
      </c>
      <c r="J42" s="36"/>
      <c r="K42" s="36"/>
      <c r="L42" s="36"/>
      <c r="M42" s="36"/>
      <c r="N42" s="36"/>
      <c r="O42" s="36"/>
      <c r="P42" s="36"/>
      <c r="Q42" s="44"/>
      <c r="R42" s="36"/>
      <c r="T42" s="36"/>
      <c r="U42" s="36"/>
      <c r="V42" s="36"/>
      <c r="W42" s="9"/>
      <c r="X42" s="9"/>
      <c r="Y42" s="9"/>
      <c r="Z42" s="9"/>
      <c r="AA42" s="9"/>
    </row>
    <row r="43" spans="1:27" s="4" customFormat="1" x14ac:dyDescent="0.2">
      <c r="A43"/>
      <c r="B43" s="8"/>
      <c r="C43" s="36" t="s">
        <v>53</v>
      </c>
      <c r="D43" s="36" t="s">
        <v>6</v>
      </c>
      <c r="E43" s="36" t="s">
        <v>33</v>
      </c>
      <c r="F43" s="36" t="s">
        <v>518</v>
      </c>
      <c r="G43" s="36" t="s">
        <v>519</v>
      </c>
      <c r="H43" s="36" t="s">
        <v>520</v>
      </c>
      <c r="I43" s="36" t="s">
        <v>521</v>
      </c>
      <c r="J43" s="36"/>
      <c r="K43" s="36"/>
      <c r="L43" s="36"/>
      <c r="M43" s="36"/>
      <c r="N43" s="36"/>
      <c r="O43" s="36"/>
      <c r="P43" s="36"/>
      <c r="Q43" s="44"/>
      <c r="R43" s="36"/>
      <c r="S43"/>
      <c r="T43" s="36"/>
      <c r="U43" s="36"/>
      <c r="V43" s="36"/>
      <c r="W43" s="9"/>
      <c r="X43" s="9"/>
      <c r="Y43" s="9"/>
      <c r="Z43" s="9"/>
      <c r="AA43" s="9"/>
    </row>
    <row r="44" spans="1:27" x14ac:dyDescent="0.2">
      <c r="B44" s="8"/>
      <c r="C44" s="37" t="s">
        <v>53</v>
      </c>
      <c r="D44" s="37" t="s">
        <v>6</v>
      </c>
      <c r="E44" s="37" t="s">
        <v>13</v>
      </c>
      <c r="F44" s="37" t="s">
        <v>522</v>
      </c>
      <c r="G44" s="37" t="s">
        <v>523</v>
      </c>
      <c r="H44" s="37" t="s">
        <v>524</v>
      </c>
      <c r="I44" s="37" t="s">
        <v>525</v>
      </c>
      <c r="J44" s="28"/>
      <c r="K44" s="36"/>
      <c r="L44" s="36"/>
      <c r="M44" s="36"/>
      <c r="N44" s="36"/>
      <c r="O44" s="36"/>
      <c r="P44" s="36"/>
      <c r="Q44" s="44"/>
      <c r="R44" s="36"/>
      <c r="T44" s="36"/>
      <c r="U44" s="36"/>
      <c r="V44" s="36"/>
      <c r="W44" s="9"/>
      <c r="X44" s="9"/>
      <c r="Y44" s="9"/>
      <c r="Z44" s="9"/>
      <c r="AA44" s="9"/>
    </row>
    <row r="45" spans="1:27" x14ac:dyDescent="0.2">
      <c r="B45" s="8"/>
      <c r="C45" s="36"/>
      <c r="D45" s="36"/>
      <c r="E45" s="55" t="s">
        <v>672</v>
      </c>
      <c r="F45" s="55" t="s">
        <v>166</v>
      </c>
      <c r="G45" s="55" t="s">
        <v>167</v>
      </c>
      <c r="H45" s="55" t="s">
        <v>168</v>
      </c>
      <c r="I45" s="55" t="s">
        <v>169</v>
      </c>
      <c r="J45" s="28"/>
      <c r="K45" s="36"/>
      <c r="L45" s="36"/>
      <c r="M45" s="36"/>
      <c r="N45" s="36"/>
      <c r="O45" s="36"/>
      <c r="P45" s="36"/>
      <c r="Q45" s="44"/>
      <c r="R45" s="36"/>
      <c r="T45" s="36"/>
      <c r="U45" s="36"/>
      <c r="V45" s="36"/>
      <c r="W45" s="9"/>
      <c r="X45" s="9"/>
      <c r="Y45" s="9"/>
      <c r="Z45" s="9"/>
      <c r="AA45" s="9"/>
    </row>
    <row r="46" spans="1:27" x14ac:dyDescent="0.2">
      <c r="B46" s="8"/>
      <c r="J46" s="36"/>
      <c r="K46" s="36"/>
      <c r="L46" s="36"/>
      <c r="M46" s="36"/>
      <c r="N46" s="36"/>
      <c r="O46" s="36"/>
      <c r="P46" s="36"/>
      <c r="Q46" s="44"/>
      <c r="R46" s="36"/>
      <c r="T46" s="36"/>
      <c r="U46" s="36"/>
      <c r="V46" s="36"/>
      <c r="W46" s="9"/>
      <c r="X46" s="9"/>
      <c r="Y46" s="9"/>
      <c r="Z46" s="9"/>
      <c r="AA46" s="9"/>
    </row>
    <row r="47" spans="1:27" x14ac:dyDescent="0.2">
      <c r="B47" s="8"/>
      <c r="C47" s="36" t="s">
        <v>53</v>
      </c>
      <c r="D47" s="36" t="s">
        <v>7</v>
      </c>
      <c r="E47" s="36" t="s">
        <v>12</v>
      </c>
      <c r="F47" s="36" t="s">
        <v>526</v>
      </c>
      <c r="G47" s="36" t="s">
        <v>527</v>
      </c>
      <c r="H47" s="36" t="s">
        <v>528</v>
      </c>
      <c r="I47" s="36" t="s">
        <v>529</v>
      </c>
      <c r="J47" s="36"/>
      <c r="K47" s="36"/>
      <c r="L47" s="36"/>
      <c r="M47" s="36"/>
      <c r="N47" s="36"/>
      <c r="O47" s="36"/>
      <c r="P47" s="36"/>
      <c r="Q47" s="44"/>
      <c r="R47" s="36"/>
      <c r="T47" s="36"/>
      <c r="U47" s="36"/>
      <c r="V47" s="36"/>
      <c r="W47" s="9"/>
      <c r="X47" s="9"/>
      <c r="Y47" s="9"/>
      <c r="Z47" s="9"/>
      <c r="AA47" s="9"/>
    </row>
    <row r="48" spans="1:27" x14ac:dyDescent="0.2">
      <c r="B48" s="8"/>
      <c r="C48" s="36" t="s">
        <v>53</v>
      </c>
      <c r="D48" s="36" t="s">
        <v>7</v>
      </c>
      <c r="E48" s="36" t="s">
        <v>34</v>
      </c>
      <c r="F48" s="36" t="s">
        <v>530</v>
      </c>
      <c r="G48" s="36" t="s">
        <v>531</v>
      </c>
      <c r="H48" s="36" t="s">
        <v>532</v>
      </c>
      <c r="I48" s="36" t="s">
        <v>533</v>
      </c>
      <c r="J48" s="36"/>
      <c r="K48" s="36"/>
      <c r="L48" s="36"/>
      <c r="M48" s="36"/>
      <c r="N48" s="36"/>
      <c r="O48" s="36"/>
      <c r="P48" s="36"/>
      <c r="Q48" s="44"/>
      <c r="R48" s="36"/>
      <c r="T48" s="36"/>
      <c r="U48" s="36"/>
      <c r="V48" s="36"/>
      <c r="W48" s="9"/>
      <c r="X48" s="9"/>
      <c r="Y48" s="9"/>
      <c r="Z48" s="9"/>
      <c r="AA48" s="9"/>
    </row>
    <row r="49" spans="1:27" x14ac:dyDescent="0.2">
      <c r="B49" s="8"/>
      <c r="C49" s="36" t="s">
        <v>53</v>
      </c>
      <c r="D49" s="36" t="s">
        <v>7</v>
      </c>
      <c r="E49" s="36" t="s">
        <v>35</v>
      </c>
      <c r="F49" s="36" t="s">
        <v>534</v>
      </c>
      <c r="G49" s="36" t="s">
        <v>535</v>
      </c>
      <c r="H49" s="36" t="s">
        <v>536</v>
      </c>
      <c r="I49" s="36" t="s">
        <v>537</v>
      </c>
      <c r="J49" s="36"/>
      <c r="K49" s="36"/>
      <c r="L49" s="36"/>
      <c r="M49" s="36"/>
      <c r="N49" s="36"/>
      <c r="O49" s="36"/>
      <c r="P49" s="36"/>
      <c r="Q49" s="44"/>
      <c r="R49" s="36"/>
      <c r="T49" s="36"/>
      <c r="U49" s="36"/>
      <c r="V49" s="36"/>
      <c r="W49" s="9"/>
      <c r="X49" s="9"/>
      <c r="Y49" s="9"/>
      <c r="Z49" s="9"/>
      <c r="AA49" s="9"/>
    </row>
    <row r="50" spans="1:27" s="4" customFormat="1" x14ac:dyDescent="0.2">
      <c r="A50"/>
      <c r="B50" s="8"/>
      <c r="C50" s="36" t="s">
        <v>53</v>
      </c>
      <c r="D50" s="36" t="s">
        <v>7</v>
      </c>
      <c r="E50" s="36" t="s">
        <v>36</v>
      </c>
      <c r="F50" s="36" t="s">
        <v>538</v>
      </c>
      <c r="G50" s="36" t="s">
        <v>539</v>
      </c>
      <c r="H50" s="36" t="s">
        <v>540</v>
      </c>
      <c r="I50" s="36" t="s">
        <v>541</v>
      </c>
      <c r="J50" s="36"/>
      <c r="K50" s="36"/>
      <c r="L50" s="36"/>
      <c r="M50" s="36"/>
      <c r="N50" s="36"/>
      <c r="O50" s="36"/>
      <c r="P50" s="36"/>
      <c r="Q50" s="44"/>
      <c r="R50" s="36"/>
      <c r="S50"/>
      <c r="T50" s="36"/>
      <c r="U50" s="36"/>
      <c r="V50" s="36"/>
      <c r="W50" s="9"/>
      <c r="X50" s="9"/>
      <c r="Y50" s="9"/>
      <c r="Z50" s="9"/>
      <c r="AA50" s="9"/>
    </row>
    <row r="51" spans="1:27" x14ac:dyDescent="0.2">
      <c r="B51" s="8"/>
      <c r="C51" s="37" t="s">
        <v>53</v>
      </c>
      <c r="D51" s="37" t="s">
        <v>7</v>
      </c>
      <c r="E51" s="37" t="s">
        <v>37</v>
      </c>
      <c r="F51" s="37" t="s">
        <v>542</v>
      </c>
      <c r="G51" s="37" t="s">
        <v>543</v>
      </c>
      <c r="H51" s="37" t="s">
        <v>544</v>
      </c>
      <c r="I51" s="37" t="s">
        <v>545</v>
      </c>
      <c r="J51" s="28"/>
      <c r="K51" s="36"/>
      <c r="L51" s="36"/>
      <c r="M51" s="36"/>
      <c r="N51" s="36"/>
      <c r="O51" s="36"/>
      <c r="P51" s="36"/>
      <c r="Q51" s="44"/>
      <c r="R51" s="36"/>
      <c r="T51" s="36"/>
      <c r="U51" s="36"/>
      <c r="V51" s="36"/>
      <c r="W51" s="9"/>
      <c r="X51" s="9"/>
      <c r="Y51" s="9"/>
      <c r="Z51" s="9"/>
      <c r="AA51" s="9"/>
    </row>
    <row r="52" spans="1:27" x14ac:dyDescent="0.2">
      <c r="B52" s="8"/>
      <c r="C52" s="36"/>
      <c r="D52" s="36"/>
      <c r="E52" s="55" t="s">
        <v>673</v>
      </c>
      <c r="F52" s="55" t="s">
        <v>170</v>
      </c>
      <c r="G52" s="55" t="s">
        <v>171</v>
      </c>
      <c r="H52" s="55" t="s">
        <v>172</v>
      </c>
      <c r="I52" s="55" t="s">
        <v>173</v>
      </c>
      <c r="J52" s="28"/>
      <c r="K52" s="36"/>
      <c r="L52" s="36"/>
      <c r="M52" s="36"/>
      <c r="N52" s="36"/>
      <c r="O52" s="36"/>
      <c r="P52" s="36"/>
      <c r="Q52" s="44"/>
      <c r="R52" s="36"/>
      <c r="T52" s="36"/>
      <c r="U52" s="36"/>
      <c r="V52" s="36"/>
      <c r="W52" s="9"/>
      <c r="X52" s="9"/>
      <c r="Y52" s="9"/>
      <c r="Z52" s="9"/>
      <c r="AA52" s="9"/>
    </row>
    <row r="53" spans="1:27" x14ac:dyDescent="0.2">
      <c r="B53" s="8"/>
      <c r="C53" s="9"/>
      <c r="D53" s="9"/>
      <c r="E53" s="9"/>
      <c r="F53" s="9"/>
      <c r="G53" s="9"/>
      <c r="H53" s="9"/>
      <c r="I53" s="9"/>
      <c r="J53" s="28"/>
      <c r="K53" s="36"/>
      <c r="L53" s="36"/>
      <c r="M53" s="36"/>
      <c r="N53" s="36"/>
      <c r="O53" s="36"/>
      <c r="P53" s="36"/>
      <c r="Q53" s="44"/>
      <c r="R53" s="36"/>
      <c r="T53" s="36"/>
      <c r="U53" s="36"/>
      <c r="V53" s="36"/>
      <c r="W53" s="9"/>
      <c r="X53" s="9"/>
      <c r="Y53" s="9"/>
      <c r="Z53" s="9"/>
      <c r="AA53" s="9"/>
    </row>
    <row r="54" spans="1:27" x14ac:dyDescent="0.2">
      <c r="B54" s="8"/>
      <c r="C54" s="36" t="s">
        <v>8</v>
      </c>
      <c r="D54" s="36" t="s">
        <v>5</v>
      </c>
      <c r="E54" s="36" t="s">
        <v>28</v>
      </c>
      <c r="F54" s="36" t="s">
        <v>546</v>
      </c>
      <c r="G54" s="36" t="s">
        <v>547</v>
      </c>
      <c r="H54" s="36" t="s">
        <v>548</v>
      </c>
      <c r="I54" s="36" t="s">
        <v>549</v>
      </c>
      <c r="J54" s="36"/>
      <c r="K54" s="36"/>
      <c r="L54" s="36"/>
      <c r="M54" s="36"/>
      <c r="N54" s="36"/>
      <c r="O54" s="36"/>
      <c r="P54" s="36"/>
      <c r="Q54" s="44"/>
      <c r="R54" s="36"/>
      <c r="T54" s="36"/>
      <c r="U54" s="36"/>
      <c r="V54" s="36"/>
      <c r="W54" s="9"/>
      <c r="X54" s="9"/>
      <c r="Y54" s="9"/>
      <c r="Z54" s="9"/>
      <c r="AA54" s="9"/>
    </row>
    <row r="55" spans="1:27" x14ac:dyDescent="0.2">
      <c r="B55" s="8"/>
      <c r="C55" s="36" t="s">
        <v>8</v>
      </c>
      <c r="D55" s="36" t="s">
        <v>5</v>
      </c>
      <c r="E55" s="36" t="s">
        <v>15</v>
      </c>
      <c r="F55" s="36" t="s">
        <v>550</v>
      </c>
      <c r="G55" s="36" t="s">
        <v>551</v>
      </c>
      <c r="H55" s="36" t="s">
        <v>552</v>
      </c>
      <c r="I55" s="36" t="s">
        <v>553</v>
      </c>
      <c r="J55" s="36"/>
      <c r="K55" s="36"/>
      <c r="L55" s="36"/>
      <c r="M55" s="36"/>
      <c r="N55" s="36"/>
      <c r="O55" s="36"/>
      <c r="P55" s="36"/>
      <c r="Q55" s="44"/>
      <c r="R55" s="36"/>
      <c r="T55" s="36"/>
      <c r="U55" s="36"/>
      <c r="V55" s="36"/>
      <c r="W55" s="9"/>
      <c r="X55" s="9"/>
      <c r="Y55" s="9"/>
      <c r="Z55" s="9"/>
      <c r="AA55" s="9"/>
    </row>
    <row r="56" spans="1:27" x14ac:dyDescent="0.2">
      <c r="B56" s="8"/>
      <c r="C56" s="36" t="s">
        <v>8</v>
      </c>
      <c r="D56" s="36" t="s">
        <v>5</v>
      </c>
      <c r="E56" s="36" t="s">
        <v>9</v>
      </c>
      <c r="F56" s="36" t="s">
        <v>554</v>
      </c>
      <c r="G56" s="36" t="s">
        <v>555</v>
      </c>
      <c r="H56" s="36" t="s">
        <v>556</v>
      </c>
      <c r="I56" s="36" t="s">
        <v>557</v>
      </c>
      <c r="J56" s="36"/>
      <c r="K56" s="36"/>
      <c r="L56" s="36"/>
      <c r="M56" s="36"/>
      <c r="N56" s="36"/>
      <c r="O56" s="36"/>
      <c r="P56" s="36"/>
      <c r="Q56" s="44"/>
      <c r="R56" s="36"/>
      <c r="T56" s="36"/>
      <c r="U56" s="36"/>
      <c r="V56" s="36"/>
      <c r="W56" s="9"/>
      <c r="X56" s="9"/>
      <c r="Y56" s="9"/>
      <c r="Z56" s="9"/>
      <c r="AA56" s="9"/>
    </row>
    <row r="57" spans="1:27" x14ac:dyDescent="0.2">
      <c r="B57" s="8"/>
      <c r="C57" s="36" t="s">
        <v>8</v>
      </c>
      <c r="D57" s="36" t="s">
        <v>5</v>
      </c>
      <c r="E57" s="36" t="s">
        <v>16</v>
      </c>
      <c r="F57" s="36" t="s">
        <v>558</v>
      </c>
      <c r="G57" s="36" t="s">
        <v>559</v>
      </c>
      <c r="H57" s="36" t="s">
        <v>560</v>
      </c>
      <c r="I57" s="36" t="s">
        <v>561</v>
      </c>
      <c r="J57" s="36"/>
      <c r="K57" s="36"/>
      <c r="L57" s="36"/>
      <c r="M57" s="36"/>
      <c r="N57" s="36"/>
      <c r="O57" s="36"/>
      <c r="P57" s="36"/>
      <c r="Q57" s="44"/>
      <c r="R57" s="36"/>
      <c r="T57" s="36"/>
      <c r="U57" s="36"/>
      <c r="V57" s="36"/>
      <c r="W57" s="9"/>
      <c r="X57" s="9"/>
      <c r="Y57" s="9"/>
      <c r="Z57" s="9"/>
      <c r="AA57" s="9"/>
    </row>
    <row r="58" spans="1:27" s="4" customFormat="1" x14ac:dyDescent="0.2">
      <c r="A58"/>
      <c r="B58" s="8"/>
      <c r="C58" s="37" t="s">
        <v>8</v>
      </c>
      <c r="D58" s="37" t="s">
        <v>5</v>
      </c>
      <c r="E58" s="37" t="s">
        <v>14</v>
      </c>
      <c r="F58" s="37" t="s">
        <v>562</v>
      </c>
      <c r="G58" s="37" t="s">
        <v>563</v>
      </c>
      <c r="H58" s="37" t="s">
        <v>564</v>
      </c>
      <c r="I58" s="37" t="s">
        <v>565</v>
      </c>
      <c r="J58" s="36"/>
      <c r="K58" s="36"/>
      <c r="L58" s="36"/>
      <c r="M58" s="36"/>
      <c r="N58" s="36"/>
      <c r="O58" s="36"/>
      <c r="P58" s="36"/>
      <c r="Q58" s="44"/>
      <c r="R58" s="36"/>
      <c r="S58"/>
      <c r="T58" s="36"/>
      <c r="U58" s="36"/>
      <c r="V58" s="36"/>
      <c r="W58" s="9"/>
      <c r="X58" s="9"/>
      <c r="Y58" s="9"/>
      <c r="Z58" s="9"/>
      <c r="AA58" s="9"/>
    </row>
    <row r="59" spans="1:27" x14ac:dyDescent="0.2">
      <c r="B59" s="8"/>
      <c r="C59" s="36"/>
      <c r="D59" s="36"/>
      <c r="E59" s="55" t="s">
        <v>674</v>
      </c>
      <c r="F59" s="55" t="s">
        <v>174</v>
      </c>
      <c r="G59" s="55" t="s">
        <v>175</v>
      </c>
      <c r="H59" s="55" t="s">
        <v>176</v>
      </c>
      <c r="I59" s="55" t="s">
        <v>177</v>
      </c>
      <c r="J59" s="36"/>
      <c r="K59" s="36"/>
      <c r="L59" s="36"/>
      <c r="M59" s="36"/>
      <c r="N59" s="36"/>
      <c r="O59" s="36"/>
      <c r="P59" s="36"/>
      <c r="Q59" s="44"/>
      <c r="R59" s="36"/>
      <c r="T59" s="36"/>
      <c r="U59" s="36"/>
      <c r="V59" s="36"/>
      <c r="W59" s="9"/>
      <c r="X59" s="9"/>
      <c r="Y59" s="9"/>
      <c r="Z59" s="9"/>
      <c r="AA59" s="9"/>
    </row>
    <row r="60" spans="1:27" x14ac:dyDescent="0.2">
      <c r="B60" s="8"/>
      <c r="C60" s="9"/>
      <c r="D60" s="9"/>
      <c r="E60" s="9"/>
      <c r="F60" s="9"/>
      <c r="G60" s="9"/>
      <c r="H60" s="9"/>
      <c r="I60" s="9"/>
      <c r="J60" s="28"/>
      <c r="K60" s="36"/>
      <c r="L60" s="36"/>
      <c r="M60" s="36"/>
      <c r="N60" s="36"/>
      <c r="O60" s="36"/>
      <c r="P60" s="36"/>
      <c r="Q60" s="44"/>
      <c r="R60" s="36"/>
      <c r="T60" s="36"/>
      <c r="U60" s="36"/>
      <c r="V60" s="36"/>
      <c r="W60" s="9"/>
      <c r="X60" s="9"/>
      <c r="Y60" s="9"/>
      <c r="Z60" s="9"/>
      <c r="AA60" s="9"/>
    </row>
    <row r="61" spans="1:27" x14ac:dyDescent="0.2">
      <c r="B61" s="8"/>
      <c r="C61" s="36" t="s">
        <v>8</v>
      </c>
      <c r="D61" s="36" t="s">
        <v>6</v>
      </c>
      <c r="E61" s="36" t="s">
        <v>29</v>
      </c>
      <c r="F61" s="36" t="s">
        <v>566</v>
      </c>
      <c r="G61" s="36" t="s">
        <v>567</v>
      </c>
      <c r="H61" s="36" t="s">
        <v>568</v>
      </c>
      <c r="I61" s="36" t="s">
        <v>569</v>
      </c>
      <c r="J61" s="36"/>
      <c r="K61" s="36"/>
      <c r="L61" s="36"/>
      <c r="M61" s="36"/>
      <c r="N61" s="36"/>
      <c r="O61" s="36"/>
      <c r="P61" s="36"/>
      <c r="Q61" s="44"/>
      <c r="R61" s="36"/>
      <c r="T61" s="36"/>
      <c r="U61" s="36"/>
      <c r="V61" s="36"/>
      <c r="W61" s="9"/>
      <c r="X61" s="9"/>
      <c r="Y61" s="9"/>
      <c r="Z61" s="9"/>
      <c r="AA61" s="9"/>
    </row>
    <row r="62" spans="1:27" x14ac:dyDescent="0.2">
      <c r="B62" s="8"/>
      <c r="C62" s="36" t="s">
        <v>8</v>
      </c>
      <c r="D62" s="36" t="s">
        <v>6</v>
      </c>
      <c r="E62" s="36" t="s">
        <v>10</v>
      </c>
      <c r="F62" s="36" t="s">
        <v>570</v>
      </c>
      <c r="G62" s="36" t="s">
        <v>571</v>
      </c>
      <c r="H62" s="36" t="s">
        <v>572</v>
      </c>
      <c r="I62" s="36" t="s">
        <v>573</v>
      </c>
      <c r="J62" s="36"/>
      <c r="K62" s="36"/>
      <c r="L62" s="36"/>
      <c r="M62" s="36"/>
      <c r="N62" s="36"/>
      <c r="O62" s="36"/>
      <c r="P62" s="36"/>
      <c r="Q62" s="44"/>
      <c r="R62" s="36"/>
      <c r="U62" s="36"/>
      <c r="V62" s="36"/>
      <c r="W62" s="9"/>
      <c r="X62" s="9"/>
      <c r="Y62" s="9"/>
      <c r="Z62" s="9"/>
      <c r="AA62" s="9"/>
    </row>
    <row r="63" spans="1:27" x14ac:dyDescent="0.2">
      <c r="B63" s="8"/>
      <c r="C63" s="36" t="s">
        <v>8</v>
      </c>
      <c r="D63" s="36" t="s">
        <v>6</v>
      </c>
      <c r="E63" s="36" t="s">
        <v>30</v>
      </c>
      <c r="F63" s="36" t="s">
        <v>574</v>
      </c>
      <c r="G63" s="36" t="s">
        <v>575</v>
      </c>
      <c r="H63" s="36" t="s">
        <v>576</v>
      </c>
      <c r="I63" s="36" t="s">
        <v>577</v>
      </c>
      <c r="J63" s="36"/>
      <c r="K63" s="36"/>
      <c r="L63" s="36"/>
      <c r="M63" s="36"/>
      <c r="N63" s="36"/>
      <c r="O63" s="36"/>
      <c r="P63" s="36"/>
      <c r="Q63" s="44"/>
      <c r="R63" s="36"/>
      <c r="S63" s="36"/>
      <c r="T63" s="36"/>
      <c r="U63" s="36"/>
      <c r="V63" s="36"/>
      <c r="W63" s="9"/>
      <c r="X63" s="9"/>
      <c r="Y63" s="9"/>
      <c r="Z63" s="9"/>
      <c r="AA63" s="9"/>
    </row>
    <row r="64" spans="1:27" x14ac:dyDescent="0.2">
      <c r="B64" s="8"/>
      <c r="C64" s="36" t="s">
        <v>8</v>
      </c>
      <c r="D64" s="36" t="s">
        <v>6</v>
      </c>
      <c r="E64" s="36" t="s">
        <v>11</v>
      </c>
      <c r="F64" s="36" t="s">
        <v>578</v>
      </c>
      <c r="G64" s="36" t="s">
        <v>579</v>
      </c>
      <c r="H64" s="36" t="s">
        <v>580</v>
      </c>
      <c r="I64" s="36" t="s">
        <v>581</v>
      </c>
      <c r="J64" s="36"/>
      <c r="K64" s="36"/>
      <c r="L64" s="28"/>
      <c r="M64" s="28"/>
      <c r="N64" s="28"/>
      <c r="O64" s="28"/>
      <c r="P64" s="28"/>
      <c r="Q64" s="28"/>
      <c r="R64" s="28"/>
      <c r="S64" s="36"/>
      <c r="T64" s="36"/>
      <c r="U64" s="36"/>
      <c r="V64" s="36"/>
      <c r="W64" s="9"/>
      <c r="X64" s="9"/>
      <c r="Y64" s="9"/>
      <c r="Z64" s="9"/>
      <c r="AA64" s="9"/>
    </row>
    <row r="65" spans="1:27" x14ac:dyDescent="0.2">
      <c r="B65" s="8"/>
      <c r="C65" s="36" t="s">
        <v>8</v>
      </c>
      <c r="D65" s="36" t="s">
        <v>6</v>
      </c>
      <c r="E65" s="36" t="s">
        <v>31</v>
      </c>
      <c r="F65" s="36" t="s">
        <v>582</v>
      </c>
      <c r="G65" s="36" t="s">
        <v>583</v>
      </c>
      <c r="H65" s="36" t="s">
        <v>584</v>
      </c>
      <c r="I65" s="36" t="s">
        <v>585</v>
      </c>
      <c r="J65" s="36"/>
      <c r="K65" s="36"/>
      <c r="L65" s="28"/>
      <c r="M65" s="28"/>
      <c r="N65" s="28"/>
      <c r="O65" s="28"/>
      <c r="P65" s="28"/>
      <c r="Q65" s="28"/>
      <c r="R65" s="28"/>
      <c r="S65" s="36"/>
      <c r="T65" s="36"/>
      <c r="U65" s="36"/>
      <c r="V65" s="36"/>
      <c r="W65" s="9"/>
      <c r="X65" s="9"/>
      <c r="Y65" s="9"/>
      <c r="Z65" s="9"/>
      <c r="AA65" s="9"/>
    </row>
    <row r="66" spans="1:27" x14ac:dyDescent="0.2">
      <c r="B66" s="8"/>
      <c r="C66" s="36" t="s">
        <v>8</v>
      </c>
      <c r="D66" s="36" t="s">
        <v>6</v>
      </c>
      <c r="E66" s="36" t="s">
        <v>32</v>
      </c>
      <c r="F66" s="36" t="s">
        <v>586</v>
      </c>
      <c r="G66" s="36" t="s">
        <v>587</v>
      </c>
      <c r="H66" s="36" t="s">
        <v>588</v>
      </c>
      <c r="I66" s="36" t="s">
        <v>589</v>
      </c>
      <c r="J66" s="36"/>
      <c r="K66" s="36"/>
      <c r="L66" s="36"/>
      <c r="M66" s="36"/>
      <c r="N66" s="36"/>
      <c r="O66" s="44"/>
      <c r="P66" s="36"/>
      <c r="Q66" s="36"/>
      <c r="R66" s="36"/>
      <c r="S66" s="36"/>
      <c r="T66" s="36"/>
      <c r="U66" s="36"/>
      <c r="V66" s="36"/>
      <c r="W66" s="9"/>
      <c r="X66" s="9"/>
      <c r="Y66" s="9"/>
      <c r="Z66" s="9"/>
      <c r="AA66" s="9"/>
    </row>
    <row r="67" spans="1:27" s="4" customFormat="1" x14ac:dyDescent="0.2">
      <c r="A67"/>
      <c r="B67" s="8"/>
      <c r="C67" s="36" t="s">
        <v>8</v>
      </c>
      <c r="D67" s="36" t="s">
        <v>6</v>
      </c>
      <c r="E67" s="36" t="s">
        <v>33</v>
      </c>
      <c r="F67" s="36" t="s">
        <v>590</v>
      </c>
      <c r="G67" s="36" t="s">
        <v>591</v>
      </c>
      <c r="H67" s="36" t="s">
        <v>592</v>
      </c>
      <c r="I67" s="36" t="s">
        <v>593</v>
      </c>
      <c r="J67" s="36"/>
      <c r="K67" s="36"/>
      <c r="L67" s="36"/>
      <c r="M67" s="36"/>
      <c r="N67" s="36"/>
      <c r="O67" s="44"/>
      <c r="P67" s="36"/>
      <c r="Q67" s="36"/>
      <c r="R67" s="36"/>
      <c r="S67" s="36"/>
      <c r="T67" s="36"/>
      <c r="U67" s="36"/>
      <c r="V67" s="36"/>
      <c r="W67" s="9"/>
      <c r="X67" s="9"/>
      <c r="Y67" s="9"/>
      <c r="Z67" s="9"/>
      <c r="AA67" s="9"/>
    </row>
    <row r="68" spans="1:27" x14ac:dyDescent="0.2">
      <c r="B68" s="8"/>
      <c r="C68" s="37" t="s">
        <v>8</v>
      </c>
      <c r="D68" s="37" t="s">
        <v>6</v>
      </c>
      <c r="E68" s="37" t="s">
        <v>13</v>
      </c>
      <c r="F68" s="37" t="s">
        <v>594</v>
      </c>
      <c r="G68" s="37" t="s">
        <v>595</v>
      </c>
      <c r="H68" s="37" t="s">
        <v>596</v>
      </c>
      <c r="I68" s="37" t="s">
        <v>597</v>
      </c>
      <c r="J68" s="28"/>
      <c r="K68" s="36"/>
      <c r="L68" s="36"/>
      <c r="M68" s="36"/>
      <c r="N68" s="36"/>
      <c r="O68" s="44"/>
      <c r="P68" s="36"/>
      <c r="Q68" s="36"/>
      <c r="R68" s="36"/>
      <c r="S68" s="36"/>
      <c r="T68" s="36"/>
      <c r="U68" s="36"/>
      <c r="V68" s="36"/>
      <c r="W68" s="9"/>
      <c r="X68" s="9"/>
      <c r="Y68" s="9"/>
      <c r="Z68" s="9"/>
      <c r="AA68" s="9"/>
    </row>
    <row r="69" spans="1:27" x14ac:dyDescent="0.2">
      <c r="B69" s="8"/>
      <c r="C69" s="36"/>
      <c r="D69" s="36"/>
      <c r="E69" s="55" t="s">
        <v>675</v>
      </c>
      <c r="F69" s="55" t="s">
        <v>178</v>
      </c>
      <c r="G69" s="55" t="s">
        <v>179</v>
      </c>
      <c r="H69" s="55" t="s">
        <v>180</v>
      </c>
      <c r="I69" s="55" t="s">
        <v>181</v>
      </c>
      <c r="J69" s="28"/>
      <c r="K69" s="36"/>
      <c r="L69" s="36"/>
      <c r="M69" s="36"/>
      <c r="N69" s="36"/>
      <c r="O69" s="44"/>
      <c r="P69" s="36"/>
      <c r="Q69" s="36"/>
      <c r="R69" s="36"/>
      <c r="S69" s="36"/>
      <c r="T69" s="36"/>
      <c r="U69" s="36"/>
      <c r="V69" s="36"/>
      <c r="W69" s="9"/>
      <c r="X69" s="9"/>
      <c r="Y69" s="9"/>
      <c r="Z69" s="9"/>
      <c r="AA69" s="9"/>
    </row>
    <row r="70" spans="1:27" x14ac:dyDescent="0.2">
      <c r="B70" s="8"/>
      <c r="J70" s="36"/>
      <c r="K70" s="36"/>
      <c r="L70" s="36"/>
      <c r="M70" s="36"/>
      <c r="N70" s="36"/>
      <c r="O70" s="44"/>
      <c r="P70" s="36"/>
      <c r="Q70" s="36"/>
      <c r="R70" s="36"/>
      <c r="S70" s="36"/>
      <c r="T70" s="36"/>
      <c r="U70" s="36"/>
      <c r="V70" s="36"/>
      <c r="W70" s="9"/>
      <c r="X70" s="9"/>
      <c r="Y70" s="9"/>
      <c r="Z70" s="9"/>
      <c r="AA70" s="9"/>
    </row>
    <row r="71" spans="1:27" x14ac:dyDescent="0.2">
      <c r="B71" s="8"/>
      <c r="C71" s="36" t="s">
        <v>8</v>
      </c>
      <c r="D71" s="36" t="s">
        <v>7</v>
      </c>
      <c r="E71" s="36" t="s">
        <v>12</v>
      </c>
      <c r="F71" s="36" t="s">
        <v>598</v>
      </c>
      <c r="G71" s="36" t="s">
        <v>599</v>
      </c>
      <c r="H71" s="36" t="s">
        <v>600</v>
      </c>
      <c r="I71" s="36" t="s">
        <v>601</v>
      </c>
      <c r="J71" s="36"/>
      <c r="K71" s="36"/>
      <c r="L71" s="36"/>
      <c r="M71" s="36"/>
      <c r="N71" s="36"/>
      <c r="O71" s="44"/>
      <c r="P71" s="36"/>
      <c r="Q71" s="36"/>
      <c r="R71" s="36"/>
      <c r="S71" s="36"/>
      <c r="T71" s="36"/>
      <c r="U71" s="36"/>
      <c r="V71" s="36"/>
      <c r="W71" s="9"/>
      <c r="X71" s="9"/>
      <c r="Y71" s="9"/>
      <c r="Z71" s="9"/>
      <c r="AA71" s="9"/>
    </row>
    <row r="72" spans="1:27" x14ac:dyDescent="0.2">
      <c r="B72" s="8"/>
      <c r="C72" s="36" t="s">
        <v>8</v>
      </c>
      <c r="D72" s="36" t="s">
        <v>7</v>
      </c>
      <c r="E72" s="36" t="s">
        <v>34</v>
      </c>
      <c r="F72" s="36" t="s">
        <v>602</v>
      </c>
      <c r="G72" s="36" t="s">
        <v>603</v>
      </c>
      <c r="H72" s="36" t="s">
        <v>604</v>
      </c>
      <c r="I72" s="36" t="s">
        <v>605</v>
      </c>
      <c r="J72" s="36"/>
      <c r="K72" s="36"/>
      <c r="L72" s="36"/>
      <c r="M72" s="36"/>
      <c r="N72" s="36"/>
      <c r="O72" s="44"/>
      <c r="P72" s="36"/>
      <c r="Q72" s="36"/>
      <c r="R72" s="36"/>
      <c r="S72" s="36"/>
      <c r="T72" s="36"/>
      <c r="U72" s="36"/>
      <c r="V72" s="36"/>
      <c r="W72" s="9"/>
      <c r="X72" s="9"/>
      <c r="Y72" s="9"/>
      <c r="Z72" s="9"/>
      <c r="AA72" s="9"/>
    </row>
    <row r="73" spans="1:27" x14ac:dyDescent="0.2">
      <c r="B73" s="8"/>
      <c r="C73" s="36" t="s">
        <v>8</v>
      </c>
      <c r="D73" s="36" t="s">
        <v>7</v>
      </c>
      <c r="E73" s="36" t="s">
        <v>35</v>
      </c>
      <c r="F73" s="36" t="s">
        <v>606</v>
      </c>
      <c r="G73" s="36" t="s">
        <v>607</v>
      </c>
      <c r="H73" s="36" t="s">
        <v>608</v>
      </c>
      <c r="I73" s="36" t="s">
        <v>609</v>
      </c>
      <c r="J73" s="36"/>
      <c r="K73" s="9"/>
      <c r="L73" s="9"/>
      <c r="M73" s="9"/>
      <c r="N73" s="9"/>
      <c r="O73" s="10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s="4" customFormat="1" x14ac:dyDescent="0.2">
      <c r="A74"/>
      <c r="B74" s="8"/>
      <c r="C74" s="36" t="s">
        <v>8</v>
      </c>
      <c r="D74" s="36" t="s">
        <v>7</v>
      </c>
      <c r="E74" s="36" t="s">
        <v>36</v>
      </c>
      <c r="F74" s="36" t="s">
        <v>610</v>
      </c>
      <c r="G74" s="36" t="s">
        <v>611</v>
      </c>
      <c r="H74" s="36" t="s">
        <v>612</v>
      </c>
      <c r="I74" s="36" t="s">
        <v>613</v>
      </c>
      <c r="J74" s="36"/>
      <c r="K74" s="9"/>
      <c r="L74" s="9"/>
      <c r="M74" s="9"/>
      <c r="N74" s="9"/>
      <c r="O74" s="10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x14ac:dyDescent="0.2">
      <c r="B75" s="8"/>
      <c r="C75" s="37" t="s">
        <v>8</v>
      </c>
      <c r="D75" s="37" t="s">
        <v>7</v>
      </c>
      <c r="E75" s="37" t="s">
        <v>37</v>
      </c>
      <c r="F75" s="37" t="s">
        <v>614</v>
      </c>
      <c r="G75" s="37" t="s">
        <v>615</v>
      </c>
      <c r="H75" s="37" t="s">
        <v>616</v>
      </c>
      <c r="I75" s="37" t="s">
        <v>617</v>
      </c>
      <c r="K75" s="9"/>
      <c r="L75" s="9"/>
      <c r="M75" s="9"/>
      <c r="N75" s="9"/>
      <c r="O75" s="10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s="4" customFormat="1" x14ac:dyDescent="0.2">
      <c r="A76"/>
      <c r="B76" s="8"/>
      <c r="C76" s="36"/>
      <c r="D76" s="36"/>
      <c r="E76" s="55" t="s">
        <v>676</v>
      </c>
      <c r="F76" s="55" t="s">
        <v>182</v>
      </c>
      <c r="G76" s="55" t="s">
        <v>183</v>
      </c>
      <c r="H76" s="55" t="s">
        <v>184</v>
      </c>
      <c r="I76" s="55" t="s">
        <v>185</v>
      </c>
      <c r="J76" s="36"/>
      <c r="K76" s="36"/>
      <c r="L76" s="9"/>
      <c r="M76" s="9"/>
      <c r="N76" s="9"/>
      <c r="O76" s="10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x14ac:dyDescent="0.2">
      <c r="B77" s="8"/>
      <c r="Z77" s="9"/>
      <c r="AA77" s="9"/>
    </row>
    <row r="78" spans="1:27" x14ac:dyDescent="0.2">
      <c r="B78" s="8"/>
      <c r="C78" s="9"/>
      <c r="K78" s="9"/>
      <c r="L78" s="9"/>
      <c r="M78" s="9"/>
      <c r="N78" s="9"/>
      <c r="O78" s="10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x14ac:dyDescent="0.2">
      <c r="B79" s="8"/>
      <c r="C79" s="9"/>
      <c r="D79" s="28"/>
      <c r="E79" s="28"/>
      <c r="K79" s="9"/>
      <c r="L79" s="9"/>
      <c r="M79" s="9"/>
      <c r="N79" s="9"/>
      <c r="O79" s="10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x14ac:dyDescent="0.2">
      <c r="B80" s="36"/>
      <c r="C80" s="36"/>
      <c r="D80" s="36"/>
      <c r="E80" s="36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2:27" x14ac:dyDescent="0.2">
      <c r="B81" s="36"/>
      <c r="C81" s="36"/>
      <c r="D81" s="36"/>
      <c r="E81" s="36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2:27" x14ac:dyDescent="0.2">
      <c r="B82" s="36"/>
      <c r="C82" s="36"/>
      <c r="D82" s="36"/>
      <c r="E82" s="36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2:27" x14ac:dyDescent="0.2">
      <c r="B83" s="36"/>
      <c r="C83" s="36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2:27" x14ac:dyDescent="0.2">
      <c r="B84" s="36"/>
      <c r="C84" s="36"/>
      <c r="D84" s="36"/>
      <c r="E84" s="36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2:27" x14ac:dyDescent="0.2">
      <c r="B85" s="36"/>
      <c r="D85" s="36"/>
      <c r="E85" s="36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2:27" x14ac:dyDescent="0.2">
      <c r="B86" s="36"/>
      <c r="D86" s="36"/>
      <c r="E86" s="36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2:27" x14ac:dyDescent="0.2">
      <c r="B87" s="36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2:27" x14ac:dyDescent="0.2">
      <c r="B88" s="36"/>
      <c r="D88" s="36"/>
      <c r="E88" s="36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2:27" x14ac:dyDescent="0.2">
      <c r="B89" s="36"/>
      <c r="D89" s="36"/>
      <c r="E89" s="36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2:27" x14ac:dyDescent="0.2">
      <c r="B90" s="36"/>
      <c r="D90" s="36"/>
      <c r="E90" s="36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2:27" x14ac:dyDescent="0.2">
      <c r="B91" s="36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2:27" x14ac:dyDescent="0.2">
      <c r="B92" s="36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2:27" x14ac:dyDescent="0.2">
      <c r="B93" s="36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2:27" x14ac:dyDescent="0.2">
      <c r="B94" s="36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2:27" x14ac:dyDescent="0.2">
      <c r="B95" s="36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2:27" x14ac:dyDescent="0.2">
      <c r="B96" s="36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2:26" x14ac:dyDescent="0.2">
      <c r="B97" s="36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2:26" x14ac:dyDescent="0.2">
      <c r="B98" s="36"/>
      <c r="C98" s="36"/>
      <c r="D98" s="36"/>
      <c r="E98" s="36"/>
      <c r="F98" s="36"/>
      <c r="G98" s="36"/>
      <c r="H98" s="36"/>
      <c r="I98" s="36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2:26" x14ac:dyDescent="0.2">
      <c r="B99" s="36"/>
      <c r="C99" s="36"/>
      <c r="D99" s="36"/>
      <c r="E99" s="36"/>
      <c r="F99" s="36"/>
      <c r="G99" s="36"/>
      <c r="H99" s="36"/>
      <c r="I99" s="36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2:26" x14ac:dyDescent="0.2">
      <c r="B100" s="36"/>
      <c r="C100" s="36"/>
      <c r="D100" s="36"/>
      <c r="E100" s="36"/>
      <c r="F100" s="36"/>
      <c r="G100" s="36"/>
      <c r="H100" s="36"/>
      <c r="I100" s="36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2:26" x14ac:dyDescent="0.2">
      <c r="B101" s="36"/>
      <c r="C101" s="36"/>
      <c r="D101" s="36"/>
      <c r="E101" s="36"/>
      <c r="F101" s="36"/>
      <c r="G101" s="36"/>
      <c r="H101" s="36"/>
      <c r="I101" s="36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2:26" x14ac:dyDescent="0.2">
      <c r="B102" s="36"/>
      <c r="C102" s="36"/>
      <c r="D102" s="36"/>
      <c r="E102" s="36"/>
      <c r="F102" s="36"/>
      <c r="G102" s="36"/>
      <c r="H102" s="36"/>
      <c r="I102" s="36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2:26" x14ac:dyDescent="0.2">
      <c r="B103" s="36"/>
      <c r="C103" s="36"/>
      <c r="D103" s="36"/>
      <c r="E103" s="36"/>
      <c r="F103" s="36"/>
      <c r="G103" s="36"/>
      <c r="H103" s="36"/>
      <c r="I103" s="36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2:26" x14ac:dyDescent="0.2">
      <c r="B104" s="36"/>
      <c r="C104" s="36"/>
      <c r="D104" s="36"/>
      <c r="E104" s="36"/>
      <c r="F104" s="36"/>
      <c r="G104" s="36"/>
      <c r="H104" s="36"/>
      <c r="I104" s="36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2:26" x14ac:dyDescent="0.2">
      <c r="B105" s="36"/>
      <c r="C105" s="36"/>
      <c r="D105" s="36"/>
      <c r="E105" s="36"/>
      <c r="F105" s="36"/>
      <c r="G105" s="36"/>
      <c r="H105" s="36"/>
      <c r="I105" s="36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2:26" x14ac:dyDescent="0.2">
      <c r="B106" s="36"/>
      <c r="C106" s="36"/>
      <c r="D106" s="36"/>
      <c r="E106" s="36"/>
      <c r="F106" s="36"/>
      <c r="G106" s="36"/>
      <c r="H106" s="36"/>
      <c r="I106" s="36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2:26" x14ac:dyDescent="0.2">
      <c r="B107" s="36"/>
      <c r="C107" s="36"/>
      <c r="D107" s="36"/>
      <c r="E107" s="36"/>
      <c r="F107" s="36"/>
      <c r="G107" s="36"/>
      <c r="H107" s="36"/>
      <c r="I107" s="36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2:26" x14ac:dyDescent="0.2">
      <c r="B108" s="36"/>
      <c r="C108" s="36"/>
      <c r="D108" s="36"/>
      <c r="E108" s="36"/>
      <c r="F108" s="36"/>
      <c r="G108" s="36"/>
      <c r="H108" s="36"/>
      <c r="I108" s="36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2:26" x14ac:dyDescent="0.2">
      <c r="B109" s="36"/>
      <c r="C109" s="36"/>
      <c r="D109" s="36"/>
      <c r="E109" s="36"/>
      <c r="F109" s="36"/>
      <c r="G109" s="36"/>
      <c r="H109" s="36"/>
      <c r="I109" s="36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2:26" x14ac:dyDescent="0.2">
      <c r="B110" s="36"/>
      <c r="C110" s="36"/>
      <c r="D110" s="36"/>
      <c r="E110" s="36"/>
      <c r="F110" s="36"/>
      <c r="G110" s="36"/>
      <c r="H110" s="36"/>
      <c r="I110" s="36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2:26" x14ac:dyDescent="0.2">
      <c r="B111" s="36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2:26" x14ac:dyDescent="0.2">
      <c r="B112" s="36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2:26" x14ac:dyDescent="0.2">
      <c r="B113" s="36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2:26" x14ac:dyDescent="0.2">
      <c r="B114" s="36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2:26" x14ac:dyDescent="0.2">
      <c r="B115" s="36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2:26" x14ac:dyDescent="0.2">
      <c r="B116" s="36"/>
      <c r="C116" s="36"/>
      <c r="D116" s="36"/>
      <c r="E116" s="36"/>
      <c r="F116" s="36"/>
      <c r="G116" s="36"/>
      <c r="H116" s="36"/>
      <c r="I116" s="36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2:26" x14ac:dyDescent="0.2">
      <c r="B117" s="36"/>
      <c r="C117" s="36"/>
      <c r="D117" s="36"/>
      <c r="E117" s="36"/>
      <c r="F117" s="36"/>
      <c r="G117" s="36"/>
      <c r="H117" s="36"/>
      <c r="I117" s="36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2:26" x14ac:dyDescent="0.2">
      <c r="B118" s="36"/>
      <c r="C118" s="36"/>
      <c r="D118" s="36"/>
      <c r="E118" s="36"/>
      <c r="F118" s="36"/>
      <c r="G118" s="36"/>
      <c r="H118" s="36"/>
      <c r="I118" s="36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2:26" x14ac:dyDescent="0.2">
      <c r="B119" s="36"/>
      <c r="C119" s="36"/>
      <c r="D119" s="36"/>
      <c r="E119" s="36"/>
      <c r="F119" s="36"/>
      <c r="G119" s="36"/>
      <c r="H119" s="36"/>
      <c r="I119" s="36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2:26" x14ac:dyDescent="0.2">
      <c r="B120" s="36"/>
      <c r="C120" s="36"/>
      <c r="D120" s="36"/>
      <c r="E120" s="36"/>
      <c r="F120" s="36"/>
      <c r="G120" s="36"/>
      <c r="H120" s="36"/>
      <c r="I120" s="36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2:26" x14ac:dyDescent="0.2">
      <c r="B121" s="36"/>
      <c r="C121" s="36"/>
      <c r="D121" s="36"/>
      <c r="E121" s="36"/>
      <c r="F121" s="36"/>
      <c r="G121" s="36"/>
      <c r="H121" s="36"/>
      <c r="I121" s="36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2:26" x14ac:dyDescent="0.2">
      <c r="B122" s="36"/>
      <c r="C122" s="36"/>
      <c r="D122" s="36"/>
      <c r="E122" s="36"/>
      <c r="F122" s="36"/>
      <c r="G122" s="36"/>
      <c r="H122" s="36"/>
      <c r="I122" s="36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2:26" x14ac:dyDescent="0.2">
      <c r="B123" s="36"/>
      <c r="C123" s="36"/>
      <c r="D123" s="36"/>
      <c r="E123" s="36"/>
      <c r="F123" s="36"/>
      <c r="G123" s="36"/>
      <c r="H123" s="36"/>
      <c r="I123" s="36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2:26" x14ac:dyDescent="0.2">
      <c r="B124" s="36"/>
      <c r="C124" s="36"/>
      <c r="D124" s="36"/>
      <c r="E124" s="36"/>
      <c r="F124" s="36"/>
      <c r="G124" s="36"/>
      <c r="H124" s="36"/>
      <c r="I124" s="36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2:26" x14ac:dyDescent="0.2">
      <c r="B125" s="36"/>
      <c r="C125" s="36"/>
      <c r="D125" s="36"/>
      <c r="E125" s="36"/>
      <c r="F125" s="36"/>
      <c r="G125" s="36"/>
      <c r="H125" s="36"/>
      <c r="I125" s="36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2:26" x14ac:dyDescent="0.2">
      <c r="B126" s="36"/>
      <c r="C126" s="36"/>
      <c r="D126" s="36"/>
      <c r="E126" s="36"/>
      <c r="F126" s="36"/>
      <c r="G126" s="36"/>
      <c r="H126" s="36"/>
      <c r="I126" s="36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2:26" x14ac:dyDescent="0.2">
      <c r="B127" s="36"/>
      <c r="C127" s="36"/>
      <c r="D127" s="36"/>
      <c r="E127" s="36"/>
      <c r="F127" s="36"/>
      <c r="G127" s="36"/>
      <c r="H127" s="36"/>
      <c r="I127" s="36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2:26" x14ac:dyDescent="0.2">
      <c r="B128" s="36"/>
      <c r="C128" s="36"/>
      <c r="D128" s="36"/>
      <c r="E128" s="36"/>
      <c r="F128" s="36"/>
      <c r="G128" s="36"/>
      <c r="H128" s="36"/>
      <c r="I128" s="36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2:26" x14ac:dyDescent="0.2">
      <c r="B129" s="36"/>
      <c r="C129" s="36"/>
      <c r="D129" s="36"/>
      <c r="E129" s="36"/>
      <c r="F129" s="36"/>
      <c r="G129" s="36"/>
      <c r="H129" s="36"/>
      <c r="I129" s="36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2:26" x14ac:dyDescent="0.2">
      <c r="B130" s="36"/>
      <c r="C130" s="36"/>
      <c r="D130" s="36"/>
      <c r="E130" s="36"/>
      <c r="F130" s="36"/>
      <c r="G130" s="36"/>
      <c r="H130" s="36"/>
      <c r="I130" s="36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2:26" x14ac:dyDescent="0.2">
      <c r="B131" s="36"/>
      <c r="C131" s="36"/>
      <c r="D131" s="36"/>
      <c r="E131" s="36"/>
      <c r="F131" s="36"/>
      <c r="G131" s="36"/>
      <c r="H131" s="36"/>
      <c r="I131" s="36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2:26" x14ac:dyDescent="0.2">
      <c r="B132" s="36"/>
      <c r="C132" s="36"/>
      <c r="D132" s="36"/>
      <c r="E132" s="36"/>
      <c r="F132" s="36"/>
      <c r="G132" s="36"/>
      <c r="H132" s="36"/>
      <c r="I132" s="36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2:26" x14ac:dyDescent="0.2">
      <c r="B133" s="36"/>
      <c r="C133" s="36"/>
      <c r="D133" s="36"/>
      <c r="E133" s="36"/>
      <c r="F133" s="36"/>
      <c r="G133" s="36"/>
      <c r="H133" s="36"/>
      <c r="I133" s="36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2:26" x14ac:dyDescent="0.2">
      <c r="B134" s="36"/>
      <c r="C134" s="28"/>
      <c r="D134" s="28"/>
      <c r="E134" s="28"/>
      <c r="F134" s="28"/>
      <c r="G134" s="28"/>
      <c r="H134" s="28"/>
      <c r="I134" s="28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3BAF-9F93-214A-B74D-5FA1EC320F92}">
  <dimension ref="A1:P87"/>
  <sheetViews>
    <sheetView zoomScale="75" zoomScaleNormal="75" workbookViewId="0">
      <selection activeCell="M39" sqref="M39"/>
    </sheetView>
  </sheetViews>
  <sheetFormatPr baseColWidth="10" defaultRowHeight="16" x14ac:dyDescent="0.2"/>
  <cols>
    <col min="2" max="2" width="20.33203125" customWidth="1"/>
    <col min="3" max="3" width="26" customWidth="1"/>
    <col min="4" max="4" width="16.1640625" customWidth="1"/>
    <col min="5" max="5" width="17.5" customWidth="1"/>
    <col min="6" max="6" width="17.33203125" style="3" customWidth="1"/>
    <col min="7" max="7" width="19.5" customWidth="1"/>
    <col min="9" max="9" width="11" bestFit="1" customWidth="1"/>
    <col min="13" max="14" width="14.5" bestFit="1" customWidth="1"/>
    <col min="15" max="15" width="14.6640625" style="3" bestFit="1" customWidth="1"/>
    <col min="16" max="16" width="14.5" bestFit="1" customWidth="1"/>
  </cols>
  <sheetData>
    <row r="1" spans="1:16" x14ac:dyDescent="0.2">
      <c r="I1" t="s">
        <v>51</v>
      </c>
    </row>
    <row r="2" spans="1:16" x14ac:dyDescent="0.2">
      <c r="B2" s="75"/>
      <c r="C2" s="75"/>
      <c r="D2" s="1" t="s">
        <v>1</v>
      </c>
      <c r="E2" s="1" t="s">
        <v>2</v>
      </c>
      <c r="F2" s="5" t="s">
        <v>3</v>
      </c>
      <c r="G2" s="1" t="s">
        <v>4</v>
      </c>
    </row>
    <row r="3" spans="1:16" x14ac:dyDescent="0.2">
      <c r="A3" s="8">
        <v>1</v>
      </c>
      <c r="B3" s="9" t="s">
        <v>39</v>
      </c>
      <c r="C3" s="9" t="s">
        <v>28</v>
      </c>
      <c r="D3" s="45">
        <v>1598897.7</v>
      </c>
      <c r="E3" s="45">
        <v>297861.3</v>
      </c>
      <c r="F3" s="46">
        <v>2810.4580000000001</v>
      </c>
      <c r="G3" s="45">
        <v>564210.68999999994</v>
      </c>
      <c r="I3" s="8"/>
      <c r="J3" s="9"/>
      <c r="K3" s="9"/>
      <c r="L3" s="9"/>
      <c r="M3" s="9"/>
      <c r="N3" s="9"/>
      <c r="O3" s="10"/>
      <c r="P3" s="9"/>
    </row>
    <row r="4" spans="1:16" x14ac:dyDescent="0.2">
      <c r="A4" s="8">
        <v>2</v>
      </c>
      <c r="B4" s="9"/>
      <c r="C4" s="9" t="s">
        <v>15</v>
      </c>
      <c r="D4" s="36">
        <v>111993519.2</v>
      </c>
      <c r="E4" s="36">
        <v>72124362</v>
      </c>
      <c r="F4" s="2">
        <v>35078080</v>
      </c>
      <c r="G4" s="36">
        <v>70284734.430000007</v>
      </c>
      <c r="I4" s="8"/>
      <c r="J4" s="9"/>
      <c r="K4" s="9"/>
      <c r="L4" s="9"/>
      <c r="M4" s="9"/>
      <c r="N4" s="9"/>
      <c r="O4" s="10"/>
      <c r="P4" s="9"/>
    </row>
    <row r="5" spans="1:16" x14ac:dyDescent="0.2">
      <c r="A5" s="8">
        <v>3</v>
      </c>
      <c r="B5" s="9"/>
      <c r="C5" s="9" t="s">
        <v>9</v>
      </c>
      <c r="D5" s="36">
        <v>86388678.299999997</v>
      </c>
      <c r="E5" s="36">
        <v>43428081.299999997</v>
      </c>
      <c r="F5" s="2">
        <v>10987210</v>
      </c>
      <c r="G5" s="36">
        <v>44116511.710000001</v>
      </c>
      <c r="I5" s="8"/>
      <c r="J5" s="9"/>
      <c r="K5" s="9"/>
      <c r="L5" s="9"/>
      <c r="M5" s="9"/>
      <c r="N5" s="9"/>
      <c r="O5" s="10"/>
      <c r="P5" s="9"/>
    </row>
    <row r="6" spans="1:16" x14ac:dyDescent="0.2">
      <c r="A6" s="8">
        <v>4</v>
      </c>
      <c r="B6" s="9"/>
      <c r="C6" s="9" t="s">
        <v>16</v>
      </c>
      <c r="D6" s="36">
        <v>95309845.799999997</v>
      </c>
      <c r="E6" s="36">
        <v>78912993.5</v>
      </c>
      <c r="F6" s="2">
        <v>52308370</v>
      </c>
      <c r="G6" s="36">
        <v>74096157.430000007</v>
      </c>
      <c r="I6" s="8"/>
      <c r="J6" s="9"/>
      <c r="K6" s="9"/>
      <c r="L6" s="9"/>
      <c r="M6" s="9"/>
      <c r="N6" s="9"/>
      <c r="O6" s="10"/>
      <c r="P6" s="9"/>
    </row>
    <row r="7" spans="1:16" x14ac:dyDescent="0.2">
      <c r="A7" s="8">
        <v>5</v>
      </c>
      <c r="B7" s="15"/>
      <c r="C7" s="15" t="s">
        <v>14</v>
      </c>
      <c r="D7" s="37">
        <v>21049985.800000001</v>
      </c>
      <c r="E7" s="37">
        <v>13912343.4</v>
      </c>
      <c r="F7" s="30">
        <v>4693683</v>
      </c>
      <c r="G7" s="37">
        <v>12659291.140000001</v>
      </c>
      <c r="I7" s="8"/>
      <c r="J7" s="9"/>
      <c r="K7" s="9"/>
      <c r="L7" s="9"/>
      <c r="M7" s="9"/>
      <c r="N7" s="9"/>
      <c r="O7" s="10"/>
      <c r="P7" s="9"/>
    </row>
    <row r="8" spans="1:16" x14ac:dyDescent="0.2">
      <c r="A8" s="8"/>
      <c r="B8" s="9"/>
      <c r="C8" s="55" t="s">
        <v>627</v>
      </c>
      <c r="D8" s="55">
        <f>SUM(D3:D7)</f>
        <v>316340926.80000001</v>
      </c>
      <c r="E8" s="55">
        <f>SUM(E3:E7)</f>
        <v>208675641.5</v>
      </c>
      <c r="F8" s="55">
        <f>SUM(F3:F7)</f>
        <v>103070153.458</v>
      </c>
      <c r="G8" s="55">
        <f>SUM(G3:G7)</f>
        <v>201720905.40000004</v>
      </c>
      <c r="I8" s="8"/>
      <c r="J8" s="9"/>
      <c r="K8" s="9"/>
      <c r="L8" s="9"/>
      <c r="M8" s="9"/>
      <c r="N8" s="9"/>
      <c r="O8" s="10"/>
      <c r="P8" s="9"/>
    </row>
    <row r="9" spans="1:16" x14ac:dyDescent="0.2">
      <c r="A9" s="8">
        <v>6</v>
      </c>
      <c r="B9" s="9"/>
      <c r="C9" s="9"/>
      <c r="D9" s="3"/>
      <c r="E9" s="3"/>
      <c r="G9" s="3"/>
      <c r="I9" s="8"/>
      <c r="J9" s="9"/>
      <c r="K9" s="9"/>
      <c r="L9" s="9"/>
      <c r="M9" s="9"/>
      <c r="N9" s="9"/>
      <c r="O9" s="10"/>
      <c r="P9" s="9"/>
    </row>
    <row r="10" spans="1:16" x14ac:dyDescent="0.2">
      <c r="A10" s="8">
        <v>7</v>
      </c>
      <c r="B10" s="9" t="s">
        <v>40</v>
      </c>
      <c r="C10" s="9" t="s">
        <v>29</v>
      </c>
      <c r="D10" s="36">
        <v>19171776.300000001</v>
      </c>
      <c r="E10" s="36">
        <v>15478405.5</v>
      </c>
      <c r="F10" s="2">
        <v>10301400</v>
      </c>
      <c r="G10" s="36">
        <v>14684723.15</v>
      </c>
      <c r="I10" s="8"/>
      <c r="J10" s="9"/>
      <c r="K10" s="9"/>
      <c r="L10" s="9"/>
      <c r="M10" s="9"/>
      <c r="N10" s="9"/>
      <c r="O10" s="10"/>
      <c r="P10" s="9"/>
    </row>
    <row r="11" spans="1:16" x14ac:dyDescent="0.2">
      <c r="A11" s="8">
        <v>8</v>
      </c>
      <c r="B11" s="9"/>
      <c r="C11" s="9" t="s">
        <v>10</v>
      </c>
      <c r="D11" s="36">
        <v>146911713.09999999</v>
      </c>
      <c r="E11" s="36">
        <v>146716266</v>
      </c>
      <c r="F11" s="2">
        <v>133087200</v>
      </c>
      <c r="G11" s="36">
        <v>141904600.81</v>
      </c>
      <c r="I11" s="8"/>
      <c r="J11" s="9"/>
      <c r="K11" s="9"/>
      <c r="L11" s="9"/>
      <c r="M11" s="9"/>
      <c r="N11" s="9"/>
      <c r="O11" s="10"/>
      <c r="P11" s="9"/>
    </row>
    <row r="12" spans="1:16" x14ac:dyDescent="0.2">
      <c r="A12" s="8">
        <v>9</v>
      </c>
      <c r="B12" s="9"/>
      <c r="C12" s="9" t="s">
        <v>30</v>
      </c>
      <c r="D12" s="36">
        <v>103494887.8</v>
      </c>
      <c r="E12" s="36">
        <v>78181469.299999997</v>
      </c>
      <c r="F12" s="2">
        <v>44790960</v>
      </c>
      <c r="G12" s="36">
        <v>73488694.120000005</v>
      </c>
      <c r="I12" s="8"/>
      <c r="J12" s="9"/>
      <c r="K12" s="9"/>
      <c r="L12" s="9"/>
      <c r="M12" s="9"/>
      <c r="N12" s="9"/>
      <c r="O12" s="10"/>
      <c r="P12" s="9"/>
    </row>
    <row r="13" spans="1:16" x14ac:dyDescent="0.2">
      <c r="A13" s="8">
        <v>10</v>
      </c>
      <c r="B13" s="9"/>
      <c r="C13" s="9" t="s">
        <v>11</v>
      </c>
      <c r="D13" s="36">
        <v>86160097.799999997</v>
      </c>
      <c r="E13" s="36">
        <v>75909554.700000003</v>
      </c>
      <c r="F13" s="2">
        <v>43110550</v>
      </c>
      <c r="G13" s="36">
        <v>67124350.719999999</v>
      </c>
      <c r="I13" s="8"/>
      <c r="J13" s="9"/>
      <c r="K13" s="9"/>
      <c r="L13" s="9"/>
      <c r="M13" s="9"/>
      <c r="N13" s="9"/>
      <c r="O13" s="10"/>
      <c r="P13" s="9"/>
    </row>
    <row r="14" spans="1:16" x14ac:dyDescent="0.2">
      <c r="A14" s="8">
        <v>11</v>
      </c>
      <c r="B14" s="9"/>
      <c r="C14" s="9" t="s">
        <v>31</v>
      </c>
      <c r="D14" s="36">
        <v>30275582.300000001</v>
      </c>
      <c r="E14" s="36">
        <v>30249167.399999999</v>
      </c>
      <c r="F14" s="2">
        <v>25926720</v>
      </c>
      <c r="G14" s="36">
        <v>28712981.969999999</v>
      </c>
      <c r="I14" s="8"/>
      <c r="J14" s="9"/>
      <c r="K14" s="9"/>
      <c r="L14" s="9"/>
      <c r="M14" s="9"/>
      <c r="N14" s="9"/>
      <c r="O14" s="10"/>
      <c r="P14" s="9"/>
    </row>
    <row r="15" spans="1:16" x14ac:dyDescent="0.2">
      <c r="A15" s="8">
        <v>12</v>
      </c>
      <c r="B15" s="9"/>
      <c r="C15" s="9" t="s">
        <v>32</v>
      </c>
      <c r="D15" s="36">
        <v>1905679.6</v>
      </c>
      <c r="E15" s="36">
        <v>890949</v>
      </c>
      <c r="F15" s="2">
        <v>98178.94</v>
      </c>
      <c r="G15" s="36">
        <v>897739.86</v>
      </c>
      <c r="I15" s="8"/>
      <c r="J15" s="9"/>
      <c r="K15" s="9"/>
      <c r="L15" s="9"/>
      <c r="M15" s="9"/>
      <c r="N15" s="9"/>
      <c r="O15" s="10"/>
      <c r="P15" s="9"/>
    </row>
    <row r="16" spans="1:16" x14ac:dyDescent="0.2">
      <c r="A16" s="8">
        <v>13</v>
      </c>
      <c r="B16" s="9"/>
      <c r="C16" s="9" t="s">
        <v>33</v>
      </c>
      <c r="D16" s="36">
        <v>3634935.1</v>
      </c>
      <c r="E16" s="36">
        <v>2632592.7999999998</v>
      </c>
      <c r="F16" s="2">
        <v>1385815</v>
      </c>
      <c r="G16" s="36">
        <v>2473698.5099999998</v>
      </c>
      <c r="I16" s="8"/>
      <c r="J16" s="9"/>
      <c r="K16" s="9"/>
      <c r="L16" s="9"/>
      <c r="M16" s="9"/>
      <c r="N16" s="9"/>
      <c r="O16" s="10"/>
      <c r="P16" s="9"/>
    </row>
    <row r="17" spans="1:16" x14ac:dyDescent="0.2">
      <c r="A17" s="8">
        <v>14</v>
      </c>
      <c r="B17" s="15"/>
      <c r="C17" s="15" t="s">
        <v>13</v>
      </c>
      <c r="D17" s="30">
        <v>914067</v>
      </c>
      <c r="E17" s="30">
        <v>845183</v>
      </c>
      <c r="F17" s="30">
        <v>590164</v>
      </c>
      <c r="G17" s="30">
        <v>773785.91</v>
      </c>
      <c r="I17" s="8"/>
      <c r="J17" s="9"/>
      <c r="K17" s="9"/>
      <c r="L17" s="9"/>
      <c r="M17" s="9"/>
      <c r="N17" s="9"/>
      <c r="O17" s="10"/>
      <c r="P17" s="9"/>
    </row>
    <row r="18" spans="1:16" x14ac:dyDescent="0.2">
      <c r="A18" s="8"/>
      <c r="B18" s="9"/>
      <c r="C18" s="55" t="s">
        <v>627</v>
      </c>
      <c r="D18" s="58">
        <f>SUM(D10:D17)</f>
        <v>392468739.00000006</v>
      </c>
      <c r="E18" s="58">
        <f t="shared" ref="E18:G18" si="0">SUM(E10:E17)</f>
        <v>350903587.69999999</v>
      </c>
      <c r="F18" s="58">
        <f t="shared" si="0"/>
        <v>259290987.94</v>
      </c>
      <c r="G18" s="58">
        <f t="shared" si="0"/>
        <v>330060575.05000001</v>
      </c>
      <c r="I18" s="8"/>
      <c r="J18" s="9"/>
      <c r="K18" s="9"/>
      <c r="L18" s="9"/>
      <c r="M18" s="9"/>
      <c r="N18" s="9"/>
      <c r="O18" s="10"/>
      <c r="P18" s="9"/>
    </row>
    <row r="19" spans="1:16" x14ac:dyDescent="0.2">
      <c r="A19" s="8">
        <v>15</v>
      </c>
      <c r="B19" s="9"/>
      <c r="C19" s="9"/>
      <c r="D19" s="3"/>
      <c r="E19" s="3"/>
      <c r="G19" s="3"/>
      <c r="I19" s="8"/>
      <c r="J19" s="9"/>
      <c r="K19" s="9"/>
      <c r="L19" s="9"/>
      <c r="M19" s="9"/>
      <c r="N19" s="9"/>
      <c r="O19" s="10"/>
      <c r="P19" s="9"/>
    </row>
    <row r="20" spans="1:16" x14ac:dyDescent="0.2">
      <c r="A20" s="8">
        <v>16</v>
      </c>
      <c r="B20" s="9" t="s">
        <v>41</v>
      </c>
      <c r="C20" s="9" t="s">
        <v>12</v>
      </c>
      <c r="D20" s="36">
        <v>359859634.80000001</v>
      </c>
      <c r="E20" s="36">
        <v>356926479.19999999</v>
      </c>
      <c r="F20" s="2">
        <v>318315500</v>
      </c>
      <c r="G20" s="36">
        <v>343974888.42000002</v>
      </c>
      <c r="I20" s="8"/>
      <c r="J20" s="9"/>
      <c r="K20" s="9"/>
      <c r="L20" s="9"/>
      <c r="M20" s="9"/>
      <c r="N20" s="9"/>
      <c r="O20" s="10"/>
      <c r="P20" s="9"/>
    </row>
    <row r="21" spans="1:16" x14ac:dyDescent="0.2">
      <c r="A21" s="8">
        <v>17</v>
      </c>
      <c r="B21" s="9"/>
      <c r="C21" s="9" t="s">
        <v>34</v>
      </c>
      <c r="D21" s="36">
        <v>71987734.900000006</v>
      </c>
      <c r="E21" s="36">
        <v>73294913.900000006</v>
      </c>
      <c r="F21" s="2">
        <v>68596590</v>
      </c>
      <c r="G21" s="36">
        <v>71243461.209999993</v>
      </c>
      <c r="I21" s="8"/>
      <c r="J21" s="9"/>
      <c r="K21" s="9"/>
      <c r="L21" s="9"/>
      <c r="M21" s="9"/>
      <c r="N21" s="9"/>
      <c r="O21" s="10"/>
      <c r="P21" s="9"/>
    </row>
    <row r="22" spans="1:16" x14ac:dyDescent="0.2">
      <c r="A22" s="8">
        <v>18</v>
      </c>
      <c r="B22" s="9"/>
      <c r="C22" s="9" t="s">
        <v>35</v>
      </c>
      <c r="D22" s="36">
        <v>130096309.3</v>
      </c>
      <c r="E22" s="36">
        <v>150341539.19999999</v>
      </c>
      <c r="F22" s="2">
        <v>128361700</v>
      </c>
      <c r="G22" s="36">
        <v>136707240.34</v>
      </c>
      <c r="I22" s="8"/>
      <c r="J22" s="9"/>
      <c r="K22" s="9"/>
      <c r="L22" s="9"/>
      <c r="M22" s="9"/>
      <c r="N22" s="9"/>
      <c r="O22" s="10"/>
      <c r="P22" s="9"/>
    </row>
    <row r="23" spans="1:16" x14ac:dyDescent="0.2">
      <c r="A23" s="8">
        <v>19</v>
      </c>
      <c r="B23" s="9"/>
      <c r="C23" s="9" t="s">
        <v>36</v>
      </c>
      <c r="D23" s="36">
        <v>48239330.100000001</v>
      </c>
      <c r="E23" s="36">
        <v>48804353.299999997</v>
      </c>
      <c r="F23" s="2">
        <v>43633030</v>
      </c>
      <c r="G23" s="36">
        <v>46796018.310000002</v>
      </c>
      <c r="I23" s="8"/>
      <c r="J23" s="9"/>
      <c r="K23" s="9"/>
      <c r="L23" s="9"/>
      <c r="M23" s="9"/>
      <c r="N23" s="9"/>
      <c r="O23" s="10"/>
      <c r="P23" s="9"/>
    </row>
    <row r="24" spans="1:16" x14ac:dyDescent="0.2">
      <c r="A24" s="8">
        <v>20</v>
      </c>
      <c r="B24" s="15"/>
      <c r="C24" s="15" t="s">
        <v>37</v>
      </c>
      <c r="D24" s="37">
        <v>72987552.200000003</v>
      </c>
      <c r="E24" s="37">
        <v>81676547.599999994</v>
      </c>
      <c r="F24" s="30">
        <v>72823610</v>
      </c>
      <c r="G24" s="37">
        <v>76032214.25</v>
      </c>
      <c r="I24" s="8"/>
      <c r="J24" s="9"/>
      <c r="K24" s="9"/>
      <c r="L24" s="9"/>
      <c r="M24" s="9"/>
      <c r="N24" s="9"/>
      <c r="O24" s="10"/>
      <c r="P24" s="9"/>
    </row>
    <row r="25" spans="1:16" x14ac:dyDescent="0.2">
      <c r="A25" s="8"/>
      <c r="B25" s="9"/>
      <c r="C25" s="55" t="s">
        <v>627</v>
      </c>
      <c r="D25" s="55">
        <f>SUM(D20:D24)</f>
        <v>683170561.30000007</v>
      </c>
      <c r="E25" s="55">
        <f t="shared" ref="E25:G25" si="1">SUM(E20:E24)</f>
        <v>711043833.19999993</v>
      </c>
      <c r="F25" s="55">
        <f t="shared" si="1"/>
        <v>631730430</v>
      </c>
      <c r="G25" s="55">
        <f t="shared" si="1"/>
        <v>674753822.52999997</v>
      </c>
      <c r="I25" s="8"/>
      <c r="J25" s="9"/>
      <c r="K25" s="9"/>
      <c r="L25" s="9"/>
      <c r="M25" s="9"/>
      <c r="N25" s="9"/>
      <c r="O25" s="10"/>
      <c r="P25" s="9"/>
    </row>
    <row r="26" spans="1:16" x14ac:dyDescent="0.2">
      <c r="A26" s="8">
        <v>22</v>
      </c>
      <c r="B26" s="9"/>
      <c r="C26" s="9"/>
      <c r="D26" s="3"/>
      <c r="E26" s="3"/>
      <c r="G26" s="3"/>
      <c r="I26" s="8"/>
      <c r="J26" s="9"/>
      <c r="K26" s="9"/>
      <c r="L26" s="9"/>
      <c r="M26" s="9"/>
      <c r="N26" s="9"/>
      <c r="O26" s="10"/>
      <c r="P26" s="9"/>
    </row>
    <row r="27" spans="1:16" x14ac:dyDescent="0.2">
      <c r="A27" s="8">
        <v>23</v>
      </c>
      <c r="B27" s="9" t="s">
        <v>42</v>
      </c>
      <c r="C27" s="9" t="s">
        <v>28</v>
      </c>
      <c r="D27" s="2">
        <v>35393890.600000001</v>
      </c>
      <c r="E27" s="2">
        <v>40408800.899999999</v>
      </c>
      <c r="F27" s="2">
        <v>39950390</v>
      </c>
      <c r="G27" s="2">
        <v>38812252.689999998</v>
      </c>
      <c r="I27" s="8"/>
      <c r="J27" s="9"/>
      <c r="K27" s="9"/>
      <c r="L27" s="9"/>
      <c r="M27" s="9"/>
      <c r="N27" s="9"/>
      <c r="O27" s="10"/>
      <c r="P27" s="9"/>
    </row>
    <row r="28" spans="1:16" x14ac:dyDescent="0.2">
      <c r="A28" s="8">
        <v>24</v>
      </c>
      <c r="B28" s="9"/>
      <c r="C28" s="9" t="s">
        <v>15</v>
      </c>
      <c r="D28" s="2">
        <v>590588396.89999998</v>
      </c>
      <c r="E28" s="2">
        <v>649930201.5</v>
      </c>
      <c r="F28" s="2">
        <v>671824300</v>
      </c>
      <c r="G28" s="2">
        <v>640794715.10000002</v>
      </c>
      <c r="I28" s="8"/>
      <c r="J28" s="9"/>
      <c r="K28" s="9"/>
      <c r="L28" s="9"/>
      <c r="M28" s="9"/>
      <c r="N28" s="9"/>
      <c r="O28" s="10"/>
      <c r="P28" s="9"/>
    </row>
    <row r="29" spans="1:16" x14ac:dyDescent="0.2">
      <c r="A29" s="8">
        <v>25</v>
      </c>
      <c r="B29" s="9"/>
      <c r="C29" s="9" t="s">
        <v>9</v>
      </c>
      <c r="D29" s="2">
        <v>285707209.19999999</v>
      </c>
      <c r="E29" s="2">
        <v>343516649.30000001</v>
      </c>
      <c r="F29" s="2">
        <v>373229300</v>
      </c>
      <c r="G29" s="2">
        <v>337611321.80000001</v>
      </c>
      <c r="I29" s="8"/>
      <c r="J29" s="9"/>
      <c r="K29" s="9"/>
      <c r="L29" s="9"/>
      <c r="M29" s="9"/>
      <c r="N29" s="9"/>
      <c r="O29" s="10"/>
      <c r="P29" s="9"/>
    </row>
    <row r="30" spans="1:16" x14ac:dyDescent="0.2">
      <c r="A30" s="8">
        <v>26</v>
      </c>
      <c r="B30" s="9"/>
      <c r="C30" s="9" t="s">
        <v>16</v>
      </c>
      <c r="D30" s="2">
        <v>67111845.099999994</v>
      </c>
      <c r="E30" s="2">
        <v>88962284.599999994</v>
      </c>
      <c r="F30" s="2">
        <v>114629200</v>
      </c>
      <c r="G30" s="2">
        <v>91886044.989999995</v>
      </c>
      <c r="I30" s="8"/>
      <c r="J30" s="9"/>
      <c r="K30" s="9"/>
      <c r="L30" s="9"/>
      <c r="M30" s="9"/>
      <c r="N30" s="9"/>
      <c r="O30" s="10"/>
      <c r="P30" s="9"/>
    </row>
    <row r="31" spans="1:16" x14ac:dyDescent="0.2">
      <c r="A31" s="8">
        <v>27</v>
      </c>
      <c r="B31" s="15"/>
      <c r="C31" s="15" t="s">
        <v>14</v>
      </c>
      <c r="D31" s="30">
        <v>34761496.200000003</v>
      </c>
      <c r="E31" s="30">
        <v>44769553.200000003</v>
      </c>
      <c r="F31" s="30">
        <v>51777360</v>
      </c>
      <c r="G31" s="30">
        <v>44412898.170000002</v>
      </c>
      <c r="I31" s="8"/>
      <c r="J31" s="9"/>
      <c r="K31" s="9"/>
      <c r="L31" s="9"/>
      <c r="M31" s="9"/>
      <c r="N31" s="9"/>
      <c r="O31" s="10"/>
      <c r="P31" s="9"/>
    </row>
    <row r="32" spans="1:16" x14ac:dyDescent="0.2">
      <c r="A32" s="8"/>
      <c r="B32" s="9"/>
      <c r="C32" s="55" t="s">
        <v>627</v>
      </c>
      <c r="D32" s="58">
        <f>SUM(D27:D31)</f>
        <v>1013562838.0000001</v>
      </c>
      <c r="E32" s="58">
        <f t="shared" ref="E32:G32" si="2">SUM(E27:E31)</f>
        <v>1167587489.5</v>
      </c>
      <c r="F32" s="58">
        <f t="shared" si="2"/>
        <v>1251410550</v>
      </c>
      <c r="G32" s="58">
        <f t="shared" si="2"/>
        <v>1153517232.75</v>
      </c>
      <c r="I32" s="8"/>
      <c r="J32" s="9"/>
      <c r="K32" s="9"/>
      <c r="L32" s="9"/>
      <c r="M32" s="9"/>
      <c r="N32" s="9"/>
      <c r="O32" s="10"/>
      <c r="P32" s="9"/>
    </row>
    <row r="33" spans="1:16" x14ac:dyDescent="0.2">
      <c r="A33" s="8">
        <v>28</v>
      </c>
      <c r="B33" s="9"/>
      <c r="C33" s="9"/>
      <c r="D33" s="3"/>
      <c r="E33" s="3"/>
      <c r="G33" s="3"/>
      <c r="I33" s="8"/>
      <c r="J33" s="9"/>
      <c r="K33" s="9"/>
      <c r="L33" s="9"/>
      <c r="M33" s="9"/>
      <c r="N33" s="9"/>
      <c r="O33" s="10"/>
      <c r="P33" s="9"/>
    </row>
    <row r="34" spans="1:16" x14ac:dyDescent="0.2">
      <c r="A34" s="8">
        <v>29</v>
      </c>
      <c r="B34" s="9" t="s">
        <v>43</v>
      </c>
      <c r="C34" s="9" t="s">
        <v>29</v>
      </c>
      <c r="D34" s="2">
        <v>27662922.399999999</v>
      </c>
      <c r="E34" s="2">
        <v>34160897.600000001</v>
      </c>
      <c r="F34" s="2">
        <v>39078410</v>
      </c>
      <c r="G34" s="2">
        <v>34060586.490000002</v>
      </c>
      <c r="I34" s="8"/>
      <c r="J34" s="9"/>
      <c r="K34" s="9"/>
      <c r="L34" s="9"/>
      <c r="M34" s="9"/>
      <c r="N34" s="9"/>
      <c r="O34" s="10"/>
      <c r="P34" s="9"/>
    </row>
    <row r="35" spans="1:16" x14ac:dyDescent="0.2">
      <c r="A35" s="8">
        <v>30</v>
      </c>
      <c r="B35" s="9"/>
      <c r="C35" s="9" t="s">
        <v>10</v>
      </c>
      <c r="D35" s="2">
        <v>14390388.1</v>
      </c>
      <c r="E35" s="2">
        <v>22751997</v>
      </c>
      <c r="F35" s="2">
        <v>35107010</v>
      </c>
      <c r="G35" s="2">
        <v>24775470.32</v>
      </c>
      <c r="I35" s="8"/>
      <c r="J35" s="9"/>
      <c r="K35" s="9"/>
      <c r="L35" s="9"/>
      <c r="M35" s="9"/>
      <c r="N35" s="9"/>
      <c r="O35" s="10"/>
      <c r="P35" s="9"/>
    </row>
    <row r="36" spans="1:16" x14ac:dyDescent="0.2">
      <c r="A36" s="8">
        <v>31</v>
      </c>
      <c r="B36" s="9"/>
      <c r="C36" s="9" t="s">
        <v>30</v>
      </c>
      <c r="D36" s="2">
        <v>96844976.5</v>
      </c>
      <c r="E36" s="2">
        <v>129520001.40000001</v>
      </c>
      <c r="F36" s="2">
        <v>157302900</v>
      </c>
      <c r="G36" s="2">
        <v>130106748.5</v>
      </c>
      <c r="I36" s="8"/>
      <c r="J36" s="9"/>
      <c r="K36" s="9"/>
      <c r="L36" s="9"/>
      <c r="M36" s="9"/>
      <c r="N36" s="9"/>
      <c r="O36" s="10"/>
      <c r="P36" s="9"/>
    </row>
    <row r="37" spans="1:16" x14ac:dyDescent="0.2">
      <c r="A37" s="8">
        <v>32</v>
      </c>
      <c r="B37" s="9"/>
      <c r="C37" s="9" t="s">
        <v>11</v>
      </c>
      <c r="D37" s="2">
        <v>43291086.299999997</v>
      </c>
      <c r="E37" s="2">
        <v>64406956.600000001</v>
      </c>
      <c r="F37" s="2">
        <v>97235220</v>
      </c>
      <c r="G37" s="2">
        <v>70098230.180000007</v>
      </c>
      <c r="I37" s="8"/>
      <c r="J37" s="9"/>
      <c r="K37" s="9"/>
      <c r="L37" s="9"/>
      <c r="M37" s="9"/>
      <c r="N37" s="9"/>
      <c r="O37" s="10"/>
      <c r="P37" s="9"/>
    </row>
    <row r="38" spans="1:16" x14ac:dyDescent="0.2">
      <c r="A38" s="8">
        <v>33</v>
      </c>
      <c r="B38" s="9"/>
      <c r="C38" s="9" t="s">
        <v>31</v>
      </c>
      <c r="D38" s="2">
        <v>1443449</v>
      </c>
      <c r="E38" s="2">
        <v>2614460.7999999998</v>
      </c>
      <c r="F38" s="2">
        <v>6363750</v>
      </c>
      <c r="G38" s="2">
        <v>3618917.84</v>
      </c>
      <c r="I38" s="8"/>
      <c r="J38" s="9"/>
      <c r="K38" s="9"/>
      <c r="L38" s="9"/>
      <c r="M38" s="9"/>
      <c r="N38" s="9"/>
      <c r="O38" s="10"/>
      <c r="P38" s="9"/>
    </row>
    <row r="39" spans="1:16" x14ac:dyDescent="0.2">
      <c r="A39" s="8">
        <v>34</v>
      </c>
      <c r="B39" s="9"/>
      <c r="C39" s="9" t="s">
        <v>32</v>
      </c>
      <c r="D39" s="2">
        <v>4307582.5</v>
      </c>
      <c r="E39" s="2">
        <v>5888243.7999999998</v>
      </c>
      <c r="F39" s="2">
        <v>6557672</v>
      </c>
      <c r="G39" s="2">
        <v>5675707.75</v>
      </c>
      <c r="I39" s="8"/>
      <c r="J39" s="9"/>
      <c r="K39" s="9"/>
      <c r="L39" s="9"/>
      <c r="M39" s="9"/>
      <c r="N39" s="9"/>
      <c r="O39" s="10"/>
      <c r="P39" s="9"/>
    </row>
    <row r="40" spans="1:16" x14ac:dyDescent="0.2">
      <c r="A40" s="8">
        <v>35</v>
      </c>
      <c r="B40" s="9"/>
      <c r="C40" s="9" t="s">
        <v>33</v>
      </c>
      <c r="D40" s="2">
        <v>6591602.2999999998</v>
      </c>
      <c r="E40" s="2">
        <v>8504303.6999999993</v>
      </c>
      <c r="F40" s="2">
        <v>9737246</v>
      </c>
      <c r="G40" s="2">
        <v>8398153.9800000004</v>
      </c>
      <c r="I40" s="8"/>
      <c r="J40" s="9"/>
      <c r="K40" s="9"/>
      <c r="L40" s="9"/>
      <c r="M40" s="9"/>
      <c r="N40" s="9"/>
      <c r="O40" s="10"/>
      <c r="P40" s="9"/>
    </row>
    <row r="41" spans="1:16" x14ac:dyDescent="0.2">
      <c r="A41" s="8">
        <v>36</v>
      </c>
      <c r="B41" s="15"/>
      <c r="C41" s="15" t="s">
        <v>13</v>
      </c>
      <c r="D41" s="30">
        <v>1417097.2</v>
      </c>
      <c r="E41" s="30">
        <v>1725451.1</v>
      </c>
      <c r="F41" s="30">
        <v>1972869</v>
      </c>
      <c r="G41" s="30">
        <v>1725713.63</v>
      </c>
      <c r="I41" s="8"/>
      <c r="J41" s="9"/>
      <c r="K41" s="9"/>
      <c r="L41" s="9"/>
      <c r="M41" s="9"/>
      <c r="N41" s="9"/>
      <c r="O41" s="10"/>
      <c r="P41" s="9"/>
    </row>
    <row r="42" spans="1:16" x14ac:dyDescent="0.2">
      <c r="A42" s="8"/>
      <c r="B42" s="9"/>
      <c r="C42" s="55" t="s">
        <v>627</v>
      </c>
      <c r="D42" s="58">
        <f>SUM(D34:D41)</f>
        <v>195949104.30000001</v>
      </c>
      <c r="E42" s="58">
        <f t="shared" ref="E42:G42" si="3">SUM(E34:E41)</f>
        <v>269572312</v>
      </c>
      <c r="F42" s="58">
        <f t="shared" si="3"/>
        <v>353355077</v>
      </c>
      <c r="G42" s="58">
        <f t="shared" si="3"/>
        <v>278459528.69</v>
      </c>
      <c r="I42" s="8"/>
      <c r="J42" s="9"/>
      <c r="K42" s="9"/>
      <c r="L42" s="9"/>
      <c r="M42" s="9"/>
      <c r="N42" s="9"/>
      <c r="O42" s="10"/>
      <c r="P42" s="9"/>
    </row>
    <row r="43" spans="1:16" x14ac:dyDescent="0.2">
      <c r="A43" s="8">
        <v>37</v>
      </c>
      <c r="B43" s="9"/>
      <c r="C43" s="9"/>
      <c r="D43" s="3"/>
      <c r="E43" s="3"/>
      <c r="G43" s="3"/>
      <c r="I43" s="8"/>
      <c r="J43" s="9"/>
      <c r="K43" s="9"/>
      <c r="L43" s="9"/>
      <c r="M43" s="9"/>
      <c r="N43" s="9"/>
      <c r="O43" s="10"/>
      <c r="P43" s="9"/>
    </row>
    <row r="44" spans="1:16" x14ac:dyDescent="0.2">
      <c r="A44" s="8">
        <v>38</v>
      </c>
      <c r="B44" s="9" t="s">
        <v>44</v>
      </c>
      <c r="C44" s="9" t="s">
        <v>12</v>
      </c>
      <c r="D44" s="2">
        <v>291007311</v>
      </c>
      <c r="E44" s="2">
        <v>320390936.60000002</v>
      </c>
      <c r="F44" s="2">
        <v>361271100</v>
      </c>
      <c r="G44" s="2">
        <v>326595666.33999997</v>
      </c>
      <c r="I44" s="8"/>
      <c r="J44" s="9"/>
      <c r="K44" s="9"/>
      <c r="L44" s="9"/>
      <c r="M44" s="9"/>
      <c r="N44" s="9"/>
      <c r="O44" s="10"/>
      <c r="P44" s="9"/>
    </row>
    <row r="45" spans="1:16" x14ac:dyDescent="0.2">
      <c r="A45" s="8">
        <v>39</v>
      </c>
      <c r="B45" s="9"/>
      <c r="C45" s="9" t="s">
        <v>34</v>
      </c>
      <c r="D45" s="2">
        <v>22929191.399999999</v>
      </c>
      <c r="E45" s="2">
        <v>26874975.699999999</v>
      </c>
      <c r="F45" s="2">
        <v>30106710</v>
      </c>
      <c r="G45" s="2">
        <v>26901800</v>
      </c>
      <c r="I45" s="8"/>
      <c r="J45" s="9"/>
      <c r="K45" s="9"/>
      <c r="L45" s="9"/>
      <c r="M45" s="9"/>
      <c r="N45" s="9"/>
      <c r="O45" s="10"/>
      <c r="P45" s="9"/>
    </row>
    <row r="46" spans="1:16" x14ac:dyDescent="0.2">
      <c r="A46" s="8">
        <v>40</v>
      </c>
      <c r="B46" s="9"/>
      <c r="C46" s="9" t="s">
        <v>35</v>
      </c>
      <c r="D46" s="2">
        <v>627346409.20000005</v>
      </c>
      <c r="E46" s="2">
        <v>657227474.29999995</v>
      </c>
      <c r="F46" s="2">
        <v>654439800</v>
      </c>
      <c r="G46" s="2">
        <v>647694423.51999998</v>
      </c>
      <c r="I46" s="8"/>
      <c r="J46" s="9"/>
      <c r="K46" s="9"/>
      <c r="L46" s="9"/>
      <c r="M46" s="9"/>
      <c r="N46" s="9"/>
      <c r="O46" s="10"/>
      <c r="P46" s="9"/>
    </row>
    <row r="47" spans="1:16" x14ac:dyDescent="0.2">
      <c r="A47" s="8">
        <v>41</v>
      </c>
      <c r="B47" s="9"/>
      <c r="C47" s="9" t="s">
        <v>36</v>
      </c>
      <c r="D47" s="2">
        <v>6493774.7999999998</v>
      </c>
      <c r="E47" s="2">
        <v>9083041.4000000004</v>
      </c>
      <c r="F47" s="2">
        <v>13723580</v>
      </c>
      <c r="G47" s="2">
        <v>10000584.619999999</v>
      </c>
      <c r="I47" s="8"/>
      <c r="J47" s="9"/>
      <c r="K47" s="9"/>
      <c r="L47" s="9"/>
      <c r="M47" s="9"/>
      <c r="N47" s="9"/>
      <c r="O47" s="10"/>
      <c r="P47" s="9"/>
    </row>
    <row r="48" spans="1:16" x14ac:dyDescent="0.2">
      <c r="A48" s="8">
        <v>42</v>
      </c>
      <c r="B48" s="15"/>
      <c r="C48" s="15" t="s">
        <v>37</v>
      </c>
      <c r="D48" s="30">
        <v>136717911.69999999</v>
      </c>
      <c r="E48" s="30">
        <v>145876337.69999999</v>
      </c>
      <c r="F48" s="30">
        <v>146683700</v>
      </c>
      <c r="G48" s="30">
        <v>143547980.69</v>
      </c>
      <c r="I48" s="8"/>
      <c r="J48" s="9"/>
      <c r="K48" s="9"/>
      <c r="L48" s="9"/>
      <c r="M48" s="9"/>
      <c r="N48" s="9"/>
      <c r="O48" s="10"/>
      <c r="P48" s="9"/>
    </row>
    <row r="49" spans="1:16" x14ac:dyDescent="0.2">
      <c r="A49" s="8"/>
      <c r="B49" s="9"/>
      <c r="C49" s="9" t="s">
        <v>627</v>
      </c>
      <c r="D49" s="2">
        <f>SUM(D44:D48)</f>
        <v>1084494598.0999999</v>
      </c>
      <c r="E49" s="2">
        <f t="shared" ref="E49:G49" si="4">SUM(E44:E48)</f>
        <v>1159452765.6999998</v>
      </c>
      <c r="F49" s="2">
        <f t="shared" si="4"/>
        <v>1206224890</v>
      </c>
      <c r="G49" s="2">
        <f t="shared" si="4"/>
        <v>1154740455.1699998</v>
      </c>
      <c r="I49" s="8"/>
      <c r="J49" s="9"/>
      <c r="K49" s="9"/>
      <c r="L49" s="9"/>
      <c r="M49" s="9"/>
      <c r="N49" s="9"/>
      <c r="O49" s="10"/>
      <c r="P49" s="9"/>
    </row>
    <row r="50" spans="1:16" x14ac:dyDescent="0.2">
      <c r="A50" s="8">
        <v>44</v>
      </c>
      <c r="B50" s="9"/>
      <c r="C50" s="9"/>
      <c r="D50" s="3"/>
      <c r="E50" s="3"/>
      <c r="G50" s="3"/>
      <c r="I50" s="8"/>
      <c r="J50" s="9"/>
      <c r="K50" s="9"/>
      <c r="L50" s="9"/>
      <c r="M50" s="9"/>
      <c r="N50" s="9"/>
      <c r="O50" s="10"/>
      <c r="P50" s="9"/>
    </row>
    <row r="51" spans="1:16" x14ac:dyDescent="0.2">
      <c r="A51" s="8">
        <v>45</v>
      </c>
      <c r="B51" s="9" t="s">
        <v>45</v>
      </c>
      <c r="C51" s="9" t="s">
        <v>28</v>
      </c>
      <c r="D51" s="2">
        <v>14425776.5</v>
      </c>
      <c r="E51" s="2">
        <v>14724235</v>
      </c>
      <c r="F51" s="2">
        <v>14615160</v>
      </c>
      <c r="G51" s="2">
        <v>14310332.57</v>
      </c>
      <c r="I51" s="8"/>
      <c r="J51" s="9"/>
      <c r="K51" s="9"/>
      <c r="L51" s="9"/>
      <c r="M51" s="9"/>
      <c r="N51" s="9"/>
      <c r="O51" s="10"/>
      <c r="P51" s="9"/>
    </row>
    <row r="52" spans="1:16" x14ac:dyDescent="0.2">
      <c r="A52" s="8">
        <v>46</v>
      </c>
      <c r="B52" s="9"/>
      <c r="C52" s="9" t="s">
        <v>15</v>
      </c>
      <c r="D52" s="2">
        <v>81032273.900000006</v>
      </c>
      <c r="E52" s="2">
        <v>86486250.900000006</v>
      </c>
      <c r="F52" s="2">
        <v>84483710</v>
      </c>
      <c r="G52" s="2">
        <v>78981273.980000004</v>
      </c>
      <c r="I52" s="8"/>
      <c r="J52" s="9"/>
      <c r="K52" s="9"/>
      <c r="L52" s="9"/>
      <c r="M52" s="9"/>
      <c r="N52" s="9"/>
      <c r="O52" s="10"/>
      <c r="P52" s="9"/>
    </row>
    <row r="53" spans="1:16" x14ac:dyDescent="0.2">
      <c r="A53" s="8">
        <v>47</v>
      </c>
      <c r="B53" s="9"/>
      <c r="C53" s="9" t="s">
        <v>9</v>
      </c>
      <c r="D53" s="2">
        <v>21544393.800000001</v>
      </c>
      <c r="E53" s="2">
        <v>23851648</v>
      </c>
      <c r="F53" s="2">
        <v>22379200</v>
      </c>
      <c r="G53" s="2">
        <v>21215466.73</v>
      </c>
      <c r="I53" s="8"/>
      <c r="J53" s="9"/>
      <c r="K53" s="9"/>
      <c r="L53" s="9"/>
      <c r="M53" s="9"/>
      <c r="N53" s="9"/>
      <c r="O53" s="10"/>
      <c r="P53" s="9"/>
    </row>
    <row r="54" spans="1:16" x14ac:dyDescent="0.2">
      <c r="A54" s="8">
        <v>48</v>
      </c>
      <c r="B54" s="9"/>
      <c r="C54" s="9" t="s">
        <v>16</v>
      </c>
      <c r="D54" s="2">
        <v>22826815.399999999</v>
      </c>
      <c r="E54" s="2">
        <v>23892728.300000001</v>
      </c>
      <c r="F54" s="2">
        <v>23601430</v>
      </c>
      <c r="G54" s="2">
        <v>22035205.050000001</v>
      </c>
      <c r="I54" s="8"/>
      <c r="J54" s="9"/>
      <c r="K54" s="9"/>
      <c r="L54" s="9"/>
      <c r="M54" s="9"/>
      <c r="N54" s="9"/>
      <c r="O54" s="10"/>
      <c r="P54" s="9"/>
    </row>
    <row r="55" spans="1:16" x14ac:dyDescent="0.2">
      <c r="A55" s="8">
        <v>49</v>
      </c>
      <c r="B55" s="15"/>
      <c r="C55" s="15" t="s">
        <v>14</v>
      </c>
      <c r="D55" s="30">
        <v>4737928</v>
      </c>
      <c r="E55" s="30">
        <v>5017691.8</v>
      </c>
      <c r="F55" s="30">
        <v>5129491</v>
      </c>
      <c r="G55" s="30">
        <v>4669082.99</v>
      </c>
      <c r="I55" s="8"/>
      <c r="J55" s="9"/>
      <c r="K55" s="9"/>
      <c r="L55" s="9"/>
      <c r="M55" s="9"/>
      <c r="N55" s="9"/>
      <c r="O55" s="10"/>
      <c r="P55" s="9"/>
    </row>
    <row r="56" spans="1:16" x14ac:dyDescent="0.2">
      <c r="A56" s="8"/>
      <c r="B56" s="9"/>
      <c r="C56" s="55" t="s">
        <v>627</v>
      </c>
      <c r="D56" s="58">
        <f>SUM(D51:D55)</f>
        <v>144567187.59999999</v>
      </c>
      <c r="E56" s="58">
        <f t="shared" ref="E56:G56" si="5">SUM(E51:E55)</f>
        <v>153972554.00000003</v>
      </c>
      <c r="F56" s="58">
        <f t="shared" si="5"/>
        <v>150208991</v>
      </c>
      <c r="G56" s="58">
        <f t="shared" si="5"/>
        <v>141211361.32000002</v>
      </c>
      <c r="I56" s="8"/>
      <c r="J56" s="9"/>
      <c r="K56" s="9"/>
      <c r="L56" s="9"/>
      <c r="M56" s="9"/>
      <c r="N56" s="9"/>
      <c r="O56" s="10"/>
      <c r="P56" s="9"/>
    </row>
    <row r="57" spans="1:16" x14ac:dyDescent="0.2">
      <c r="A57" s="8">
        <v>50</v>
      </c>
      <c r="B57" s="9"/>
      <c r="C57" s="9"/>
      <c r="D57" s="3"/>
      <c r="E57" s="3"/>
      <c r="G57" s="3"/>
      <c r="I57" s="8"/>
      <c r="J57" s="9"/>
      <c r="K57" s="9"/>
      <c r="L57" s="9"/>
      <c r="M57" s="9"/>
      <c r="N57" s="9"/>
      <c r="O57" s="10"/>
      <c r="P57" s="9"/>
    </row>
    <row r="58" spans="1:16" x14ac:dyDescent="0.2">
      <c r="A58" s="8">
        <v>51</v>
      </c>
      <c r="B58" s="9" t="s">
        <v>46</v>
      </c>
      <c r="C58" s="9" t="s">
        <v>29</v>
      </c>
      <c r="D58" s="2">
        <v>106640493.09999999</v>
      </c>
      <c r="E58" s="2">
        <v>118715233.7</v>
      </c>
      <c r="F58" s="2">
        <v>116684800</v>
      </c>
      <c r="G58" s="2">
        <v>104566194.3</v>
      </c>
      <c r="I58" s="8"/>
      <c r="J58" s="9"/>
      <c r="K58" s="9"/>
      <c r="L58" s="9"/>
      <c r="M58" s="9"/>
      <c r="N58" s="9"/>
      <c r="O58" s="10"/>
      <c r="P58" s="9"/>
    </row>
    <row r="59" spans="1:16" x14ac:dyDescent="0.2">
      <c r="A59" s="8">
        <v>52</v>
      </c>
      <c r="B59" s="9"/>
      <c r="C59" s="9" t="s">
        <v>10</v>
      </c>
      <c r="D59" s="2">
        <v>246640699.90000001</v>
      </c>
      <c r="E59" s="2">
        <v>256088976</v>
      </c>
      <c r="F59" s="2">
        <v>251575400</v>
      </c>
      <c r="G59" s="2">
        <v>242121897.99000001</v>
      </c>
      <c r="I59" s="8"/>
      <c r="J59" s="9"/>
      <c r="K59" s="9"/>
      <c r="L59" s="9"/>
      <c r="M59" s="9"/>
      <c r="N59" s="9"/>
      <c r="O59" s="10"/>
      <c r="P59" s="9"/>
    </row>
    <row r="60" spans="1:16" x14ac:dyDescent="0.2">
      <c r="A60" s="8">
        <v>53</v>
      </c>
      <c r="B60" s="9"/>
      <c r="C60" s="9" t="s">
        <v>30</v>
      </c>
      <c r="D60" s="2">
        <v>145782654.90000001</v>
      </c>
      <c r="E60" s="2">
        <v>150392752</v>
      </c>
      <c r="F60" s="2">
        <v>148546700</v>
      </c>
      <c r="G60" s="2">
        <v>144486768.44999999</v>
      </c>
      <c r="I60" s="8"/>
      <c r="J60" s="9"/>
      <c r="K60" s="9"/>
      <c r="L60" s="9"/>
      <c r="M60" s="9"/>
      <c r="N60" s="9"/>
      <c r="O60" s="10"/>
      <c r="P60" s="9"/>
    </row>
    <row r="61" spans="1:16" x14ac:dyDescent="0.2">
      <c r="A61" s="8">
        <v>54</v>
      </c>
      <c r="B61" s="9"/>
      <c r="C61" s="9" t="s">
        <v>11</v>
      </c>
      <c r="D61" s="2">
        <v>53633968.799999997</v>
      </c>
      <c r="E61" s="2">
        <v>55975458.399999999</v>
      </c>
      <c r="F61" s="2">
        <v>55340520</v>
      </c>
      <c r="G61" s="2">
        <v>53056790.850000001</v>
      </c>
      <c r="I61" s="8"/>
      <c r="J61" s="9"/>
      <c r="K61" s="9"/>
      <c r="L61" s="9"/>
      <c r="M61" s="9"/>
      <c r="N61" s="9"/>
      <c r="O61" s="10"/>
      <c r="P61" s="9"/>
    </row>
    <row r="62" spans="1:16" x14ac:dyDescent="0.2">
      <c r="A62" s="8"/>
      <c r="B62" s="9"/>
      <c r="C62" s="9" t="s">
        <v>31</v>
      </c>
      <c r="D62" s="2">
        <v>74330.2</v>
      </c>
      <c r="E62" s="2">
        <v>122023</v>
      </c>
      <c r="F62" s="2">
        <v>102399.6</v>
      </c>
      <c r="G62" s="2">
        <v>69540.66</v>
      </c>
      <c r="I62" s="8"/>
      <c r="O62"/>
    </row>
    <row r="63" spans="1:16" x14ac:dyDescent="0.2">
      <c r="B63" s="9"/>
      <c r="C63" s="9" t="s">
        <v>32</v>
      </c>
      <c r="D63" s="2">
        <v>11541676.800000001</v>
      </c>
      <c r="E63" s="2">
        <v>11983270.6</v>
      </c>
      <c r="F63" s="2">
        <v>11917570</v>
      </c>
      <c r="G63" s="2">
        <v>11454603.02</v>
      </c>
      <c r="I63" s="36"/>
      <c r="J63" s="28"/>
      <c r="K63" s="28"/>
      <c r="L63" s="28"/>
      <c r="M63" s="28"/>
      <c r="N63" s="28"/>
      <c r="O63" s="29"/>
      <c r="P63" s="28"/>
    </row>
    <row r="64" spans="1:16" x14ac:dyDescent="0.2">
      <c r="B64" s="9"/>
      <c r="C64" s="9" t="s">
        <v>33</v>
      </c>
      <c r="D64" s="2">
        <v>106821551.59999999</v>
      </c>
      <c r="E64" s="2">
        <v>111533422.7</v>
      </c>
      <c r="F64" s="2">
        <v>108276300</v>
      </c>
      <c r="G64" s="2">
        <v>103292869.97</v>
      </c>
    </row>
    <row r="65" spans="2:7" x14ac:dyDescent="0.2">
      <c r="B65" s="15"/>
      <c r="C65" s="15" t="s">
        <v>13</v>
      </c>
      <c r="D65" s="30">
        <v>21179374.800000001</v>
      </c>
      <c r="E65" s="30">
        <v>22438293.300000001</v>
      </c>
      <c r="F65" s="30">
        <v>21979430</v>
      </c>
      <c r="G65" s="30">
        <v>20893441.34</v>
      </c>
    </row>
    <row r="66" spans="2:7" x14ac:dyDescent="0.2">
      <c r="B66" s="9"/>
      <c r="C66" s="55" t="s">
        <v>627</v>
      </c>
      <c r="D66" s="58">
        <f>SUM(D58:D65)</f>
        <v>692314750.0999999</v>
      </c>
      <c r="E66" s="58">
        <f t="shared" ref="E66:G66" si="6">SUM(E58:E65)</f>
        <v>727249429.70000005</v>
      </c>
      <c r="F66" s="58">
        <f t="shared" si="6"/>
        <v>714423119.60000002</v>
      </c>
      <c r="G66" s="58">
        <f t="shared" si="6"/>
        <v>679942106.58000004</v>
      </c>
    </row>
    <row r="67" spans="2:7" x14ac:dyDescent="0.2">
      <c r="B67" s="9"/>
      <c r="C67" s="9"/>
      <c r="D67" s="3"/>
      <c r="E67" s="3"/>
      <c r="G67" s="3"/>
    </row>
    <row r="68" spans="2:7" x14ac:dyDescent="0.2">
      <c r="B68" s="9" t="s">
        <v>47</v>
      </c>
      <c r="C68" s="9" t="s">
        <v>12</v>
      </c>
      <c r="D68" s="2">
        <v>225635318.30000001</v>
      </c>
      <c r="E68" s="2">
        <v>241336633.59999999</v>
      </c>
      <c r="F68" s="2">
        <v>235823100</v>
      </c>
      <c r="G68" s="2">
        <v>220944769.18000001</v>
      </c>
    </row>
    <row r="69" spans="2:7" x14ac:dyDescent="0.2">
      <c r="B69" s="9"/>
      <c r="C69" s="9" t="s">
        <v>34</v>
      </c>
      <c r="D69" s="2">
        <v>17543857.300000001</v>
      </c>
      <c r="E69" s="2">
        <v>18254051.199999999</v>
      </c>
      <c r="F69" s="2">
        <v>18465680</v>
      </c>
      <c r="G69" s="2">
        <v>17413078.18</v>
      </c>
    </row>
    <row r="70" spans="2:7" x14ac:dyDescent="0.2">
      <c r="B70" s="9"/>
      <c r="C70" s="9" t="s">
        <v>35</v>
      </c>
      <c r="D70" s="2">
        <v>116021167.3</v>
      </c>
      <c r="E70" s="2">
        <v>121456210.7</v>
      </c>
      <c r="F70" s="2">
        <v>120758100</v>
      </c>
      <c r="G70" s="2">
        <v>114324624.98</v>
      </c>
    </row>
    <row r="71" spans="2:7" x14ac:dyDescent="0.2">
      <c r="B71" s="9"/>
      <c r="C71" s="9" t="s">
        <v>36</v>
      </c>
      <c r="D71" s="2">
        <v>53290780</v>
      </c>
      <c r="E71" s="2">
        <v>55390436.799999997</v>
      </c>
      <c r="F71" s="2">
        <v>57435230</v>
      </c>
      <c r="G71" s="2">
        <v>52705368.700000003</v>
      </c>
    </row>
    <row r="72" spans="2:7" x14ac:dyDescent="0.2">
      <c r="B72" s="15"/>
      <c r="C72" s="15" t="s">
        <v>37</v>
      </c>
      <c r="D72" s="30">
        <v>1608103.1</v>
      </c>
      <c r="E72" s="30">
        <v>1719978</v>
      </c>
      <c r="F72" s="30">
        <v>1686490</v>
      </c>
      <c r="G72" s="30">
        <v>1583420.53</v>
      </c>
    </row>
    <row r="73" spans="2:7" x14ac:dyDescent="0.2">
      <c r="B73" s="16"/>
      <c r="C73" s="55" t="s">
        <v>627</v>
      </c>
      <c r="D73" s="59">
        <f>SUM(D68:D72)</f>
        <v>414099226.00000006</v>
      </c>
      <c r="E73" s="59">
        <f t="shared" ref="E73:F73" si="7">SUM(E68:E72)</f>
        <v>438157310.30000001</v>
      </c>
      <c r="F73" s="59">
        <f t="shared" si="7"/>
        <v>434168600</v>
      </c>
      <c r="G73" s="59">
        <f>SUM(G68:G72)</f>
        <v>406971261.56999999</v>
      </c>
    </row>
    <row r="75" spans="2:7" x14ac:dyDescent="0.2">
      <c r="B75" s="76" t="s">
        <v>678</v>
      </c>
      <c r="C75" s="76"/>
      <c r="D75" s="77">
        <f>SUM(D8,D18,D25)</f>
        <v>1391980227.1000001</v>
      </c>
      <c r="E75" s="77">
        <f t="shared" ref="E75:G75" si="8">SUM(E8,E18,E25)</f>
        <v>1270623062.4000001</v>
      </c>
      <c r="F75" s="77">
        <f t="shared" si="8"/>
        <v>994091571.398</v>
      </c>
      <c r="G75" s="77">
        <f t="shared" si="8"/>
        <v>1206535302.98</v>
      </c>
    </row>
    <row r="76" spans="2:7" x14ac:dyDescent="0.2">
      <c r="B76" s="47" t="s">
        <v>677</v>
      </c>
      <c r="C76" s="47"/>
      <c r="D76" s="78">
        <f>SUM(D32,D42,D49)</f>
        <v>2294006540.4000001</v>
      </c>
      <c r="E76" s="78">
        <f>SUM(E32,E42,E49)</f>
        <v>2596612567.1999998</v>
      </c>
      <c r="F76" s="78">
        <f>SUM(F32,F42,F49)</f>
        <v>2810990517</v>
      </c>
      <c r="G76" s="78">
        <f>SUM(G32,G42,G49)</f>
        <v>2586717216.6099997</v>
      </c>
    </row>
    <row r="77" spans="2:7" x14ac:dyDescent="0.2">
      <c r="B77" s="47" t="s">
        <v>679</v>
      </c>
      <c r="C77" s="47"/>
      <c r="D77" s="78">
        <f>SUM(D56,D66,D73)</f>
        <v>1250981163.7</v>
      </c>
      <c r="E77" s="78">
        <f t="shared" ref="E77:G77" si="9">SUM(E56,E66,E73)</f>
        <v>1319379294</v>
      </c>
      <c r="F77" s="78">
        <f t="shared" si="9"/>
        <v>1298800710.5999999</v>
      </c>
      <c r="G77" s="78">
        <f t="shared" si="9"/>
        <v>1228124729.47</v>
      </c>
    </row>
    <row r="78" spans="2:7" x14ac:dyDescent="0.2">
      <c r="B78" s="39" t="s">
        <v>664</v>
      </c>
      <c r="C78" s="39"/>
      <c r="D78" s="79">
        <f>SUM(D75:D77)</f>
        <v>4936967931.1999998</v>
      </c>
      <c r="E78" s="79">
        <f t="shared" ref="E78:G78" si="10">SUM(E75:E77)</f>
        <v>5186614923.6000004</v>
      </c>
      <c r="F78" s="79">
        <f t="shared" si="10"/>
        <v>5103882798.9979992</v>
      </c>
      <c r="G78" s="79">
        <f t="shared" si="10"/>
        <v>5021377249.0599995</v>
      </c>
    </row>
    <row r="81" spans="2:7" x14ac:dyDescent="0.2">
      <c r="D81" s="14"/>
      <c r="E81" s="14"/>
      <c r="F81" s="14"/>
      <c r="G81" s="14"/>
    </row>
    <row r="82" spans="2:7" x14ac:dyDescent="0.2">
      <c r="D82" s="14"/>
      <c r="E82" s="14"/>
      <c r="F82" s="14"/>
      <c r="G82" s="14"/>
    </row>
    <row r="83" spans="2:7" x14ac:dyDescent="0.2">
      <c r="D83" s="14"/>
      <c r="E83" s="14"/>
      <c r="F83" s="14"/>
      <c r="G83" s="14"/>
    </row>
    <row r="84" spans="2:7" x14ac:dyDescent="0.2">
      <c r="D84" s="14"/>
      <c r="E84" s="14"/>
      <c r="F84" s="14"/>
      <c r="G84" s="14"/>
    </row>
    <row r="85" spans="2:7" x14ac:dyDescent="0.2">
      <c r="D85" s="14"/>
      <c r="E85" s="14"/>
      <c r="F85" s="14"/>
      <c r="G85" s="14"/>
    </row>
    <row r="86" spans="2:7" x14ac:dyDescent="0.2">
      <c r="D86" s="14"/>
      <c r="E86" s="14"/>
      <c r="F86" s="14"/>
      <c r="G86" s="14"/>
    </row>
    <row r="87" spans="2:7" x14ac:dyDescent="0.2">
      <c r="B87" s="3"/>
      <c r="D87" s="14"/>
      <c r="E87" s="14"/>
      <c r="F87" s="14"/>
      <c r="G87" s="14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FF5C-6D91-084C-95DA-C687D99765EA}">
  <dimension ref="B6:E18"/>
  <sheetViews>
    <sheetView workbookViewId="0">
      <selection activeCell="J34" sqref="J34"/>
    </sheetView>
  </sheetViews>
  <sheetFormatPr baseColWidth="10" defaultRowHeight="16" x14ac:dyDescent="0.2"/>
  <cols>
    <col min="2" max="2" width="18.5" customWidth="1"/>
    <col min="3" max="3" width="27.33203125" customWidth="1"/>
    <col min="5" max="5" width="39.5" customWidth="1"/>
  </cols>
  <sheetData>
    <row r="6" spans="2:5" x14ac:dyDescent="0.2">
      <c r="B6" s="61" t="s">
        <v>680</v>
      </c>
      <c r="C6" s="61" t="s">
        <v>681</v>
      </c>
      <c r="D6" s="61" t="s">
        <v>682</v>
      </c>
      <c r="E6" s="61" t="s">
        <v>683</v>
      </c>
    </row>
    <row r="7" spans="2:5" x14ac:dyDescent="0.2">
      <c r="B7" s="62" t="s">
        <v>684</v>
      </c>
      <c r="C7" s="63" t="s">
        <v>685</v>
      </c>
      <c r="D7" s="64">
        <v>45065</v>
      </c>
      <c r="E7" s="63" t="s">
        <v>686</v>
      </c>
    </row>
    <row r="8" spans="2:5" x14ac:dyDescent="0.2">
      <c r="B8" s="65" t="s">
        <v>687</v>
      </c>
      <c r="C8" s="63" t="s">
        <v>688</v>
      </c>
      <c r="D8" s="64">
        <v>44932</v>
      </c>
      <c r="E8" s="63" t="s">
        <v>689</v>
      </c>
    </row>
    <row r="9" spans="2:5" x14ac:dyDescent="0.2">
      <c r="B9" s="65" t="s">
        <v>690</v>
      </c>
      <c r="C9" s="63" t="s">
        <v>691</v>
      </c>
      <c r="D9" s="64">
        <v>44770</v>
      </c>
      <c r="E9" s="63" t="s">
        <v>692</v>
      </c>
    </row>
    <row r="10" spans="2:5" x14ac:dyDescent="0.2">
      <c r="B10" s="65" t="s">
        <v>693</v>
      </c>
      <c r="C10" s="63" t="s">
        <v>694</v>
      </c>
      <c r="D10" s="64">
        <v>45071</v>
      </c>
      <c r="E10" s="63" t="s">
        <v>695</v>
      </c>
    </row>
    <row r="11" spans="2:5" x14ac:dyDescent="0.2">
      <c r="B11" s="65" t="s">
        <v>696</v>
      </c>
      <c r="C11" s="63" t="s">
        <v>697</v>
      </c>
      <c r="D11" s="64">
        <v>44747</v>
      </c>
      <c r="E11" s="63" t="s">
        <v>698</v>
      </c>
    </row>
    <row r="12" spans="2:5" x14ac:dyDescent="0.2">
      <c r="B12" s="65" t="s">
        <v>699</v>
      </c>
      <c r="C12" s="63" t="s">
        <v>700</v>
      </c>
      <c r="D12" s="64">
        <v>45338</v>
      </c>
      <c r="E12" s="63" t="s">
        <v>701</v>
      </c>
    </row>
    <row r="13" spans="2:5" x14ac:dyDescent="0.2">
      <c r="B13" s="65" t="s">
        <v>702</v>
      </c>
      <c r="C13" s="63" t="s">
        <v>703</v>
      </c>
      <c r="D13" s="64">
        <v>45211</v>
      </c>
      <c r="E13" s="63" t="s">
        <v>704</v>
      </c>
    </row>
    <row r="14" spans="2:5" x14ac:dyDescent="0.2">
      <c r="B14" s="65" t="s">
        <v>705</v>
      </c>
      <c r="C14" s="63" t="s">
        <v>706</v>
      </c>
      <c r="D14" s="64">
        <v>45148</v>
      </c>
    </row>
    <row r="15" spans="2:5" x14ac:dyDescent="0.2">
      <c r="B15" s="65" t="s">
        <v>707</v>
      </c>
      <c r="C15" s="63" t="s">
        <v>708</v>
      </c>
      <c r="D15" s="64">
        <v>45081</v>
      </c>
      <c r="E15" s="63" t="s">
        <v>709</v>
      </c>
    </row>
    <row r="16" spans="2:5" x14ac:dyDescent="0.2">
      <c r="B16" s="65" t="s">
        <v>710</v>
      </c>
      <c r="C16" s="63" t="s">
        <v>711</v>
      </c>
      <c r="D16" s="64">
        <v>44880</v>
      </c>
      <c r="E16" s="63" t="s">
        <v>712</v>
      </c>
    </row>
    <row r="17" spans="2:5" x14ac:dyDescent="0.2">
      <c r="B17" s="65" t="s">
        <v>713</v>
      </c>
      <c r="C17" s="63" t="s">
        <v>714</v>
      </c>
      <c r="D17" s="64">
        <v>45026</v>
      </c>
      <c r="E17" s="63" t="s">
        <v>715</v>
      </c>
    </row>
    <row r="18" spans="2:5" x14ac:dyDescent="0.2">
      <c r="B18" s="62" t="s">
        <v>716</v>
      </c>
    </row>
  </sheetData>
  <hyperlinks>
    <hyperlink ref="C7" r:id="rId1" xr:uid="{2AC1AEC2-97D0-6041-810D-D729588BA636}"/>
    <hyperlink ref="E7" r:id="rId2" xr:uid="{FA3971DF-687F-D54E-A714-EDF58F5F1731}"/>
    <hyperlink ref="C8" r:id="rId3" xr:uid="{D74D8DB5-DFC1-754E-8C89-8ECA80089994}"/>
    <hyperlink ref="E8" r:id="rId4" display="https://doi.org/10.6084/m9.figshare.11704491.v7" xr:uid="{F1663946-DED7-3C4E-96BC-9860247DE95B}"/>
    <hyperlink ref="C9" r:id="rId5" display="https://data.neonscience.org/data-products/DP1.10086.001" xr:uid="{A4FCF5EF-CA45-8742-9E1E-E0CDDC5FA634}"/>
    <hyperlink ref="E9" r:id="rId6" display="https://doi.org/10.48443/fk4j-ax76" xr:uid="{785DD76D-EF1F-994C-98E3-CC2DEA9262F8}"/>
    <hyperlink ref="C10" r:id="rId7" display="https://esajournals.onlinelibrary.wiley.com/doi/10.1002/ecy.2159" xr:uid="{1FEFE0D9-938D-AB42-B35A-3067782E900C}"/>
    <hyperlink ref="E10" r:id="rId8" display="https://doi.org/10.1002/ecy.2159" xr:uid="{840D23A5-958F-E44E-B51C-7C21921A90BD}"/>
    <hyperlink ref="C11" r:id="rId9" display="https://cosima.nceas.ucsb.edu/lter-som/" xr:uid="{DAC784E6-CBC8-DF4D-8E78-7938C7612FBD}"/>
    <hyperlink ref="E11" r:id="rId10" display="https://doi.org/10.5194/essd-13-1843-2021" xr:uid="{D6097CE3-78BD-D749-AC58-4B805511F226}"/>
    <hyperlink ref="C12" r:id="rId11" display="https://research.fs.usda.gov/products/dataandtools/tools/fia-datamart" xr:uid="{682EB389-0402-304D-984C-1CF737F67A38}"/>
    <hyperlink ref="E12" r:id="rId12" display="https://doi.org/10.7809/b-e.00079" xr:uid="{029DA816-D694-5C46-9342-B04E0D804384}"/>
    <hyperlink ref="C13" r:id="rId13" display="http://icp-forests.net/page/data-requests" xr:uid="{1F302D8A-C748-1547-870F-9CA3FAE4E3CE}"/>
    <hyperlink ref="E13" r:id="rId14" display="https://doi.org/10.3220/ICPTR1656330928000" xr:uid="{58700379-8FF9-6B4F-ACA4-E68FC2A8EF3B}"/>
    <hyperlink ref="C14" r:id="rId15" display="https://www.nesdc.org.cn/sdo/list" xr:uid="{EF763422-DF23-1448-8C01-C4DB0EBAE72C}"/>
    <hyperlink ref="C15" r:id="rId16" display="https://nfi.nfis.org/en/datarequest" xr:uid="{4D0C18D5-BD83-0D4C-A32A-D4030B5B0402}"/>
    <hyperlink ref="E15" r:id="rId17" display="https://doi.org/10.5558/tfc81214-2" xr:uid="{BD526705-7225-7940-8AAB-A6FE65E63F3F}"/>
    <hyperlink ref="C16" r:id="rId18" display="https://nutnet.org/data" xr:uid="{80961A53-84DA-4743-8132-1F2527B9DAFC}"/>
    <hyperlink ref="E16" r:id="rId19" display="https://doi.org/10.1111/2041-210X.12125" xr:uid="{59840235-DE04-7044-A394-A6902D0E7B65}"/>
    <hyperlink ref="C17" r:id="rId20" display="https://esdac.jrc.ec.europa.eu/content/lucas-2018-topsoil-data" xr:uid="{62A991FC-A1AA-C84D-B2F8-898F570CEF80}"/>
    <hyperlink ref="E17" r:id="rId21" display="https://bsssjournals.onlinelibrary.wiley.com/doi/10.1111/ejss.12499" xr:uid="{8C35F5B8-D7BB-E740-BF4B-F9B352FDC1A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370C-AA92-4B4D-8A37-5A90354DB6E4}">
  <dimension ref="A1:E22"/>
  <sheetViews>
    <sheetView zoomScale="140" zoomScaleNormal="140" workbookViewId="0">
      <selection activeCell="F27" sqref="F27"/>
    </sheetView>
  </sheetViews>
  <sheetFormatPr baseColWidth="10" defaultRowHeight="16" x14ac:dyDescent="0.2"/>
  <sheetData>
    <row r="1" spans="1:4" x14ac:dyDescent="0.2">
      <c r="A1" s="6" t="s">
        <v>17</v>
      </c>
      <c r="B1" s="6" t="s">
        <v>18</v>
      </c>
      <c r="C1" s="6" t="s">
        <v>19</v>
      </c>
      <c r="D1" s="6" t="s">
        <v>97</v>
      </c>
    </row>
    <row r="2" spans="1:4" x14ac:dyDescent="0.2">
      <c r="A2" s="6" t="s">
        <v>22</v>
      </c>
      <c r="B2" s="6" t="s">
        <v>21</v>
      </c>
      <c r="C2" s="6">
        <v>0.14488841</v>
      </c>
      <c r="D2">
        <f>100*C2/SUM($C$2:$C$6)</f>
        <v>9.9131411427232869</v>
      </c>
    </row>
    <row r="3" spans="1:4" x14ac:dyDescent="0.2">
      <c r="A3" s="6" t="s">
        <v>22</v>
      </c>
      <c r="B3" s="6" t="s">
        <v>25</v>
      </c>
      <c r="C3" s="6">
        <v>9.0926930000000003E-2</v>
      </c>
      <c r="D3">
        <f t="shared" ref="D3:D6" si="0">100*C3/SUM($C$2:$C$6)</f>
        <v>6.2211428144219436</v>
      </c>
    </row>
    <row r="4" spans="1:4" x14ac:dyDescent="0.2">
      <c r="A4" s="6" t="s">
        <v>22</v>
      </c>
      <c r="B4" s="6" t="s">
        <v>26</v>
      </c>
      <c r="C4" s="6">
        <v>2.8162980000000001E-2</v>
      </c>
      <c r="D4">
        <f t="shared" si="0"/>
        <v>1.9268870142179979</v>
      </c>
    </row>
    <row r="5" spans="1:4" x14ac:dyDescent="0.2">
      <c r="A5" s="6" t="s">
        <v>22</v>
      </c>
      <c r="B5" s="6" t="s">
        <v>20</v>
      </c>
      <c r="C5" s="6">
        <v>4.760089E-2</v>
      </c>
      <c r="D5">
        <f t="shared" si="0"/>
        <v>3.2568121983617977</v>
      </c>
    </row>
    <row r="6" spans="1:4" x14ac:dyDescent="0.2">
      <c r="A6" s="6" t="s">
        <v>22</v>
      </c>
      <c r="B6" s="6" t="s">
        <v>27</v>
      </c>
      <c r="C6" s="12">
        <v>1.1499999999999999</v>
      </c>
      <c r="D6">
        <f t="shared" si="0"/>
        <v>78.682016830274961</v>
      </c>
    </row>
    <row r="7" spans="1:4" x14ac:dyDescent="0.2">
      <c r="A7" s="6" t="s">
        <v>23</v>
      </c>
      <c r="B7" s="6" t="s">
        <v>21</v>
      </c>
      <c r="C7" s="6">
        <v>0.41487104000000002</v>
      </c>
      <c r="D7">
        <f>100*C7/SUM($C$7:$C$11)</f>
        <v>59.759189808752353</v>
      </c>
    </row>
    <row r="8" spans="1:4" x14ac:dyDescent="0.2">
      <c r="A8" s="6" t="s">
        <v>23</v>
      </c>
      <c r="B8" s="6" t="s">
        <v>25</v>
      </c>
      <c r="C8" s="6">
        <v>4.181559E-2</v>
      </c>
      <c r="D8">
        <f t="shared" ref="D8:D11" si="1">100*C8/SUM($C$7:$C$11)</f>
        <v>6.0232350269012906</v>
      </c>
    </row>
    <row r="9" spans="1:4" x14ac:dyDescent="0.2">
      <c r="A9" s="6" t="s">
        <v>23</v>
      </c>
      <c r="B9" s="6" t="s">
        <v>26</v>
      </c>
      <c r="C9" s="6">
        <v>7.6497640000000006E-2</v>
      </c>
      <c r="D9">
        <f t="shared" si="1"/>
        <v>11.01893491693613</v>
      </c>
    </row>
    <row r="10" spans="1:4" x14ac:dyDescent="0.2">
      <c r="A10" s="6" t="s">
        <v>23</v>
      </c>
      <c r="B10" s="6" t="s">
        <v>20</v>
      </c>
      <c r="C10" s="6">
        <v>1.1053790000000001E-2</v>
      </c>
      <c r="D10">
        <f t="shared" si="1"/>
        <v>1.5922189572839036</v>
      </c>
    </row>
    <row r="11" spans="1:4" x14ac:dyDescent="0.2">
      <c r="A11" s="6" t="s">
        <v>23</v>
      </c>
      <c r="B11" s="6" t="s">
        <v>27</v>
      </c>
      <c r="C11" s="12">
        <v>0.15</v>
      </c>
      <c r="D11">
        <f t="shared" si="1"/>
        <v>21.606421290126331</v>
      </c>
    </row>
    <row r="12" spans="1:4" x14ac:dyDescent="0.2">
      <c r="A12" s="6" t="s">
        <v>24</v>
      </c>
      <c r="B12" s="6" t="s">
        <v>21</v>
      </c>
      <c r="C12" s="6">
        <v>2.0220878799999999</v>
      </c>
      <c r="D12">
        <f>100*C12/SUM($C$12:$C$16)</f>
        <v>78.426613922419691</v>
      </c>
    </row>
    <row r="13" spans="1:4" x14ac:dyDescent="0.2">
      <c r="A13" s="6" t="s">
        <v>24</v>
      </c>
      <c r="B13" s="6" t="s">
        <v>25</v>
      </c>
      <c r="C13" s="6">
        <v>0.14503687000000001</v>
      </c>
      <c r="D13">
        <f t="shared" ref="D13:D16" si="2">100*C13/SUM($C$12:$C$16)</f>
        <v>5.6252503763615733</v>
      </c>
    </row>
    <row r="14" spans="1:4" x14ac:dyDescent="0.2">
      <c r="A14" s="6" t="s">
        <v>24</v>
      </c>
      <c r="B14" s="6" t="s">
        <v>26</v>
      </c>
      <c r="C14" s="6">
        <v>9.4734949999999998E-2</v>
      </c>
      <c r="D14">
        <f t="shared" si="2"/>
        <v>3.674292013762396</v>
      </c>
    </row>
    <row r="15" spans="1:4" x14ac:dyDescent="0.2">
      <c r="A15" s="6" t="s">
        <v>24</v>
      </c>
      <c r="B15" s="6" t="s">
        <v>20</v>
      </c>
      <c r="C15" s="6">
        <v>2.6458780000000001E-2</v>
      </c>
      <c r="D15">
        <f t="shared" si="2"/>
        <v>1.0262029382809217</v>
      </c>
    </row>
    <row r="16" spans="1:4" x14ac:dyDescent="0.2">
      <c r="A16" s="6" t="s">
        <v>24</v>
      </c>
      <c r="B16" s="6" t="s">
        <v>27</v>
      </c>
      <c r="C16" s="12">
        <v>0.28999999999999998</v>
      </c>
      <c r="D16">
        <f t="shared" si="2"/>
        <v>11.247640749175407</v>
      </c>
    </row>
    <row r="17" spans="1:5" x14ac:dyDescent="0.2">
      <c r="A17" s="6"/>
      <c r="B17" s="6"/>
      <c r="C17" s="6"/>
    </row>
    <row r="18" spans="1:5" x14ac:dyDescent="0.2">
      <c r="A18" s="6"/>
      <c r="B18" s="6"/>
      <c r="C18" s="6"/>
      <c r="E18">
        <f>SUM(C2,C7,C12)</f>
        <v>2.58184733</v>
      </c>
    </row>
    <row r="19" spans="1:5" x14ac:dyDescent="0.2">
      <c r="A19" s="6"/>
      <c r="B19" s="6"/>
      <c r="C19" s="6"/>
    </row>
    <row r="20" spans="1:5" x14ac:dyDescent="0.2">
      <c r="A20" s="6"/>
      <c r="B20" s="6"/>
      <c r="C20" s="6"/>
    </row>
    <row r="21" spans="1:5" x14ac:dyDescent="0.2">
      <c r="A21" s="6"/>
      <c r="B21" s="6"/>
      <c r="C21" s="12"/>
    </row>
    <row r="22" spans="1:5" x14ac:dyDescent="0.2">
      <c r="A22" s="6"/>
      <c r="B22" s="6"/>
      <c r="C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Table1_total_SOCchange_biome</vt:lpstr>
      <vt:lpstr>Table2_land_sink_accounting</vt:lpstr>
      <vt:lpstr>S1_coefficients_sumary</vt:lpstr>
      <vt:lpstr>S2_figure1_predictor_vals</vt:lpstr>
      <vt:lpstr>S3_total_SOCchange</vt:lpstr>
      <vt:lpstr>S4_SOCchange_per_area</vt:lpstr>
      <vt:lpstr>S5_area_region</vt:lpstr>
      <vt:lpstr>S6_data_source</vt:lpstr>
      <vt:lpstr>Fig3_data_for_forest_sink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Ruofei Jia</dc:creator>
  <cp:lastModifiedBy>Ruofei Jia</cp:lastModifiedBy>
  <dcterms:created xsi:type="dcterms:W3CDTF">2024-08-01T15:51:07Z</dcterms:created>
  <dcterms:modified xsi:type="dcterms:W3CDTF">2025-04-18T22:10:21Z</dcterms:modified>
</cp:coreProperties>
</file>