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hared with me\MATLAB_toolbox\reference_motif\"/>
    </mc:Choice>
  </mc:AlternateContent>
  <xr:revisionPtr revIDLastSave="0" documentId="13_ncr:1_{F7A0FFF6-99E6-4A27-A691-83BA6EFECE8D}" xr6:coauthVersionLast="36" xr6:coauthVersionMax="36" xr10:uidLastSave="{00000000-0000-0000-0000-000000000000}"/>
  <bookViews>
    <workbookView xWindow="0" yWindow="0" windowWidth="28800" windowHeight="12135" activeTab="6" xr2:uid="{2DA78943-91AD-47F2-83F1-D8EDB5876912}"/>
  </bookViews>
  <sheets>
    <sheet name="2VSQ" sheetId="1" r:id="rId1"/>
    <sheet name="2XHG" sheetId="2" r:id="rId2"/>
    <sheet name="C" sheetId="12" r:id="rId3"/>
    <sheet name="overview" sheetId="4" r:id="rId4"/>
    <sheet name="C10" sheetId="13" r:id="rId5"/>
    <sheet name="Sheet1" sheetId="14" r:id="rId6"/>
    <sheet name="gap" sheetId="15" r:id="rId7"/>
  </sheets>
  <definedNames>
    <definedName name="_xlnm._FilterDatabase" localSheetId="5" hidden="1">Sheet1!$A$1:$K$134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9" i="14" l="1"/>
  <c r="E98" i="14"/>
  <c r="E97" i="14"/>
  <c r="E96" i="14"/>
  <c r="E95" i="14"/>
  <c r="E94" i="14"/>
  <c r="E93" i="14"/>
  <c r="E15" i="14"/>
  <c r="E14" i="14"/>
  <c r="E13" i="14"/>
  <c r="E12" i="14"/>
  <c r="E11" i="14"/>
  <c r="E10" i="14"/>
  <c r="E9" i="14"/>
  <c r="E91" i="14" l="1"/>
  <c r="E87" i="14"/>
  <c r="E88" i="14"/>
  <c r="E89" i="14"/>
  <c r="E90" i="14"/>
  <c r="E92" i="14"/>
  <c r="E86" i="14"/>
  <c r="L83" i="14" l="1"/>
  <c r="E65" i="14"/>
  <c r="E66" i="14"/>
  <c r="E67" i="14"/>
  <c r="E68" i="14"/>
  <c r="E69" i="14"/>
  <c r="E70" i="14"/>
  <c r="E71" i="14"/>
  <c r="E72" i="14"/>
  <c r="E73" i="14"/>
  <c r="E74" i="14"/>
  <c r="E75" i="14"/>
  <c r="E76" i="14"/>
  <c r="E77" i="14"/>
  <c r="E78" i="14"/>
  <c r="E79" i="14"/>
  <c r="E80" i="14"/>
  <c r="E81" i="14"/>
  <c r="E82" i="14"/>
  <c r="E83" i="14"/>
  <c r="E84" i="14"/>
  <c r="E85" i="14"/>
  <c r="E121" i="14" l="1"/>
  <c r="E122" i="14"/>
  <c r="E123" i="14"/>
  <c r="E124" i="14"/>
  <c r="E125" i="14"/>
  <c r="E126" i="14"/>
  <c r="E127" i="14"/>
  <c r="E114" i="14"/>
  <c r="E115" i="14"/>
  <c r="E116" i="14"/>
  <c r="E117" i="14"/>
  <c r="E118" i="14"/>
  <c r="E119" i="14"/>
  <c r="E120" i="14"/>
  <c r="E113" i="14"/>
  <c r="E112" i="14"/>
  <c r="E111" i="14"/>
  <c r="E110" i="14"/>
  <c r="E109" i="14"/>
  <c r="E108" i="14"/>
  <c r="E107" i="14"/>
  <c r="E100" i="14"/>
  <c r="E101" i="14"/>
  <c r="E102" i="14"/>
  <c r="E103" i="14"/>
  <c r="E104" i="14"/>
  <c r="L104" i="14"/>
  <c r="E105" i="14"/>
  <c r="E106" i="14"/>
  <c r="E64" i="14"/>
  <c r="E63" i="14"/>
  <c r="E62" i="14"/>
  <c r="E61" i="14"/>
  <c r="L60" i="14"/>
  <c r="E60" i="14"/>
  <c r="E59" i="14"/>
  <c r="E58" i="14"/>
  <c r="E51" i="14"/>
  <c r="E52" i="14"/>
  <c r="E53" i="14"/>
  <c r="E54" i="14"/>
  <c r="E55" i="14"/>
  <c r="L55" i="14"/>
  <c r="E56" i="14"/>
  <c r="E57" i="14"/>
  <c r="E44" i="14"/>
  <c r="E45" i="14"/>
  <c r="E46" i="14"/>
  <c r="E47" i="14"/>
  <c r="E48" i="14"/>
  <c r="E49" i="14"/>
  <c r="E50" i="14"/>
  <c r="E30" i="14"/>
  <c r="E31" i="14"/>
  <c r="E32" i="14"/>
  <c r="E33" i="14"/>
  <c r="E34" i="14"/>
  <c r="E35" i="14"/>
  <c r="E36" i="14"/>
  <c r="E29" i="14"/>
  <c r="E28" i="14"/>
  <c r="E27" i="14"/>
  <c r="E26" i="14"/>
  <c r="E25" i="14"/>
  <c r="E24" i="14"/>
  <c r="E23" i="14"/>
  <c r="E22" i="14"/>
  <c r="E21" i="14"/>
  <c r="E20" i="14"/>
  <c r="E19" i="14"/>
  <c r="E18" i="14"/>
  <c r="E17" i="14"/>
  <c r="E16" i="14"/>
  <c r="E8" i="14"/>
  <c r="E7" i="14"/>
  <c r="E6" i="14"/>
  <c r="E5" i="14"/>
  <c r="E4" i="14"/>
  <c r="E3" i="14"/>
  <c r="E2" i="14"/>
  <c r="E37" i="14" l="1"/>
  <c r="E38" i="14"/>
  <c r="E39" i="14"/>
  <c r="E40" i="14"/>
  <c r="E41" i="14"/>
  <c r="E42" i="14"/>
  <c r="E43" i="14"/>
  <c r="E128" i="14"/>
  <c r="E129" i="14"/>
  <c r="E130" i="14"/>
  <c r="E131" i="14"/>
  <c r="E132" i="14"/>
  <c r="E133" i="14"/>
  <c r="E134" i="14"/>
  <c r="D23" i="1" l="1"/>
  <c r="D24" i="1"/>
  <c r="D10" i="1"/>
  <c r="D11" i="1"/>
  <c r="D12" i="1"/>
  <c r="D13" i="1"/>
  <c r="D14" i="1"/>
  <c r="D15" i="1"/>
  <c r="D16" i="1"/>
  <c r="J28" i="1" l="1"/>
  <c r="I28" i="1"/>
  <c r="D28" i="1"/>
  <c r="I30" i="1"/>
  <c r="J30" i="1"/>
  <c r="I31" i="1"/>
  <c r="J31" i="1"/>
  <c r="I32" i="1"/>
  <c r="J32" i="1"/>
  <c r="I33" i="1"/>
  <c r="J33" i="1"/>
  <c r="J29" i="1"/>
  <c r="I29" i="1"/>
  <c r="D32" i="1"/>
  <c r="D29" i="1"/>
  <c r="I23" i="1" l="1"/>
  <c r="J23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F94" i="13"/>
  <c r="F93" i="13"/>
  <c r="F92" i="13"/>
  <c r="F91" i="13"/>
  <c r="F90" i="13"/>
  <c r="F89" i="13"/>
  <c r="F88" i="13"/>
  <c r="F73" i="13"/>
  <c r="F72" i="13"/>
  <c r="F71" i="13"/>
  <c r="F70" i="13"/>
  <c r="F69" i="13"/>
  <c r="F68" i="13"/>
  <c r="F67" i="13"/>
  <c r="I62" i="13"/>
  <c r="F62" i="13"/>
  <c r="I61" i="13"/>
  <c r="F61" i="13"/>
  <c r="I60" i="13"/>
  <c r="F60" i="13"/>
  <c r="I59" i="13"/>
  <c r="F59" i="13"/>
  <c r="I58" i="13"/>
  <c r="F58" i="13"/>
  <c r="I57" i="13"/>
  <c r="F57" i="13"/>
  <c r="I56" i="13"/>
  <c r="F56" i="13"/>
  <c r="I55" i="13"/>
  <c r="F55" i="13"/>
  <c r="I54" i="13"/>
  <c r="F54" i="13"/>
  <c r="I53" i="13"/>
  <c r="F53" i="13"/>
  <c r="I49" i="13"/>
  <c r="F49" i="13"/>
  <c r="I48" i="13"/>
  <c r="F48" i="13"/>
  <c r="I47" i="13"/>
  <c r="F47" i="13"/>
  <c r="I46" i="13"/>
  <c r="F46" i="13"/>
  <c r="I45" i="13"/>
  <c r="F45" i="13"/>
  <c r="I44" i="13"/>
  <c r="F44" i="13"/>
  <c r="I43" i="13"/>
  <c r="F43" i="13"/>
  <c r="I42" i="13"/>
  <c r="F42" i="13"/>
  <c r="I41" i="13"/>
  <c r="F41" i="13"/>
  <c r="I40" i="13"/>
  <c r="F40" i="13"/>
  <c r="I37" i="13"/>
  <c r="F37" i="13"/>
  <c r="I36" i="13"/>
  <c r="F36" i="13"/>
  <c r="I35" i="13"/>
  <c r="F35" i="13"/>
  <c r="I34" i="13"/>
  <c r="F34" i="13"/>
  <c r="I33" i="13"/>
  <c r="F33" i="13"/>
  <c r="I32" i="13"/>
  <c r="F32" i="13"/>
  <c r="I31" i="13"/>
  <c r="F31" i="13"/>
  <c r="I30" i="13"/>
  <c r="F30" i="13"/>
  <c r="I29" i="13"/>
  <c r="F29" i="13"/>
  <c r="I28" i="13"/>
  <c r="F28" i="13"/>
  <c r="I25" i="13"/>
  <c r="F25" i="13"/>
  <c r="I24" i="13"/>
  <c r="F24" i="13"/>
  <c r="I23" i="13"/>
  <c r="F23" i="13"/>
  <c r="I22" i="13"/>
  <c r="F22" i="13"/>
  <c r="I21" i="13"/>
  <c r="F21" i="13"/>
  <c r="I20" i="13"/>
  <c r="F20" i="13"/>
  <c r="I19" i="13"/>
  <c r="F19" i="13"/>
  <c r="I18" i="13"/>
  <c r="F18" i="13"/>
  <c r="I17" i="13"/>
  <c r="F17" i="13"/>
  <c r="I16" i="13"/>
  <c r="F16" i="13"/>
  <c r="I12" i="13"/>
  <c r="F12" i="13"/>
  <c r="I11" i="13"/>
  <c r="F11" i="13"/>
  <c r="I10" i="13"/>
  <c r="F10" i="13"/>
  <c r="I9" i="13"/>
  <c r="F9" i="13"/>
  <c r="I8" i="13"/>
  <c r="F8" i="13"/>
  <c r="I7" i="13"/>
  <c r="F7" i="13"/>
  <c r="I6" i="13"/>
  <c r="F6" i="13"/>
  <c r="I5" i="13"/>
  <c r="F5" i="13"/>
  <c r="I4" i="13"/>
  <c r="F4" i="13"/>
  <c r="I3" i="13"/>
  <c r="F3" i="13"/>
  <c r="F79" i="12" l="1"/>
  <c r="F78" i="12"/>
  <c r="F77" i="12"/>
  <c r="F76" i="12"/>
  <c r="F75" i="12"/>
  <c r="F74" i="12"/>
  <c r="F73" i="12"/>
  <c r="F58" i="12"/>
  <c r="F57" i="12"/>
  <c r="F56" i="12"/>
  <c r="F55" i="12"/>
  <c r="F54" i="12"/>
  <c r="F53" i="12"/>
  <c r="F52" i="12"/>
  <c r="I47" i="12"/>
  <c r="F47" i="12"/>
  <c r="I46" i="12"/>
  <c r="F46" i="12"/>
  <c r="I45" i="12"/>
  <c r="F45" i="12"/>
  <c r="I44" i="12"/>
  <c r="F44" i="12"/>
  <c r="I43" i="12"/>
  <c r="F43" i="12"/>
  <c r="I42" i="12"/>
  <c r="F42" i="12"/>
  <c r="I41" i="12"/>
  <c r="F41" i="12"/>
  <c r="I37" i="12"/>
  <c r="F37" i="12"/>
  <c r="I36" i="12"/>
  <c r="F36" i="12"/>
  <c r="I35" i="12"/>
  <c r="F35" i="12"/>
  <c r="I34" i="12"/>
  <c r="F34" i="12"/>
  <c r="I33" i="12"/>
  <c r="F33" i="12"/>
  <c r="I32" i="12"/>
  <c r="F32" i="12"/>
  <c r="I31" i="12"/>
  <c r="F31" i="12"/>
  <c r="I28" i="12"/>
  <c r="F28" i="12"/>
  <c r="I27" i="12"/>
  <c r="F27" i="12"/>
  <c r="I26" i="12"/>
  <c r="F26" i="12"/>
  <c r="I25" i="12"/>
  <c r="F25" i="12"/>
  <c r="I24" i="12"/>
  <c r="F24" i="12"/>
  <c r="I23" i="12"/>
  <c r="F23" i="12"/>
  <c r="I22" i="12"/>
  <c r="F22" i="12"/>
  <c r="I19" i="12"/>
  <c r="F19" i="12"/>
  <c r="I18" i="12"/>
  <c r="F18" i="12"/>
  <c r="I17" i="12"/>
  <c r="F17" i="12"/>
  <c r="I16" i="12"/>
  <c r="F16" i="12"/>
  <c r="I15" i="12"/>
  <c r="F15" i="12"/>
  <c r="I14" i="12"/>
  <c r="F14" i="12"/>
  <c r="I13" i="12"/>
  <c r="F13" i="12"/>
  <c r="I9" i="12"/>
  <c r="F9" i="12"/>
  <c r="I8" i="12"/>
  <c r="F8" i="12"/>
  <c r="I7" i="12"/>
  <c r="F7" i="12"/>
  <c r="I6" i="12"/>
  <c r="F6" i="12"/>
  <c r="I5" i="12"/>
  <c r="F5" i="12"/>
  <c r="I4" i="12"/>
  <c r="F4" i="12"/>
  <c r="I3" i="12"/>
  <c r="F3" i="12"/>
  <c r="J26" i="1" l="1"/>
  <c r="I26" i="1"/>
  <c r="J24" i="1"/>
  <c r="I24" i="1"/>
  <c r="J21" i="1"/>
  <c r="I21" i="1"/>
  <c r="D2" i="2" l="1"/>
  <c r="D3" i="2"/>
  <c r="D4" i="2"/>
  <c r="D5" i="2"/>
  <c r="D6" i="2"/>
  <c r="D7" i="2"/>
  <c r="D8" i="2"/>
  <c r="D2" i="1"/>
  <c r="D3" i="1"/>
  <c r="D4" i="1"/>
  <c r="D5" i="1"/>
  <c r="D6" i="1"/>
  <c r="D7" i="1"/>
  <c r="D8" i="1"/>
  <c r="D17" i="1"/>
  <c r="D18" i="1"/>
  <c r="D19" i="1"/>
  <c r="D20" i="1"/>
  <c r="D21" i="1"/>
  <c r="D26" i="1"/>
</calcChain>
</file>

<file path=xl/sharedStrings.xml><?xml version="1.0" encoding="utf-8"?>
<sst xmlns="http://schemas.openxmlformats.org/spreadsheetml/2006/main" count="886" uniqueCount="430">
  <si>
    <t>GYSAG</t>
  </si>
  <si>
    <t>TE</t>
    <phoneticPr fontId="1" type="noConversion"/>
  </si>
  <si>
    <t>DDFFALGGHAL</t>
  </si>
  <si>
    <t>T</t>
    <phoneticPr fontId="1" type="noConversion"/>
  </si>
  <si>
    <t>NGKVNK</t>
  </si>
  <si>
    <t>A10</t>
  </si>
  <si>
    <t>LPAYMVP</t>
  </si>
  <si>
    <t>A9</t>
  </si>
  <si>
    <t>GRIDDQVKIR</t>
  </si>
  <si>
    <t>A8</t>
  </si>
  <si>
    <t>YRTGDL</t>
  </si>
  <si>
    <t>A7</t>
  </si>
  <si>
    <t>GELCISGMGVSKGYV</t>
  </si>
  <si>
    <t>A6</t>
  </si>
  <si>
    <t>NCYGPTE</t>
  </si>
  <si>
    <t>A5</t>
  </si>
  <si>
    <t>FDAF</t>
  </si>
  <si>
    <t>A4</t>
  </si>
  <si>
    <t>PAYIMYTSGTTGKPKG</t>
    <phoneticPr fontId="1" type="noConversion"/>
  </si>
  <si>
    <t>A3</t>
  </si>
  <si>
    <t>LGVLKAGAAYLPVD</t>
    <phoneticPr fontId="1" type="noConversion"/>
  </si>
  <si>
    <t>A2</t>
    <phoneticPr fontId="1" type="noConversion"/>
  </si>
  <si>
    <t>LSYREL</t>
  </si>
  <si>
    <t>A1</t>
    <phoneticPr fontId="1" type="noConversion"/>
  </si>
  <si>
    <t>C7</t>
  </si>
  <si>
    <t>HQYVPLYDIQ</t>
    <phoneticPr fontId="1" type="noConversion"/>
  </si>
  <si>
    <t>C6</t>
  </si>
  <si>
    <t>DLAFGTVVSGRPAEIKGVEHMVGLFINVVPRR</t>
    <phoneticPr fontId="1" type="noConversion"/>
  </si>
  <si>
    <t>C5</t>
  </si>
  <si>
    <t>C4</t>
  </si>
  <si>
    <t>C3</t>
  </si>
  <si>
    <t>C2</t>
    <phoneticPr fontId="1" type="noConversion"/>
  </si>
  <si>
    <t>C1</t>
    <phoneticPr fontId="1" type="noConversion"/>
  </si>
  <si>
    <t>motif</t>
    <phoneticPr fontId="1" type="noConversion"/>
  </si>
  <si>
    <t>length</t>
    <phoneticPr fontId="1" type="noConversion"/>
  </si>
  <si>
    <t>end</t>
    <phoneticPr fontId="1" type="noConversion"/>
  </si>
  <si>
    <t>start</t>
    <phoneticPr fontId="1" type="noConversion"/>
  </si>
  <si>
    <t>domain</t>
    <phoneticPr fontId="1" type="noConversion"/>
  </si>
  <si>
    <t>FNYLGQ</t>
  </si>
  <si>
    <t>E7</t>
  </si>
  <si>
    <t>E6</t>
  </si>
  <si>
    <t>RTVGWFTSQYPVLLD</t>
  </si>
  <si>
    <t>E5</t>
  </si>
  <si>
    <t>EGHGRE</t>
    <phoneticPr fontId="1" type="noConversion"/>
  </si>
  <si>
    <t>E4</t>
  </si>
  <si>
    <t>DLLLAALG</t>
  </si>
  <si>
    <t>E3</t>
  </si>
  <si>
    <t>HHLVVDGIS</t>
  </si>
  <si>
    <t>E2</t>
    <phoneticPr fontId="1" type="noConversion"/>
  </si>
  <si>
    <t>PIQKWF</t>
  </si>
  <si>
    <t>E1</t>
    <phoneticPr fontId="1" type="noConversion"/>
  </si>
  <si>
    <t>PRKGIGYD</t>
    <phoneticPr fontId="1" type="noConversion"/>
  </si>
  <si>
    <t>Heterocyclization</t>
    <phoneticPr fontId="1" type="noConversion"/>
  </si>
  <si>
    <t>Starter</t>
  </si>
  <si>
    <t>Dual</t>
  </si>
  <si>
    <t>DCL</t>
  </si>
  <si>
    <t>YYLSPMQEGMLFH</t>
    <phoneticPr fontId="1" type="noConversion"/>
  </si>
  <si>
    <t>RYDVFRTVF</t>
    <phoneticPr fontId="1" type="noConversion"/>
  </si>
  <si>
    <t>YHHIILDGWC</t>
    <phoneticPr fontId="1" type="noConversion"/>
  </si>
  <si>
    <t>YKDYIKW</t>
    <phoneticPr fontId="1" type="noConversion"/>
  </si>
  <si>
    <t>IVFENYPL</t>
    <phoneticPr fontId="1" type="noConversion"/>
  </si>
  <si>
    <t>type</t>
    <phoneticPr fontId="1" type="noConversion"/>
  </si>
  <si>
    <t>Dual|Pseusyrin.NP_792633.1.m_2_leu_TO_leu_dual/1480 1080..1559 nonribosomal peptide synthetase [Pseudomonas syringae pv. tomato str. DC3000]</t>
  </si>
  <si>
    <t>DCL|Bacisubti.NP_388231.1.srfAB_1_val_DcL/1486 7..492 surfactin synthetase [Bacillus subtilis subsp. subtilis str. 168]</t>
  </si>
  <si>
    <t>all type C</t>
    <phoneticPr fontId="1" type="noConversion"/>
  </si>
  <si>
    <t>Cglyc</t>
  </si>
  <si>
    <t>Condensation_DCL</t>
  </si>
  <si>
    <t>Condensation_Dual</t>
  </si>
  <si>
    <t>Condensation_LCL</t>
  </si>
  <si>
    <t>Condensation_Starter</t>
  </si>
  <si>
    <t>Heterocyclization</t>
  </si>
  <si>
    <t>num in typeid_mat</t>
    <phoneticPr fontId="1" type="noConversion"/>
  </si>
  <si>
    <t>domain type</t>
    <phoneticPr fontId="1" type="noConversion"/>
  </si>
  <si>
    <t>A</t>
    <phoneticPr fontId="1" type="noConversion"/>
  </si>
  <si>
    <t>E</t>
    <phoneticPr fontId="1" type="noConversion"/>
  </si>
  <si>
    <t>L-type C domain</t>
    <phoneticPr fontId="1" type="noConversion"/>
  </si>
  <si>
    <t>D-type C domain</t>
    <phoneticPr fontId="1" type="noConversion"/>
  </si>
  <si>
    <t>Daul-type C domain</t>
    <phoneticPr fontId="1" type="noConversion"/>
  </si>
  <si>
    <t>Starter-type C domain</t>
    <phoneticPr fontId="1" type="noConversion"/>
  </si>
  <si>
    <t>Heterocyclization-type C domain</t>
    <phoneticPr fontId="1" type="noConversion"/>
  </si>
  <si>
    <t>A domain</t>
    <phoneticPr fontId="1" type="noConversion"/>
  </si>
  <si>
    <t>refer seqence</t>
    <phoneticPr fontId="1" type="noConversion"/>
  </si>
  <si>
    <t>T domain</t>
    <phoneticPr fontId="1" type="noConversion"/>
  </si>
  <si>
    <t>E domain</t>
    <phoneticPr fontId="1" type="noConversion"/>
  </si>
  <si>
    <t>TE domain</t>
    <phoneticPr fontId="1" type="noConversion"/>
  </si>
  <si>
    <t>information</t>
    <phoneticPr fontId="1" type="noConversion"/>
  </si>
  <si>
    <t>2XHG</t>
    <phoneticPr fontId="1" type="noConversion"/>
  </si>
  <si>
    <t>2VSQ(461-965aa)</t>
    <phoneticPr fontId="1" type="noConversion"/>
  </si>
  <si>
    <t>2VSQ(966-1045aa)</t>
    <phoneticPr fontId="1" type="noConversion"/>
  </si>
  <si>
    <t>2VSQ(1046-1304aa)</t>
    <phoneticPr fontId="1" type="noConversion"/>
  </si>
  <si>
    <t>source</t>
    <phoneticPr fontId="1" type="noConversion"/>
  </si>
  <si>
    <t>PDB</t>
    <phoneticPr fontId="1" type="noConversion"/>
  </si>
  <si>
    <t>Phylogenetic analysis of condensation domains in NRPS sheds light on their functional evolution, 2007</t>
    <phoneticPr fontId="1" type="noConversion"/>
  </si>
  <si>
    <t>RHESLRTVF</t>
    <phoneticPr fontId="1" type="noConversion"/>
  </si>
  <si>
    <t>LCL</t>
    <phoneticPr fontId="1" type="noConversion"/>
  </si>
  <si>
    <t>LCL|Strecoeli.NP_627443.1.m_3_thr_TO_trp_LcL/1-502 2284..2785 CDA peptide synthetase I [Streptomyces coelicolor A3(2)]</t>
    <phoneticPr fontId="1" type="noConversion"/>
  </si>
  <si>
    <t>Starter|Strprist.Q54959.snbC_1_thr_starter/1-473 6..478 Pristinamycin I synthase 2. [Streptomyces pristinaespiralis]</t>
  </si>
  <si>
    <t>RTDALRLRF</t>
    <phoneticPr fontId="1" type="noConversion"/>
  </si>
  <si>
    <t>TVTLGMPVTARRTSAARRAPGTVANVPALH</t>
  </si>
  <si>
    <t>DVVFGTVLLGRLQGGRSAERALGLFINTLPLR</t>
  </si>
  <si>
    <t>SYDILRTVF</t>
  </si>
  <si>
    <t>DVVFGTVVSGRPSEIDGIEHMAGLFINTIPVR</t>
  </si>
  <si>
    <t>YDYLPLYEIQ</t>
  </si>
  <si>
    <t>RDLSRNPL</t>
    <phoneticPr fontId="1" type="noConversion"/>
  </si>
  <si>
    <t>HQDYPFE</t>
    <phoneticPr fontId="1" type="noConversion"/>
  </si>
  <si>
    <t>GMFVNTLAMR</t>
    <phoneticPr fontId="1" type="noConversion"/>
  </si>
  <si>
    <t>YKDFAVW</t>
    <phoneticPr fontId="1" type="noConversion"/>
  </si>
  <si>
    <t>HHSISDGVS</t>
    <phoneticPr fontId="1" type="noConversion"/>
  </si>
  <si>
    <t>RHESLRTSF</t>
    <phoneticPr fontId="1" type="noConversion"/>
  </si>
  <si>
    <t>SAQKRMYIL</t>
    <phoneticPr fontId="1" type="noConversion"/>
  </si>
  <si>
    <t>包含</t>
    <phoneticPr fontId="1" type="noConversion"/>
  </si>
  <si>
    <t>重叠2位</t>
    <phoneticPr fontId="1" type="noConversion"/>
  </si>
  <si>
    <t>完全重合</t>
    <phoneticPr fontId="1" type="noConversion"/>
  </si>
  <si>
    <t>HHIAGDGWS</t>
    <phoneticPr fontId="1" type="noConversion"/>
  </si>
  <si>
    <t>我们的refer相比于文献中的序列</t>
    <phoneticPr fontId="1" type="noConversion"/>
  </si>
  <si>
    <t>(我们的refer)包含(文献中的序列)</t>
    <phoneticPr fontId="1" type="noConversion"/>
  </si>
  <si>
    <t>Structure of the epimerization domain of tyrocidine synthetase A, 2014</t>
    <phoneticPr fontId="1" type="noConversion"/>
  </si>
  <si>
    <t>HHIVMDGWS</t>
    <phoneticPr fontId="1" type="noConversion"/>
  </si>
  <si>
    <t>HHLVLDHLA</t>
    <phoneticPr fontId="1" type="noConversion"/>
  </si>
  <si>
    <t>HHLLLDGYG</t>
    <phoneticPr fontId="1" type="noConversion"/>
  </si>
  <si>
    <t>Starter|Strprist.Q54959.snbC_1_thr_starter/1-473 6..478 Pristinamycin I synthase 2. [Streptomyces pristinaespiralis]</t>
    <phoneticPr fontId="1" type="noConversion"/>
  </si>
  <si>
    <t>Dual|Pseusyrin.NP_792633.1.m_2_leu_TO_leu_dual/1480 1080..1559 nonribosomal peptide synthetase [Pseudomonas syringae pv. tomato str. DC3000]</t>
    <phoneticPr fontId="1" type="noConversion"/>
  </si>
  <si>
    <t>DCL|Bacisubti.NP_388231.1.srfAB_1_val_DcL/1486 7..492 surfactin synthetase [Bacillus subtilis subsp. subtilis str. 168]</t>
    <phoneticPr fontId="1" type="noConversion"/>
  </si>
  <si>
    <t>Structural and mutational analysis of the nonribosomal peptide synthetase heterocyclization domain provides insight into catalysis</t>
    <phoneticPr fontId="1" type="noConversion"/>
  </si>
  <si>
    <t>DXXXXD</t>
    <phoneticPr fontId="1" type="noConversion"/>
  </si>
  <si>
    <t>TPSALLCTVYGEVLAFW</t>
  </si>
  <si>
    <t>PPAPSLL</t>
  </si>
  <si>
    <t>FQDY</t>
  </si>
  <si>
    <t>DALLMDGAS</t>
  </si>
  <si>
    <t>LAINLTVFNRYPVHDEVEQIVGDFTSLILL</t>
  </si>
  <si>
    <t>YPLTPMQEGMLYH</t>
  </si>
  <si>
    <t>YADYIKWL</t>
    <phoneticPr fontId="1" type="noConversion"/>
  </si>
  <si>
    <t>LSGLESPSVI</t>
  </si>
  <si>
    <t>PDRLELPADRPLP</t>
  </si>
  <si>
    <t>PVTLAGT</t>
  </si>
  <si>
    <t>LGDVEAPTLPFGL</t>
  </si>
  <si>
    <t>TAPNLFQAIW</t>
  </si>
  <si>
    <t>LISHLVAFENYP</t>
  </si>
  <si>
    <t>EQTNYDFNLIVYPGAEWTIKLKY</t>
  </si>
  <si>
    <t>Core3</t>
    <phoneticPr fontId="1" type="noConversion"/>
  </si>
  <si>
    <t>Core4</t>
    <phoneticPr fontId="1" type="noConversion"/>
  </si>
  <si>
    <t>Core7</t>
    <phoneticPr fontId="1" type="noConversion"/>
  </si>
  <si>
    <t>C1(Core1)</t>
    <phoneticPr fontId="1" type="noConversion"/>
  </si>
  <si>
    <t>C2(Core2)</t>
    <phoneticPr fontId="1" type="noConversion"/>
  </si>
  <si>
    <t>C5(Core5)</t>
    <phoneticPr fontId="1" type="noConversion"/>
  </si>
  <si>
    <t>C7(Core6)</t>
    <phoneticPr fontId="1" type="noConversion"/>
  </si>
  <si>
    <t>PLSYAQQRLWFL</t>
  </si>
  <si>
    <t>QYADFALWQR</t>
  </si>
  <si>
    <t>SVFMVLQAALAALLTR</t>
  </si>
  <si>
    <t>DVPLGTPVAGRGDDAVDQVVGFFVNTLVLR</t>
    <phoneticPr fontId="1" type="noConversion"/>
  </si>
  <si>
    <t>HQDLPFEHLVD</t>
  </si>
  <si>
    <t>PLFQVLL</t>
    <phoneticPr fontId="1" type="noConversion"/>
  </si>
  <si>
    <t>PLTAAQLGIWFAQ</t>
  </si>
  <si>
    <t>AAVAAYVQW</t>
  </si>
  <si>
    <t>AYGPVVN</t>
    <phoneticPr fontId="1" type="noConversion"/>
  </si>
  <si>
    <t>YPLAPLQEGILYHH</t>
  </si>
  <si>
    <t>RHPILRTAVVW</t>
  </si>
  <si>
    <t>PYRDYVAQ</t>
    <phoneticPr fontId="1" type="noConversion"/>
  </si>
  <si>
    <t>SAASLHHLAW</t>
  </si>
  <si>
    <t>HEHAPLALAQRCS</t>
    <phoneticPr fontId="1" type="noConversion"/>
  </si>
  <si>
    <t>PLFSALLNYRH</t>
    <phoneticPr fontId="1" type="noConversion"/>
  </si>
  <si>
    <t>M1</t>
    <phoneticPr fontId="1" type="noConversion"/>
  </si>
  <si>
    <t>M2</t>
    <phoneticPr fontId="1" type="noConversion"/>
  </si>
  <si>
    <t>M3</t>
  </si>
  <si>
    <t>M4</t>
  </si>
  <si>
    <t>M5</t>
  </si>
  <si>
    <t>M6</t>
  </si>
  <si>
    <t>M7</t>
  </si>
  <si>
    <t>M8</t>
  </si>
  <si>
    <t>M9</t>
  </si>
  <si>
    <t>M10</t>
  </si>
  <si>
    <t>GPVEDLKFSVYEEPDGSGARIDLEANAAVY</t>
  </si>
  <si>
    <t>ERTNYPLTVSVDDLGDGFELNVQSAAGIDPERIAGY</t>
  </si>
  <si>
    <t>AKLDLALEIAEHRDADGAPAGLVGAAEY</t>
  </si>
  <si>
    <t>PIVFTSMLA</t>
  </si>
  <si>
    <t>RHPMLRAVI</t>
  </si>
  <si>
    <t>Heterocyclization|5T3E_1|Chains A, B|Bacillamide synthetase heterocyclization domain|Thermoactinomyces vulgaris (2026)</t>
    <phoneticPr fontId="1" type="noConversion"/>
  </si>
  <si>
    <t>HQRYPYEEA</t>
    <phoneticPr fontId="1" type="noConversion"/>
  </si>
  <si>
    <t>FSLTEVQTAYMLGR</t>
    <phoneticPr fontId="1" type="noConversion"/>
  </si>
  <si>
    <t>QDRAHW</t>
    <phoneticPr fontId="1" type="noConversion"/>
  </si>
  <si>
    <t>HRHYDGV</t>
    <phoneticPr fontId="1" type="noConversion"/>
  </si>
  <si>
    <t>G motif</t>
    <phoneticPr fontId="1" type="noConversion"/>
  </si>
  <si>
    <t>PDAPA</t>
  </si>
  <si>
    <t>IGKPI</t>
    <phoneticPr fontId="1" type="noConversion"/>
  </si>
  <si>
    <t>EETIAQIWSEVL</t>
  </si>
  <si>
    <t>T1</t>
    <phoneticPr fontId="1" type="noConversion"/>
  </si>
  <si>
    <t>TE1</t>
    <phoneticPr fontId="1" type="noConversion"/>
  </si>
  <si>
    <t>Tα1</t>
    <phoneticPr fontId="1" type="noConversion"/>
  </si>
  <si>
    <t>5T3E</t>
  </si>
  <si>
    <t>Aα</t>
    <phoneticPr fontId="1" type="noConversion"/>
  </si>
  <si>
    <t>S4</t>
    <phoneticPr fontId="1" type="noConversion"/>
  </si>
  <si>
    <r>
      <rPr>
        <b/>
        <sz val="11"/>
        <color theme="1"/>
        <rFont val="等线"/>
        <family val="3"/>
        <charset val="134"/>
        <scheme val="minor"/>
      </rPr>
      <t>F</t>
    </r>
    <r>
      <rPr>
        <sz val="11"/>
        <color theme="1"/>
        <rFont val="等线"/>
        <family val="2"/>
        <scheme val="minor"/>
      </rPr>
      <t>ATTAL</t>
    </r>
    <phoneticPr fontId="1" type="noConversion"/>
  </si>
  <si>
    <t>S6</t>
    <phoneticPr fontId="1" type="noConversion"/>
  </si>
  <si>
    <r>
      <rPr>
        <b/>
        <sz val="11"/>
        <color theme="1"/>
        <rFont val="等线"/>
        <family val="3"/>
        <charset val="134"/>
        <scheme val="minor"/>
      </rPr>
      <t>G</t>
    </r>
    <r>
      <rPr>
        <sz val="11"/>
        <color theme="1"/>
        <rFont val="等线"/>
        <family val="2"/>
        <scheme val="minor"/>
      </rPr>
      <t>GERA</t>
    </r>
    <phoneticPr fontId="1" type="noConversion"/>
  </si>
  <si>
    <t>GKPI</t>
    <phoneticPr fontId="1" type="noConversion"/>
  </si>
  <si>
    <t>S1</t>
    <phoneticPr fontId="1" type="noConversion"/>
  </si>
  <si>
    <t>S2</t>
    <phoneticPr fontId="1" type="noConversion"/>
  </si>
  <si>
    <t>D</t>
    <phoneticPr fontId="1" type="noConversion"/>
  </si>
  <si>
    <t>A</t>
    <phoneticPr fontId="1" type="noConversion"/>
  </si>
  <si>
    <t>W</t>
    <phoneticPr fontId="1" type="noConversion"/>
  </si>
  <si>
    <t>T</t>
    <phoneticPr fontId="1" type="noConversion"/>
  </si>
  <si>
    <t>I</t>
    <phoneticPr fontId="1" type="noConversion"/>
  </si>
  <si>
    <t>C</t>
    <phoneticPr fontId="1" type="noConversion"/>
  </si>
  <si>
    <t>S3</t>
  </si>
  <si>
    <t>S4</t>
  </si>
  <si>
    <t>S5</t>
  </si>
  <si>
    <t>S6</t>
  </si>
  <si>
    <t>S7</t>
  </si>
  <si>
    <t>S8</t>
  </si>
  <si>
    <t>S9</t>
  </si>
  <si>
    <r>
      <t>RTPQVYL</t>
    </r>
    <r>
      <rPr>
        <sz val="11"/>
        <color rgb="FFFF0000"/>
        <rFont val="等线"/>
        <family val="3"/>
        <charset val="134"/>
        <scheme val="minor"/>
      </rPr>
      <t>D</t>
    </r>
    <r>
      <rPr>
        <sz val="11"/>
        <color theme="1"/>
        <rFont val="等线"/>
        <family val="2"/>
        <scheme val="minor"/>
      </rPr>
      <t>NVVIEKNGELLVSWN</t>
    </r>
    <phoneticPr fontId="1" type="noConversion"/>
  </si>
  <si>
    <t>Cglyc|BGC0000326.gbk_BGC0000326_55972_AAK81826.1_5_4898(2)</t>
    <phoneticPr fontId="1" type="noConversion"/>
  </si>
  <si>
    <t>Cyc|gi|410829096</t>
    <phoneticPr fontId="1" type="noConversion"/>
  </si>
  <si>
    <t>DCL|gi|120419813|gb|ABM21572.1|</t>
    <phoneticPr fontId="1" type="noConversion"/>
  </si>
  <si>
    <t>Dual|gi|146410197</t>
    <phoneticPr fontId="1" type="noConversion"/>
  </si>
  <si>
    <t>E|gi|239938937|sp|P27206.4|SRFAA_BACSU</t>
    <phoneticPr fontId="1" type="noConversion"/>
  </si>
  <si>
    <t>Hybrid|gi|682275410</t>
    <phoneticPr fontId="1" type="noConversion"/>
  </si>
  <si>
    <t>I|WP_255221035.1_amino_acid_adenylation_domaincontaining_protein_Variovorax_boronicumulans_(update)_VarH_C</t>
    <phoneticPr fontId="1" type="noConversion"/>
  </si>
  <si>
    <t>LCL|gi|1190353823|pdb|5U89|A</t>
    <phoneticPr fontId="1" type="noConversion"/>
  </si>
  <si>
    <t>PS|SfmC_C</t>
    <phoneticPr fontId="1" type="noConversion"/>
  </si>
  <si>
    <t>Starter|gi|254763440|sp|P45745.4|DHBF_BACSU</t>
    <phoneticPr fontId="1" type="noConversion"/>
  </si>
  <si>
    <t>X|gi|75408643</t>
    <phoneticPr fontId="1" type="noConversion"/>
  </si>
  <si>
    <t>bL|gi|1131003267|ref|WP_075764583.1|</t>
    <phoneticPr fontId="1" type="noConversion"/>
  </si>
  <si>
    <t>modAA|PuwF_C</t>
    <phoneticPr fontId="1" type="noConversion"/>
  </si>
  <si>
    <t>E1</t>
  </si>
  <si>
    <t>E2</t>
  </si>
  <si>
    <t>长度可能会</t>
    <phoneticPr fontId="1" type="noConversion"/>
  </si>
  <si>
    <t>序列比例</t>
    <phoneticPr fontId="1" type="noConversion"/>
  </si>
  <si>
    <t>+8</t>
    <phoneticPr fontId="1" type="noConversion"/>
  </si>
  <si>
    <t>+1</t>
    <phoneticPr fontId="1" type="noConversion"/>
  </si>
  <si>
    <t>+19</t>
    <phoneticPr fontId="1" type="noConversion"/>
  </si>
  <si>
    <t>+3</t>
    <phoneticPr fontId="1" type="noConversion"/>
  </si>
  <si>
    <t>C4</t>
    <phoneticPr fontId="1" type="noConversion"/>
  </si>
  <si>
    <t>Starter|gi|254763440|sp|P45745.4|DHBF_BACSU</t>
  </si>
  <si>
    <t>Cyc</t>
  </si>
  <si>
    <t>I</t>
  </si>
  <si>
    <t>LCL</t>
  </si>
  <si>
    <t>PS</t>
  </si>
  <si>
    <t>X</t>
  </si>
  <si>
    <t>bL</t>
  </si>
  <si>
    <t>modAA</t>
  </si>
  <si>
    <t>Subtype</t>
    <phoneticPr fontId="1" type="noConversion"/>
  </si>
  <si>
    <t>HMM Max score</t>
    <phoneticPr fontId="1" type="noConversion"/>
  </si>
  <si>
    <t>Cglyc|BGC0000326.gbk_BGC0000326_55972_AAK81826.1_5_4898(2)</t>
  </si>
  <si>
    <t>Cyc|gi|410829096</t>
  </si>
  <si>
    <t>DCL|gi|120419813|gb|ABM21572.1|</t>
  </si>
  <si>
    <t>Dual|gi|146410197</t>
  </si>
  <si>
    <t>Hybrid|gi|682275410</t>
  </si>
  <si>
    <t>I|WP_255221035.1_amino_acid_adenylation_domain-containing_protein_Variovorax_boronicumulans_(update)_VarH_C</t>
  </si>
  <si>
    <t>LCL|gi|1190353823|pdb|5U89|A</t>
  </si>
  <si>
    <t>PS|SfmC_C</t>
  </si>
  <si>
    <t>X|gi|75408643</t>
  </si>
  <si>
    <t>bL|gi|1131003267|ref|WP_075764583.1|</t>
  </si>
  <si>
    <t>modAA|PuwF_C</t>
  </si>
  <si>
    <t>Reference sequence</t>
    <phoneticPr fontId="1" type="noConversion"/>
  </si>
  <si>
    <t>Cglyc_104_trim_MSA.hmm</t>
  </si>
  <si>
    <t>Cyc_138_trim_MSA.hmm</t>
  </si>
  <si>
    <t>DCL_37_trim_MSA.hmm</t>
  </si>
  <si>
    <t>Dual_227_trim_MSA.hmm</t>
  </si>
  <si>
    <t>E_51_trim_MSA.hmm</t>
  </si>
  <si>
    <t>Hybrid_218_trim_MSA.hmm</t>
  </si>
  <si>
    <t>I_14_trim_MSA.hmm</t>
  </si>
  <si>
    <t>LCL_17_trim_MSA.hmm</t>
  </si>
  <si>
    <t>PS_3_trim_MSA.hmm</t>
  </si>
  <si>
    <t>Starter_10_trim_MSA.hmm</t>
  </si>
  <si>
    <t>X_6_trim_MSA.hmm</t>
  </si>
  <si>
    <t>bL_2_trim_MSA.hmm</t>
  </si>
  <si>
    <t>modAA_12_trim_MSA.hmm</t>
  </si>
  <si>
    <t>HMM file</t>
    <phoneticPr fontId="1" type="noConversion"/>
  </si>
  <si>
    <t>WPLSPLQEGLLFH</t>
  </si>
  <si>
    <t>RHPVLRAGF</t>
  </si>
  <si>
    <t>HHIIMDGWS</t>
  </si>
  <si>
    <t>YRDYLAWL</t>
  </si>
  <si>
    <t>DVVFGATVAGRPAGLAGVESMIGMFINTLPVR</t>
  </si>
  <si>
    <t>HQHLGLAEIQ</t>
  </si>
  <si>
    <t>FDTLVVFENY</t>
  </si>
  <si>
    <t>FPLTDVQYAYWIGR</t>
  </si>
  <si>
    <t>HHAMLRARF</t>
  </si>
  <si>
    <t>DLLVADVQS</t>
  </si>
  <si>
    <t>FAEYL</t>
  </si>
  <si>
    <t>FLINVPLFDRQTGEAGIDDVVADFTNLLLL</t>
  </si>
  <si>
    <t>PVVFACNLG</t>
  </si>
  <si>
    <t>YPLSPMQQGMLFHSL</t>
  </si>
  <si>
    <t>RHSILRTFF</t>
  </si>
  <si>
    <t>HHILMDGWC</t>
  </si>
  <si>
    <t>YQDYIAWL</t>
  </si>
  <si>
    <t>DVVFGVTVSGRPPSLSEIENMVGLFINTLPLR</t>
  </si>
  <si>
    <t>YFYTPLVDIQ</t>
  </si>
  <si>
    <t>LFESIVVFENYP</t>
  </si>
  <si>
    <t>YPLAPLQEGILFHH</t>
  </si>
  <si>
    <t>RHDILRTAVLW</t>
  </si>
  <si>
    <t>HHLVMDHTT</t>
  </si>
  <si>
    <t>PFRSFVAQA</t>
  </si>
  <si>
    <t>EVVFGTVLFGRLQGGEGVDRALGLFINTLPLR</t>
  </si>
  <si>
    <t>HEHAPLALVQRCSGV</t>
  </si>
  <si>
    <t>PLFSALLNYRH</t>
  </si>
  <si>
    <t>PIQRWFF</t>
  </si>
  <si>
    <t>HHLVVDGVSWRILLEDF</t>
  </si>
  <si>
    <t>DILLTAFG</t>
  </si>
  <si>
    <t>EGHGRE</t>
  </si>
  <si>
    <t>SRTVGWFTSMYPMVL</t>
  </si>
  <si>
    <t>RHVPNKGVGYG</t>
  </si>
  <si>
    <t>LSFGQSRFWF</t>
  </si>
  <si>
    <t>RHGALRTAF</t>
  </si>
  <si>
    <t>HHINMDGIS</t>
  </si>
  <si>
    <t>QYEDFGLRQ</t>
  </si>
  <si>
    <t>DLVIGIADGNRNDSDTLNSIGFYLNLLPLR</t>
  </si>
  <si>
    <t>NARVPFDLLL</t>
  </si>
  <si>
    <t>PLFQVFLNYR</t>
  </si>
  <si>
    <t>LSPEQ</t>
  </si>
  <si>
    <t>VHAWVGDRGSL</t>
  </si>
  <si>
    <t>FPYARFVTWRQDL</t>
  </si>
  <si>
    <t>AQEYW</t>
  </si>
  <si>
    <t>GF</t>
  </si>
  <si>
    <t>IPLSFAQRRLWF</t>
  </si>
  <si>
    <t>RHEPLRTIF</t>
  </si>
  <si>
    <t>LPVKYADYALWQ</t>
  </si>
  <si>
    <t>DIPIGSPIAGRNDDSLEHLVGLFINTLVLR</t>
  </si>
  <si>
    <t>NQDIPFERLVE</t>
  </si>
  <si>
    <t>LSVEQRRLWLL</t>
  </si>
  <si>
    <t>RHEALRSVF</t>
  </si>
  <si>
    <t>HRLVLDATS</t>
  </si>
  <si>
    <t>RDISRTPYAQTVVRA</t>
  </si>
  <si>
    <t>LTGAQTGIW</t>
  </si>
  <si>
    <t>EAESLHVRF</t>
  </si>
  <si>
    <t>HHIAIDGFG</t>
  </si>
  <si>
    <t>DVVLGLPMMGRIGSASLNVPAMVMNLLPLR</t>
  </si>
  <si>
    <t>HHKYRHEELRR</t>
  </si>
  <si>
    <t>LFGPQINL</t>
  </si>
  <si>
    <t>PLTAGQLRTW</t>
  </si>
  <si>
    <t>RHEILRTTF</t>
  </si>
  <si>
    <t>HRIAADAQS</t>
  </si>
  <si>
    <t>LPLQFADYALWE</t>
  </si>
  <si>
    <t>DVTVGTVLPRSDDEVELEGLIGAFERPLALR</t>
  </si>
  <si>
    <t>DVPFARL</t>
  </si>
  <si>
    <t>HPVFQVALDV</t>
  </si>
  <si>
    <t>YPLAPMQAGMLFRGL</t>
  </si>
  <si>
    <t>RYEILRTGF</t>
  </si>
  <si>
    <t>HHHILLDGWC</t>
  </si>
  <si>
    <t>YRDYVGWI</t>
  </si>
  <si>
    <t>DVVHGLTIAGRPPELAGSELMVGLFINTIPLR</t>
  </si>
  <si>
    <t>GHVPLAQIK</t>
  </si>
  <si>
    <t>VFDSLVAFENYP</t>
  </si>
  <si>
    <t>YPLAALQAGMI</t>
  </si>
  <si>
    <t>RHAVLRTSIAL</t>
  </si>
  <si>
    <t>DVLTGLVSNGRPENADGERVLGLFLNTLPLR</t>
  </si>
  <si>
    <t>RRYPLAELQ</t>
  </si>
  <si>
    <t>ETNFNFVHFHVY</t>
  </si>
  <si>
    <t>FADFIALE</t>
  </si>
  <si>
    <t>AHGALCSAIRAV</t>
    <phoneticPr fontId="1" type="noConversion"/>
  </si>
  <si>
    <t>Hybrid</t>
    <phoneticPr fontId="1" type="noConversion"/>
  </si>
  <si>
    <t>Cglyc</t>
    <phoneticPr fontId="1" type="noConversion"/>
  </si>
  <si>
    <t>HHAILDGWS</t>
    <phoneticPr fontId="1" type="noConversion"/>
  </si>
  <si>
    <t>CT-DCL|gi|1148367330|sp|C8VPS9.1|EASA_EMENI(2)(2)</t>
  </si>
  <si>
    <t>CT|gi|74672710|sp|Q4WT66.1|NRPS1_ASPFU(2)(2)</t>
  </si>
  <si>
    <t>CT-DCL|gi|1148367330|sp|C8VPS9.1|EASA_EMENI(2)(2)</t>
    <phoneticPr fontId="1" type="noConversion"/>
  </si>
  <si>
    <t>CT-DCL</t>
  </si>
  <si>
    <t>CT</t>
    <phoneticPr fontId="1" type="noConversion"/>
  </si>
  <si>
    <t>CT-DCL_20_trim_MSA.hmm</t>
  </si>
  <si>
    <t>CT_17_trim_MSA.hmm</t>
    <phoneticPr fontId="1" type="noConversion"/>
  </si>
  <si>
    <t>CT-LCL_15_trim_MSA.hmm</t>
    <phoneticPr fontId="1" type="noConversion"/>
  </si>
  <si>
    <t>CT|gi|74672710|sp|Q4WT66.1|NRPS1_ASPFU(2)(2)</t>
    <phoneticPr fontId="1" type="noConversion"/>
  </si>
  <si>
    <t>+6</t>
    <phoneticPr fontId="1" type="noConversion"/>
  </si>
  <si>
    <t>VVDAFDILRTVFV</t>
  </si>
  <si>
    <t>IRMSHAQFDGLC</t>
  </si>
  <si>
    <t>FANYM</t>
  </si>
  <si>
    <t>DVVFGLTISGRNTSIPGIENTVGPCLNVIPIR</t>
  </si>
  <si>
    <t>MPFEALGFREI</t>
  </si>
  <si>
    <t>FTTSV</t>
  </si>
  <si>
    <t>YYCSPIQQGIL</t>
  </si>
  <si>
    <t>RHAILRTFFV</t>
  </si>
  <si>
    <t>VDVNHVLMDASS</t>
  </si>
  <si>
    <t>YGIYVSFL</t>
  </si>
  <si>
    <t>VSFGYISNGRDAPIDGIHEMCGPMINLMVSR</t>
  </si>
  <si>
    <t>HQRTSLSDI</t>
  </si>
  <si>
    <t>LFNTTMIY</t>
  </si>
  <si>
    <t>ESTPLQAGMI</t>
  </si>
  <si>
    <t>KNDILRTSF</t>
  </si>
  <si>
    <t>VIMHHALYDGVSL</t>
  </si>
  <si>
    <t>FSEI</t>
  </si>
  <si>
    <t>DVVFGQVLAGRSLPVPGADQTIGPLFNTVAQR</t>
  </si>
  <si>
    <t>PLKDV</t>
  </si>
  <si>
    <t>FDTLFVF</t>
  </si>
  <si>
    <t>PVTDFQ</t>
    <phoneticPr fontId="1" type="noConversion"/>
  </si>
  <si>
    <t>SFGSLQAILE</t>
    <phoneticPr fontId="1" type="noConversion"/>
  </si>
  <si>
    <t>fungi/mibig</t>
    <phoneticPr fontId="1" type="noConversion"/>
  </si>
  <si>
    <t>b</t>
    <phoneticPr fontId="1" type="noConversion"/>
  </si>
  <si>
    <t>IVGPLDGLRLVR</t>
    <phoneticPr fontId="1" type="noConversion"/>
  </si>
  <si>
    <t>fungi</t>
    <phoneticPr fontId="1" type="noConversion"/>
  </si>
  <si>
    <t>f</t>
    <phoneticPr fontId="1" type="noConversion"/>
  </si>
  <si>
    <t>HAAYSGVQLQR</t>
    <phoneticPr fontId="1" type="noConversion"/>
  </si>
  <si>
    <t>AVDVPLAHLLEVA</t>
  </si>
  <si>
    <t>ALETTLAAER</t>
    <phoneticPr fontId="1" type="noConversion"/>
  </si>
  <si>
    <t>FIAGWQHDCRRDYPPMQGAVGVFDKVLPL</t>
    <phoneticPr fontId="1" type="noConversion"/>
  </si>
  <si>
    <t>HHMIVDGWS</t>
    <phoneticPr fontId="1" type="noConversion"/>
  </si>
  <si>
    <t>HPLFQVMFVFQ</t>
    <phoneticPr fontId="1" type="noConversion"/>
  </si>
  <si>
    <t>Compensate length</t>
    <phoneticPr fontId="1" type="noConversion"/>
  </si>
  <si>
    <t>FUM14|gi|1035996567|sp|E9FCP4.2|DTXS1_METRA</t>
    <phoneticPr fontId="1" type="noConversion"/>
  </si>
  <si>
    <t>FUM14</t>
  </si>
  <si>
    <t>FUM14_44_trim_MSA.hmm</t>
  </si>
  <si>
    <t>PCTPLQ</t>
    <phoneticPr fontId="1" type="noConversion"/>
  </si>
  <si>
    <t>ILRTRII</t>
  </si>
  <si>
    <t>FQTFIKY</t>
    <phoneticPr fontId="1" type="noConversion"/>
  </si>
  <si>
    <t>DVCFGVTVSGRNAPVPDIERMVGPTFATLPLR</t>
  </si>
  <si>
    <t>FEQMGLHRI</t>
  </si>
  <si>
    <t>FQTLLVI</t>
  </si>
  <si>
    <t>WTVHHVLYDGWS</t>
  </si>
  <si>
    <t>SgcC5</t>
  </si>
  <si>
    <t>SgcC5|gi|113318|sp|P26046.1|ACVS2_PENCH</t>
  </si>
  <si>
    <t>SgcC5_11_trim_MSA.hmm</t>
  </si>
  <si>
    <t>PVSRAQERL</t>
  </si>
  <si>
    <t>RHEALRT</t>
  </si>
  <si>
    <t>HHTCFDAWS</t>
  </si>
  <si>
    <t>QYKEYA</t>
    <phoneticPr fontId="1" type="noConversion"/>
  </si>
  <si>
    <t>DVSVGIPVSHRTHPQFQSVIGFFVNLVVLR</t>
    <phoneticPr fontId="1" type="noConversion"/>
  </si>
  <si>
    <t>HQDMPFQEVT</t>
    <phoneticPr fontId="1" type="noConversion"/>
  </si>
  <si>
    <t>PLVQNVF</t>
    <phoneticPr fontId="1" type="noConversion"/>
  </si>
  <si>
    <t>It_59_trim_MSA.hmm</t>
  </si>
  <si>
    <t>VSPIEREWL</t>
  </si>
  <si>
    <t>VILSHIIADYTTL</t>
  </si>
  <si>
    <t>YADTKIW</t>
  </si>
  <si>
    <t>DIVLGSPYINRKSDEDLETVGLFLEPLPVR</t>
  </si>
  <si>
    <t>LAHAIPWHRL</t>
  </si>
  <si>
    <t>HPLFDVMVTFH</t>
  </si>
  <si>
    <t>ILRCRY</t>
    <phoneticPr fontId="1" type="noConversion"/>
  </si>
  <si>
    <t>CT-A</t>
    <phoneticPr fontId="1" type="noConversion"/>
  </si>
  <si>
    <t>LCL-A</t>
    <phoneticPr fontId="1" type="noConversion"/>
  </si>
  <si>
    <t>注意Header还没改</t>
    <phoneticPr fontId="1" type="noConversion"/>
  </si>
  <si>
    <t>LCL-A|gi|1040497588|gb|OBT39513.1|</t>
    <phoneticPr fontId="1" type="noConversion"/>
  </si>
  <si>
    <t>CT-A|gi|74672027|sp|Q4WR82.1|NRPS2_ASPFU(2)(2)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</si>
</sst>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  <font>
      <sz val="11"/>
      <color theme="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7" fillId="0" borderId="0" applyFont="0" applyFill="0" applyBorder="0" applyAlignment="0" applyProtection="0">
      <alignment vertical="center"/>
    </xf>
  </cellStyleXfs>
  <cellXfs count="12">
    <xf numFmtId="0" fontId="0" fillId="0" borderId="0" xfId="0"/>
    <xf numFmtId="0" fontId="0" fillId="0" borderId="0" xfId="0" applyAlignment="1">
      <alignment horizontal="right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49" fontId="0" fillId="0" borderId="0" xfId="0" applyNumberFormat="1"/>
    <xf numFmtId="9" fontId="0" fillId="0" borderId="0" xfId="0" applyNumberFormat="1"/>
    <xf numFmtId="10" fontId="0" fillId="0" borderId="0" xfId="0" applyNumberFormat="1"/>
    <xf numFmtId="9" fontId="0" fillId="0" borderId="0" xfId="1" applyFont="1" applyAlignment="1"/>
    <xf numFmtId="0" fontId="0" fillId="0" borderId="0" xfId="0" quotePrefix="1"/>
    <xf numFmtId="0" fontId="0" fillId="0" borderId="0" xfId="0" applyAlignment="1">
      <alignment wrapText="1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CA192-609F-4C23-95DA-2F1527D1129B}">
  <dimension ref="A1:M43"/>
  <sheetViews>
    <sheetView workbookViewId="0">
      <selection activeCell="D23" sqref="D23:D24"/>
    </sheetView>
  </sheetViews>
  <sheetFormatPr defaultRowHeight="14.25" x14ac:dyDescent="0.2"/>
  <cols>
    <col min="5" max="5" width="9" customWidth="1"/>
  </cols>
  <sheetData>
    <row r="1" spans="1:13" x14ac:dyDescent="0.2">
      <c r="A1" t="s">
        <v>37</v>
      </c>
      <c r="B1" t="s">
        <v>36</v>
      </c>
      <c r="C1" t="s">
        <v>35</v>
      </c>
      <c r="D1" t="s">
        <v>34</v>
      </c>
      <c r="E1" t="s">
        <v>33</v>
      </c>
    </row>
    <row r="2" spans="1:13" x14ac:dyDescent="0.2">
      <c r="A2" t="s">
        <v>32</v>
      </c>
      <c r="B2">
        <v>13</v>
      </c>
      <c r="C2">
        <v>25</v>
      </c>
      <c r="D2">
        <f t="shared" ref="D2:D8" si="0">C2-B2+1</f>
        <v>13</v>
      </c>
      <c r="E2" t="s">
        <v>56</v>
      </c>
      <c r="G2">
        <v>1</v>
      </c>
      <c r="H2">
        <v>460</v>
      </c>
    </row>
    <row r="3" spans="1:13" x14ac:dyDescent="0.2">
      <c r="A3" t="s">
        <v>31</v>
      </c>
      <c r="B3">
        <v>62</v>
      </c>
      <c r="C3">
        <v>70</v>
      </c>
      <c r="D3">
        <f t="shared" si="0"/>
        <v>9</v>
      </c>
      <c r="E3" t="s">
        <v>57</v>
      </c>
    </row>
    <row r="4" spans="1:13" x14ac:dyDescent="0.2">
      <c r="A4" t="s">
        <v>30</v>
      </c>
      <c r="B4">
        <v>138</v>
      </c>
      <c r="C4">
        <v>147</v>
      </c>
      <c r="D4">
        <f t="shared" si="0"/>
        <v>10</v>
      </c>
      <c r="E4" t="s">
        <v>58</v>
      </c>
    </row>
    <row r="5" spans="1:13" x14ac:dyDescent="0.2">
      <c r="A5" t="s">
        <v>29</v>
      </c>
      <c r="B5">
        <v>183</v>
      </c>
      <c r="C5">
        <v>189</v>
      </c>
      <c r="D5">
        <f t="shared" si="0"/>
        <v>7</v>
      </c>
      <c r="E5" t="s">
        <v>59</v>
      </c>
    </row>
    <row r="6" spans="1:13" x14ac:dyDescent="0.2">
      <c r="A6" t="s">
        <v>28</v>
      </c>
      <c r="B6">
        <v>274</v>
      </c>
      <c r="C6">
        <v>305</v>
      </c>
      <c r="D6">
        <f t="shared" si="0"/>
        <v>32</v>
      </c>
      <c r="E6" t="s">
        <v>27</v>
      </c>
    </row>
    <row r="7" spans="1:13" x14ac:dyDescent="0.2">
      <c r="A7" t="s">
        <v>26</v>
      </c>
      <c r="B7">
        <v>331</v>
      </c>
      <c r="C7">
        <v>340</v>
      </c>
      <c r="D7">
        <f t="shared" si="0"/>
        <v>10</v>
      </c>
      <c r="E7" t="s">
        <v>25</v>
      </c>
    </row>
    <row r="8" spans="1:13" x14ac:dyDescent="0.2">
      <c r="A8" t="s">
        <v>24</v>
      </c>
      <c r="B8">
        <v>353</v>
      </c>
      <c r="C8">
        <v>360</v>
      </c>
      <c r="D8">
        <f t="shared" si="0"/>
        <v>8</v>
      </c>
      <c r="E8" t="s">
        <v>60</v>
      </c>
    </row>
    <row r="10" spans="1:13" x14ac:dyDescent="0.2">
      <c r="A10" s="2" t="s">
        <v>189</v>
      </c>
      <c r="B10">
        <v>478</v>
      </c>
      <c r="C10">
        <v>482</v>
      </c>
      <c r="D10">
        <f t="shared" ref="D10:D21" si="1">C10-B10+1</f>
        <v>5</v>
      </c>
      <c r="E10" t="s">
        <v>182</v>
      </c>
      <c r="G10">
        <v>461</v>
      </c>
      <c r="H10">
        <v>965</v>
      </c>
      <c r="I10">
        <f t="shared" ref="I10:I20" si="2">B10-460</f>
        <v>18</v>
      </c>
      <c r="J10">
        <f t="shared" ref="J10:J20" si="3">C10-460</f>
        <v>22</v>
      </c>
      <c r="L10">
        <v>18</v>
      </c>
      <c r="M10">
        <v>22</v>
      </c>
    </row>
    <row r="11" spans="1:13" x14ac:dyDescent="0.2">
      <c r="A11" t="s">
        <v>23</v>
      </c>
      <c r="B11">
        <v>490</v>
      </c>
      <c r="C11">
        <v>495</v>
      </c>
      <c r="D11">
        <f t="shared" si="1"/>
        <v>6</v>
      </c>
      <c r="E11" t="s">
        <v>22</v>
      </c>
      <c r="I11">
        <f t="shared" si="2"/>
        <v>30</v>
      </c>
      <c r="J11">
        <f t="shared" si="3"/>
        <v>35</v>
      </c>
      <c r="L11">
        <v>30</v>
      </c>
      <c r="M11">
        <v>35</v>
      </c>
    </row>
    <row r="12" spans="1:13" x14ac:dyDescent="0.2">
      <c r="A12" t="s">
        <v>21</v>
      </c>
      <c r="B12">
        <v>532</v>
      </c>
      <c r="C12">
        <v>545</v>
      </c>
      <c r="D12">
        <f t="shared" si="1"/>
        <v>14</v>
      </c>
      <c r="E12" t="s">
        <v>20</v>
      </c>
      <c r="I12">
        <f t="shared" si="2"/>
        <v>72</v>
      </c>
      <c r="J12">
        <f t="shared" si="3"/>
        <v>85</v>
      </c>
      <c r="L12">
        <v>72</v>
      </c>
      <c r="M12">
        <v>85</v>
      </c>
    </row>
    <row r="13" spans="1:13" x14ac:dyDescent="0.2">
      <c r="A13" t="s">
        <v>19</v>
      </c>
      <c r="B13">
        <v>609</v>
      </c>
      <c r="C13">
        <v>624</v>
      </c>
      <c r="D13">
        <f t="shared" si="1"/>
        <v>16</v>
      </c>
      <c r="E13" t="s">
        <v>18</v>
      </c>
      <c r="I13">
        <f t="shared" si="2"/>
        <v>149</v>
      </c>
      <c r="J13">
        <f t="shared" si="3"/>
        <v>164</v>
      </c>
      <c r="L13">
        <v>149</v>
      </c>
      <c r="M13">
        <v>164</v>
      </c>
    </row>
    <row r="14" spans="1:13" x14ac:dyDescent="0.2">
      <c r="A14" t="s">
        <v>17</v>
      </c>
      <c r="B14">
        <v>658</v>
      </c>
      <c r="C14">
        <v>661</v>
      </c>
      <c r="D14">
        <f t="shared" si="1"/>
        <v>4</v>
      </c>
      <c r="E14" t="s">
        <v>16</v>
      </c>
      <c r="I14">
        <f t="shared" si="2"/>
        <v>198</v>
      </c>
      <c r="J14">
        <f t="shared" si="3"/>
        <v>201</v>
      </c>
      <c r="L14">
        <v>198</v>
      </c>
      <c r="M14">
        <v>201</v>
      </c>
    </row>
    <row r="15" spans="1:13" x14ac:dyDescent="0.2">
      <c r="A15" t="s">
        <v>15</v>
      </c>
      <c r="B15">
        <v>751</v>
      </c>
      <c r="C15">
        <v>757</v>
      </c>
      <c r="D15">
        <f t="shared" si="1"/>
        <v>7</v>
      </c>
      <c r="E15" t="s">
        <v>14</v>
      </c>
      <c r="I15">
        <f t="shared" si="2"/>
        <v>291</v>
      </c>
      <c r="J15">
        <f t="shared" si="3"/>
        <v>297</v>
      </c>
      <c r="L15">
        <v>291</v>
      </c>
      <c r="M15">
        <v>297</v>
      </c>
    </row>
    <row r="16" spans="1:13" x14ac:dyDescent="0.2">
      <c r="A16" s="2" t="s">
        <v>181</v>
      </c>
      <c r="B16">
        <v>779</v>
      </c>
      <c r="C16">
        <v>783</v>
      </c>
      <c r="D16">
        <f t="shared" si="1"/>
        <v>5</v>
      </c>
      <c r="E16" t="s">
        <v>183</v>
      </c>
      <c r="I16">
        <f t="shared" si="2"/>
        <v>319</v>
      </c>
      <c r="J16">
        <f t="shared" si="3"/>
        <v>323</v>
      </c>
      <c r="L16">
        <v>319</v>
      </c>
      <c r="M16">
        <v>323</v>
      </c>
    </row>
    <row r="17" spans="1:13" x14ac:dyDescent="0.2">
      <c r="A17" t="s">
        <v>13</v>
      </c>
      <c r="B17">
        <v>804</v>
      </c>
      <c r="C17">
        <v>818</v>
      </c>
      <c r="D17">
        <f t="shared" si="1"/>
        <v>15</v>
      </c>
      <c r="E17" t="s">
        <v>12</v>
      </c>
      <c r="I17">
        <f t="shared" si="2"/>
        <v>344</v>
      </c>
      <c r="J17">
        <f t="shared" si="3"/>
        <v>358</v>
      </c>
      <c r="L17">
        <v>344</v>
      </c>
      <c r="M17">
        <v>358</v>
      </c>
    </row>
    <row r="18" spans="1:13" x14ac:dyDescent="0.2">
      <c r="A18" t="s">
        <v>11</v>
      </c>
      <c r="B18">
        <v>840</v>
      </c>
      <c r="C18">
        <v>845</v>
      </c>
      <c r="D18">
        <f t="shared" si="1"/>
        <v>6</v>
      </c>
      <c r="E18" t="s">
        <v>10</v>
      </c>
      <c r="I18">
        <f t="shared" si="2"/>
        <v>380</v>
      </c>
      <c r="J18">
        <f t="shared" si="3"/>
        <v>385</v>
      </c>
      <c r="L18">
        <v>380</v>
      </c>
      <c r="M18">
        <v>385</v>
      </c>
    </row>
    <row r="19" spans="1:13" x14ac:dyDescent="0.2">
      <c r="A19" t="s">
        <v>9</v>
      </c>
      <c r="B19" s="1">
        <v>858</v>
      </c>
      <c r="C19">
        <v>867</v>
      </c>
      <c r="D19">
        <f t="shared" si="1"/>
        <v>10</v>
      </c>
      <c r="E19" t="s">
        <v>8</v>
      </c>
      <c r="I19">
        <f t="shared" si="2"/>
        <v>398</v>
      </c>
      <c r="J19">
        <f t="shared" si="3"/>
        <v>407</v>
      </c>
      <c r="L19">
        <v>398</v>
      </c>
      <c r="M19">
        <v>407</v>
      </c>
    </row>
    <row r="20" spans="1:13" x14ac:dyDescent="0.2">
      <c r="A20" t="s">
        <v>7</v>
      </c>
      <c r="B20">
        <v>926</v>
      </c>
      <c r="C20">
        <v>932</v>
      </c>
      <c r="D20">
        <f t="shared" si="1"/>
        <v>7</v>
      </c>
      <c r="E20" t="s">
        <v>6</v>
      </c>
      <c r="I20">
        <f t="shared" si="2"/>
        <v>466</v>
      </c>
      <c r="J20">
        <f t="shared" si="3"/>
        <v>472</v>
      </c>
      <c r="L20">
        <v>466</v>
      </c>
      <c r="M20">
        <v>472</v>
      </c>
    </row>
    <row r="21" spans="1:13" x14ac:dyDescent="0.2">
      <c r="A21" t="s">
        <v>5</v>
      </c>
      <c r="B21">
        <v>946</v>
      </c>
      <c r="C21">
        <v>951</v>
      </c>
      <c r="D21">
        <f t="shared" si="1"/>
        <v>6</v>
      </c>
      <c r="E21" t="s">
        <v>4</v>
      </c>
      <c r="I21">
        <f>B21-460</f>
        <v>486</v>
      </c>
      <c r="J21">
        <f>C21-460</f>
        <v>491</v>
      </c>
      <c r="L21">
        <v>486</v>
      </c>
      <c r="M21">
        <v>491</v>
      </c>
    </row>
    <row r="23" spans="1:13" x14ac:dyDescent="0.2">
      <c r="A23" s="2" t="s">
        <v>187</v>
      </c>
      <c r="B23">
        <v>974</v>
      </c>
      <c r="C23">
        <v>985</v>
      </c>
      <c r="D23">
        <f>C23-B23+1</f>
        <v>12</v>
      </c>
      <c r="E23" t="s">
        <v>184</v>
      </c>
      <c r="G23">
        <v>966</v>
      </c>
      <c r="H23">
        <v>1045</v>
      </c>
      <c r="I23">
        <f>B23-965</f>
        <v>9</v>
      </c>
      <c r="J23">
        <f>C23-965</f>
        <v>20</v>
      </c>
      <c r="L23">
        <v>9</v>
      </c>
      <c r="M23">
        <v>20</v>
      </c>
    </row>
    <row r="24" spans="1:13" x14ac:dyDescent="0.2">
      <c r="A24" t="s">
        <v>185</v>
      </c>
      <c r="B24">
        <v>994</v>
      </c>
      <c r="C24">
        <v>1004</v>
      </c>
      <c r="D24">
        <f>C24-B24+1</f>
        <v>11</v>
      </c>
      <c r="E24" t="s">
        <v>2</v>
      </c>
      <c r="I24">
        <f>B24-965</f>
        <v>29</v>
      </c>
      <c r="J24">
        <f>C24-965</f>
        <v>39</v>
      </c>
      <c r="L24">
        <v>29</v>
      </c>
      <c r="M24">
        <v>39</v>
      </c>
    </row>
    <row r="26" spans="1:13" x14ac:dyDescent="0.2">
      <c r="A26" t="s">
        <v>186</v>
      </c>
      <c r="B26">
        <v>1118</v>
      </c>
      <c r="C26">
        <v>1122</v>
      </c>
      <c r="D26">
        <f>C26-B26+1</f>
        <v>5</v>
      </c>
      <c r="E26" t="s">
        <v>0</v>
      </c>
      <c r="G26">
        <v>1046</v>
      </c>
      <c r="H26">
        <v>1304</v>
      </c>
      <c r="I26">
        <f>B26-1045</f>
        <v>73</v>
      </c>
      <c r="J26">
        <f>C26-1045</f>
        <v>77</v>
      </c>
      <c r="L26">
        <v>73</v>
      </c>
      <c r="M26">
        <v>77</v>
      </c>
    </row>
    <row r="28" spans="1:13" x14ac:dyDescent="0.2">
      <c r="A28" t="s">
        <v>19</v>
      </c>
      <c r="B28">
        <v>609</v>
      </c>
      <c r="C28">
        <v>624</v>
      </c>
      <c r="D28">
        <f>C28-B28+1</f>
        <v>16</v>
      </c>
      <c r="E28" t="s">
        <v>18</v>
      </c>
      <c r="I28">
        <f t="shared" ref="I28:J33" si="4">B28-460</f>
        <v>149</v>
      </c>
      <c r="J28">
        <f t="shared" si="4"/>
        <v>164</v>
      </c>
      <c r="L28">
        <v>149</v>
      </c>
      <c r="M28">
        <v>164</v>
      </c>
    </row>
    <row r="29" spans="1:13" x14ac:dyDescent="0.2">
      <c r="A29" t="s">
        <v>17</v>
      </c>
      <c r="B29">
        <v>658</v>
      </c>
      <c r="C29">
        <v>661</v>
      </c>
      <c r="D29">
        <f>C29-B29+1</f>
        <v>4</v>
      </c>
      <c r="E29" t="s">
        <v>16</v>
      </c>
      <c r="I29">
        <f t="shared" si="4"/>
        <v>198</v>
      </c>
      <c r="J29">
        <f t="shared" si="4"/>
        <v>201</v>
      </c>
      <c r="L29">
        <v>198</v>
      </c>
      <c r="M29">
        <v>201</v>
      </c>
    </row>
    <row r="30" spans="1:13" x14ac:dyDescent="0.2">
      <c r="A30" t="s">
        <v>190</v>
      </c>
      <c r="B30">
        <v>702</v>
      </c>
      <c r="C30">
        <v>707</v>
      </c>
      <c r="E30" s="3" t="s">
        <v>191</v>
      </c>
      <c r="I30">
        <f t="shared" si="4"/>
        <v>242</v>
      </c>
      <c r="J30">
        <f t="shared" si="4"/>
        <v>247</v>
      </c>
      <c r="L30">
        <v>242</v>
      </c>
      <c r="M30">
        <v>247</v>
      </c>
    </row>
    <row r="31" spans="1:13" x14ac:dyDescent="0.2">
      <c r="A31" t="s">
        <v>192</v>
      </c>
      <c r="B31">
        <v>728</v>
      </c>
      <c r="C31">
        <v>732</v>
      </c>
      <c r="E31" s="3" t="s">
        <v>193</v>
      </c>
      <c r="I31">
        <f t="shared" si="4"/>
        <v>268</v>
      </c>
      <c r="J31">
        <f t="shared" si="4"/>
        <v>272</v>
      </c>
      <c r="L31">
        <v>268</v>
      </c>
      <c r="M31">
        <v>272</v>
      </c>
    </row>
    <row r="32" spans="1:13" x14ac:dyDescent="0.2">
      <c r="A32" t="s">
        <v>15</v>
      </c>
      <c r="B32">
        <v>751</v>
      </c>
      <c r="C32">
        <v>757</v>
      </c>
      <c r="D32">
        <f>C32-B32+1</f>
        <v>7</v>
      </c>
      <c r="E32" t="s">
        <v>14</v>
      </c>
      <c r="I32">
        <f t="shared" si="4"/>
        <v>291</v>
      </c>
      <c r="J32">
        <f t="shared" si="4"/>
        <v>297</v>
      </c>
      <c r="L32">
        <v>291</v>
      </c>
      <c r="M32">
        <v>297</v>
      </c>
    </row>
    <row r="33" spans="1:13" x14ac:dyDescent="0.2">
      <c r="A33" s="2" t="s">
        <v>181</v>
      </c>
      <c r="B33">
        <v>780</v>
      </c>
      <c r="C33">
        <v>783</v>
      </c>
      <c r="E33" t="s">
        <v>194</v>
      </c>
      <c r="I33">
        <f t="shared" si="4"/>
        <v>320</v>
      </c>
      <c r="J33">
        <f t="shared" si="4"/>
        <v>323</v>
      </c>
      <c r="L33">
        <v>320</v>
      </c>
      <c r="M33">
        <v>323</v>
      </c>
    </row>
    <row r="35" spans="1:13" x14ac:dyDescent="0.2">
      <c r="A35" t="s">
        <v>195</v>
      </c>
      <c r="B35">
        <v>235</v>
      </c>
      <c r="E35" t="s">
        <v>197</v>
      </c>
    </row>
    <row r="36" spans="1:13" x14ac:dyDescent="0.2">
      <c r="A36" t="s">
        <v>196</v>
      </c>
      <c r="B36">
        <v>236</v>
      </c>
      <c r="E36" t="s">
        <v>198</v>
      </c>
    </row>
    <row r="37" spans="1:13" x14ac:dyDescent="0.2">
      <c r="A37" t="s">
        <v>203</v>
      </c>
      <c r="B37">
        <v>239</v>
      </c>
      <c r="E37" t="s">
        <v>199</v>
      </c>
    </row>
    <row r="38" spans="1:13" x14ac:dyDescent="0.2">
      <c r="A38" t="s">
        <v>204</v>
      </c>
      <c r="B38">
        <v>278</v>
      </c>
      <c r="E38" t="s">
        <v>200</v>
      </c>
    </row>
    <row r="39" spans="1:13" x14ac:dyDescent="0.2">
      <c r="A39" t="s">
        <v>205</v>
      </c>
      <c r="B39">
        <v>299</v>
      </c>
      <c r="E39" t="s">
        <v>201</v>
      </c>
    </row>
    <row r="40" spans="1:13" x14ac:dyDescent="0.2">
      <c r="A40" t="s">
        <v>206</v>
      </c>
      <c r="B40">
        <v>301</v>
      </c>
      <c r="E40" t="s">
        <v>198</v>
      </c>
    </row>
    <row r="41" spans="1:13" x14ac:dyDescent="0.2">
      <c r="A41" t="s">
        <v>207</v>
      </c>
      <c r="B41">
        <v>322</v>
      </c>
      <c r="E41" t="s">
        <v>198</v>
      </c>
    </row>
    <row r="42" spans="1:13" x14ac:dyDescent="0.2">
      <c r="A42" t="s">
        <v>208</v>
      </c>
      <c r="B42">
        <v>330</v>
      </c>
      <c r="E42" t="s">
        <v>201</v>
      </c>
    </row>
    <row r="43" spans="1:13" x14ac:dyDescent="0.2">
      <c r="A43" t="s">
        <v>209</v>
      </c>
      <c r="B43">
        <v>331</v>
      </c>
      <c r="E43" t="s">
        <v>202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822304-4FE6-46C0-8467-7EB0DFE15EFC}">
  <dimension ref="A1:E8"/>
  <sheetViews>
    <sheetView workbookViewId="0">
      <selection activeCell="C33" sqref="C33"/>
    </sheetView>
  </sheetViews>
  <sheetFormatPr defaultRowHeight="14.25" x14ac:dyDescent="0.2"/>
  <sheetData>
    <row r="1" spans="1:5" x14ac:dyDescent="0.2">
      <c r="A1" t="s">
        <v>37</v>
      </c>
      <c r="B1" t="s">
        <v>36</v>
      </c>
      <c r="C1" t="s">
        <v>35</v>
      </c>
      <c r="D1" t="s">
        <v>34</v>
      </c>
      <c r="E1" t="s">
        <v>33</v>
      </c>
    </row>
    <row r="2" spans="1:5" x14ac:dyDescent="0.2">
      <c r="A2" t="s">
        <v>50</v>
      </c>
      <c r="B2">
        <v>22</v>
      </c>
      <c r="C2">
        <v>27</v>
      </c>
      <c r="D2">
        <f t="shared" ref="D2:D8" si="0">C2-B2+1</f>
        <v>6</v>
      </c>
      <c r="E2" t="s">
        <v>49</v>
      </c>
    </row>
    <row r="3" spans="1:5" x14ac:dyDescent="0.2">
      <c r="A3" t="s">
        <v>48</v>
      </c>
      <c r="B3">
        <v>146</v>
      </c>
      <c r="C3">
        <v>154</v>
      </c>
      <c r="D3">
        <f t="shared" si="0"/>
        <v>9</v>
      </c>
      <c r="E3" t="s">
        <v>47</v>
      </c>
    </row>
    <row r="4" spans="1:5" x14ac:dyDescent="0.2">
      <c r="A4" t="s">
        <v>46</v>
      </c>
      <c r="B4">
        <v>262</v>
      </c>
      <c r="C4">
        <v>269</v>
      </c>
      <c r="D4">
        <f t="shared" si="0"/>
        <v>8</v>
      </c>
      <c r="E4" t="s">
        <v>45</v>
      </c>
    </row>
    <row r="5" spans="1:5" x14ac:dyDescent="0.2">
      <c r="A5" t="s">
        <v>44</v>
      </c>
      <c r="B5">
        <v>286</v>
      </c>
      <c r="C5">
        <v>291</v>
      </c>
      <c r="D5">
        <f t="shared" si="0"/>
        <v>6</v>
      </c>
      <c r="E5" t="s">
        <v>43</v>
      </c>
    </row>
    <row r="6" spans="1:5" x14ac:dyDescent="0.2">
      <c r="A6" t="s">
        <v>42</v>
      </c>
      <c r="B6">
        <v>301</v>
      </c>
      <c r="C6">
        <v>315</v>
      </c>
      <c r="D6">
        <f t="shared" si="0"/>
        <v>15</v>
      </c>
      <c r="E6" t="s">
        <v>41</v>
      </c>
    </row>
    <row r="7" spans="1:5" x14ac:dyDescent="0.2">
      <c r="A7" t="s">
        <v>40</v>
      </c>
      <c r="B7">
        <v>337</v>
      </c>
      <c r="C7">
        <v>344</v>
      </c>
      <c r="D7">
        <f t="shared" si="0"/>
        <v>8</v>
      </c>
      <c r="E7" t="s">
        <v>51</v>
      </c>
    </row>
    <row r="8" spans="1:5" x14ac:dyDescent="0.2">
      <c r="A8" t="s">
        <v>39</v>
      </c>
      <c r="B8">
        <v>368</v>
      </c>
      <c r="C8">
        <v>373</v>
      </c>
      <c r="D8">
        <f t="shared" si="0"/>
        <v>6</v>
      </c>
      <c r="E8" t="s">
        <v>38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0EB69-5DA4-4849-B55C-B814564D1E54}">
  <dimension ref="A1:I79"/>
  <sheetViews>
    <sheetView zoomScaleNormal="100" workbookViewId="0">
      <selection activeCell="F3" sqref="F3"/>
    </sheetView>
  </sheetViews>
  <sheetFormatPr defaultRowHeight="14.25" x14ac:dyDescent="0.2"/>
  <cols>
    <col min="1" max="1" width="16.125" bestFit="1" customWidth="1"/>
    <col min="2" max="2" width="5.125" bestFit="1" customWidth="1"/>
    <col min="8" max="8" width="29.875" bestFit="1" customWidth="1"/>
  </cols>
  <sheetData>
    <row r="1" spans="1:9" x14ac:dyDescent="0.2">
      <c r="A1" t="s">
        <v>61</v>
      </c>
      <c r="C1" t="s">
        <v>37</v>
      </c>
      <c r="D1" t="s">
        <v>36</v>
      </c>
      <c r="E1" t="s">
        <v>35</v>
      </c>
      <c r="F1" t="s">
        <v>34</v>
      </c>
      <c r="G1" t="s">
        <v>33</v>
      </c>
    </row>
    <row r="2" spans="1:9" x14ac:dyDescent="0.2">
      <c r="A2" t="s">
        <v>176</v>
      </c>
    </row>
    <row r="3" spans="1:9" x14ac:dyDescent="0.2">
      <c r="A3" t="s">
        <v>52</v>
      </c>
      <c r="B3" t="s">
        <v>161</v>
      </c>
      <c r="C3" t="s">
        <v>142</v>
      </c>
      <c r="D3">
        <v>8</v>
      </c>
      <c r="E3">
        <v>21</v>
      </c>
      <c r="F3">
        <f>E3-D3+1</f>
        <v>14</v>
      </c>
      <c r="G3" s="5" t="s">
        <v>178</v>
      </c>
      <c r="I3">
        <f>LEN(G3)</f>
        <v>14</v>
      </c>
    </row>
    <row r="4" spans="1:9" x14ac:dyDescent="0.2">
      <c r="B4" t="s">
        <v>162</v>
      </c>
      <c r="C4" t="s">
        <v>143</v>
      </c>
      <c r="D4">
        <v>57</v>
      </c>
      <c r="E4">
        <v>65</v>
      </c>
      <c r="F4">
        <f t="shared" ref="F4:F9" si="0">E4-D4+1</f>
        <v>9</v>
      </c>
      <c r="G4" t="s">
        <v>175</v>
      </c>
      <c r="I4">
        <f t="shared" ref="I4:I9" si="1">LEN(G4)</f>
        <v>9</v>
      </c>
    </row>
    <row r="5" spans="1:9" x14ac:dyDescent="0.2">
      <c r="A5" t="s">
        <v>124</v>
      </c>
      <c r="B5" t="s">
        <v>163</v>
      </c>
      <c r="C5" t="s">
        <v>30</v>
      </c>
      <c r="D5">
        <v>138</v>
      </c>
      <c r="E5">
        <v>146</v>
      </c>
      <c r="F5">
        <f t="shared" si="0"/>
        <v>9</v>
      </c>
      <c r="G5" t="s">
        <v>128</v>
      </c>
      <c r="I5">
        <f t="shared" si="1"/>
        <v>9</v>
      </c>
    </row>
    <row r="6" spans="1:9" x14ac:dyDescent="0.2">
      <c r="B6" t="s">
        <v>164</v>
      </c>
      <c r="C6" t="s">
        <v>29</v>
      </c>
      <c r="D6">
        <v>172</v>
      </c>
      <c r="E6">
        <v>175</v>
      </c>
      <c r="F6">
        <f t="shared" si="0"/>
        <v>4</v>
      </c>
      <c r="G6" t="s">
        <v>127</v>
      </c>
      <c r="I6">
        <f t="shared" si="1"/>
        <v>4</v>
      </c>
    </row>
    <row r="7" spans="1:9" x14ac:dyDescent="0.2">
      <c r="B7" t="s">
        <v>167</v>
      </c>
      <c r="C7" t="s">
        <v>144</v>
      </c>
      <c r="D7">
        <v>269</v>
      </c>
      <c r="E7">
        <v>298</v>
      </c>
      <c r="F7">
        <f t="shared" si="0"/>
        <v>30</v>
      </c>
      <c r="G7" t="s">
        <v>129</v>
      </c>
      <c r="I7">
        <f t="shared" si="1"/>
        <v>30</v>
      </c>
    </row>
    <row r="8" spans="1:9" x14ac:dyDescent="0.2">
      <c r="B8" t="s">
        <v>168</v>
      </c>
      <c r="C8" t="s">
        <v>26</v>
      </c>
      <c r="D8">
        <v>325</v>
      </c>
      <c r="E8">
        <v>331</v>
      </c>
      <c r="F8">
        <f t="shared" si="0"/>
        <v>7</v>
      </c>
      <c r="G8" t="s">
        <v>180</v>
      </c>
      <c r="I8">
        <f t="shared" si="1"/>
        <v>7</v>
      </c>
    </row>
    <row r="9" spans="1:9" x14ac:dyDescent="0.2">
      <c r="B9" t="s">
        <v>169</v>
      </c>
      <c r="C9" t="s">
        <v>145</v>
      </c>
      <c r="D9">
        <v>350</v>
      </c>
      <c r="E9">
        <v>358</v>
      </c>
      <c r="F9">
        <f t="shared" si="0"/>
        <v>9</v>
      </c>
      <c r="G9" t="s">
        <v>174</v>
      </c>
      <c r="I9">
        <f t="shared" si="1"/>
        <v>9</v>
      </c>
    </row>
    <row r="10" spans="1:9" x14ac:dyDescent="0.2">
      <c r="G10" s="3"/>
    </row>
    <row r="11" spans="1:9" x14ac:dyDescent="0.2">
      <c r="C11" t="s">
        <v>123</v>
      </c>
      <c r="G11" s="2"/>
    </row>
    <row r="12" spans="1:9" x14ac:dyDescent="0.2">
      <c r="A12" t="s">
        <v>120</v>
      </c>
    </row>
    <row r="13" spans="1:9" x14ac:dyDescent="0.2">
      <c r="A13" t="s">
        <v>53</v>
      </c>
      <c r="B13" t="s">
        <v>161</v>
      </c>
      <c r="C13" t="s">
        <v>142</v>
      </c>
      <c r="D13">
        <v>5</v>
      </c>
      <c r="E13">
        <v>17</v>
      </c>
      <c r="F13">
        <f t="shared" ref="F13:F19" si="2">E13-D13+1</f>
        <v>13</v>
      </c>
      <c r="G13" s="2" t="s">
        <v>152</v>
      </c>
      <c r="I13">
        <f>LEN(G13)</f>
        <v>13</v>
      </c>
    </row>
    <row r="14" spans="1:9" x14ac:dyDescent="0.2">
      <c r="B14" t="s">
        <v>162</v>
      </c>
      <c r="C14" t="s">
        <v>143</v>
      </c>
      <c r="D14">
        <v>53</v>
      </c>
      <c r="E14">
        <v>61</v>
      </c>
      <c r="F14">
        <f t="shared" si="2"/>
        <v>9</v>
      </c>
      <c r="G14" s="2" t="s">
        <v>97</v>
      </c>
      <c r="I14">
        <f t="shared" ref="I14:I19" si="3">LEN(G14)</f>
        <v>9</v>
      </c>
    </row>
    <row r="15" spans="1:9" x14ac:dyDescent="0.2">
      <c r="B15" t="s">
        <v>163</v>
      </c>
      <c r="C15" t="s">
        <v>30</v>
      </c>
      <c r="D15">
        <v>136</v>
      </c>
      <c r="E15">
        <v>144</v>
      </c>
      <c r="F15">
        <f t="shared" si="2"/>
        <v>9</v>
      </c>
      <c r="G15" s="2" t="s">
        <v>119</v>
      </c>
      <c r="I15">
        <f t="shared" si="3"/>
        <v>9</v>
      </c>
    </row>
    <row r="16" spans="1:9" x14ac:dyDescent="0.2">
      <c r="B16" t="s">
        <v>164</v>
      </c>
      <c r="C16" t="s">
        <v>29</v>
      </c>
      <c r="D16">
        <v>192</v>
      </c>
      <c r="E16">
        <v>197</v>
      </c>
      <c r="F16">
        <f t="shared" si="2"/>
        <v>6</v>
      </c>
      <c r="G16" s="2" t="s">
        <v>179</v>
      </c>
      <c r="I16">
        <f t="shared" si="3"/>
        <v>6</v>
      </c>
    </row>
    <row r="17" spans="1:9" x14ac:dyDescent="0.2">
      <c r="B17" t="s">
        <v>167</v>
      </c>
      <c r="C17" t="s">
        <v>144</v>
      </c>
      <c r="D17">
        <v>265</v>
      </c>
      <c r="E17">
        <v>294</v>
      </c>
      <c r="F17">
        <f t="shared" si="2"/>
        <v>30</v>
      </c>
      <c r="G17" s="2" t="s">
        <v>98</v>
      </c>
      <c r="I17">
        <f t="shared" si="3"/>
        <v>30</v>
      </c>
    </row>
    <row r="18" spans="1:9" x14ac:dyDescent="0.2">
      <c r="B18" t="s">
        <v>168</v>
      </c>
      <c r="C18" t="s">
        <v>26</v>
      </c>
      <c r="D18">
        <v>320</v>
      </c>
      <c r="E18">
        <v>328</v>
      </c>
      <c r="F18">
        <f t="shared" si="2"/>
        <v>9</v>
      </c>
      <c r="G18" s="4" t="s">
        <v>177</v>
      </c>
      <c r="I18">
        <f t="shared" si="3"/>
        <v>9</v>
      </c>
    </row>
    <row r="19" spans="1:9" x14ac:dyDescent="0.2">
      <c r="B19" t="s">
        <v>169</v>
      </c>
      <c r="C19" t="s">
        <v>145</v>
      </c>
      <c r="D19">
        <v>339</v>
      </c>
      <c r="E19">
        <v>345</v>
      </c>
      <c r="F19">
        <f t="shared" si="2"/>
        <v>7</v>
      </c>
      <c r="G19" s="2" t="s">
        <v>154</v>
      </c>
      <c r="I19">
        <f t="shared" si="3"/>
        <v>7</v>
      </c>
    </row>
    <row r="21" spans="1:9" x14ac:dyDescent="0.2">
      <c r="A21" t="s">
        <v>121</v>
      </c>
    </row>
    <row r="22" spans="1:9" x14ac:dyDescent="0.2">
      <c r="A22" t="s">
        <v>54</v>
      </c>
      <c r="B22" t="s">
        <v>161</v>
      </c>
      <c r="C22" t="s">
        <v>142</v>
      </c>
      <c r="D22">
        <v>4</v>
      </c>
      <c r="E22">
        <v>17</v>
      </c>
      <c r="F22">
        <f t="shared" ref="F22:F28" si="4">E22-D22+1</f>
        <v>14</v>
      </c>
      <c r="G22" s="2" t="s">
        <v>155</v>
      </c>
      <c r="I22">
        <f>LEN(G22)</f>
        <v>14</v>
      </c>
    </row>
    <row r="23" spans="1:9" x14ac:dyDescent="0.2">
      <c r="B23" t="s">
        <v>162</v>
      </c>
      <c r="C23" t="s">
        <v>143</v>
      </c>
      <c r="D23">
        <v>53</v>
      </c>
      <c r="E23">
        <v>63</v>
      </c>
      <c r="F23">
        <f t="shared" si="4"/>
        <v>11</v>
      </c>
      <c r="G23" s="2" t="s">
        <v>156</v>
      </c>
      <c r="I23">
        <f t="shared" ref="I23:I28" si="5">LEN(G23)</f>
        <v>11</v>
      </c>
    </row>
    <row r="24" spans="1:9" x14ac:dyDescent="0.2">
      <c r="B24" t="s">
        <v>163</v>
      </c>
      <c r="C24" t="s">
        <v>30</v>
      </c>
      <c r="D24">
        <v>136</v>
      </c>
      <c r="E24">
        <v>144</v>
      </c>
      <c r="F24">
        <f t="shared" si="4"/>
        <v>9</v>
      </c>
      <c r="G24" s="2" t="s">
        <v>118</v>
      </c>
      <c r="I24">
        <f t="shared" si="5"/>
        <v>9</v>
      </c>
    </row>
    <row r="25" spans="1:9" x14ac:dyDescent="0.2">
      <c r="B25" t="s">
        <v>164</v>
      </c>
      <c r="C25" t="s">
        <v>29</v>
      </c>
      <c r="D25">
        <v>168</v>
      </c>
      <c r="E25">
        <v>175</v>
      </c>
      <c r="F25">
        <f t="shared" si="4"/>
        <v>8</v>
      </c>
      <c r="G25" s="2" t="s">
        <v>157</v>
      </c>
      <c r="I25">
        <f t="shared" si="5"/>
        <v>8</v>
      </c>
    </row>
    <row r="26" spans="1:9" x14ac:dyDescent="0.2">
      <c r="B26" t="s">
        <v>167</v>
      </c>
      <c r="C26" t="s">
        <v>144</v>
      </c>
      <c r="D26">
        <v>261</v>
      </c>
      <c r="E26">
        <v>292</v>
      </c>
      <c r="F26">
        <f t="shared" si="4"/>
        <v>32</v>
      </c>
      <c r="G26" s="2" t="s">
        <v>99</v>
      </c>
      <c r="I26">
        <f t="shared" si="5"/>
        <v>32</v>
      </c>
    </row>
    <row r="27" spans="1:9" x14ac:dyDescent="0.2">
      <c r="B27" t="s">
        <v>168</v>
      </c>
      <c r="C27" t="s">
        <v>26</v>
      </c>
      <c r="D27">
        <v>317</v>
      </c>
      <c r="E27">
        <v>329</v>
      </c>
      <c r="F27">
        <f t="shared" si="4"/>
        <v>13</v>
      </c>
      <c r="G27" s="2" t="s">
        <v>159</v>
      </c>
      <c r="I27">
        <f t="shared" si="5"/>
        <v>13</v>
      </c>
    </row>
    <row r="28" spans="1:9" x14ac:dyDescent="0.2">
      <c r="B28" t="s">
        <v>169</v>
      </c>
      <c r="C28" t="s">
        <v>145</v>
      </c>
      <c r="D28">
        <v>336</v>
      </c>
      <c r="E28">
        <v>346</v>
      </c>
      <c r="F28">
        <f t="shared" si="4"/>
        <v>11</v>
      </c>
      <c r="G28" s="2" t="s">
        <v>160</v>
      </c>
      <c r="I28">
        <f t="shared" si="5"/>
        <v>11</v>
      </c>
    </row>
    <row r="30" spans="1:9" x14ac:dyDescent="0.2">
      <c r="A30" t="s">
        <v>122</v>
      </c>
    </row>
    <row r="31" spans="1:9" x14ac:dyDescent="0.2">
      <c r="A31" t="s">
        <v>55</v>
      </c>
      <c r="B31" t="s">
        <v>161</v>
      </c>
      <c r="C31" t="s">
        <v>142</v>
      </c>
      <c r="D31">
        <v>4</v>
      </c>
      <c r="E31">
        <v>16</v>
      </c>
      <c r="F31">
        <f t="shared" ref="F31:F37" si="6">E31-D31+1</f>
        <v>13</v>
      </c>
      <c r="G31" s="2" t="s">
        <v>130</v>
      </c>
      <c r="I31">
        <f>LEN(G31)</f>
        <v>13</v>
      </c>
    </row>
    <row r="32" spans="1:9" x14ac:dyDescent="0.2">
      <c r="B32" t="s">
        <v>162</v>
      </c>
      <c r="C32" t="s">
        <v>143</v>
      </c>
      <c r="D32">
        <v>53</v>
      </c>
      <c r="E32">
        <v>61</v>
      </c>
      <c r="F32">
        <f t="shared" si="6"/>
        <v>9</v>
      </c>
      <c r="G32" s="2" t="s">
        <v>100</v>
      </c>
      <c r="I32">
        <f t="shared" ref="I32:I37" si="7">LEN(G32)</f>
        <v>9</v>
      </c>
    </row>
    <row r="33" spans="1:9" x14ac:dyDescent="0.2">
      <c r="B33" t="s">
        <v>163</v>
      </c>
      <c r="C33" t="s">
        <v>30</v>
      </c>
      <c r="D33">
        <v>137</v>
      </c>
      <c r="E33">
        <v>145</v>
      </c>
      <c r="F33">
        <f t="shared" si="6"/>
        <v>9</v>
      </c>
      <c r="G33" s="2" t="s">
        <v>117</v>
      </c>
      <c r="I33">
        <f t="shared" si="7"/>
        <v>9</v>
      </c>
    </row>
    <row r="34" spans="1:9" x14ac:dyDescent="0.2">
      <c r="B34" t="s">
        <v>164</v>
      </c>
      <c r="C34" t="s">
        <v>29</v>
      </c>
      <c r="D34">
        <v>174</v>
      </c>
      <c r="E34">
        <v>181</v>
      </c>
      <c r="F34">
        <f t="shared" si="6"/>
        <v>8</v>
      </c>
      <c r="G34" s="2" t="s">
        <v>131</v>
      </c>
      <c r="I34">
        <f t="shared" si="7"/>
        <v>8</v>
      </c>
    </row>
    <row r="35" spans="1:9" x14ac:dyDescent="0.2">
      <c r="B35" t="s">
        <v>167</v>
      </c>
      <c r="C35" t="s">
        <v>144</v>
      </c>
      <c r="D35">
        <v>266</v>
      </c>
      <c r="E35">
        <v>297</v>
      </c>
      <c r="F35">
        <f t="shared" si="6"/>
        <v>32</v>
      </c>
      <c r="G35" t="s">
        <v>101</v>
      </c>
      <c r="I35">
        <f t="shared" si="7"/>
        <v>32</v>
      </c>
    </row>
    <row r="36" spans="1:9" x14ac:dyDescent="0.2">
      <c r="B36" t="s">
        <v>168</v>
      </c>
      <c r="C36" t="s">
        <v>26</v>
      </c>
      <c r="D36">
        <v>323</v>
      </c>
      <c r="E36">
        <v>332</v>
      </c>
      <c r="F36">
        <f t="shared" si="6"/>
        <v>10</v>
      </c>
      <c r="G36" s="2" t="s">
        <v>102</v>
      </c>
      <c r="I36">
        <f t="shared" si="7"/>
        <v>10</v>
      </c>
    </row>
    <row r="37" spans="1:9" x14ac:dyDescent="0.2">
      <c r="B37" t="s">
        <v>169</v>
      </c>
      <c r="C37" t="s">
        <v>145</v>
      </c>
      <c r="D37">
        <v>341</v>
      </c>
      <c r="E37">
        <v>352</v>
      </c>
      <c r="F37">
        <f t="shared" si="6"/>
        <v>12</v>
      </c>
      <c r="G37" t="s">
        <v>137</v>
      </c>
      <c r="I37">
        <f t="shared" si="7"/>
        <v>12</v>
      </c>
    </row>
    <row r="40" spans="1:9" x14ac:dyDescent="0.2">
      <c r="A40" t="s">
        <v>95</v>
      </c>
    </row>
    <row r="41" spans="1:9" x14ac:dyDescent="0.2">
      <c r="A41" t="s">
        <v>94</v>
      </c>
      <c r="B41" t="s">
        <v>161</v>
      </c>
      <c r="C41" t="s">
        <v>142</v>
      </c>
      <c r="D41">
        <v>5</v>
      </c>
      <c r="E41">
        <v>16</v>
      </c>
      <c r="F41">
        <f t="shared" ref="F41:F47" si="8">E41-D41+1</f>
        <v>12</v>
      </c>
      <c r="G41" s="2" t="s">
        <v>146</v>
      </c>
      <c r="I41">
        <f>LEN(G41)</f>
        <v>12</v>
      </c>
    </row>
    <row r="42" spans="1:9" x14ac:dyDescent="0.2">
      <c r="B42" t="s">
        <v>162</v>
      </c>
      <c r="C42" t="s">
        <v>143</v>
      </c>
      <c r="D42">
        <v>53</v>
      </c>
      <c r="E42">
        <v>61</v>
      </c>
      <c r="F42">
        <f t="shared" si="8"/>
        <v>9</v>
      </c>
      <c r="G42" s="2" t="s">
        <v>93</v>
      </c>
      <c r="I42">
        <f t="shared" ref="I42:I47" si="9">LEN(G42)</f>
        <v>9</v>
      </c>
    </row>
    <row r="43" spans="1:9" x14ac:dyDescent="0.2">
      <c r="B43" t="s">
        <v>163</v>
      </c>
      <c r="C43" t="s">
        <v>30</v>
      </c>
      <c r="D43">
        <v>131</v>
      </c>
      <c r="E43">
        <v>139</v>
      </c>
      <c r="F43">
        <f t="shared" si="8"/>
        <v>9</v>
      </c>
      <c r="G43" s="2" t="s">
        <v>113</v>
      </c>
      <c r="I43">
        <f t="shared" si="9"/>
        <v>9</v>
      </c>
    </row>
    <row r="44" spans="1:9" x14ac:dyDescent="0.2">
      <c r="B44" t="s">
        <v>164</v>
      </c>
      <c r="C44" t="s">
        <v>29</v>
      </c>
      <c r="D44">
        <v>168</v>
      </c>
      <c r="E44">
        <v>177</v>
      </c>
      <c r="F44">
        <f t="shared" si="8"/>
        <v>10</v>
      </c>
      <c r="G44" s="2" t="s">
        <v>147</v>
      </c>
      <c r="I44">
        <f t="shared" si="9"/>
        <v>10</v>
      </c>
    </row>
    <row r="45" spans="1:9" x14ac:dyDescent="0.2">
      <c r="B45" t="s">
        <v>167</v>
      </c>
      <c r="C45" t="s">
        <v>144</v>
      </c>
      <c r="D45">
        <v>270</v>
      </c>
      <c r="E45">
        <v>299</v>
      </c>
      <c r="F45">
        <f t="shared" si="8"/>
        <v>30</v>
      </c>
      <c r="G45" s="2" t="s">
        <v>149</v>
      </c>
      <c r="I45">
        <f t="shared" si="9"/>
        <v>30</v>
      </c>
    </row>
    <row r="46" spans="1:9" x14ac:dyDescent="0.2">
      <c r="B46" t="s">
        <v>168</v>
      </c>
      <c r="C46" t="s">
        <v>26</v>
      </c>
      <c r="D46">
        <v>325</v>
      </c>
      <c r="E46">
        <v>335</v>
      </c>
      <c r="F46">
        <f t="shared" si="8"/>
        <v>11</v>
      </c>
      <c r="G46" s="2" t="s">
        <v>150</v>
      </c>
      <c r="I46">
        <f t="shared" si="9"/>
        <v>11</v>
      </c>
    </row>
    <row r="47" spans="1:9" x14ac:dyDescent="0.2">
      <c r="B47" t="s">
        <v>169</v>
      </c>
      <c r="C47" t="s">
        <v>145</v>
      </c>
      <c r="D47">
        <v>347</v>
      </c>
      <c r="E47">
        <v>353</v>
      </c>
      <c r="F47">
        <f t="shared" si="8"/>
        <v>7</v>
      </c>
      <c r="G47" t="s">
        <v>151</v>
      </c>
      <c r="I47">
        <f t="shared" si="9"/>
        <v>7</v>
      </c>
    </row>
    <row r="51" spans="3:9" x14ac:dyDescent="0.2">
      <c r="C51" t="s">
        <v>94</v>
      </c>
      <c r="H51" t="s">
        <v>114</v>
      </c>
      <c r="I51" t="s">
        <v>116</v>
      </c>
    </row>
    <row r="52" spans="3:9" x14ac:dyDescent="0.2">
      <c r="C52" t="s">
        <v>32</v>
      </c>
      <c r="D52">
        <v>8</v>
      </c>
      <c r="E52">
        <v>16</v>
      </c>
      <c r="F52">
        <f t="shared" ref="F52:F58" si="10">E52-D52+1</f>
        <v>9</v>
      </c>
      <c r="H52" t="s">
        <v>112</v>
      </c>
      <c r="I52" t="s">
        <v>109</v>
      </c>
    </row>
    <row r="53" spans="3:9" x14ac:dyDescent="0.2">
      <c r="C53" t="s">
        <v>31</v>
      </c>
      <c r="D53">
        <v>53</v>
      </c>
      <c r="E53">
        <v>61</v>
      </c>
      <c r="F53">
        <f t="shared" si="10"/>
        <v>9</v>
      </c>
      <c r="H53" t="s">
        <v>112</v>
      </c>
      <c r="I53" t="s">
        <v>108</v>
      </c>
    </row>
    <row r="54" spans="3:9" x14ac:dyDescent="0.2">
      <c r="C54" t="s">
        <v>30</v>
      </c>
      <c r="D54">
        <v>131</v>
      </c>
      <c r="E54">
        <v>139</v>
      </c>
      <c r="F54">
        <f t="shared" si="10"/>
        <v>9</v>
      </c>
      <c r="H54" t="s">
        <v>112</v>
      </c>
      <c r="I54" t="s">
        <v>107</v>
      </c>
    </row>
    <row r="55" spans="3:9" x14ac:dyDescent="0.2">
      <c r="C55" t="s">
        <v>29</v>
      </c>
      <c r="D55">
        <v>169</v>
      </c>
      <c r="E55">
        <v>175</v>
      </c>
      <c r="F55">
        <f t="shared" si="10"/>
        <v>7</v>
      </c>
      <c r="H55" t="s">
        <v>112</v>
      </c>
      <c r="I55" t="s">
        <v>106</v>
      </c>
    </row>
    <row r="56" spans="3:9" x14ac:dyDescent="0.2">
      <c r="C56" t="s">
        <v>28</v>
      </c>
      <c r="D56">
        <v>290</v>
      </c>
      <c r="E56">
        <v>299</v>
      </c>
      <c r="F56">
        <f t="shared" si="10"/>
        <v>10</v>
      </c>
      <c r="H56" t="s">
        <v>112</v>
      </c>
      <c r="I56" t="s">
        <v>105</v>
      </c>
    </row>
    <row r="57" spans="3:9" x14ac:dyDescent="0.2">
      <c r="C57" t="s">
        <v>26</v>
      </c>
      <c r="D57">
        <v>325</v>
      </c>
      <c r="E57">
        <v>331</v>
      </c>
      <c r="F57">
        <f t="shared" si="10"/>
        <v>7</v>
      </c>
      <c r="H57" t="s">
        <v>112</v>
      </c>
      <c r="I57" t="s">
        <v>104</v>
      </c>
    </row>
    <row r="58" spans="3:9" x14ac:dyDescent="0.2">
      <c r="C58" t="s">
        <v>24</v>
      </c>
      <c r="D58">
        <v>341</v>
      </c>
      <c r="E58">
        <v>348</v>
      </c>
      <c r="F58">
        <f t="shared" si="10"/>
        <v>8</v>
      </c>
      <c r="H58" t="s">
        <v>112</v>
      </c>
      <c r="I58" t="s">
        <v>103</v>
      </c>
    </row>
    <row r="62" spans="3:9" x14ac:dyDescent="0.2">
      <c r="H62" t="s">
        <v>114</v>
      </c>
    </row>
    <row r="63" spans="3:9" x14ac:dyDescent="0.2">
      <c r="H63" t="s">
        <v>115</v>
      </c>
    </row>
    <row r="64" spans="3:9" x14ac:dyDescent="0.2">
      <c r="H64" t="s">
        <v>112</v>
      </c>
    </row>
    <row r="65" spans="1:8" x14ac:dyDescent="0.2">
      <c r="H65" t="s">
        <v>110</v>
      </c>
    </row>
    <row r="66" spans="1:8" x14ac:dyDescent="0.2">
      <c r="H66" t="s">
        <v>112</v>
      </c>
    </row>
    <row r="67" spans="1:8" x14ac:dyDescent="0.2">
      <c r="H67" t="s">
        <v>110</v>
      </c>
    </row>
    <row r="68" spans="1:8" x14ac:dyDescent="0.2">
      <c r="H68" t="s">
        <v>110</v>
      </c>
    </row>
    <row r="69" spans="1:8" x14ac:dyDescent="0.2">
      <c r="H69" t="s">
        <v>111</v>
      </c>
    </row>
    <row r="73" spans="1:8" x14ac:dyDescent="0.2">
      <c r="A73" t="s">
        <v>52</v>
      </c>
      <c r="C73" t="s">
        <v>32</v>
      </c>
      <c r="D73">
        <v>61</v>
      </c>
      <c r="E73">
        <v>69</v>
      </c>
      <c r="F73">
        <f t="shared" ref="F73:F79" si="11">E73-D73+1</f>
        <v>9</v>
      </c>
    </row>
    <row r="74" spans="1:8" x14ac:dyDescent="0.2">
      <c r="C74" t="s">
        <v>31</v>
      </c>
      <c r="D74">
        <v>107</v>
      </c>
      <c r="E74">
        <v>115</v>
      </c>
      <c r="F74">
        <f t="shared" si="11"/>
        <v>9</v>
      </c>
    </row>
    <row r="75" spans="1:8" x14ac:dyDescent="0.2">
      <c r="C75" t="s">
        <v>30</v>
      </c>
      <c r="D75">
        <v>185</v>
      </c>
      <c r="E75">
        <v>193</v>
      </c>
      <c r="F75">
        <f t="shared" si="11"/>
        <v>9</v>
      </c>
    </row>
    <row r="76" spans="1:8" x14ac:dyDescent="0.2">
      <c r="C76" t="s">
        <v>29</v>
      </c>
      <c r="D76">
        <v>220</v>
      </c>
      <c r="E76">
        <v>226</v>
      </c>
      <c r="F76">
        <f t="shared" si="11"/>
        <v>7</v>
      </c>
    </row>
    <row r="77" spans="1:8" x14ac:dyDescent="0.2">
      <c r="C77" t="s">
        <v>28</v>
      </c>
      <c r="D77">
        <v>337</v>
      </c>
      <c r="E77">
        <v>346</v>
      </c>
      <c r="F77">
        <f t="shared" si="11"/>
        <v>10</v>
      </c>
    </row>
    <row r="78" spans="1:8" x14ac:dyDescent="0.2">
      <c r="C78" t="s">
        <v>26</v>
      </c>
      <c r="D78">
        <v>371</v>
      </c>
      <c r="E78">
        <v>377</v>
      </c>
      <c r="F78">
        <f t="shared" si="11"/>
        <v>7</v>
      </c>
    </row>
    <row r="79" spans="1:8" x14ac:dyDescent="0.2">
      <c r="C79" t="s">
        <v>24</v>
      </c>
      <c r="D79">
        <v>387</v>
      </c>
      <c r="E79">
        <v>396</v>
      </c>
      <c r="F79">
        <f t="shared" si="11"/>
        <v>10</v>
      </c>
      <c r="G79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8FEF9-C523-4BED-A12E-37E644A34FAD}">
  <dimension ref="A1:E12"/>
  <sheetViews>
    <sheetView workbookViewId="0">
      <selection activeCell="D20" sqref="D20"/>
    </sheetView>
  </sheetViews>
  <sheetFormatPr defaultRowHeight="14.25" x14ac:dyDescent="0.2"/>
  <cols>
    <col min="2" max="2" width="20" bestFit="1" customWidth="1"/>
    <col min="3" max="3" width="30.5" bestFit="1" customWidth="1"/>
    <col min="4" max="4" width="20.75" customWidth="1"/>
  </cols>
  <sheetData>
    <row r="1" spans="1:5" x14ac:dyDescent="0.2">
      <c r="A1" t="s">
        <v>71</v>
      </c>
      <c r="B1" t="s">
        <v>72</v>
      </c>
      <c r="C1" t="s">
        <v>81</v>
      </c>
      <c r="D1" t="s">
        <v>85</v>
      </c>
      <c r="E1" t="s">
        <v>90</v>
      </c>
    </row>
    <row r="2" spans="1:5" x14ac:dyDescent="0.2">
      <c r="A2">
        <v>1</v>
      </c>
      <c r="B2" t="s">
        <v>64</v>
      </c>
      <c r="C2" t="s">
        <v>75</v>
      </c>
      <c r="D2" t="s">
        <v>95</v>
      </c>
      <c r="E2" t="s">
        <v>92</v>
      </c>
    </row>
    <row r="3" spans="1:5" x14ac:dyDescent="0.2">
      <c r="A3">
        <v>1.01</v>
      </c>
      <c r="B3" t="s">
        <v>65</v>
      </c>
      <c r="C3" t="s">
        <v>75</v>
      </c>
      <c r="D3" t="s">
        <v>95</v>
      </c>
      <c r="E3" t="s">
        <v>92</v>
      </c>
    </row>
    <row r="4" spans="1:5" x14ac:dyDescent="0.2">
      <c r="A4">
        <v>1.1000000000000001</v>
      </c>
      <c r="B4" t="s">
        <v>68</v>
      </c>
      <c r="C4" t="s">
        <v>75</v>
      </c>
      <c r="D4" t="s">
        <v>95</v>
      </c>
      <c r="E4" t="s">
        <v>92</v>
      </c>
    </row>
    <row r="5" spans="1:5" x14ac:dyDescent="0.2">
      <c r="A5">
        <v>1.2</v>
      </c>
      <c r="B5" t="s">
        <v>66</v>
      </c>
      <c r="C5" t="s">
        <v>76</v>
      </c>
      <c r="D5" t="s">
        <v>63</v>
      </c>
      <c r="E5" t="s">
        <v>92</v>
      </c>
    </row>
    <row r="6" spans="1:5" x14ac:dyDescent="0.2">
      <c r="A6">
        <v>1.3</v>
      </c>
      <c r="B6" t="s">
        <v>67</v>
      </c>
      <c r="C6" t="s">
        <v>77</v>
      </c>
      <c r="D6" t="s">
        <v>62</v>
      </c>
      <c r="E6" t="s">
        <v>92</v>
      </c>
    </row>
    <row r="7" spans="1:5" x14ac:dyDescent="0.2">
      <c r="A7">
        <v>1.4</v>
      </c>
      <c r="B7" t="s">
        <v>69</v>
      </c>
      <c r="C7" t="s">
        <v>78</v>
      </c>
      <c r="D7" t="s">
        <v>96</v>
      </c>
      <c r="E7" t="s">
        <v>92</v>
      </c>
    </row>
    <row r="8" spans="1:5" x14ac:dyDescent="0.2">
      <c r="A8">
        <v>1.5</v>
      </c>
      <c r="B8" t="s">
        <v>70</v>
      </c>
      <c r="C8" t="s">
        <v>79</v>
      </c>
      <c r="D8" t="s">
        <v>188</v>
      </c>
      <c r="E8" t="s">
        <v>91</v>
      </c>
    </row>
    <row r="9" spans="1:5" x14ac:dyDescent="0.2">
      <c r="A9">
        <v>2</v>
      </c>
      <c r="B9" t="s">
        <v>73</v>
      </c>
      <c r="C9" t="s">
        <v>80</v>
      </c>
      <c r="D9" t="s">
        <v>87</v>
      </c>
      <c r="E9" t="s">
        <v>91</v>
      </c>
    </row>
    <row r="10" spans="1:5" x14ac:dyDescent="0.2">
      <c r="A10">
        <v>3</v>
      </c>
      <c r="B10" t="s">
        <v>3</v>
      </c>
      <c r="C10" t="s">
        <v>82</v>
      </c>
      <c r="D10" t="s">
        <v>88</v>
      </c>
      <c r="E10" t="s">
        <v>91</v>
      </c>
    </row>
    <row r="11" spans="1:5" x14ac:dyDescent="0.2">
      <c r="A11">
        <v>4</v>
      </c>
      <c r="B11" t="s">
        <v>74</v>
      </c>
      <c r="C11" t="s">
        <v>83</v>
      </c>
      <c r="D11" t="s">
        <v>86</v>
      </c>
      <c r="E11" t="s">
        <v>91</v>
      </c>
    </row>
    <row r="12" spans="1:5" x14ac:dyDescent="0.2">
      <c r="A12">
        <v>5</v>
      </c>
      <c r="B12" t="s">
        <v>1</v>
      </c>
      <c r="C12" t="s">
        <v>84</v>
      </c>
      <c r="D12" t="s">
        <v>89</v>
      </c>
      <c r="E12" t="s">
        <v>91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8252D-BC96-4EC6-A461-3E55807C02E2}">
  <dimension ref="A1:I94"/>
  <sheetViews>
    <sheetView zoomScaleNormal="100" workbookViewId="0">
      <selection activeCell="B3" sqref="B3:F10"/>
    </sheetView>
  </sheetViews>
  <sheetFormatPr defaultRowHeight="14.25" x14ac:dyDescent="0.2"/>
  <cols>
    <col min="1" max="1" width="16.125" bestFit="1" customWidth="1"/>
    <col min="2" max="2" width="5.125" bestFit="1" customWidth="1"/>
    <col min="8" max="8" width="29.875" bestFit="1" customWidth="1"/>
  </cols>
  <sheetData>
    <row r="1" spans="1:9" x14ac:dyDescent="0.2">
      <c r="A1" t="s">
        <v>61</v>
      </c>
      <c r="C1" t="s">
        <v>37</v>
      </c>
      <c r="D1" t="s">
        <v>36</v>
      </c>
      <c r="E1" t="s">
        <v>35</v>
      </c>
      <c r="F1" t="s">
        <v>34</v>
      </c>
      <c r="G1" t="s">
        <v>33</v>
      </c>
    </row>
    <row r="2" spans="1:9" x14ac:dyDescent="0.2">
      <c r="A2" t="s">
        <v>176</v>
      </c>
    </row>
    <row r="3" spans="1:9" x14ac:dyDescent="0.2">
      <c r="A3" t="s">
        <v>52</v>
      </c>
      <c r="B3" t="s">
        <v>161</v>
      </c>
      <c r="C3" t="s">
        <v>142</v>
      </c>
      <c r="D3">
        <v>8</v>
      </c>
      <c r="E3">
        <v>21</v>
      </c>
      <c r="F3">
        <f>E3-D3+1</f>
        <v>14</v>
      </c>
      <c r="G3" s="5" t="s">
        <v>178</v>
      </c>
      <c r="I3">
        <f>LEN(G3)</f>
        <v>14</v>
      </c>
    </row>
    <row r="4" spans="1:9" x14ac:dyDescent="0.2">
      <c r="B4" t="s">
        <v>162</v>
      </c>
      <c r="C4" t="s">
        <v>143</v>
      </c>
      <c r="D4">
        <v>57</v>
      </c>
      <c r="E4">
        <v>65</v>
      </c>
      <c r="F4">
        <f t="shared" ref="F4:F12" si="0">E4-D4+1</f>
        <v>9</v>
      </c>
      <c r="G4" t="s">
        <v>175</v>
      </c>
      <c r="I4">
        <f t="shared" ref="I4:I12" si="1">LEN(G4)</f>
        <v>9</v>
      </c>
    </row>
    <row r="5" spans="1:9" x14ac:dyDescent="0.2">
      <c r="A5" t="s">
        <v>124</v>
      </c>
      <c r="B5" t="s">
        <v>163</v>
      </c>
      <c r="C5" t="s">
        <v>30</v>
      </c>
      <c r="D5">
        <v>138</v>
      </c>
      <c r="E5">
        <v>146</v>
      </c>
      <c r="F5">
        <f t="shared" si="0"/>
        <v>9</v>
      </c>
      <c r="G5" t="s">
        <v>128</v>
      </c>
      <c r="I5">
        <f t="shared" si="1"/>
        <v>9</v>
      </c>
    </row>
    <row r="6" spans="1:9" x14ac:dyDescent="0.2">
      <c r="B6" t="s">
        <v>164</v>
      </c>
      <c r="C6" t="s">
        <v>29</v>
      </c>
      <c r="D6">
        <v>172</v>
      </c>
      <c r="E6">
        <v>175</v>
      </c>
      <c r="F6">
        <f t="shared" si="0"/>
        <v>4</v>
      </c>
      <c r="G6" t="s">
        <v>127</v>
      </c>
      <c r="I6">
        <f t="shared" si="1"/>
        <v>4</v>
      </c>
    </row>
    <row r="7" spans="1:9" x14ac:dyDescent="0.2">
      <c r="B7" t="s">
        <v>165</v>
      </c>
      <c r="C7" t="s">
        <v>139</v>
      </c>
      <c r="D7">
        <v>203</v>
      </c>
      <c r="E7">
        <v>209</v>
      </c>
      <c r="F7">
        <f t="shared" si="0"/>
        <v>7</v>
      </c>
      <c r="G7" t="s">
        <v>126</v>
      </c>
      <c r="I7">
        <f t="shared" si="1"/>
        <v>7</v>
      </c>
    </row>
    <row r="8" spans="1:9" x14ac:dyDescent="0.2">
      <c r="B8" t="s">
        <v>166</v>
      </c>
      <c r="C8" t="s">
        <v>140</v>
      </c>
      <c r="D8">
        <v>247</v>
      </c>
      <c r="E8">
        <v>263</v>
      </c>
      <c r="F8">
        <f t="shared" si="0"/>
        <v>17</v>
      </c>
      <c r="G8" t="s">
        <v>125</v>
      </c>
      <c r="I8">
        <f t="shared" si="1"/>
        <v>17</v>
      </c>
    </row>
    <row r="9" spans="1:9" x14ac:dyDescent="0.2">
      <c r="B9" t="s">
        <v>167</v>
      </c>
      <c r="C9" t="s">
        <v>144</v>
      </c>
      <c r="D9">
        <v>269</v>
      </c>
      <c r="E9">
        <v>298</v>
      </c>
      <c r="F9">
        <f t="shared" si="0"/>
        <v>30</v>
      </c>
      <c r="G9" t="s">
        <v>129</v>
      </c>
      <c r="I9">
        <f t="shared" si="1"/>
        <v>30</v>
      </c>
    </row>
    <row r="10" spans="1:9" x14ac:dyDescent="0.2">
      <c r="B10" t="s">
        <v>168</v>
      </c>
      <c r="C10" t="s">
        <v>26</v>
      </c>
      <c r="D10">
        <v>325</v>
      </c>
      <c r="E10">
        <v>331</v>
      </c>
      <c r="F10">
        <f t="shared" si="0"/>
        <v>7</v>
      </c>
      <c r="G10" t="s">
        <v>180</v>
      </c>
      <c r="I10">
        <f t="shared" si="1"/>
        <v>7</v>
      </c>
    </row>
    <row r="11" spans="1:9" x14ac:dyDescent="0.2">
      <c r="B11" t="s">
        <v>169</v>
      </c>
      <c r="C11" t="s">
        <v>145</v>
      </c>
      <c r="D11">
        <v>350</v>
      </c>
      <c r="E11">
        <v>358</v>
      </c>
      <c r="F11">
        <f t="shared" si="0"/>
        <v>9</v>
      </c>
      <c r="G11" t="s">
        <v>174</v>
      </c>
      <c r="I11">
        <f t="shared" si="1"/>
        <v>9</v>
      </c>
    </row>
    <row r="12" spans="1:9" x14ac:dyDescent="0.2">
      <c r="B12" t="s">
        <v>170</v>
      </c>
      <c r="C12" t="s">
        <v>141</v>
      </c>
      <c r="D12">
        <v>377</v>
      </c>
      <c r="E12">
        <v>399</v>
      </c>
      <c r="F12">
        <f t="shared" si="0"/>
        <v>23</v>
      </c>
      <c r="G12" t="s">
        <v>210</v>
      </c>
      <c r="I12">
        <f t="shared" si="1"/>
        <v>23</v>
      </c>
    </row>
    <row r="13" spans="1:9" x14ac:dyDescent="0.2">
      <c r="G13" s="3"/>
    </row>
    <row r="14" spans="1:9" x14ac:dyDescent="0.2">
      <c r="C14" t="s">
        <v>123</v>
      </c>
      <c r="G14" s="2"/>
    </row>
    <row r="15" spans="1:9" x14ac:dyDescent="0.2">
      <c r="A15" t="s">
        <v>120</v>
      </c>
    </row>
    <row r="16" spans="1:9" x14ac:dyDescent="0.2">
      <c r="A16" t="s">
        <v>53</v>
      </c>
      <c r="B16" t="s">
        <v>161</v>
      </c>
      <c r="C16" t="s">
        <v>142</v>
      </c>
      <c r="D16">
        <v>5</v>
      </c>
      <c r="E16">
        <v>17</v>
      </c>
      <c r="F16">
        <f>E16-D16+1</f>
        <v>13</v>
      </c>
      <c r="G16" s="2" t="s">
        <v>152</v>
      </c>
      <c r="I16">
        <f>LEN(G16)</f>
        <v>13</v>
      </c>
    </row>
    <row r="17" spans="1:9" x14ac:dyDescent="0.2">
      <c r="B17" t="s">
        <v>162</v>
      </c>
      <c r="C17" t="s">
        <v>143</v>
      </c>
      <c r="D17">
        <v>53</v>
      </c>
      <c r="E17">
        <v>61</v>
      </c>
      <c r="F17">
        <f t="shared" ref="F17:F22" si="2">E17-D17+1</f>
        <v>9</v>
      </c>
      <c r="G17" s="2" t="s">
        <v>97</v>
      </c>
      <c r="I17">
        <f t="shared" ref="I17:I25" si="3">LEN(G17)</f>
        <v>9</v>
      </c>
    </row>
    <row r="18" spans="1:9" x14ac:dyDescent="0.2">
      <c r="B18" t="s">
        <v>163</v>
      </c>
      <c r="C18" t="s">
        <v>30</v>
      </c>
      <c r="D18">
        <v>136</v>
      </c>
      <c r="E18">
        <v>144</v>
      </c>
      <c r="F18">
        <f t="shared" si="2"/>
        <v>9</v>
      </c>
      <c r="G18" s="2" t="s">
        <v>119</v>
      </c>
      <c r="I18">
        <f t="shared" si="3"/>
        <v>9</v>
      </c>
    </row>
    <row r="19" spans="1:9" x14ac:dyDescent="0.2">
      <c r="B19" t="s">
        <v>164</v>
      </c>
      <c r="C19" t="s">
        <v>29</v>
      </c>
      <c r="D19">
        <v>192</v>
      </c>
      <c r="E19">
        <v>197</v>
      </c>
      <c r="F19">
        <f t="shared" si="2"/>
        <v>6</v>
      </c>
      <c r="G19" s="2" t="s">
        <v>179</v>
      </c>
      <c r="I19">
        <f t="shared" si="3"/>
        <v>6</v>
      </c>
    </row>
    <row r="20" spans="1:9" x14ac:dyDescent="0.2">
      <c r="B20" t="s">
        <v>165</v>
      </c>
      <c r="C20" t="s">
        <v>139</v>
      </c>
      <c r="D20">
        <v>205</v>
      </c>
      <c r="E20">
        <v>211</v>
      </c>
      <c r="F20">
        <f>E20-D20+1</f>
        <v>7</v>
      </c>
      <c r="G20" s="2" t="s">
        <v>134</v>
      </c>
      <c r="I20">
        <f t="shared" si="3"/>
        <v>7</v>
      </c>
    </row>
    <row r="21" spans="1:9" x14ac:dyDescent="0.2">
      <c r="B21" t="s">
        <v>166</v>
      </c>
      <c r="C21" t="s">
        <v>140</v>
      </c>
      <c r="D21">
        <v>251</v>
      </c>
      <c r="E21">
        <v>259</v>
      </c>
      <c r="F21">
        <f t="shared" si="2"/>
        <v>9</v>
      </c>
      <c r="G21" s="2" t="s">
        <v>153</v>
      </c>
      <c r="I21">
        <f t="shared" si="3"/>
        <v>9</v>
      </c>
    </row>
    <row r="22" spans="1:9" x14ac:dyDescent="0.2">
      <c r="B22" t="s">
        <v>167</v>
      </c>
      <c r="C22" t="s">
        <v>144</v>
      </c>
      <c r="D22">
        <v>265</v>
      </c>
      <c r="E22">
        <v>294</v>
      </c>
      <c r="F22">
        <f t="shared" si="2"/>
        <v>30</v>
      </c>
      <c r="G22" s="2" t="s">
        <v>98</v>
      </c>
      <c r="I22">
        <f t="shared" si="3"/>
        <v>30</v>
      </c>
    </row>
    <row r="23" spans="1:9" x14ac:dyDescent="0.2">
      <c r="B23" t="s">
        <v>168</v>
      </c>
      <c r="C23" t="s">
        <v>26</v>
      </c>
      <c r="D23">
        <v>320</v>
      </c>
      <c r="E23">
        <v>328</v>
      </c>
      <c r="F23">
        <f>E23-D23+1</f>
        <v>9</v>
      </c>
      <c r="G23" s="4" t="s">
        <v>177</v>
      </c>
      <c r="I23">
        <f t="shared" si="3"/>
        <v>9</v>
      </c>
    </row>
    <row r="24" spans="1:9" x14ac:dyDescent="0.2">
      <c r="B24" t="s">
        <v>169</v>
      </c>
      <c r="C24" t="s">
        <v>145</v>
      </c>
      <c r="D24">
        <v>339</v>
      </c>
      <c r="E24">
        <v>345</v>
      </c>
      <c r="F24">
        <f>E24-D24+1</f>
        <v>7</v>
      </c>
      <c r="G24" s="2" t="s">
        <v>154</v>
      </c>
      <c r="I24">
        <f t="shared" si="3"/>
        <v>7</v>
      </c>
    </row>
    <row r="25" spans="1:9" x14ac:dyDescent="0.2">
      <c r="B25" t="s">
        <v>170</v>
      </c>
      <c r="C25" t="s">
        <v>141</v>
      </c>
      <c r="D25">
        <v>368</v>
      </c>
      <c r="E25">
        <v>397</v>
      </c>
      <c r="F25">
        <f>E25-D25+1</f>
        <v>30</v>
      </c>
      <c r="G25" s="2" t="s">
        <v>171</v>
      </c>
      <c r="I25">
        <f t="shared" si="3"/>
        <v>30</v>
      </c>
    </row>
    <row r="27" spans="1:9" x14ac:dyDescent="0.2">
      <c r="A27" t="s">
        <v>121</v>
      </c>
    </row>
    <row r="28" spans="1:9" x14ac:dyDescent="0.2">
      <c r="A28" t="s">
        <v>54</v>
      </c>
      <c r="B28" t="s">
        <v>161</v>
      </c>
      <c r="C28" t="s">
        <v>142</v>
      </c>
      <c r="D28">
        <v>4</v>
      </c>
      <c r="E28">
        <v>17</v>
      </c>
      <c r="F28">
        <f t="shared" ref="F28:F37" si="4">E28-D28+1</f>
        <v>14</v>
      </c>
      <c r="G28" s="2" t="s">
        <v>155</v>
      </c>
      <c r="I28">
        <f>LEN(G28)</f>
        <v>14</v>
      </c>
    </row>
    <row r="29" spans="1:9" x14ac:dyDescent="0.2">
      <c r="B29" t="s">
        <v>162</v>
      </c>
      <c r="C29" t="s">
        <v>143</v>
      </c>
      <c r="D29">
        <v>53</v>
      </c>
      <c r="E29">
        <v>63</v>
      </c>
      <c r="F29">
        <f t="shared" si="4"/>
        <v>11</v>
      </c>
      <c r="G29" s="2" t="s">
        <v>156</v>
      </c>
      <c r="I29">
        <f t="shared" ref="I29:I37" si="5">LEN(G29)</f>
        <v>11</v>
      </c>
    </row>
    <row r="30" spans="1:9" x14ac:dyDescent="0.2">
      <c r="B30" t="s">
        <v>163</v>
      </c>
      <c r="C30" t="s">
        <v>30</v>
      </c>
      <c r="D30">
        <v>136</v>
      </c>
      <c r="E30">
        <v>144</v>
      </c>
      <c r="F30">
        <f t="shared" si="4"/>
        <v>9</v>
      </c>
      <c r="G30" s="2" t="s">
        <v>118</v>
      </c>
      <c r="I30">
        <f t="shared" si="5"/>
        <v>9</v>
      </c>
    </row>
    <row r="31" spans="1:9" x14ac:dyDescent="0.2">
      <c r="B31" t="s">
        <v>164</v>
      </c>
      <c r="C31" t="s">
        <v>29</v>
      </c>
      <c r="D31">
        <v>168</v>
      </c>
      <c r="E31">
        <v>175</v>
      </c>
      <c r="F31">
        <f t="shared" si="4"/>
        <v>8</v>
      </c>
      <c r="G31" s="2" t="s">
        <v>157</v>
      </c>
      <c r="I31">
        <f t="shared" si="5"/>
        <v>8</v>
      </c>
    </row>
    <row r="32" spans="1:9" x14ac:dyDescent="0.2">
      <c r="B32" t="s">
        <v>165</v>
      </c>
      <c r="C32" t="s">
        <v>139</v>
      </c>
      <c r="D32">
        <v>193</v>
      </c>
      <c r="E32">
        <v>205</v>
      </c>
      <c r="F32">
        <f t="shared" si="4"/>
        <v>13</v>
      </c>
      <c r="G32" s="2" t="s">
        <v>135</v>
      </c>
      <c r="I32">
        <f t="shared" si="5"/>
        <v>13</v>
      </c>
    </row>
    <row r="33" spans="1:9" x14ac:dyDescent="0.2">
      <c r="B33" t="s">
        <v>166</v>
      </c>
      <c r="C33" t="s">
        <v>140</v>
      </c>
      <c r="D33">
        <v>240</v>
      </c>
      <c r="E33">
        <v>249</v>
      </c>
      <c r="F33">
        <f t="shared" si="4"/>
        <v>10</v>
      </c>
      <c r="G33" s="2" t="s">
        <v>158</v>
      </c>
      <c r="I33">
        <f t="shared" si="5"/>
        <v>10</v>
      </c>
    </row>
    <row r="34" spans="1:9" x14ac:dyDescent="0.2">
      <c r="B34" t="s">
        <v>167</v>
      </c>
      <c r="C34" t="s">
        <v>144</v>
      </c>
      <c r="D34">
        <v>261</v>
      </c>
      <c r="E34">
        <v>292</v>
      </c>
      <c r="F34">
        <f t="shared" si="4"/>
        <v>32</v>
      </c>
      <c r="G34" s="2" t="s">
        <v>99</v>
      </c>
      <c r="I34">
        <f t="shared" si="5"/>
        <v>32</v>
      </c>
    </row>
    <row r="35" spans="1:9" x14ac:dyDescent="0.2">
      <c r="B35" t="s">
        <v>168</v>
      </c>
      <c r="C35" t="s">
        <v>26</v>
      </c>
      <c r="D35">
        <v>317</v>
      </c>
      <c r="E35">
        <v>329</v>
      </c>
      <c r="F35">
        <f t="shared" si="4"/>
        <v>13</v>
      </c>
      <c r="G35" s="2" t="s">
        <v>159</v>
      </c>
      <c r="I35">
        <f t="shared" si="5"/>
        <v>13</v>
      </c>
    </row>
    <row r="36" spans="1:9" x14ac:dyDescent="0.2">
      <c r="B36" t="s">
        <v>169</v>
      </c>
      <c r="C36" t="s">
        <v>145</v>
      </c>
      <c r="D36">
        <v>336</v>
      </c>
      <c r="E36">
        <v>346</v>
      </c>
      <c r="F36">
        <f t="shared" si="4"/>
        <v>11</v>
      </c>
      <c r="G36" s="2" t="s">
        <v>160</v>
      </c>
      <c r="I36">
        <f t="shared" si="5"/>
        <v>11</v>
      </c>
    </row>
    <row r="37" spans="1:9" x14ac:dyDescent="0.2">
      <c r="B37" t="s">
        <v>170</v>
      </c>
      <c r="C37" t="s">
        <v>141</v>
      </c>
      <c r="D37">
        <v>370</v>
      </c>
      <c r="E37">
        <v>405</v>
      </c>
      <c r="F37">
        <f t="shared" si="4"/>
        <v>36</v>
      </c>
      <c r="G37" s="2" t="s">
        <v>172</v>
      </c>
      <c r="I37">
        <f t="shared" si="5"/>
        <v>36</v>
      </c>
    </row>
    <row r="39" spans="1:9" x14ac:dyDescent="0.2">
      <c r="A39" t="s">
        <v>122</v>
      </c>
    </row>
    <row r="40" spans="1:9" x14ac:dyDescent="0.2">
      <c r="A40" t="s">
        <v>55</v>
      </c>
      <c r="B40" t="s">
        <v>161</v>
      </c>
      <c r="C40" t="s">
        <v>142</v>
      </c>
      <c r="D40">
        <v>4</v>
      </c>
      <c r="E40">
        <v>16</v>
      </c>
      <c r="F40">
        <f t="shared" ref="F40:F49" si="6">E40-D40+1</f>
        <v>13</v>
      </c>
      <c r="G40" s="2" t="s">
        <v>130</v>
      </c>
      <c r="I40">
        <f>LEN(G40)</f>
        <v>13</v>
      </c>
    </row>
    <row r="41" spans="1:9" x14ac:dyDescent="0.2">
      <c r="B41" t="s">
        <v>162</v>
      </c>
      <c r="C41" t="s">
        <v>143</v>
      </c>
      <c r="D41">
        <v>53</v>
      </c>
      <c r="E41">
        <v>61</v>
      </c>
      <c r="F41">
        <f t="shared" si="6"/>
        <v>9</v>
      </c>
      <c r="G41" s="2" t="s">
        <v>100</v>
      </c>
      <c r="I41">
        <f t="shared" ref="I41:I49" si="7">LEN(G41)</f>
        <v>9</v>
      </c>
    </row>
    <row r="42" spans="1:9" x14ac:dyDescent="0.2">
      <c r="B42" t="s">
        <v>163</v>
      </c>
      <c r="C42" t="s">
        <v>30</v>
      </c>
      <c r="D42">
        <v>137</v>
      </c>
      <c r="E42">
        <v>145</v>
      </c>
      <c r="F42">
        <f t="shared" si="6"/>
        <v>9</v>
      </c>
      <c r="G42" s="2" t="s">
        <v>117</v>
      </c>
      <c r="I42">
        <f t="shared" si="7"/>
        <v>9</v>
      </c>
    </row>
    <row r="43" spans="1:9" x14ac:dyDescent="0.2">
      <c r="B43" t="s">
        <v>164</v>
      </c>
      <c r="C43" t="s">
        <v>29</v>
      </c>
      <c r="D43">
        <v>174</v>
      </c>
      <c r="E43">
        <v>181</v>
      </c>
      <c r="F43">
        <f t="shared" si="6"/>
        <v>8</v>
      </c>
      <c r="G43" s="2" t="s">
        <v>131</v>
      </c>
      <c r="I43">
        <f t="shared" si="7"/>
        <v>8</v>
      </c>
    </row>
    <row r="44" spans="1:9" x14ac:dyDescent="0.2">
      <c r="B44" t="s">
        <v>165</v>
      </c>
      <c r="C44" t="s">
        <v>139</v>
      </c>
      <c r="D44">
        <v>197</v>
      </c>
      <c r="E44">
        <v>206</v>
      </c>
      <c r="F44">
        <f t="shared" si="6"/>
        <v>10</v>
      </c>
      <c r="G44" t="s">
        <v>132</v>
      </c>
      <c r="I44">
        <f t="shared" si="7"/>
        <v>10</v>
      </c>
    </row>
    <row r="45" spans="1:9" x14ac:dyDescent="0.2">
      <c r="B45" t="s">
        <v>166</v>
      </c>
      <c r="C45" t="s">
        <v>140</v>
      </c>
      <c r="D45">
        <v>245</v>
      </c>
      <c r="E45">
        <v>254</v>
      </c>
      <c r="F45">
        <f t="shared" si="6"/>
        <v>10</v>
      </c>
      <c r="G45" t="s">
        <v>136</v>
      </c>
      <c r="I45">
        <f t="shared" si="7"/>
        <v>10</v>
      </c>
    </row>
    <row r="46" spans="1:9" x14ac:dyDescent="0.2">
      <c r="B46" t="s">
        <v>167</v>
      </c>
      <c r="C46" t="s">
        <v>144</v>
      </c>
      <c r="D46">
        <v>266</v>
      </c>
      <c r="E46">
        <v>297</v>
      </c>
      <c r="F46">
        <f t="shared" si="6"/>
        <v>32</v>
      </c>
      <c r="G46" t="s">
        <v>101</v>
      </c>
      <c r="I46">
        <f t="shared" si="7"/>
        <v>32</v>
      </c>
    </row>
    <row r="47" spans="1:9" x14ac:dyDescent="0.2">
      <c r="B47" t="s">
        <v>168</v>
      </c>
      <c r="C47" t="s">
        <v>26</v>
      </c>
      <c r="D47">
        <v>323</v>
      </c>
      <c r="E47">
        <v>332</v>
      </c>
      <c r="F47">
        <f t="shared" si="6"/>
        <v>10</v>
      </c>
      <c r="G47" s="2" t="s">
        <v>102</v>
      </c>
      <c r="I47">
        <f t="shared" si="7"/>
        <v>10</v>
      </c>
    </row>
    <row r="48" spans="1:9" x14ac:dyDescent="0.2">
      <c r="B48" t="s">
        <v>169</v>
      </c>
      <c r="C48" t="s">
        <v>145</v>
      </c>
      <c r="D48">
        <v>341</v>
      </c>
      <c r="E48">
        <v>352</v>
      </c>
      <c r="F48">
        <f t="shared" si="6"/>
        <v>12</v>
      </c>
      <c r="G48" t="s">
        <v>137</v>
      </c>
      <c r="I48">
        <f t="shared" si="7"/>
        <v>12</v>
      </c>
    </row>
    <row r="49" spans="1:9" x14ac:dyDescent="0.2">
      <c r="B49" t="s">
        <v>170</v>
      </c>
      <c r="C49" t="s">
        <v>141</v>
      </c>
      <c r="D49">
        <v>377</v>
      </c>
      <c r="E49">
        <v>399</v>
      </c>
      <c r="F49">
        <f t="shared" si="6"/>
        <v>23</v>
      </c>
      <c r="G49" t="s">
        <v>138</v>
      </c>
      <c r="I49">
        <f t="shared" si="7"/>
        <v>23</v>
      </c>
    </row>
    <row r="52" spans="1:9" x14ac:dyDescent="0.2">
      <c r="A52" t="s">
        <v>95</v>
      </c>
    </row>
    <row r="53" spans="1:9" x14ac:dyDescent="0.2">
      <c r="A53" t="s">
        <v>94</v>
      </c>
      <c r="B53" t="s">
        <v>161</v>
      </c>
      <c r="C53" t="s">
        <v>142</v>
      </c>
      <c r="D53">
        <v>5</v>
      </c>
      <c r="E53">
        <v>16</v>
      </c>
      <c r="F53">
        <f t="shared" ref="F53:F58" si="8">E53-D53+1</f>
        <v>12</v>
      </c>
      <c r="G53" s="2" t="s">
        <v>146</v>
      </c>
      <c r="I53">
        <f>LEN(G53)</f>
        <v>12</v>
      </c>
    </row>
    <row r="54" spans="1:9" x14ac:dyDescent="0.2">
      <c r="B54" t="s">
        <v>162</v>
      </c>
      <c r="C54" t="s">
        <v>143</v>
      </c>
      <c r="D54">
        <v>53</v>
      </c>
      <c r="E54">
        <v>61</v>
      </c>
      <c r="F54">
        <f t="shared" si="8"/>
        <v>9</v>
      </c>
      <c r="G54" s="2" t="s">
        <v>93</v>
      </c>
      <c r="I54">
        <f t="shared" ref="I54:I62" si="9">LEN(G54)</f>
        <v>9</v>
      </c>
    </row>
    <row r="55" spans="1:9" x14ac:dyDescent="0.2">
      <c r="B55" t="s">
        <v>163</v>
      </c>
      <c r="C55" t="s">
        <v>30</v>
      </c>
      <c r="D55">
        <v>131</v>
      </c>
      <c r="E55">
        <v>139</v>
      </c>
      <c r="F55">
        <f t="shared" si="8"/>
        <v>9</v>
      </c>
      <c r="G55" s="2" t="s">
        <v>113</v>
      </c>
      <c r="I55">
        <f t="shared" si="9"/>
        <v>9</v>
      </c>
    </row>
    <row r="56" spans="1:9" x14ac:dyDescent="0.2">
      <c r="B56" t="s">
        <v>164</v>
      </c>
      <c r="C56" t="s">
        <v>29</v>
      </c>
      <c r="D56">
        <v>168</v>
      </c>
      <c r="E56">
        <v>177</v>
      </c>
      <c r="F56">
        <f t="shared" si="8"/>
        <v>10</v>
      </c>
      <c r="G56" s="2" t="s">
        <v>147</v>
      </c>
      <c r="I56">
        <f t="shared" si="9"/>
        <v>10</v>
      </c>
    </row>
    <row r="57" spans="1:9" x14ac:dyDescent="0.2">
      <c r="B57" t="s">
        <v>165</v>
      </c>
      <c r="C57" t="s">
        <v>139</v>
      </c>
      <c r="D57">
        <v>205</v>
      </c>
      <c r="E57">
        <v>217</v>
      </c>
      <c r="F57">
        <f t="shared" si="8"/>
        <v>13</v>
      </c>
      <c r="G57" t="s">
        <v>133</v>
      </c>
      <c r="I57">
        <f t="shared" si="9"/>
        <v>13</v>
      </c>
    </row>
    <row r="58" spans="1:9" x14ac:dyDescent="0.2">
      <c r="B58" t="s">
        <v>166</v>
      </c>
      <c r="C58" t="s">
        <v>140</v>
      </c>
      <c r="D58">
        <v>249</v>
      </c>
      <c r="E58">
        <v>264</v>
      </c>
      <c r="F58">
        <f t="shared" si="8"/>
        <v>16</v>
      </c>
      <c r="G58" t="s">
        <v>148</v>
      </c>
      <c r="I58">
        <f t="shared" si="9"/>
        <v>16</v>
      </c>
    </row>
    <row r="59" spans="1:9" x14ac:dyDescent="0.2">
      <c r="B59" t="s">
        <v>167</v>
      </c>
      <c r="C59" t="s">
        <v>144</v>
      </c>
      <c r="D59">
        <v>270</v>
      </c>
      <c r="E59">
        <v>299</v>
      </c>
      <c r="F59">
        <f>E59-D59+1</f>
        <v>30</v>
      </c>
      <c r="G59" s="2" t="s">
        <v>149</v>
      </c>
      <c r="I59">
        <f t="shared" si="9"/>
        <v>30</v>
      </c>
    </row>
    <row r="60" spans="1:9" x14ac:dyDescent="0.2">
      <c r="B60" t="s">
        <v>168</v>
      </c>
      <c r="C60" t="s">
        <v>26</v>
      </c>
      <c r="D60">
        <v>325</v>
      </c>
      <c r="E60">
        <v>335</v>
      </c>
      <c r="F60">
        <f>E60-D60+1</f>
        <v>11</v>
      </c>
      <c r="G60" s="2" t="s">
        <v>150</v>
      </c>
      <c r="I60">
        <f t="shared" si="9"/>
        <v>11</v>
      </c>
    </row>
    <row r="61" spans="1:9" x14ac:dyDescent="0.2">
      <c r="B61" t="s">
        <v>169</v>
      </c>
      <c r="C61" t="s">
        <v>145</v>
      </c>
      <c r="D61">
        <v>347</v>
      </c>
      <c r="E61">
        <v>353</v>
      </c>
      <c r="F61">
        <f>E61-D61+1</f>
        <v>7</v>
      </c>
      <c r="G61" t="s">
        <v>151</v>
      </c>
      <c r="I61">
        <f t="shared" si="9"/>
        <v>7</v>
      </c>
    </row>
    <row r="62" spans="1:9" x14ac:dyDescent="0.2">
      <c r="B62" t="s">
        <v>170</v>
      </c>
      <c r="C62" t="s">
        <v>141</v>
      </c>
      <c r="D62">
        <v>383</v>
      </c>
      <c r="E62">
        <v>410</v>
      </c>
      <c r="F62">
        <f>E62-D62+1</f>
        <v>28</v>
      </c>
      <c r="G62" t="s">
        <v>173</v>
      </c>
      <c r="I62">
        <f t="shared" si="9"/>
        <v>28</v>
      </c>
    </row>
    <row r="66" spans="3:9" x14ac:dyDescent="0.2">
      <c r="C66" t="s">
        <v>94</v>
      </c>
      <c r="H66" t="s">
        <v>114</v>
      </c>
      <c r="I66" t="s">
        <v>116</v>
      </c>
    </row>
    <row r="67" spans="3:9" x14ac:dyDescent="0.2">
      <c r="C67" t="s">
        <v>32</v>
      </c>
      <c r="D67">
        <v>8</v>
      </c>
      <c r="E67">
        <v>16</v>
      </c>
      <c r="F67">
        <f t="shared" ref="F67:F73" si="10">E67-D67+1</f>
        <v>9</v>
      </c>
      <c r="H67" t="s">
        <v>112</v>
      </c>
      <c r="I67" t="s">
        <v>109</v>
      </c>
    </row>
    <row r="68" spans="3:9" x14ac:dyDescent="0.2">
      <c r="C68" t="s">
        <v>31</v>
      </c>
      <c r="D68">
        <v>53</v>
      </c>
      <c r="E68">
        <v>61</v>
      </c>
      <c r="F68">
        <f t="shared" si="10"/>
        <v>9</v>
      </c>
      <c r="H68" t="s">
        <v>112</v>
      </c>
      <c r="I68" t="s">
        <v>108</v>
      </c>
    </row>
    <row r="69" spans="3:9" x14ac:dyDescent="0.2">
      <c r="C69" t="s">
        <v>30</v>
      </c>
      <c r="D69">
        <v>131</v>
      </c>
      <c r="E69">
        <v>139</v>
      </c>
      <c r="F69">
        <f t="shared" si="10"/>
        <v>9</v>
      </c>
      <c r="H69" t="s">
        <v>112</v>
      </c>
      <c r="I69" t="s">
        <v>107</v>
      </c>
    </row>
    <row r="70" spans="3:9" x14ac:dyDescent="0.2">
      <c r="C70" t="s">
        <v>29</v>
      </c>
      <c r="D70">
        <v>169</v>
      </c>
      <c r="E70">
        <v>175</v>
      </c>
      <c r="F70">
        <f t="shared" si="10"/>
        <v>7</v>
      </c>
      <c r="H70" t="s">
        <v>112</v>
      </c>
      <c r="I70" t="s">
        <v>106</v>
      </c>
    </row>
    <row r="71" spans="3:9" x14ac:dyDescent="0.2">
      <c r="C71" t="s">
        <v>28</v>
      </c>
      <c r="D71">
        <v>290</v>
      </c>
      <c r="E71">
        <v>299</v>
      </c>
      <c r="F71">
        <f t="shared" si="10"/>
        <v>10</v>
      </c>
      <c r="H71" t="s">
        <v>112</v>
      </c>
      <c r="I71" t="s">
        <v>105</v>
      </c>
    </row>
    <row r="72" spans="3:9" x14ac:dyDescent="0.2">
      <c r="C72" t="s">
        <v>26</v>
      </c>
      <c r="D72">
        <v>325</v>
      </c>
      <c r="E72">
        <v>331</v>
      </c>
      <c r="F72">
        <f t="shared" si="10"/>
        <v>7</v>
      </c>
      <c r="H72" t="s">
        <v>112</v>
      </c>
      <c r="I72" t="s">
        <v>104</v>
      </c>
    </row>
    <row r="73" spans="3:9" x14ac:dyDescent="0.2">
      <c r="C73" t="s">
        <v>24</v>
      </c>
      <c r="D73">
        <v>341</v>
      </c>
      <c r="E73">
        <v>348</v>
      </c>
      <c r="F73">
        <f t="shared" si="10"/>
        <v>8</v>
      </c>
      <c r="H73" t="s">
        <v>112</v>
      </c>
      <c r="I73" t="s">
        <v>103</v>
      </c>
    </row>
    <row r="77" spans="3:9" x14ac:dyDescent="0.2">
      <c r="H77" t="s">
        <v>114</v>
      </c>
    </row>
    <row r="78" spans="3:9" x14ac:dyDescent="0.2">
      <c r="H78" t="s">
        <v>115</v>
      </c>
    </row>
    <row r="79" spans="3:9" x14ac:dyDescent="0.2">
      <c r="H79" t="s">
        <v>112</v>
      </c>
    </row>
    <row r="80" spans="3:9" x14ac:dyDescent="0.2">
      <c r="H80" t="s">
        <v>110</v>
      </c>
    </row>
    <row r="81" spans="1:8" x14ac:dyDescent="0.2">
      <c r="H81" t="s">
        <v>112</v>
      </c>
    </row>
    <row r="82" spans="1:8" x14ac:dyDescent="0.2">
      <c r="H82" t="s">
        <v>110</v>
      </c>
    </row>
    <row r="83" spans="1:8" x14ac:dyDescent="0.2">
      <c r="H83" t="s">
        <v>110</v>
      </c>
    </row>
    <row r="84" spans="1:8" x14ac:dyDescent="0.2">
      <c r="H84" t="s">
        <v>111</v>
      </c>
    </row>
    <row r="88" spans="1:8" x14ac:dyDescent="0.2">
      <c r="A88" t="s">
        <v>52</v>
      </c>
      <c r="C88" t="s">
        <v>32</v>
      </c>
      <c r="D88">
        <v>61</v>
      </c>
      <c r="E88">
        <v>69</v>
      </c>
      <c r="F88">
        <f t="shared" ref="F88:F94" si="11">E88-D88+1</f>
        <v>9</v>
      </c>
    </row>
    <row r="89" spans="1:8" x14ac:dyDescent="0.2">
      <c r="C89" t="s">
        <v>31</v>
      </c>
      <c r="D89">
        <v>107</v>
      </c>
      <c r="E89">
        <v>115</v>
      </c>
      <c r="F89">
        <f t="shared" si="11"/>
        <v>9</v>
      </c>
    </row>
    <row r="90" spans="1:8" x14ac:dyDescent="0.2">
      <c r="C90" t="s">
        <v>30</v>
      </c>
      <c r="D90">
        <v>185</v>
      </c>
      <c r="E90">
        <v>193</v>
      </c>
      <c r="F90">
        <f t="shared" si="11"/>
        <v>9</v>
      </c>
    </row>
    <row r="91" spans="1:8" x14ac:dyDescent="0.2">
      <c r="C91" t="s">
        <v>29</v>
      </c>
      <c r="D91">
        <v>220</v>
      </c>
      <c r="E91">
        <v>226</v>
      </c>
      <c r="F91">
        <f t="shared" si="11"/>
        <v>7</v>
      </c>
    </row>
    <row r="92" spans="1:8" x14ac:dyDescent="0.2">
      <c r="C92" t="s">
        <v>28</v>
      </c>
      <c r="D92">
        <v>337</v>
      </c>
      <c r="E92">
        <v>346</v>
      </c>
      <c r="F92">
        <f t="shared" si="11"/>
        <v>10</v>
      </c>
    </row>
    <row r="93" spans="1:8" x14ac:dyDescent="0.2">
      <c r="C93" t="s">
        <v>26</v>
      </c>
      <c r="D93">
        <v>371</v>
      </c>
      <c r="E93">
        <v>377</v>
      </c>
      <c r="F93">
        <f t="shared" si="11"/>
        <v>7</v>
      </c>
    </row>
    <row r="94" spans="1:8" x14ac:dyDescent="0.2">
      <c r="C94" t="s">
        <v>24</v>
      </c>
      <c r="D94">
        <v>387</v>
      </c>
      <c r="E94">
        <v>396</v>
      </c>
      <c r="F94">
        <f t="shared" si="11"/>
        <v>10</v>
      </c>
      <c r="G94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D3DB0-9CD7-49A0-A109-8DAECE76A009}">
  <dimension ref="A1:L134"/>
  <sheetViews>
    <sheetView workbookViewId="0">
      <pane xSplit="2" ySplit="1" topLeftCell="C68" activePane="bottomRight" state="frozen"/>
      <selection pane="topRight" activeCell="C1" sqref="C1"/>
      <selection pane="bottomLeft" activeCell="A2" sqref="A2"/>
      <selection pane="bottomRight" activeCell="C106" sqref="C106"/>
    </sheetView>
  </sheetViews>
  <sheetFormatPr defaultRowHeight="14.25" x14ac:dyDescent="0.2"/>
  <cols>
    <col min="1" max="1" width="38.625" customWidth="1"/>
    <col min="6" max="6" width="40" bestFit="1" customWidth="1"/>
    <col min="7" max="9" width="7.125" customWidth="1"/>
    <col min="10" max="10" width="9" style="6"/>
  </cols>
  <sheetData>
    <row r="1" spans="1:12" x14ac:dyDescent="0.2">
      <c r="A1" t="s">
        <v>61</v>
      </c>
      <c r="B1" t="s">
        <v>37</v>
      </c>
      <c r="C1" t="s">
        <v>36</v>
      </c>
      <c r="D1" t="s">
        <v>35</v>
      </c>
      <c r="E1" t="s">
        <v>34</v>
      </c>
      <c r="F1" t="s">
        <v>33</v>
      </c>
      <c r="G1" t="s">
        <v>396</v>
      </c>
      <c r="I1" s="6" t="s">
        <v>226</v>
      </c>
      <c r="J1" t="s">
        <v>227</v>
      </c>
    </row>
    <row r="2" spans="1:12" s="6" customFormat="1" x14ac:dyDescent="0.2">
      <c r="A2" t="s">
        <v>218</v>
      </c>
      <c r="B2" t="s">
        <v>32</v>
      </c>
      <c r="C2">
        <v>1</v>
      </c>
      <c r="D2">
        <v>12</v>
      </c>
      <c r="E2">
        <f t="shared" ref="E2:E36" si="0">D2-C2+1</f>
        <v>12</v>
      </c>
      <c r="F2" t="s">
        <v>314</v>
      </c>
      <c r="G2">
        <v>6</v>
      </c>
      <c r="H2">
        <v>9</v>
      </c>
      <c r="J2"/>
      <c r="K2"/>
      <c r="L2"/>
    </row>
    <row r="3" spans="1:12" s="6" customFormat="1" x14ac:dyDescent="0.2">
      <c r="A3"/>
      <c r="B3" t="s">
        <v>31</v>
      </c>
      <c r="C3">
        <v>50</v>
      </c>
      <c r="D3">
        <v>58</v>
      </c>
      <c r="E3">
        <f t="shared" si="0"/>
        <v>9</v>
      </c>
      <c r="F3" t="s">
        <v>315</v>
      </c>
      <c r="G3">
        <v>8</v>
      </c>
      <c r="H3">
        <v>7</v>
      </c>
      <c r="J3"/>
      <c r="K3"/>
      <c r="L3"/>
    </row>
    <row r="4" spans="1:12" s="6" customFormat="1" x14ac:dyDescent="0.2">
      <c r="A4"/>
      <c r="B4" t="s">
        <v>30</v>
      </c>
      <c r="C4">
        <v>128</v>
      </c>
      <c r="D4">
        <v>136</v>
      </c>
      <c r="E4">
        <f t="shared" si="0"/>
        <v>9</v>
      </c>
      <c r="F4" t="s">
        <v>394</v>
      </c>
      <c r="G4">
        <v>8</v>
      </c>
      <c r="H4">
        <v>5</v>
      </c>
      <c r="J4"/>
      <c r="K4"/>
      <c r="L4"/>
    </row>
    <row r="5" spans="1:12" s="6" customFormat="1" x14ac:dyDescent="0.2">
      <c r="A5"/>
      <c r="B5" t="s">
        <v>29</v>
      </c>
      <c r="C5">
        <v>162</v>
      </c>
      <c r="D5">
        <v>173</v>
      </c>
      <c r="E5">
        <f t="shared" si="0"/>
        <v>12</v>
      </c>
      <c r="F5" t="s">
        <v>316</v>
      </c>
      <c r="G5">
        <v>7</v>
      </c>
      <c r="H5">
        <v>8</v>
      </c>
      <c r="J5"/>
      <c r="K5"/>
      <c r="L5"/>
    </row>
    <row r="6" spans="1:12" s="6" customFormat="1" x14ac:dyDescent="0.2">
      <c r="A6"/>
      <c r="B6" t="s">
        <v>28</v>
      </c>
      <c r="C6">
        <v>267</v>
      </c>
      <c r="D6">
        <v>296</v>
      </c>
      <c r="E6">
        <f t="shared" si="0"/>
        <v>30</v>
      </c>
      <c r="F6" t="s">
        <v>317</v>
      </c>
      <c r="G6">
        <v>20</v>
      </c>
      <c r="H6">
        <v>10</v>
      </c>
      <c r="J6"/>
      <c r="K6"/>
      <c r="L6"/>
    </row>
    <row r="7" spans="1:12" s="6" customFormat="1" x14ac:dyDescent="0.2">
      <c r="A7"/>
      <c r="B7" t="s">
        <v>26</v>
      </c>
      <c r="C7">
        <v>322</v>
      </c>
      <c r="D7">
        <v>332</v>
      </c>
      <c r="E7">
        <f t="shared" si="0"/>
        <v>11</v>
      </c>
      <c r="F7" t="s">
        <v>318</v>
      </c>
      <c r="G7">
        <v>7</v>
      </c>
      <c r="H7">
        <v>10</v>
      </c>
      <c r="J7"/>
      <c r="K7"/>
      <c r="L7"/>
    </row>
    <row r="8" spans="1:12" s="6" customFormat="1" x14ac:dyDescent="0.2">
      <c r="A8"/>
      <c r="B8" t="s">
        <v>24</v>
      </c>
      <c r="C8">
        <v>343</v>
      </c>
      <c r="D8">
        <v>353</v>
      </c>
      <c r="E8">
        <f t="shared" si="0"/>
        <v>11</v>
      </c>
      <c r="F8" t="s">
        <v>395</v>
      </c>
      <c r="G8">
        <v>13</v>
      </c>
      <c r="H8">
        <v>8</v>
      </c>
      <c r="J8"/>
      <c r="K8"/>
      <c r="L8"/>
    </row>
    <row r="9" spans="1:12" s="6" customFormat="1" x14ac:dyDescent="0.2">
      <c r="A9" t="s">
        <v>408</v>
      </c>
      <c r="B9" t="s">
        <v>32</v>
      </c>
      <c r="C9">
        <v>1</v>
      </c>
      <c r="D9">
        <v>9</v>
      </c>
      <c r="E9">
        <f t="shared" si="0"/>
        <v>9</v>
      </c>
      <c r="F9" t="s">
        <v>410</v>
      </c>
      <c r="G9">
        <v>6</v>
      </c>
      <c r="H9"/>
      <c r="J9"/>
      <c r="K9"/>
      <c r="L9"/>
    </row>
    <row r="10" spans="1:12" s="6" customFormat="1" x14ac:dyDescent="0.2">
      <c r="A10"/>
      <c r="B10" t="s">
        <v>31</v>
      </c>
      <c r="C10">
        <v>49</v>
      </c>
      <c r="D10">
        <v>55</v>
      </c>
      <c r="E10">
        <f t="shared" si="0"/>
        <v>7</v>
      </c>
      <c r="F10" t="s">
        <v>411</v>
      </c>
      <c r="G10">
        <v>8</v>
      </c>
      <c r="H10"/>
      <c r="J10"/>
      <c r="K10"/>
      <c r="L10"/>
    </row>
    <row r="11" spans="1:12" s="6" customFormat="1" x14ac:dyDescent="0.2">
      <c r="A11"/>
      <c r="B11" t="s">
        <v>30</v>
      </c>
      <c r="C11">
        <v>132</v>
      </c>
      <c r="D11">
        <v>140</v>
      </c>
      <c r="E11">
        <f t="shared" si="0"/>
        <v>9</v>
      </c>
      <c r="F11" t="s">
        <v>412</v>
      </c>
      <c r="G11">
        <v>8</v>
      </c>
      <c r="H11"/>
      <c r="J11"/>
      <c r="K11"/>
      <c r="L11"/>
    </row>
    <row r="12" spans="1:12" s="6" customFormat="1" x14ac:dyDescent="0.2">
      <c r="A12"/>
      <c r="B12" t="s">
        <v>29</v>
      </c>
      <c r="C12">
        <v>170</v>
      </c>
      <c r="D12">
        <v>175</v>
      </c>
      <c r="E12">
        <f t="shared" si="0"/>
        <v>6</v>
      </c>
      <c r="F12" t="s">
        <v>413</v>
      </c>
      <c r="G12">
        <v>7</v>
      </c>
      <c r="H12"/>
      <c r="J12"/>
      <c r="K12"/>
      <c r="L12"/>
    </row>
    <row r="13" spans="1:12" s="6" customFormat="1" x14ac:dyDescent="0.2">
      <c r="A13"/>
      <c r="B13" t="s">
        <v>28</v>
      </c>
      <c r="C13">
        <v>266</v>
      </c>
      <c r="D13">
        <v>295</v>
      </c>
      <c r="E13">
        <f t="shared" si="0"/>
        <v>30</v>
      </c>
      <c r="F13" t="s">
        <v>414</v>
      </c>
      <c r="G13">
        <v>20</v>
      </c>
      <c r="H13"/>
      <c r="J13"/>
      <c r="K13"/>
      <c r="L13"/>
    </row>
    <row r="14" spans="1:12" s="6" customFormat="1" x14ac:dyDescent="0.2">
      <c r="A14"/>
      <c r="B14" t="s">
        <v>26</v>
      </c>
      <c r="C14">
        <v>320</v>
      </c>
      <c r="D14">
        <v>329</v>
      </c>
      <c r="E14">
        <f t="shared" si="0"/>
        <v>10</v>
      </c>
      <c r="F14" t="s">
        <v>415</v>
      </c>
      <c r="G14">
        <v>7</v>
      </c>
      <c r="H14"/>
      <c r="J14"/>
      <c r="K14"/>
      <c r="L14"/>
    </row>
    <row r="15" spans="1:12" s="6" customFormat="1" x14ac:dyDescent="0.2">
      <c r="A15"/>
      <c r="B15" t="s">
        <v>24</v>
      </c>
      <c r="C15">
        <v>342</v>
      </c>
      <c r="D15">
        <v>348</v>
      </c>
      <c r="E15">
        <f t="shared" si="0"/>
        <v>7</v>
      </c>
      <c r="F15" t="s">
        <v>416</v>
      </c>
      <c r="G15">
        <v>13</v>
      </c>
      <c r="H15"/>
      <c r="J15"/>
      <c r="K15"/>
      <c r="L15"/>
    </row>
    <row r="16" spans="1:12" x14ac:dyDescent="0.2">
      <c r="A16" t="s">
        <v>213</v>
      </c>
      <c r="B16" t="s">
        <v>32</v>
      </c>
      <c r="C16">
        <v>1</v>
      </c>
      <c r="D16">
        <v>15</v>
      </c>
      <c r="E16">
        <f t="shared" si="0"/>
        <v>15</v>
      </c>
      <c r="F16" t="s">
        <v>282</v>
      </c>
      <c r="G16">
        <v>6</v>
      </c>
      <c r="I16" s="6"/>
      <c r="J16"/>
    </row>
    <row r="17" spans="1:12" x14ac:dyDescent="0.2">
      <c r="B17" t="s">
        <v>31</v>
      </c>
      <c r="C17">
        <v>50</v>
      </c>
      <c r="D17">
        <v>58</v>
      </c>
      <c r="E17">
        <f t="shared" si="0"/>
        <v>9</v>
      </c>
      <c r="F17" t="s">
        <v>283</v>
      </c>
      <c r="G17">
        <v>8</v>
      </c>
      <c r="I17" s="6"/>
      <c r="J17"/>
    </row>
    <row r="18" spans="1:12" x14ac:dyDescent="0.2">
      <c r="B18" t="s">
        <v>30</v>
      </c>
      <c r="C18">
        <v>134</v>
      </c>
      <c r="D18">
        <v>142</v>
      </c>
      <c r="E18">
        <f t="shared" si="0"/>
        <v>9</v>
      </c>
      <c r="F18" t="s">
        <v>284</v>
      </c>
      <c r="G18">
        <v>8</v>
      </c>
      <c r="I18" s="6"/>
      <c r="J18"/>
    </row>
    <row r="19" spans="1:12" x14ac:dyDescent="0.2">
      <c r="B19" t="s">
        <v>29</v>
      </c>
      <c r="C19">
        <v>171</v>
      </c>
      <c r="D19">
        <v>178</v>
      </c>
      <c r="E19">
        <f t="shared" si="0"/>
        <v>8</v>
      </c>
      <c r="F19" t="s">
        <v>285</v>
      </c>
      <c r="G19">
        <v>7</v>
      </c>
      <c r="I19" s="6"/>
      <c r="J19"/>
    </row>
    <row r="20" spans="1:12" x14ac:dyDescent="0.2">
      <c r="B20" t="s">
        <v>28</v>
      </c>
      <c r="C20">
        <v>267</v>
      </c>
      <c r="D20">
        <v>298</v>
      </c>
      <c r="E20">
        <f t="shared" si="0"/>
        <v>32</v>
      </c>
      <c r="F20" t="s">
        <v>286</v>
      </c>
      <c r="G20">
        <v>22</v>
      </c>
      <c r="I20" s="6"/>
      <c r="J20"/>
    </row>
    <row r="21" spans="1:12" x14ac:dyDescent="0.2">
      <c r="B21" t="s">
        <v>26</v>
      </c>
      <c r="C21">
        <v>324</v>
      </c>
      <c r="D21">
        <v>333</v>
      </c>
      <c r="E21">
        <f t="shared" si="0"/>
        <v>10</v>
      </c>
      <c r="F21" t="s">
        <v>287</v>
      </c>
      <c r="G21">
        <v>7</v>
      </c>
      <c r="I21" s="6"/>
      <c r="J21"/>
    </row>
    <row r="22" spans="1:12" x14ac:dyDescent="0.2">
      <c r="B22" t="s">
        <v>24</v>
      </c>
      <c r="C22">
        <v>344</v>
      </c>
      <c r="D22">
        <v>355</v>
      </c>
      <c r="E22">
        <f t="shared" si="0"/>
        <v>12</v>
      </c>
      <c r="F22" t="s">
        <v>288</v>
      </c>
      <c r="G22">
        <v>13</v>
      </c>
      <c r="I22" s="6"/>
      <c r="J22"/>
    </row>
    <row r="23" spans="1:12" s="6" customFormat="1" x14ac:dyDescent="0.2">
      <c r="A23" t="s">
        <v>220</v>
      </c>
      <c r="B23" t="s">
        <v>32</v>
      </c>
      <c r="C23">
        <v>3</v>
      </c>
      <c r="D23">
        <v>11</v>
      </c>
      <c r="E23">
        <f t="shared" si="0"/>
        <v>9</v>
      </c>
      <c r="F23" t="s">
        <v>323</v>
      </c>
      <c r="G23">
        <v>6</v>
      </c>
      <c r="H23"/>
      <c r="J23"/>
      <c r="K23"/>
      <c r="L23"/>
    </row>
    <row r="24" spans="1:12" s="6" customFormat="1" x14ac:dyDescent="0.2">
      <c r="A24"/>
      <c r="B24" t="s">
        <v>31</v>
      </c>
      <c r="C24">
        <v>50</v>
      </c>
      <c r="D24">
        <v>58</v>
      </c>
      <c r="E24">
        <f t="shared" si="0"/>
        <v>9</v>
      </c>
      <c r="F24" t="s">
        <v>324</v>
      </c>
      <c r="G24">
        <v>8</v>
      </c>
      <c r="H24"/>
      <c r="J24"/>
      <c r="K24"/>
      <c r="L24"/>
    </row>
    <row r="25" spans="1:12" s="6" customFormat="1" x14ac:dyDescent="0.2">
      <c r="A25"/>
      <c r="B25" t="s">
        <v>30</v>
      </c>
      <c r="C25">
        <v>131</v>
      </c>
      <c r="D25">
        <v>139</v>
      </c>
      <c r="E25">
        <f t="shared" si="0"/>
        <v>9</v>
      </c>
      <c r="F25" t="s">
        <v>325</v>
      </c>
      <c r="G25">
        <v>8</v>
      </c>
      <c r="H25"/>
      <c r="J25"/>
      <c r="K25"/>
      <c r="L25"/>
    </row>
    <row r="26" spans="1:12" s="6" customFormat="1" x14ac:dyDescent="0.2">
      <c r="A26"/>
      <c r="B26" t="s">
        <v>232</v>
      </c>
      <c r="C26">
        <v>167</v>
      </c>
      <c r="D26">
        <v>178</v>
      </c>
      <c r="E26">
        <f t="shared" si="0"/>
        <v>12</v>
      </c>
      <c r="F26" t="s">
        <v>384</v>
      </c>
      <c r="G26">
        <v>7</v>
      </c>
      <c r="H26"/>
      <c r="J26"/>
      <c r="K26"/>
      <c r="L26"/>
    </row>
    <row r="27" spans="1:12" s="6" customFormat="1" x14ac:dyDescent="0.2">
      <c r="A27"/>
      <c r="B27" t="s">
        <v>28</v>
      </c>
      <c r="C27">
        <v>261</v>
      </c>
      <c r="D27">
        <v>290</v>
      </c>
      <c r="E27">
        <f t="shared" si="0"/>
        <v>30</v>
      </c>
      <c r="F27" t="s">
        <v>326</v>
      </c>
      <c r="G27">
        <v>20</v>
      </c>
      <c r="H27"/>
      <c r="J27"/>
      <c r="K27"/>
      <c r="L27"/>
    </row>
    <row r="28" spans="1:12" s="6" customFormat="1" x14ac:dyDescent="0.2">
      <c r="A28"/>
      <c r="B28" t="s">
        <v>26</v>
      </c>
      <c r="C28">
        <v>316</v>
      </c>
      <c r="D28">
        <v>326</v>
      </c>
      <c r="E28">
        <f t="shared" si="0"/>
        <v>11</v>
      </c>
      <c r="F28" t="s">
        <v>327</v>
      </c>
      <c r="G28">
        <v>7</v>
      </c>
      <c r="H28"/>
      <c r="J28"/>
      <c r="K28"/>
      <c r="L28"/>
    </row>
    <row r="29" spans="1:12" s="6" customFormat="1" x14ac:dyDescent="0.2">
      <c r="A29"/>
      <c r="B29" t="s">
        <v>24</v>
      </c>
      <c r="C29">
        <v>337</v>
      </c>
      <c r="D29">
        <v>344</v>
      </c>
      <c r="E29">
        <f t="shared" si="0"/>
        <v>8</v>
      </c>
      <c r="F29" t="s">
        <v>328</v>
      </c>
      <c r="G29">
        <v>13</v>
      </c>
      <c r="H29"/>
      <c r="J29"/>
      <c r="K29"/>
      <c r="L29"/>
    </row>
    <row r="30" spans="1:12" x14ac:dyDescent="0.2">
      <c r="A30" t="s">
        <v>212</v>
      </c>
      <c r="B30" t="s">
        <v>32</v>
      </c>
      <c r="C30">
        <v>1</v>
      </c>
      <c r="D30">
        <v>14</v>
      </c>
      <c r="E30">
        <f t="shared" si="0"/>
        <v>14</v>
      </c>
      <c r="F30" t="s">
        <v>276</v>
      </c>
      <c r="G30">
        <v>6</v>
      </c>
      <c r="I30" s="6"/>
      <c r="J30"/>
    </row>
    <row r="31" spans="1:12" x14ac:dyDescent="0.2">
      <c r="B31" t="s">
        <v>31</v>
      </c>
      <c r="C31">
        <v>51</v>
      </c>
      <c r="D31">
        <v>59</v>
      </c>
      <c r="E31">
        <f t="shared" si="0"/>
        <v>9</v>
      </c>
      <c r="F31" t="s">
        <v>277</v>
      </c>
      <c r="G31">
        <v>8</v>
      </c>
      <c r="I31" s="6"/>
      <c r="J31"/>
    </row>
    <row r="32" spans="1:12" x14ac:dyDescent="0.2">
      <c r="B32" t="s">
        <v>30</v>
      </c>
      <c r="C32">
        <v>132</v>
      </c>
      <c r="D32">
        <v>140</v>
      </c>
      <c r="E32">
        <f t="shared" si="0"/>
        <v>9</v>
      </c>
      <c r="F32" t="s">
        <v>278</v>
      </c>
      <c r="G32">
        <v>8</v>
      </c>
      <c r="I32" s="6"/>
      <c r="J32"/>
    </row>
    <row r="33" spans="1:10" x14ac:dyDescent="0.2">
      <c r="B33" t="s">
        <v>29</v>
      </c>
      <c r="C33">
        <v>166</v>
      </c>
      <c r="D33">
        <v>170</v>
      </c>
      <c r="E33">
        <f t="shared" si="0"/>
        <v>5</v>
      </c>
      <c r="F33" t="s">
        <v>279</v>
      </c>
      <c r="G33">
        <v>7</v>
      </c>
      <c r="I33" s="6"/>
      <c r="J33"/>
    </row>
    <row r="34" spans="1:10" x14ac:dyDescent="0.2">
      <c r="B34" t="s">
        <v>28</v>
      </c>
      <c r="C34">
        <v>262</v>
      </c>
      <c r="D34">
        <v>291</v>
      </c>
      <c r="E34">
        <f t="shared" si="0"/>
        <v>30</v>
      </c>
      <c r="F34" t="s">
        <v>280</v>
      </c>
      <c r="G34">
        <v>22</v>
      </c>
      <c r="I34" s="6" t="s">
        <v>228</v>
      </c>
      <c r="J34" s="8">
        <v>7.0000000000000001E-3</v>
      </c>
    </row>
    <row r="35" spans="1:10" x14ac:dyDescent="0.2">
      <c r="B35" t="s">
        <v>26</v>
      </c>
      <c r="C35">
        <v>318</v>
      </c>
      <c r="D35">
        <v>328</v>
      </c>
      <c r="E35">
        <f t="shared" si="0"/>
        <v>11</v>
      </c>
      <c r="F35" s="11" t="s">
        <v>390</v>
      </c>
      <c r="G35">
        <v>7</v>
      </c>
      <c r="I35" s="6"/>
      <c r="J35"/>
    </row>
    <row r="36" spans="1:10" x14ac:dyDescent="0.2">
      <c r="B36" t="s">
        <v>24</v>
      </c>
      <c r="C36">
        <v>342</v>
      </c>
      <c r="D36">
        <v>350</v>
      </c>
      <c r="E36">
        <f t="shared" si="0"/>
        <v>9</v>
      </c>
      <c r="F36" t="s">
        <v>281</v>
      </c>
      <c r="G36">
        <v>13</v>
      </c>
      <c r="I36" s="6"/>
      <c r="J36"/>
    </row>
    <row r="37" spans="1:10" x14ac:dyDescent="0.2">
      <c r="A37" t="s">
        <v>214</v>
      </c>
      <c r="B37" t="s">
        <v>32</v>
      </c>
      <c r="C37">
        <v>1</v>
      </c>
      <c r="D37">
        <v>14</v>
      </c>
      <c r="E37">
        <f t="shared" ref="E37:E43" si="1">D37-C37+1</f>
        <v>14</v>
      </c>
      <c r="F37" t="s">
        <v>289</v>
      </c>
      <c r="G37">
        <v>6</v>
      </c>
      <c r="I37" s="6"/>
      <c r="J37"/>
    </row>
    <row r="38" spans="1:10" x14ac:dyDescent="0.2">
      <c r="B38" t="s">
        <v>31</v>
      </c>
      <c r="C38">
        <v>50</v>
      </c>
      <c r="D38">
        <v>60</v>
      </c>
      <c r="E38">
        <f t="shared" si="1"/>
        <v>11</v>
      </c>
      <c r="F38" t="s">
        <v>290</v>
      </c>
      <c r="G38">
        <v>8</v>
      </c>
      <c r="I38" s="6"/>
      <c r="J38"/>
    </row>
    <row r="39" spans="1:10" x14ac:dyDescent="0.2">
      <c r="B39" t="s">
        <v>30</v>
      </c>
      <c r="C39">
        <v>133</v>
      </c>
      <c r="D39">
        <v>141</v>
      </c>
      <c r="E39">
        <f t="shared" si="1"/>
        <v>9</v>
      </c>
      <c r="F39" t="s">
        <v>291</v>
      </c>
      <c r="G39">
        <v>8</v>
      </c>
      <c r="I39" s="6"/>
      <c r="J39"/>
    </row>
    <row r="40" spans="1:10" x14ac:dyDescent="0.2">
      <c r="B40" t="s">
        <v>29</v>
      </c>
      <c r="C40">
        <v>165</v>
      </c>
      <c r="D40">
        <v>173</v>
      </c>
      <c r="E40">
        <f t="shared" si="1"/>
        <v>9</v>
      </c>
      <c r="F40" t="s">
        <v>292</v>
      </c>
      <c r="G40">
        <v>7</v>
      </c>
      <c r="I40" s="6"/>
      <c r="J40"/>
    </row>
    <row r="41" spans="1:10" x14ac:dyDescent="0.2">
      <c r="B41" t="s">
        <v>28</v>
      </c>
      <c r="C41">
        <v>258</v>
      </c>
      <c r="D41">
        <v>289</v>
      </c>
      <c r="E41">
        <f t="shared" si="1"/>
        <v>32</v>
      </c>
      <c r="F41" t="s">
        <v>293</v>
      </c>
      <c r="G41">
        <v>22</v>
      </c>
      <c r="I41" s="6" t="s">
        <v>229</v>
      </c>
      <c r="J41" s="8">
        <v>4.0000000000000001E-3</v>
      </c>
    </row>
    <row r="42" spans="1:10" x14ac:dyDescent="0.2">
      <c r="B42" t="s">
        <v>26</v>
      </c>
      <c r="C42">
        <v>314</v>
      </c>
      <c r="D42">
        <v>328</v>
      </c>
      <c r="E42">
        <f t="shared" si="1"/>
        <v>15</v>
      </c>
      <c r="F42" t="s">
        <v>294</v>
      </c>
      <c r="G42">
        <v>7</v>
      </c>
      <c r="I42" s="6"/>
      <c r="J42"/>
    </row>
    <row r="43" spans="1:10" x14ac:dyDescent="0.2">
      <c r="B43" t="s">
        <v>24</v>
      </c>
      <c r="C43">
        <v>333</v>
      </c>
      <c r="D43">
        <v>343</v>
      </c>
      <c r="E43">
        <f t="shared" si="1"/>
        <v>11</v>
      </c>
      <c r="F43" t="s">
        <v>295</v>
      </c>
      <c r="G43">
        <v>13</v>
      </c>
      <c r="I43" s="6"/>
      <c r="J43"/>
    </row>
    <row r="44" spans="1:10" x14ac:dyDescent="0.2">
      <c r="A44" t="s">
        <v>211</v>
      </c>
      <c r="B44" t="s">
        <v>32</v>
      </c>
      <c r="C44">
        <v>1</v>
      </c>
      <c r="D44">
        <v>13</v>
      </c>
      <c r="E44">
        <f t="shared" ref="E44:E103" si="2">D44-C44+1</f>
        <v>13</v>
      </c>
      <c r="F44" t="s">
        <v>269</v>
      </c>
      <c r="G44">
        <v>6</v>
      </c>
      <c r="I44" s="6"/>
      <c r="J44"/>
    </row>
    <row r="45" spans="1:10" x14ac:dyDescent="0.2">
      <c r="B45" t="s">
        <v>31</v>
      </c>
      <c r="C45">
        <v>51</v>
      </c>
      <c r="D45">
        <v>59</v>
      </c>
      <c r="E45">
        <f t="shared" si="2"/>
        <v>9</v>
      </c>
      <c r="F45" t="s">
        <v>270</v>
      </c>
      <c r="G45">
        <v>8</v>
      </c>
      <c r="I45" s="6"/>
      <c r="J45"/>
    </row>
    <row r="46" spans="1:10" x14ac:dyDescent="0.2">
      <c r="B46" t="s">
        <v>30</v>
      </c>
      <c r="C46">
        <v>135</v>
      </c>
      <c r="D46">
        <v>143</v>
      </c>
      <c r="E46">
        <f t="shared" si="2"/>
        <v>9</v>
      </c>
      <c r="F46" t="s">
        <v>271</v>
      </c>
      <c r="G46">
        <v>8</v>
      </c>
      <c r="I46" s="6"/>
      <c r="J46"/>
    </row>
    <row r="47" spans="1:10" x14ac:dyDescent="0.2">
      <c r="B47" t="s">
        <v>29</v>
      </c>
      <c r="C47">
        <v>170</v>
      </c>
      <c r="D47">
        <v>177</v>
      </c>
      <c r="E47">
        <f t="shared" si="2"/>
        <v>8</v>
      </c>
      <c r="F47" t="s">
        <v>272</v>
      </c>
      <c r="G47">
        <v>7</v>
      </c>
      <c r="I47" s="6"/>
      <c r="J47"/>
    </row>
    <row r="48" spans="1:10" x14ac:dyDescent="0.2">
      <c r="B48" t="s">
        <v>28</v>
      </c>
      <c r="C48">
        <v>260</v>
      </c>
      <c r="D48">
        <v>291</v>
      </c>
      <c r="E48">
        <f t="shared" si="2"/>
        <v>32</v>
      </c>
      <c r="F48" t="s">
        <v>273</v>
      </c>
      <c r="G48">
        <v>22</v>
      </c>
      <c r="I48" s="6"/>
      <c r="J48"/>
    </row>
    <row r="49" spans="1:12" x14ac:dyDescent="0.2">
      <c r="B49" t="s">
        <v>26</v>
      </c>
      <c r="C49">
        <v>317</v>
      </c>
      <c r="D49">
        <v>326</v>
      </c>
      <c r="E49">
        <f t="shared" si="2"/>
        <v>10</v>
      </c>
      <c r="F49" t="s">
        <v>274</v>
      </c>
      <c r="G49">
        <v>7</v>
      </c>
      <c r="I49" s="6"/>
      <c r="J49"/>
    </row>
    <row r="50" spans="1:12" x14ac:dyDescent="0.2">
      <c r="B50" t="s">
        <v>24</v>
      </c>
      <c r="C50">
        <v>335</v>
      </c>
      <c r="D50">
        <v>344</v>
      </c>
      <c r="E50">
        <f t="shared" si="2"/>
        <v>10</v>
      </c>
      <c r="F50" t="s">
        <v>275</v>
      </c>
      <c r="G50">
        <v>13</v>
      </c>
      <c r="I50" s="6"/>
      <c r="J50"/>
    </row>
    <row r="51" spans="1:12" x14ac:dyDescent="0.2">
      <c r="A51" t="s">
        <v>216</v>
      </c>
      <c r="B51" t="s">
        <v>32</v>
      </c>
      <c r="C51">
        <v>3</v>
      </c>
      <c r="D51">
        <v>12</v>
      </c>
      <c r="E51">
        <f t="shared" si="2"/>
        <v>10</v>
      </c>
      <c r="F51" t="s">
        <v>302</v>
      </c>
      <c r="G51">
        <v>6</v>
      </c>
      <c r="I51" s="6"/>
      <c r="J51"/>
    </row>
    <row r="52" spans="1:12" x14ac:dyDescent="0.2">
      <c r="B52" t="s">
        <v>31</v>
      </c>
      <c r="C52">
        <v>50</v>
      </c>
      <c r="D52">
        <v>58</v>
      </c>
      <c r="E52">
        <f t="shared" si="2"/>
        <v>9</v>
      </c>
      <c r="F52" t="s">
        <v>303</v>
      </c>
      <c r="G52">
        <v>8</v>
      </c>
      <c r="I52" s="6"/>
      <c r="J52"/>
    </row>
    <row r="53" spans="1:12" x14ac:dyDescent="0.2">
      <c r="B53" t="s">
        <v>30</v>
      </c>
      <c r="C53">
        <v>128</v>
      </c>
      <c r="D53">
        <v>136</v>
      </c>
      <c r="E53">
        <f t="shared" si="2"/>
        <v>9</v>
      </c>
      <c r="F53" t="s">
        <v>304</v>
      </c>
      <c r="G53">
        <v>8</v>
      </c>
      <c r="I53" s="6"/>
      <c r="J53"/>
    </row>
    <row r="54" spans="1:12" x14ac:dyDescent="0.2">
      <c r="B54" t="s">
        <v>29</v>
      </c>
      <c r="C54">
        <v>159</v>
      </c>
      <c r="D54">
        <v>167</v>
      </c>
      <c r="E54">
        <f t="shared" si="2"/>
        <v>9</v>
      </c>
      <c r="F54" t="s">
        <v>305</v>
      </c>
      <c r="G54">
        <v>7</v>
      </c>
      <c r="I54" s="6"/>
      <c r="J54"/>
    </row>
    <row r="55" spans="1:12" x14ac:dyDescent="0.2">
      <c r="B55" t="s">
        <v>28</v>
      </c>
      <c r="C55">
        <v>259</v>
      </c>
      <c r="D55">
        <v>288</v>
      </c>
      <c r="E55">
        <f t="shared" si="2"/>
        <v>30</v>
      </c>
      <c r="F55" t="s">
        <v>306</v>
      </c>
      <c r="G55">
        <v>20</v>
      </c>
      <c r="I55" s="6" t="s">
        <v>230</v>
      </c>
      <c r="J55" s="8">
        <v>5.0000000000000001E-3</v>
      </c>
      <c r="K55">
        <v>-1</v>
      </c>
      <c r="L55" s="9">
        <f>5/218</f>
        <v>2.2935779816513763E-2</v>
      </c>
    </row>
    <row r="56" spans="1:12" x14ac:dyDescent="0.2">
      <c r="B56" t="s">
        <v>26</v>
      </c>
      <c r="C56">
        <v>314</v>
      </c>
      <c r="D56">
        <v>323</v>
      </c>
      <c r="E56">
        <f t="shared" si="2"/>
        <v>10</v>
      </c>
      <c r="F56" t="s">
        <v>307</v>
      </c>
      <c r="G56">
        <v>7</v>
      </c>
      <c r="I56" s="6"/>
      <c r="J56"/>
    </row>
    <row r="57" spans="1:12" x14ac:dyDescent="0.2">
      <c r="B57" t="s">
        <v>24</v>
      </c>
      <c r="C57">
        <v>336</v>
      </c>
      <c r="D57">
        <v>345</v>
      </c>
      <c r="E57">
        <f t="shared" si="2"/>
        <v>10</v>
      </c>
      <c r="F57" t="s">
        <v>308</v>
      </c>
      <c r="G57">
        <v>13</v>
      </c>
      <c r="I57" s="6"/>
      <c r="J57"/>
    </row>
    <row r="58" spans="1:12" x14ac:dyDescent="0.2">
      <c r="A58" t="s">
        <v>223</v>
      </c>
      <c r="B58" t="s">
        <v>32</v>
      </c>
      <c r="C58">
        <v>1</v>
      </c>
      <c r="D58">
        <v>11</v>
      </c>
      <c r="E58">
        <f t="shared" si="2"/>
        <v>11</v>
      </c>
      <c r="F58" t="s">
        <v>343</v>
      </c>
      <c r="G58">
        <v>6</v>
      </c>
      <c r="I58" s="6"/>
      <c r="J58"/>
    </row>
    <row r="59" spans="1:12" x14ac:dyDescent="0.2">
      <c r="B59" t="s">
        <v>31</v>
      </c>
      <c r="C59">
        <v>50</v>
      </c>
      <c r="D59">
        <v>60</v>
      </c>
      <c r="E59">
        <f t="shared" si="2"/>
        <v>11</v>
      </c>
      <c r="F59" t="s">
        <v>344</v>
      </c>
      <c r="G59">
        <v>8</v>
      </c>
      <c r="I59" s="6"/>
      <c r="J59"/>
    </row>
    <row r="60" spans="1:12" x14ac:dyDescent="0.2">
      <c r="B60" t="s">
        <v>30</v>
      </c>
      <c r="C60">
        <v>134</v>
      </c>
      <c r="D60">
        <v>142</v>
      </c>
      <c r="E60">
        <f t="shared" si="2"/>
        <v>9</v>
      </c>
      <c r="F60" t="s">
        <v>352</v>
      </c>
      <c r="G60">
        <v>8</v>
      </c>
      <c r="I60" s="6"/>
      <c r="J60"/>
      <c r="K60">
        <v>-1</v>
      </c>
      <c r="L60" s="9">
        <f>1/12</f>
        <v>8.3333333333333329E-2</v>
      </c>
    </row>
    <row r="61" spans="1:12" x14ac:dyDescent="0.2">
      <c r="B61" t="s">
        <v>29</v>
      </c>
      <c r="C61">
        <v>172</v>
      </c>
      <c r="D61">
        <v>179</v>
      </c>
      <c r="E61">
        <f t="shared" si="2"/>
        <v>8</v>
      </c>
      <c r="F61" t="s">
        <v>348</v>
      </c>
      <c r="G61">
        <v>7</v>
      </c>
      <c r="I61" s="6"/>
      <c r="J61"/>
    </row>
    <row r="62" spans="1:12" x14ac:dyDescent="0.2">
      <c r="B62" t="s">
        <v>28</v>
      </c>
      <c r="C62">
        <v>264</v>
      </c>
      <c r="D62">
        <v>294</v>
      </c>
      <c r="E62">
        <f t="shared" si="2"/>
        <v>31</v>
      </c>
      <c r="F62" t="s">
        <v>345</v>
      </c>
      <c r="G62">
        <v>21</v>
      </c>
      <c r="I62" s="6"/>
      <c r="J62"/>
    </row>
    <row r="63" spans="1:12" x14ac:dyDescent="0.2">
      <c r="B63" t="s">
        <v>26</v>
      </c>
      <c r="C63">
        <v>320</v>
      </c>
      <c r="D63">
        <v>328</v>
      </c>
      <c r="E63">
        <f t="shared" si="2"/>
        <v>9</v>
      </c>
      <c r="F63" t="s">
        <v>346</v>
      </c>
      <c r="G63">
        <v>7</v>
      </c>
      <c r="I63" s="6"/>
      <c r="J63"/>
    </row>
    <row r="64" spans="1:12" x14ac:dyDescent="0.2">
      <c r="B64" t="s">
        <v>24</v>
      </c>
      <c r="C64">
        <v>338</v>
      </c>
      <c r="D64">
        <v>349</v>
      </c>
      <c r="E64">
        <f t="shared" si="2"/>
        <v>12</v>
      </c>
      <c r="F64" t="s">
        <v>347</v>
      </c>
      <c r="G64">
        <v>13</v>
      </c>
      <c r="I64" s="6"/>
      <c r="J64"/>
    </row>
    <row r="65" spans="1:10" x14ac:dyDescent="0.2">
      <c r="A65" t="s">
        <v>361</v>
      </c>
      <c r="B65" t="s">
        <v>32</v>
      </c>
      <c r="C65">
        <v>2</v>
      </c>
      <c r="D65">
        <v>7</v>
      </c>
      <c r="E65">
        <f t="shared" si="2"/>
        <v>6</v>
      </c>
      <c r="F65" t="s">
        <v>383</v>
      </c>
      <c r="G65">
        <v>6</v>
      </c>
      <c r="J65"/>
    </row>
    <row r="66" spans="1:10" x14ac:dyDescent="0.2">
      <c r="B66" t="s">
        <v>31</v>
      </c>
      <c r="C66">
        <v>45</v>
      </c>
      <c r="D66">
        <v>57</v>
      </c>
      <c r="E66">
        <f t="shared" si="2"/>
        <v>13</v>
      </c>
      <c r="F66" t="s">
        <v>363</v>
      </c>
      <c r="G66">
        <v>8</v>
      </c>
      <c r="J66"/>
    </row>
    <row r="67" spans="1:10" x14ac:dyDescent="0.2">
      <c r="B67" t="s">
        <v>30</v>
      </c>
      <c r="C67">
        <v>124</v>
      </c>
      <c r="D67">
        <v>135</v>
      </c>
      <c r="E67">
        <f t="shared" si="2"/>
        <v>12</v>
      </c>
      <c r="F67" t="s">
        <v>364</v>
      </c>
      <c r="G67">
        <v>8</v>
      </c>
      <c r="J67"/>
    </row>
    <row r="68" spans="1:10" x14ac:dyDescent="0.2">
      <c r="B68" t="s">
        <v>29</v>
      </c>
      <c r="C68">
        <v>158</v>
      </c>
      <c r="D68">
        <v>162</v>
      </c>
      <c r="E68">
        <f t="shared" si="2"/>
        <v>5</v>
      </c>
      <c r="F68" t="s">
        <v>365</v>
      </c>
      <c r="G68">
        <v>7</v>
      </c>
      <c r="J68"/>
    </row>
    <row r="69" spans="1:10" x14ac:dyDescent="0.2">
      <c r="B69" t="s">
        <v>28</v>
      </c>
      <c r="C69">
        <v>243</v>
      </c>
      <c r="D69">
        <v>274</v>
      </c>
      <c r="E69">
        <f t="shared" si="2"/>
        <v>32</v>
      </c>
      <c r="F69" t="s">
        <v>366</v>
      </c>
      <c r="G69">
        <v>22</v>
      </c>
      <c r="J69"/>
    </row>
    <row r="70" spans="1:10" x14ac:dyDescent="0.2">
      <c r="B70" t="s">
        <v>26</v>
      </c>
      <c r="C70">
        <v>298</v>
      </c>
      <c r="D70">
        <v>308</v>
      </c>
      <c r="E70">
        <f t="shared" si="2"/>
        <v>11</v>
      </c>
      <c r="F70" t="s">
        <v>367</v>
      </c>
      <c r="G70">
        <v>7</v>
      </c>
      <c r="J70"/>
    </row>
    <row r="71" spans="1:10" x14ac:dyDescent="0.2">
      <c r="B71" t="s">
        <v>24</v>
      </c>
      <c r="C71">
        <v>321</v>
      </c>
      <c r="D71">
        <v>325</v>
      </c>
      <c r="E71">
        <f t="shared" si="2"/>
        <v>5</v>
      </c>
      <c r="F71" t="s">
        <v>368</v>
      </c>
      <c r="G71">
        <v>13</v>
      </c>
      <c r="J71"/>
    </row>
    <row r="72" spans="1:10" x14ac:dyDescent="0.2">
      <c r="A72" t="s">
        <v>353</v>
      </c>
      <c r="B72" t="s">
        <v>32</v>
      </c>
      <c r="C72">
        <v>1</v>
      </c>
      <c r="D72">
        <v>11</v>
      </c>
      <c r="E72">
        <f t="shared" si="2"/>
        <v>11</v>
      </c>
      <c r="F72" t="s">
        <v>369</v>
      </c>
      <c r="G72">
        <v>6</v>
      </c>
      <c r="J72"/>
    </row>
    <row r="73" spans="1:10" x14ac:dyDescent="0.2">
      <c r="B73" t="s">
        <v>31</v>
      </c>
      <c r="C73">
        <v>52</v>
      </c>
      <c r="D73">
        <v>61</v>
      </c>
      <c r="E73">
        <f t="shared" si="2"/>
        <v>10</v>
      </c>
      <c r="F73" t="s">
        <v>370</v>
      </c>
      <c r="G73">
        <v>8</v>
      </c>
      <c r="J73"/>
    </row>
    <row r="74" spans="1:10" x14ac:dyDescent="0.2">
      <c r="B74" t="s">
        <v>30</v>
      </c>
      <c r="C74">
        <v>128</v>
      </c>
      <c r="D74">
        <v>139</v>
      </c>
      <c r="E74">
        <f t="shared" si="2"/>
        <v>12</v>
      </c>
      <c r="F74" t="s">
        <v>371</v>
      </c>
      <c r="G74">
        <v>8</v>
      </c>
      <c r="J74"/>
    </row>
    <row r="75" spans="1:10" x14ac:dyDescent="0.2">
      <c r="B75" t="s">
        <v>29</v>
      </c>
      <c r="C75">
        <v>163</v>
      </c>
      <c r="D75">
        <v>170</v>
      </c>
      <c r="E75">
        <f t="shared" si="2"/>
        <v>8</v>
      </c>
      <c r="F75" t="s">
        <v>372</v>
      </c>
      <c r="G75">
        <v>7</v>
      </c>
      <c r="J75"/>
    </row>
    <row r="76" spans="1:10" x14ac:dyDescent="0.2">
      <c r="B76" t="s">
        <v>28</v>
      </c>
      <c r="C76">
        <v>252</v>
      </c>
      <c r="D76">
        <v>282</v>
      </c>
      <c r="E76">
        <f t="shared" si="2"/>
        <v>31</v>
      </c>
      <c r="F76" t="s">
        <v>373</v>
      </c>
      <c r="G76">
        <v>22</v>
      </c>
      <c r="J76"/>
    </row>
    <row r="77" spans="1:10" x14ac:dyDescent="0.2">
      <c r="B77" t="s">
        <v>26</v>
      </c>
      <c r="C77">
        <v>309</v>
      </c>
      <c r="D77">
        <v>317</v>
      </c>
      <c r="E77">
        <f t="shared" si="2"/>
        <v>9</v>
      </c>
      <c r="F77" t="s">
        <v>374</v>
      </c>
      <c r="G77">
        <v>7</v>
      </c>
      <c r="J77"/>
    </row>
    <row r="78" spans="1:10" x14ac:dyDescent="0.2">
      <c r="B78" t="s">
        <v>24</v>
      </c>
      <c r="C78">
        <v>328</v>
      </c>
      <c r="D78">
        <v>335</v>
      </c>
      <c r="E78">
        <f t="shared" si="2"/>
        <v>8</v>
      </c>
      <c r="F78" t="s">
        <v>375</v>
      </c>
      <c r="G78">
        <v>13</v>
      </c>
      <c r="J78"/>
    </row>
    <row r="79" spans="1:10" x14ac:dyDescent="0.2">
      <c r="A79" t="s">
        <v>429</v>
      </c>
      <c r="B79" t="s">
        <v>32</v>
      </c>
      <c r="C79">
        <v>2</v>
      </c>
      <c r="D79">
        <v>11</v>
      </c>
      <c r="E79">
        <f t="shared" si="2"/>
        <v>10</v>
      </c>
      <c r="F79" t="s">
        <v>376</v>
      </c>
      <c r="G79">
        <v>6</v>
      </c>
      <c r="J79"/>
    </row>
    <row r="80" spans="1:10" x14ac:dyDescent="0.2">
      <c r="B80" t="s">
        <v>31</v>
      </c>
      <c r="C80">
        <v>49</v>
      </c>
      <c r="D80">
        <v>57</v>
      </c>
      <c r="E80">
        <f t="shared" si="2"/>
        <v>9</v>
      </c>
      <c r="F80" t="s">
        <v>377</v>
      </c>
      <c r="G80">
        <v>8</v>
      </c>
      <c r="J80"/>
    </row>
    <row r="81" spans="1:12" x14ac:dyDescent="0.2">
      <c r="B81" t="s">
        <v>30</v>
      </c>
      <c r="C81">
        <v>126</v>
      </c>
      <c r="D81">
        <v>138</v>
      </c>
      <c r="E81">
        <f t="shared" si="2"/>
        <v>13</v>
      </c>
      <c r="F81" t="s">
        <v>378</v>
      </c>
      <c r="G81">
        <v>8</v>
      </c>
      <c r="J81"/>
    </row>
    <row r="82" spans="1:12" x14ac:dyDescent="0.2">
      <c r="B82" t="s">
        <v>29</v>
      </c>
      <c r="C82">
        <v>160</v>
      </c>
      <c r="D82">
        <v>163</v>
      </c>
      <c r="E82">
        <f t="shared" si="2"/>
        <v>4</v>
      </c>
      <c r="F82" t="s">
        <v>379</v>
      </c>
      <c r="G82">
        <v>7</v>
      </c>
      <c r="J82"/>
    </row>
    <row r="83" spans="1:12" x14ac:dyDescent="0.2">
      <c r="B83" t="s">
        <v>28</v>
      </c>
      <c r="C83">
        <v>247</v>
      </c>
      <c r="D83">
        <v>278</v>
      </c>
      <c r="E83">
        <f t="shared" si="2"/>
        <v>32</v>
      </c>
      <c r="F83" t="s">
        <v>380</v>
      </c>
      <c r="G83">
        <v>22</v>
      </c>
      <c r="I83" s="10" t="s">
        <v>362</v>
      </c>
      <c r="J83" s="7">
        <v>7.0000000000000007E-2</v>
      </c>
      <c r="K83">
        <v>-3</v>
      </c>
      <c r="L83" s="9">
        <f>4/15</f>
        <v>0.26666666666666666</v>
      </c>
    </row>
    <row r="84" spans="1:12" x14ac:dyDescent="0.2">
      <c r="B84" t="s">
        <v>26</v>
      </c>
      <c r="C84">
        <v>309</v>
      </c>
      <c r="D84">
        <v>313</v>
      </c>
      <c r="E84">
        <f t="shared" si="2"/>
        <v>5</v>
      </c>
      <c r="F84" t="s">
        <v>381</v>
      </c>
      <c r="G84">
        <v>7</v>
      </c>
      <c r="J84"/>
    </row>
    <row r="85" spans="1:12" x14ac:dyDescent="0.2">
      <c r="B85" t="s">
        <v>24</v>
      </c>
      <c r="C85">
        <v>329</v>
      </c>
      <c r="D85">
        <v>335</v>
      </c>
      <c r="E85">
        <f t="shared" si="2"/>
        <v>7</v>
      </c>
      <c r="F85" t="s">
        <v>382</v>
      </c>
      <c r="G85">
        <v>13</v>
      </c>
      <c r="J85"/>
    </row>
    <row r="86" spans="1:12" x14ac:dyDescent="0.2">
      <c r="A86" t="s">
        <v>397</v>
      </c>
      <c r="B86" t="s">
        <v>32</v>
      </c>
      <c r="C86">
        <v>2</v>
      </c>
      <c r="D86">
        <v>7</v>
      </c>
      <c r="E86">
        <f t="shared" ref="E86:E99" si="3">D86-C86+1</f>
        <v>6</v>
      </c>
      <c r="F86" t="s">
        <v>400</v>
      </c>
      <c r="G86">
        <v>6</v>
      </c>
    </row>
    <row r="87" spans="1:12" x14ac:dyDescent="0.2">
      <c r="B87" t="s">
        <v>31</v>
      </c>
      <c r="C87">
        <v>51</v>
      </c>
      <c r="D87">
        <v>57</v>
      </c>
      <c r="E87">
        <f t="shared" si="3"/>
        <v>7</v>
      </c>
      <c r="F87" t="s">
        <v>401</v>
      </c>
      <c r="G87">
        <v>8</v>
      </c>
    </row>
    <row r="88" spans="1:12" x14ac:dyDescent="0.2">
      <c r="B88" t="s">
        <v>30</v>
      </c>
      <c r="C88">
        <v>115</v>
      </c>
      <c r="D88">
        <v>126</v>
      </c>
      <c r="E88">
        <f t="shared" si="3"/>
        <v>12</v>
      </c>
      <c r="F88" t="s">
        <v>406</v>
      </c>
      <c r="G88">
        <v>8</v>
      </c>
    </row>
    <row r="89" spans="1:12" x14ac:dyDescent="0.2">
      <c r="B89" t="s">
        <v>29</v>
      </c>
      <c r="C89">
        <v>149</v>
      </c>
      <c r="D89">
        <v>155</v>
      </c>
      <c r="E89">
        <f t="shared" si="3"/>
        <v>7</v>
      </c>
      <c r="F89" t="s">
        <v>402</v>
      </c>
      <c r="G89">
        <v>7</v>
      </c>
    </row>
    <row r="90" spans="1:12" x14ac:dyDescent="0.2">
      <c r="B90" t="s">
        <v>28</v>
      </c>
      <c r="C90">
        <v>230</v>
      </c>
      <c r="D90">
        <v>261</v>
      </c>
      <c r="E90">
        <f t="shared" si="3"/>
        <v>32</v>
      </c>
      <c r="F90" t="s">
        <v>403</v>
      </c>
      <c r="G90">
        <v>22</v>
      </c>
    </row>
    <row r="91" spans="1:12" x14ac:dyDescent="0.2">
      <c r="B91" t="s">
        <v>26</v>
      </c>
      <c r="C91">
        <v>287</v>
      </c>
      <c r="D91">
        <v>295</v>
      </c>
      <c r="E91">
        <f t="shared" si="3"/>
        <v>9</v>
      </c>
      <c r="F91" t="s">
        <v>404</v>
      </c>
      <c r="G91">
        <v>7</v>
      </c>
    </row>
    <row r="92" spans="1:12" x14ac:dyDescent="0.2">
      <c r="B92" t="s">
        <v>24</v>
      </c>
      <c r="C92">
        <v>308</v>
      </c>
      <c r="D92">
        <v>314</v>
      </c>
      <c r="E92">
        <f t="shared" si="3"/>
        <v>7</v>
      </c>
      <c r="F92" t="s">
        <v>405</v>
      </c>
      <c r="G92">
        <v>13</v>
      </c>
    </row>
    <row r="93" spans="1:12" x14ac:dyDescent="0.2">
      <c r="A93" t="s">
        <v>428</v>
      </c>
      <c r="B93" t="s">
        <v>32</v>
      </c>
      <c r="C93">
        <v>3</v>
      </c>
      <c r="D93">
        <v>11</v>
      </c>
      <c r="E93">
        <f t="shared" si="3"/>
        <v>9</v>
      </c>
      <c r="F93" t="s">
        <v>418</v>
      </c>
      <c r="G93">
        <v>6</v>
      </c>
    </row>
    <row r="94" spans="1:12" x14ac:dyDescent="0.2">
      <c r="B94" t="s">
        <v>31</v>
      </c>
      <c r="C94">
        <v>54</v>
      </c>
      <c r="D94">
        <v>59</v>
      </c>
      <c r="E94">
        <f t="shared" si="3"/>
        <v>6</v>
      </c>
      <c r="F94" t="s">
        <v>424</v>
      </c>
      <c r="G94">
        <v>8</v>
      </c>
    </row>
    <row r="95" spans="1:12" x14ac:dyDescent="0.2">
      <c r="B95" t="s">
        <v>30</v>
      </c>
      <c r="C95">
        <v>113</v>
      </c>
      <c r="D95">
        <v>125</v>
      </c>
      <c r="E95">
        <f t="shared" si="3"/>
        <v>13</v>
      </c>
      <c r="F95" t="s">
        <v>419</v>
      </c>
      <c r="G95">
        <v>8</v>
      </c>
    </row>
    <row r="96" spans="1:12" x14ac:dyDescent="0.2">
      <c r="B96" t="s">
        <v>29</v>
      </c>
      <c r="C96">
        <v>148</v>
      </c>
      <c r="D96">
        <v>154</v>
      </c>
      <c r="E96">
        <f t="shared" si="3"/>
        <v>7</v>
      </c>
      <c r="F96" t="s">
        <v>420</v>
      </c>
      <c r="G96">
        <v>7</v>
      </c>
    </row>
    <row r="97" spans="1:12" x14ac:dyDescent="0.2">
      <c r="B97" t="s">
        <v>28</v>
      </c>
      <c r="C97">
        <v>235</v>
      </c>
      <c r="D97">
        <v>264</v>
      </c>
      <c r="E97">
        <f t="shared" si="3"/>
        <v>30</v>
      </c>
      <c r="F97" t="s">
        <v>421</v>
      </c>
      <c r="G97">
        <v>20</v>
      </c>
    </row>
    <row r="98" spans="1:12" x14ac:dyDescent="0.2">
      <c r="B98" t="s">
        <v>26</v>
      </c>
      <c r="C98">
        <v>293</v>
      </c>
      <c r="D98">
        <v>302</v>
      </c>
      <c r="E98">
        <f t="shared" si="3"/>
        <v>10</v>
      </c>
      <c r="F98" t="s">
        <v>422</v>
      </c>
      <c r="G98" s="5">
        <v>6</v>
      </c>
    </row>
    <row r="99" spans="1:12" x14ac:dyDescent="0.2">
      <c r="B99" t="s">
        <v>24</v>
      </c>
      <c r="C99">
        <v>315</v>
      </c>
      <c r="D99">
        <v>325</v>
      </c>
      <c r="E99">
        <f t="shared" si="3"/>
        <v>11</v>
      </c>
      <c r="F99" t="s">
        <v>423</v>
      </c>
      <c r="G99">
        <v>13</v>
      </c>
    </row>
    <row r="100" spans="1:12" x14ac:dyDescent="0.2">
      <c r="A100" t="s">
        <v>217</v>
      </c>
      <c r="B100" t="s">
        <v>32</v>
      </c>
      <c r="C100">
        <v>3</v>
      </c>
      <c r="D100">
        <v>7</v>
      </c>
      <c r="E100">
        <f t="shared" si="2"/>
        <v>5</v>
      </c>
      <c r="F100" t="s">
        <v>309</v>
      </c>
      <c r="G100">
        <v>6</v>
      </c>
      <c r="I100" s="6"/>
      <c r="J100"/>
    </row>
    <row r="101" spans="1:12" x14ac:dyDescent="0.2">
      <c r="B101" t="s">
        <v>31</v>
      </c>
      <c r="C101">
        <v>42</v>
      </c>
      <c r="D101">
        <v>53</v>
      </c>
      <c r="E101">
        <f t="shared" si="2"/>
        <v>12</v>
      </c>
      <c r="F101" t="s">
        <v>349</v>
      </c>
      <c r="G101">
        <v>8</v>
      </c>
      <c r="I101" s="6"/>
      <c r="J101"/>
    </row>
    <row r="102" spans="1:12" x14ac:dyDescent="0.2">
      <c r="B102" t="s">
        <v>30</v>
      </c>
      <c r="C102">
        <v>123</v>
      </c>
      <c r="D102">
        <v>133</v>
      </c>
      <c r="E102">
        <f t="shared" si="2"/>
        <v>11</v>
      </c>
      <c r="F102" t="s">
        <v>310</v>
      </c>
      <c r="G102">
        <v>8</v>
      </c>
      <c r="I102" s="6"/>
      <c r="J102"/>
    </row>
    <row r="103" spans="1:12" x14ac:dyDescent="0.2">
      <c r="B103" t="s">
        <v>29</v>
      </c>
      <c r="C103">
        <v>156</v>
      </c>
      <c r="D103">
        <v>168</v>
      </c>
      <c r="E103">
        <f t="shared" si="2"/>
        <v>13</v>
      </c>
      <c r="F103" t="s">
        <v>311</v>
      </c>
      <c r="G103">
        <v>7</v>
      </c>
      <c r="I103" s="6"/>
      <c r="J103"/>
    </row>
    <row r="104" spans="1:12" x14ac:dyDescent="0.2">
      <c r="B104" t="s">
        <v>28</v>
      </c>
      <c r="C104">
        <v>256</v>
      </c>
      <c r="D104">
        <v>284</v>
      </c>
      <c r="E104">
        <f t="shared" ref="E104:E127" si="4">D104-C104+1</f>
        <v>29</v>
      </c>
      <c r="F104" t="s">
        <v>393</v>
      </c>
      <c r="G104">
        <v>21</v>
      </c>
      <c r="I104" s="6" t="s">
        <v>231</v>
      </c>
      <c r="J104" s="7">
        <v>7.0000000000000007E-2</v>
      </c>
      <c r="K104">
        <v>-2</v>
      </c>
      <c r="L104" s="9">
        <f>4/14</f>
        <v>0.2857142857142857</v>
      </c>
    </row>
    <row r="105" spans="1:12" s="6" customFormat="1" x14ac:dyDescent="0.2">
      <c r="A105"/>
      <c r="B105" t="s">
        <v>26</v>
      </c>
      <c r="C105">
        <v>311</v>
      </c>
      <c r="D105">
        <v>315</v>
      </c>
      <c r="E105">
        <f t="shared" si="4"/>
        <v>5</v>
      </c>
      <c r="F105" t="s">
        <v>312</v>
      </c>
      <c r="G105">
        <v>7</v>
      </c>
      <c r="H105"/>
      <c r="J105"/>
      <c r="K105"/>
      <c r="L105"/>
    </row>
    <row r="106" spans="1:12" s="6" customFormat="1" x14ac:dyDescent="0.2">
      <c r="A106"/>
      <c r="B106" t="s">
        <v>24</v>
      </c>
      <c r="C106">
        <v>329</v>
      </c>
      <c r="D106">
        <v>330</v>
      </c>
      <c r="E106">
        <f t="shared" si="4"/>
        <v>2</v>
      </c>
      <c r="F106" t="s">
        <v>313</v>
      </c>
      <c r="G106">
        <v>13</v>
      </c>
      <c r="H106"/>
      <c r="J106"/>
      <c r="K106"/>
      <c r="L106"/>
    </row>
    <row r="107" spans="1:12" s="6" customFormat="1" x14ac:dyDescent="0.2">
      <c r="A107" t="s">
        <v>222</v>
      </c>
      <c r="B107" t="s">
        <v>32</v>
      </c>
      <c r="C107">
        <v>1</v>
      </c>
      <c r="D107">
        <v>15</v>
      </c>
      <c r="E107">
        <f t="shared" si="4"/>
        <v>15</v>
      </c>
      <c r="F107" t="s">
        <v>336</v>
      </c>
      <c r="G107">
        <v>6</v>
      </c>
      <c r="H107"/>
      <c r="J107"/>
      <c r="K107"/>
      <c r="L107"/>
    </row>
    <row r="108" spans="1:12" s="6" customFormat="1" x14ac:dyDescent="0.2">
      <c r="A108"/>
      <c r="B108" t="s">
        <v>31</v>
      </c>
      <c r="C108">
        <v>50</v>
      </c>
      <c r="D108">
        <v>58</v>
      </c>
      <c r="E108">
        <f t="shared" si="4"/>
        <v>9</v>
      </c>
      <c r="F108" t="s">
        <v>337</v>
      </c>
      <c r="G108">
        <v>8</v>
      </c>
      <c r="H108"/>
      <c r="J108"/>
      <c r="K108"/>
      <c r="L108"/>
    </row>
    <row r="109" spans="1:12" x14ac:dyDescent="0.2">
      <c r="B109" t="s">
        <v>30</v>
      </c>
      <c r="C109">
        <v>133</v>
      </c>
      <c r="D109">
        <v>142</v>
      </c>
      <c r="E109">
        <f t="shared" si="4"/>
        <v>10</v>
      </c>
      <c r="F109" t="s">
        <v>338</v>
      </c>
      <c r="G109">
        <v>8</v>
      </c>
      <c r="I109" s="6"/>
      <c r="J109"/>
    </row>
    <row r="110" spans="1:12" x14ac:dyDescent="0.2">
      <c r="B110" t="s">
        <v>29</v>
      </c>
      <c r="C110">
        <v>171</v>
      </c>
      <c r="D110">
        <v>178</v>
      </c>
      <c r="E110">
        <f t="shared" si="4"/>
        <v>8</v>
      </c>
      <c r="F110" t="s">
        <v>339</v>
      </c>
      <c r="G110">
        <v>7</v>
      </c>
      <c r="I110" s="6"/>
      <c r="J110"/>
    </row>
    <row r="111" spans="1:12" x14ac:dyDescent="0.2">
      <c r="B111" t="s">
        <v>28</v>
      </c>
      <c r="C111">
        <v>261</v>
      </c>
      <c r="D111">
        <v>292</v>
      </c>
      <c r="E111">
        <f t="shared" si="4"/>
        <v>32</v>
      </c>
      <c r="F111" t="s">
        <v>340</v>
      </c>
      <c r="G111">
        <v>22</v>
      </c>
      <c r="I111" s="6"/>
      <c r="J111"/>
    </row>
    <row r="112" spans="1:12" x14ac:dyDescent="0.2">
      <c r="B112" t="s">
        <v>26</v>
      </c>
      <c r="C112">
        <v>319</v>
      </c>
      <c r="D112">
        <v>327</v>
      </c>
      <c r="E112">
        <f t="shared" si="4"/>
        <v>9</v>
      </c>
      <c r="F112" t="s">
        <v>341</v>
      </c>
      <c r="G112">
        <v>7</v>
      </c>
      <c r="I112" s="6"/>
      <c r="J112"/>
    </row>
    <row r="113" spans="1:12" x14ac:dyDescent="0.2">
      <c r="B113" t="s">
        <v>24</v>
      </c>
      <c r="C113">
        <v>340</v>
      </c>
      <c r="D113">
        <v>351</v>
      </c>
      <c r="E113">
        <f t="shared" si="4"/>
        <v>12</v>
      </c>
      <c r="F113" t="s">
        <v>342</v>
      </c>
      <c r="G113">
        <v>13</v>
      </c>
      <c r="I113" s="6"/>
      <c r="J113"/>
    </row>
    <row r="114" spans="1:12" s="6" customFormat="1" x14ac:dyDescent="0.2">
      <c r="A114" t="s">
        <v>219</v>
      </c>
      <c r="B114" t="s">
        <v>32</v>
      </c>
      <c r="C114">
        <v>3</v>
      </c>
      <c r="D114">
        <v>13</v>
      </c>
      <c r="E114">
        <f t="shared" si="4"/>
        <v>11</v>
      </c>
      <c r="F114" t="s">
        <v>319</v>
      </c>
      <c r="G114">
        <v>6</v>
      </c>
      <c r="H114"/>
      <c r="J114"/>
      <c r="K114"/>
      <c r="L114"/>
    </row>
    <row r="115" spans="1:12" s="6" customFormat="1" x14ac:dyDescent="0.2">
      <c r="A115"/>
      <c r="B115" t="s">
        <v>31</v>
      </c>
      <c r="C115">
        <v>49</v>
      </c>
      <c r="D115">
        <v>57</v>
      </c>
      <c r="E115">
        <f t="shared" si="4"/>
        <v>9</v>
      </c>
      <c r="F115" t="s">
        <v>320</v>
      </c>
      <c r="G115">
        <v>8</v>
      </c>
      <c r="H115"/>
      <c r="J115"/>
      <c r="K115"/>
      <c r="L115"/>
    </row>
    <row r="116" spans="1:12" s="6" customFormat="1" x14ac:dyDescent="0.2">
      <c r="A116"/>
      <c r="B116" t="s">
        <v>30</v>
      </c>
      <c r="C116">
        <v>130</v>
      </c>
      <c r="D116">
        <v>138</v>
      </c>
      <c r="E116">
        <f t="shared" si="4"/>
        <v>9</v>
      </c>
      <c r="F116" t="s">
        <v>321</v>
      </c>
      <c r="G116">
        <v>8</v>
      </c>
      <c r="H116"/>
      <c r="J116"/>
      <c r="K116"/>
      <c r="L116"/>
    </row>
    <row r="117" spans="1:12" s="6" customFormat="1" x14ac:dyDescent="0.2">
      <c r="A117"/>
      <c r="B117" t="s">
        <v>29</v>
      </c>
      <c r="C117">
        <v>164</v>
      </c>
      <c r="D117">
        <v>173</v>
      </c>
      <c r="E117">
        <f t="shared" si="4"/>
        <v>10</v>
      </c>
      <c r="F117" t="s">
        <v>392</v>
      </c>
      <c r="G117">
        <v>7</v>
      </c>
      <c r="H117"/>
      <c r="J117"/>
      <c r="K117"/>
      <c r="L117"/>
    </row>
    <row r="118" spans="1:12" s="6" customFormat="1" x14ac:dyDescent="0.2">
      <c r="A118"/>
      <c r="B118" t="s">
        <v>28</v>
      </c>
      <c r="C118">
        <v>271</v>
      </c>
      <c r="D118">
        <v>282</v>
      </c>
      <c r="E118">
        <f t="shared" si="4"/>
        <v>12</v>
      </c>
      <c r="F118" s="6" t="s">
        <v>387</v>
      </c>
      <c r="G118">
        <v>22</v>
      </c>
      <c r="H118"/>
      <c r="J118"/>
      <c r="K118"/>
      <c r="L118"/>
    </row>
    <row r="119" spans="1:12" s="6" customFormat="1" x14ac:dyDescent="0.2">
      <c r="A119"/>
      <c r="B119" t="s">
        <v>26</v>
      </c>
      <c r="C119">
        <v>306</v>
      </c>
      <c r="D119">
        <v>318</v>
      </c>
      <c r="E119">
        <f t="shared" si="4"/>
        <v>13</v>
      </c>
      <c r="F119" t="s">
        <v>391</v>
      </c>
      <c r="G119">
        <v>7</v>
      </c>
      <c r="H119"/>
      <c r="J119"/>
      <c r="K119"/>
      <c r="L119"/>
    </row>
    <row r="120" spans="1:12" s="6" customFormat="1" x14ac:dyDescent="0.2">
      <c r="A120"/>
      <c r="B120" t="s">
        <v>24</v>
      </c>
      <c r="C120">
        <v>322</v>
      </c>
      <c r="D120">
        <v>336</v>
      </c>
      <c r="E120">
        <f t="shared" si="4"/>
        <v>15</v>
      </c>
      <c r="F120" t="s">
        <v>322</v>
      </c>
      <c r="G120">
        <v>13</v>
      </c>
      <c r="H120"/>
      <c r="J120"/>
      <c r="K120"/>
      <c r="L120"/>
    </row>
    <row r="121" spans="1:12" s="6" customFormat="1" x14ac:dyDescent="0.2">
      <c r="A121" t="s">
        <v>221</v>
      </c>
      <c r="B121" t="s">
        <v>32</v>
      </c>
      <c r="C121">
        <v>2</v>
      </c>
      <c r="D121">
        <v>11</v>
      </c>
      <c r="E121">
        <f t="shared" si="4"/>
        <v>10</v>
      </c>
      <c r="F121" t="s">
        <v>329</v>
      </c>
      <c r="G121">
        <v>6</v>
      </c>
      <c r="H121"/>
      <c r="J121"/>
      <c r="K121"/>
      <c r="L121"/>
    </row>
    <row r="122" spans="1:12" s="6" customFormat="1" x14ac:dyDescent="0.2">
      <c r="A122"/>
      <c r="B122" t="s">
        <v>31</v>
      </c>
      <c r="C122">
        <v>50</v>
      </c>
      <c r="D122">
        <v>58</v>
      </c>
      <c r="E122">
        <f t="shared" si="4"/>
        <v>9</v>
      </c>
      <c r="F122" t="s">
        <v>330</v>
      </c>
      <c r="G122">
        <v>8</v>
      </c>
      <c r="H122"/>
      <c r="J122"/>
      <c r="K122"/>
      <c r="L122"/>
    </row>
    <row r="123" spans="1:12" s="6" customFormat="1" x14ac:dyDescent="0.2">
      <c r="A123"/>
      <c r="B123" t="s">
        <v>30</v>
      </c>
      <c r="C123">
        <v>128</v>
      </c>
      <c r="D123">
        <v>136</v>
      </c>
      <c r="E123">
        <f t="shared" si="4"/>
        <v>9</v>
      </c>
      <c r="F123" t="s">
        <v>331</v>
      </c>
      <c r="G123">
        <v>8</v>
      </c>
      <c r="H123"/>
      <c r="J123"/>
      <c r="K123"/>
      <c r="L123"/>
    </row>
    <row r="124" spans="1:12" s="6" customFormat="1" x14ac:dyDescent="0.2">
      <c r="A124"/>
      <c r="B124" t="s">
        <v>29</v>
      </c>
      <c r="C124">
        <v>162</v>
      </c>
      <c r="D124">
        <v>173</v>
      </c>
      <c r="E124">
        <f t="shared" si="4"/>
        <v>12</v>
      </c>
      <c r="F124" t="s">
        <v>332</v>
      </c>
      <c r="G124">
        <v>7</v>
      </c>
      <c r="H124"/>
      <c r="J124"/>
      <c r="K124"/>
      <c r="L124"/>
    </row>
    <row r="125" spans="1:12" s="6" customFormat="1" x14ac:dyDescent="0.2">
      <c r="A125"/>
      <c r="B125" t="s">
        <v>28</v>
      </c>
      <c r="C125">
        <v>267</v>
      </c>
      <c r="D125">
        <v>297</v>
      </c>
      <c r="E125">
        <f t="shared" si="4"/>
        <v>31</v>
      </c>
      <c r="F125" t="s">
        <v>333</v>
      </c>
      <c r="G125">
        <v>21</v>
      </c>
      <c r="H125"/>
      <c r="J125"/>
      <c r="K125"/>
      <c r="L125"/>
    </row>
    <row r="126" spans="1:12" s="6" customFormat="1" x14ac:dyDescent="0.2">
      <c r="A126"/>
      <c r="B126" t="s">
        <v>26</v>
      </c>
      <c r="C126">
        <v>325</v>
      </c>
      <c r="D126">
        <v>331</v>
      </c>
      <c r="E126">
        <f t="shared" si="4"/>
        <v>7</v>
      </c>
      <c r="F126" t="s">
        <v>334</v>
      </c>
      <c r="G126">
        <v>7</v>
      </c>
      <c r="H126"/>
      <c r="J126"/>
      <c r="K126"/>
      <c r="L126"/>
    </row>
    <row r="127" spans="1:12" s="6" customFormat="1" x14ac:dyDescent="0.2">
      <c r="A127"/>
      <c r="B127" t="s">
        <v>24</v>
      </c>
      <c r="C127">
        <v>344</v>
      </c>
      <c r="D127">
        <v>353</v>
      </c>
      <c r="E127">
        <f t="shared" si="4"/>
        <v>10</v>
      </c>
      <c r="F127" t="s">
        <v>335</v>
      </c>
      <c r="G127">
        <v>13</v>
      </c>
      <c r="H127"/>
      <c r="I127"/>
      <c r="J127"/>
      <c r="K127"/>
    </row>
    <row r="128" spans="1:12" x14ac:dyDescent="0.2">
      <c r="A128" t="s">
        <v>215</v>
      </c>
      <c r="B128" t="s">
        <v>224</v>
      </c>
      <c r="C128">
        <v>5</v>
      </c>
      <c r="D128">
        <v>11</v>
      </c>
      <c r="E128">
        <f t="shared" ref="E128:E134" si="5">D128-C128+1</f>
        <v>7</v>
      </c>
      <c r="F128" t="s">
        <v>296</v>
      </c>
      <c r="J128"/>
    </row>
    <row r="129" spans="2:10" x14ac:dyDescent="0.2">
      <c r="B129" t="s">
        <v>225</v>
      </c>
      <c r="C129">
        <v>130</v>
      </c>
      <c r="D129">
        <v>146</v>
      </c>
      <c r="E129">
        <f t="shared" si="5"/>
        <v>17</v>
      </c>
      <c r="F129" t="s">
        <v>297</v>
      </c>
      <c r="G129" s="6"/>
      <c r="J129"/>
    </row>
    <row r="130" spans="2:10" x14ac:dyDescent="0.2">
      <c r="B130" t="s">
        <v>46</v>
      </c>
      <c r="C130">
        <v>246</v>
      </c>
      <c r="D130">
        <v>253</v>
      </c>
      <c r="E130">
        <f t="shared" si="5"/>
        <v>8</v>
      </c>
      <c r="F130" t="s">
        <v>298</v>
      </c>
      <c r="G130" s="6"/>
      <c r="J130"/>
    </row>
    <row r="131" spans="2:10" x14ac:dyDescent="0.2">
      <c r="B131" t="s">
        <v>44</v>
      </c>
      <c r="C131">
        <v>270</v>
      </c>
      <c r="D131">
        <v>275</v>
      </c>
      <c r="E131">
        <f t="shared" si="5"/>
        <v>6</v>
      </c>
      <c r="F131" t="s">
        <v>299</v>
      </c>
      <c r="G131" s="6"/>
      <c r="J131"/>
    </row>
    <row r="132" spans="2:10" x14ac:dyDescent="0.2">
      <c r="B132" t="s">
        <v>42</v>
      </c>
      <c r="C132">
        <v>284</v>
      </c>
      <c r="D132">
        <v>298</v>
      </c>
      <c r="E132">
        <f t="shared" si="5"/>
        <v>15</v>
      </c>
      <c r="F132" t="s">
        <v>300</v>
      </c>
      <c r="G132" s="6"/>
      <c r="J132"/>
    </row>
    <row r="133" spans="2:10" x14ac:dyDescent="0.2">
      <c r="B133" t="s">
        <v>40</v>
      </c>
      <c r="C133">
        <v>318</v>
      </c>
      <c r="D133">
        <v>328</v>
      </c>
      <c r="E133">
        <f t="shared" si="5"/>
        <v>11</v>
      </c>
      <c r="F133" t="s">
        <v>301</v>
      </c>
      <c r="J133"/>
    </row>
    <row r="134" spans="2:10" x14ac:dyDescent="0.2">
      <c r="B134" t="s">
        <v>39</v>
      </c>
      <c r="C134">
        <v>352</v>
      </c>
      <c r="D134">
        <v>357</v>
      </c>
      <c r="E134">
        <f t="shared" si="5"/>
        <v>6</v>
      </c>
      <c r="F134" t="s">
        <v>38</v>
      </c>
      <c r="J13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A05D4-CCEE-42A0-9822-0751A249E81C}">
  <dimension ref="A1:R23"/>
  <sheetViews>
    <sheetView tabSelected="1" workbookViewId="0">
      <selection activeCell="E28" sqref="E28"/>
    </sheetView>
  </sheetViews>
  <sheetFormatPr defaultRowHeight="14.25" x14ac:dyDescent="0.2"/>
  <sheetData>
    <row r="1" spans="1:18" x14ac:dyDescent="0.2">
      <c r="G1" s="6" t="s">
        <v>386</v>
      </c>
      <c r="H1" t="s">
        <v>385</v>
      </c>
      <c r="I1" t="s">
        <v>386</v>
      </c>
      <c r="L1" t="s">
        <v>388</v>
      </c>
      <c r="O1" t="s">
        <v>386</v>
      </c>
      <c r="Q1" t="s">
        <v>385</v>
      </c>
      <c r="R1" t="s">
        <v>389</v>
      </c>
    </row>
    <row r="2" spans="1:18" x14ac:dyDescent="0.2">
      <c r="G2" s="6"/>
      <c r="H2">
        <v>-1</v>
      </c>
      <c r="L2">
        <v>-3</v>
      </c>
      <c r="Q2">
        <v>-5</v>
      </c>
    </row>
    <row r="3" spans="1:18" x14ac:dyDescent="0.2">
      <c r="B3" t="s">
        <v>427</v>
      </c>
      <c r="G3">
        <v>-3</v>
      </c>
      <c r="I3">
        <v>-2</v>
      </c>
      <c r="O3">
        <v>-2</v>
      </c>
      <c r="R3">
        <v>-2</v>
      </c>
    </row>
    <row r="4" spans="1:18" x14ac:dyDescent="0.2">
      <c r="A4" t="s">
        <v>241</v>
      </c>
      <c r="B4" t="s">
        <v>254</v>
      </c>
      <c r="C4" t="s">
        <v>242</v>
      </c>
      <c r="D4" t="s">
        <v>268</v>
      </c>
      <c r="E4">
        <v>1</v>
      </c>
      <c r="G4">
        <v>2</v>
      </c>
      <c r="I4">
        <v>3</v>
      </c>
      <c r="K4">
        <v>4</v>
      </c>
      <c r="M4">
        <v>5</v>
      </c>
      <c r="O4">
        <v>6</v>
      </c>
      <c r="Q4">
        <v>7</v>
      </c>
    </row>
    <row r="5" spans="1:18" x14ac:dyDescent="0.2">
      <c r="A5" t="s">
        <v>236</v>
      </c>
      <c r="B5" t="s">
        <v>249</v>
      </c>
      <c r="C5">
        <v>691.26415958923303</v>
      </c>
      <c r="D5" t="s">
        <v>262</v>
      </c>
      <c r="E5">
        <v>0</v>
      </c>
      <c r="F5">
        <v>3</v>
      </c>
      <c r="G5">
        <v>3</v>
      </c>
      <c r="H5">
        <v>3</v>
      </c>
      <c r="I5">
        <v>3</v>
      </c>
      <c r="J5">
        <v>1</v>
      </c>
      <c r="K5">
        <v>0</v>
      </c>
      <c r="L5">
        <v>3</v>
      </c>
      <c r="M5">
        <v>0</v>
      </c>
      <c r="N5">
        <v>15</v>
      </c>
      <c r="O5">
        <v>2</v>
      </c>
      <c r="P5">
        <v>4</v>
      </c>
      <c r="Q5">
        <v>5</v>
      </c>
      <c r="R5">
        <v>5</v>
      </c>
    </row>
    <row r="6" spans="1:18" x14ac:dyDescent="0.2">
      <c r="A6" t="s">
        <v>407</v>
      </c>
      <c r="B6" t="s">
        <v>408</v>
      </c>
      <c r="C6">
        <v>599.34576082054798</v>
      </c>
      <c r="D6" t="s">
        <v>409</v>
      </c>
      <c r="E6">
        <v>1</v>
      </c>
      <c r="F6">
        <v>5</v>
      </c>
      <c r="G6">
        <v>3</v>
      </c>
      <c r="H6">
        <v>5</v>
      </c>
      <c r="I6">
        <v>3</v>
      </c>
      <c r="J6">
        <v>1</v>
      </c>
      <c r="K6">
        <v>3</v>
      </c>
      <c r="L6">
        <v>6</v>
      </c>
      <c r="M6">
        <v>0</v>
      </c>
      <c r="N6">
        <v>15</v>
      </c>
      <c r="O6">
        <v>2</v>
      </c>
      <c r="P6">
        <v>5</v>
      </c>
      <c r="Q6">
        <v>6</v>
      </c>
      <c r="R6">
        <v>8</v>
      </c>
    </row>
    <row r="7" spans="1:18" x14ac:dyDescent="0.2">
      <c r="A7" t="s">
        <v>55</v>
      </c>
      <c r="B7" t="s">
        <v>245</v>
      </c>
      <c r="C7">
        <v>582.50130145742401</v>
      </c>
      <c r="D7" t="s">
        <v>257</v>
      </c>
      <c r="E7">
        <v>0</v>
      </c>
      <c r="F7">
        <v>0</v>
      </c>
      <c r="G7">
        <v>3</v>
      </c>
      <c r="H7">
        <v>3</v>
      </c>
      <c r="I7">
        <v>3</v>
      </c>
      <c r="J7">
        <v>1</v>
      </c>
      <c r="K7">
        <v>4</v>
      </c>
      <c r="L7">
        <v>3</v>
      </c>
      <c r="M7">
        <v>0</v>
      </c>
      <c r="N7">
        <v>0</v>
      </c>
      <c r="O7">
        <v>2</v>
      </c>
      <c r="P7">
        <v>5</v>
      </c>
      <c r="Q7">
        <v>7</v>
      </c>
      <c r="R7">
        <v>2</v>
      </c>
    </row>
    <row r="8" spans="1:18" x14ac:dyDescent="0.2">
      <c r="A8" t="s">
        <v>53</v>
      </c>
      <c r="B8" t="s">
        <v>233</v>
      </c>
      <c r="C8">
        <v>624.49693073071603</v>
      </c>
      <c r="D8" t="s">
        <v>264</v>
      </c>
      <c r="E8">
        <v>2</v>
      </c>
      <c r="F8">
        <v>4</v>
      </c>
      <c r="G8">
        <v>3</v>
      </c>
      <c r="H8">
        <v>3</v>
      </c>
      <c r="I8">
        <v>3</v>
      </c>
      <c r="J8">
        <v>1</v>
      </c>
      <c r="K8">
        <v>3</v>
      </c>
      <c r="L8">
        <v>0</v>
      </c>
      <c r="M8">
        <v>0</v>
      </c>
      <c r="N8">
        <v>15</v>
      </c>
      <c r="O8">
        <v>2</v>
      </c>
      <c r="P8">
        <v>4</v>
      </c>
      <c r="Q8">
        <v>7</v>
      </c>
      <c r="R8">
        <v>6</v>
      </c>
    </row>
    <row r="9" spans="1:18" x14ac:dyDescent="0.2">
      <c r="A9" t="s">
        <v>234</v>
      </c>
      <c r="B9" t="s">
        <v>244</v>
      </c>
      <c r="C9">
        <v>622.80941365386104</v>
      </c>
      <c r="D9" t="s">
        <v>256</v>
      </c>
      <c r="E9">
        <v>0</v>
      </c>
      <c r="F9">
        <v>1</v>
      </c>
      <c r="G9">
        <v>3</v>
      </c>
      <c r="H9">
        <v>3</v>
      </c>
      <c r="I9">
        <v>3</v>
      </c>
      <c r="J9">
        <v>1</v>
      </c>
      <c r="K9">
        <v>4</v>
      </c>
      <c r="L9">
        <v>6</v>
      </c>
      <c r="M9">
        <v>1</v>
      </c>
      <c r="N9">
        <v>1</v>
      </c>
      <c r="O9">
        <v>2</v>
      </c>
      <c r="P9">
        <v>4</v>
      </c>
      <c r="Q9">
        <v>6</v>
      </c>
      <c r="R9">
        <v>6</v>
      </c>
    </row>
    <row r="10" spans="1:18" x14ac:dyDescent="0.2">
      <c r="A10" t="s">
        <v>54</v>
      </c>
      <c r="B10" t="s">
        <v>246</v>
      </c>
      <c r="C10">
        <v>631.00473670848396</v>
      </c>
      <c r="D10" t="s">
        <v>258</v>
      </c>
      <c r="E10">
        <v>0</v>
      </c>
      <c r="F10">
        <v>1</v>
      </c>
      <c r="G10">
        <v>3</v>
      </c>
      <c r="H10">
        <v>1</v>
      </c>
      <c r="I10">
        <v>3</v>
      </c>
      <c r="J10">
        <v>1</v>
      </c>
      <c r="K10">
        <v>3</v>
      </c>
      <c r="L10">
        <v>3</v>
      </c>
      <c r="M10">
        <v>0</v>
      </c>
      <c r="N10">
        <v>0</v>
      </c>
      <c r="O10">
        <v>2</v>
      </c>
      <c r="P10">
        <v>0</v>
      </c>
      <c r="Q10">
        <v>6</v>
      </c>
      <c r="R10">
        <v>4</v>
      </c>
    </row>
    <row r="11" spans="1:18" x14ac:dyDescent="0.2">
      <c r="A11" t="s">
        <v>351</v>
      </c>
      <c r="B11" t="s">
        <v>243</v>
      </c>
      <c r="C11">
        <v>638.76276946116502</v>
      </c>
      <c r="D11" t="s">
        <v>255</v>
      </c>
      <c r="E11">
        <v>0</v>
      </c>
      <c r="F11">
        <v>2</v>
      </c>
      <c r="G11">
        <v>3</v>
      </c>
      <c r="H11">
        <v>3</v>
      </c>
      <c r="I11">
        <v>3</v>
      </c>
      <c r="J11">
        <v>1</v>
      </c>
      <c r="K11">
        <v>4</v>
      </c>
      <c r="L11">
        <v>3</v>
      </c>
      <c r="M11">
        <v>0</v>
      </c>
      <c r="N11">
        <v>0</v>
      </c>
      <c r="O11">
        <v>2</v>
      </c>
      <c r="P11">
        <v>5</v>
      </c>
      <c r="Q11">
        <v>8</v>
      </c>
      <c r="R11">
        <v>3</v>
      </c>
    </row>
    <row r="12" spans="1:18" x14ac:dyDescent="0.2">
      <c r="A12" t="s">
        <v>350</v>
      </c>
      <c r="B12" t="s">
        <v>247</v>
      </c>
      <c r="C12">
        <v>591.63140959684199</v>
      </c>
      <c r="D12" t="s">
        <v>260</v>
      </c>
      <c r="E12">
        <v>2</v>
      </c>
      <c r="F12">
        <v>3</v>
      </c>
      <c r="G12">
        <v>3</v>
      </c>
      <c r="H12">
        <v>3</v>
      </c>
      <c r="I12">
        <v>3</v>
      </c>
      <c r="J12">
        <v>1</v>
      </c>
      <c r="K12">
        <v>3</v>
      </c>
      <c r="L12">
        <v>3</v>
      </c>
      <c r="M12">
        <v>0</v>
      </c>
      <c r="N12">
        <v>15</v>
      </c>
      <c r="O12">
        <v>2</v>
      </c>
      <c r="P12">
        <v>5</v>
      </c>
      <c r="Q12">
        <v>6</v>
      </c>
      <c r="R12">
        <v>5</v>
      </c>
    </row>
    <row r="13" spans="1:18" x14ac:dyDescent="0.2">
      <c r="A13" t="s">
        <v>240</v>
      </c>
      <c r="B13" t="s">
        <v>253</v>
      </c>
      <c r="C13">
        <v>658.71579488327097</v>
      </c>
      <c r="D13" t="s">
        <v>267</v>
      </c>
      <c r="E13">
        <v>0</v>
      </c>
      <c r="F13">
        <v>4</v>
      </c>
      <c r="G13">
        <v>3</v>
      </c>
      <c r="H13">
        <v>1</v>
      </c>
      <c r="I13">
        <v>3</v>
      </c>
      <c r="J13">
        <v>1</v>
      </c>
      <c r="K13">
        <v>4</v>
      </c>
      <c r="L13">
        <v>3</v>
      </c>
      <c r="M13">
        <v>0</v>
      </c>
      <c r="N13">
        <v>18</v>
      </c>
      <c r="O13">
        <v>3</v>
      </c>
      <c r="P13">
        <v>5</v>
      </c>
      <c r="Q13">
        <v>9</v>
      </c>
      <c r="R13">
        <v>0</v>
      </c>
    </row>
    <row r="14" spans="1:18" x14ac:dyDescent="0.2">
      <c r="A14" t="s">
        <v>357</v>
      </c>
      <c r="B14" t="s">
        <v>354</v>
      </c>
      <c r="C14">
        <v>491.69746661512602</v>
      </c>
      <c r="D14" t="s">
        <v>359</v>
      </c>
      <c r="E14">
        <v>1</v>
      </c>
      <c r="F14">
        <v>8</v>
      </c>
      <c r="G14">
        <v>0</v>
      </c>
      <c r="H14">
        <v>2</v>
      </c>
      <c r="I14">
        <v>0</v>
      </c>
      <c r="J14">
        <v>1</v>
      </c>
      <c r="K14">
        <v>4</v>
      </c>
      <c r="L14">
        <v>6</v>
      </c>
      <c r="M14">
        <v>0</v>
      </c>
      <c r="N14">
        <v>0</v>
      </c>
      <c r="O14">
        <v>0</v>
      </c>
      <c r="P14">
        <v>6</v>
      </c>
      <c r="Q14">
        <v>8</v>
      </c>
      <c r="R14">
        <v>8</v>
      </c>
    </row>
    <row r="15" spans="1:18" x14ac:dyDescent="0.2">
      <c r="A15" t="s">
        <v>356</v>
      </c>
      <c r="B15" t="s">
        <v>355</v>
      </c>
      <c r="C15">
        <v>519.759153748328</v>
      </c>
      <c r="D15" t="s">
        <v>358</v>
      </c>
      <c r="E15">
        <v>0</v>
      </c>
      <c r="F15">
        <v>4</v>
      </c>
      <c r="G15">
        <v>3</v>
      </c>
      <c r="H15">
        <v>2</v>
      </c>
      <c r="I15">
        <v>0</v>
      </c>
      <c r="J15">
        <v>1</v>
      </c>
      <c r="K15">
        <v>4</v>
      </c>
      <c r="L15">
        <v>3</v>
      </c>
      <c r="M15">
        <v>1</v>
      </c>
      <c r="N15">
        <v>0</v>
      </c>
      <c r="O15">
        <v>2</v>
      </c>
      <c r="P15">
        <v>6</v>
      </c>
      <c r="Q15">
        <v>7</v>
      </c>
      <c r="R15">
        <v>6</v>
      </c>
    </row>
    <row r="16" spans="1:18" x14ac:dyDescent="0.2">
      <c r="A16" t="s">
        <v>425</v>
      </c>
      <c r="B16" t="s">
        <v>429</v>
      </c>
      <c r="C16">
        <v>443.03527244889801</v>
      </c>
      <c r="D16" t="s">
        <v>360</v>
      </c>
      <c r="E16">
        <v>1</v>
      </c>
      <c r="F16">
        <v>4</v>
      </c>
      <c r="G16">
        <v>3</v>
      </c>
      <c r="H16">
        <v>3</v>
      </c>
      <c r="I16">
        <v>0</v>
      </c>
      <c r="J16">
        <v>0</v>
      </c>
      <c r="K16">
        <v>4</v>
      </c>
      <c r="L16">
        <v>7</v>
      </c>
      <c r="M16">
        <v>0</v>
      </c>
      <c r="N16">
        <v>0</v>
      </c>
      <c r="O16">
        <v>6</v>
      </c>
      <c r="P16">
        <v>6</v>
      </c>
      <c r="Q16">
        <v>8</v>
      </c>
      <c r="R16">
        <v>6</v>
      </c>
    </row>
    <row r="17" spans="1:18" x14ac:dyDescent="0.2">
      <c r="A17" t="s">
        <v>398</v>
      </c>
      <c r="B17" t="s">
        <v>397</v>
      </c>
      <c r="C17">
        <v>523.10655439137804</v>
      </c>
      <c r="D17" t="s">
        <v>399</v>
      </c>
      <c r="E17">
        <v>1</v>
      </c>
      <c r="F17">
        <v>8</v>
      </c>
      <c r="G17">
        <v>6</v>
      </c>
      <c r="H17">
        <v>2</v>
      </c>
      <c r="I17">
        <v>0</v>
      </c>
      <c r="J17">
        <v>1</v>
      </c>
      <c r="K17">
        <v>4</v>
      </c>
      <c r="L17">
        <v>4</v>
      </c>
      <c r="M17">
        <v>0</v>
      </c>
      <c r="N17">
        <v>0</v>
      </c>
      <c r="O17">
        <v>2</v>
      </c>
      <c r="P17">
        <v>6</v>
      </c>
      <c r="Q17">
        <v>8</v>
      </c>
      <c r="R17">
        <v>6</v>
      </c>
    </row>
    <row r="18" spans="1:18" x14ac:dyDescent="0.2">
      <c r="A18" t="s">
        <v>426</v>
      </c>
      <c r="B18" t="s">
        <v>428</v>
      </c>
      <c r="C18">
        <v>545.19201280798097</v>
      </c>
      <c r="D18" t="s">
        <v>417</v>
      </c>
      <c r="E18">
        <v>2</v>
      </c>
      <c r="F18">
        <v>4</v>
      </c>
      <c r="G18">
        <v>6</v>
      </c>
      <c r="H18">
        <v>3</v>
      </c>
      <c r="I18">
        <v>0</v>
      </c>
      <c r="J18">
        <v>0</v>
      </c>
      <c r="K18">
        <v>4</v>
      </c>
      <c r="L18">
        <v>4</v>
      </c>
      <c r="M18">
        <v>0</v>
      </c>
      <c r="N18">
        <v>15</v>
      </c>
      <c r="O18">
        <v>0</v>
      </c>
      <c r="P18">
        <v>6</v>
      </c>
      <c r="Q18">
        <v>0</v>
      </c>
      <c r="R18">
        <v>5</v>
      </c>
    </row>
    <row r="19" spans="1:18" x14ac:dyDescent="0.2">
      <c r="A19" t="s">
        <v>235</v>
      </c>
      <c r="B19" t="s">
        <v>248</v>
      </c>
      <c r="C19">
        <v>464.70202384438301</v>
      </c>
      <c r="D19" t="s">
        <v>261</v>
      </c>
      <c r="E19">
        <v>2</v>
      </c>
      <c r="F19">
        <v>8</v>
      </c>
      <c r="G19">
        <v>3</v>
      </c>
      <c r="H19">
        <v>0</v>
      </c>
      <c r="I19">
        <v>2</v>
      </c>
      <c r="J19">
        <v>0</v>
      </c>
      <c r="K19">
        <v>2</v>
      </c>
      <c r="L19">
        <v>0</v>
      </c>
      <c r="M19">
        <v>1</v>
      </c>
      <c r="N19">
        <v>14</v>
      </c>
      <c r="O19">
        <v>2</v>
      </c>
      <c r="P19">
        <v>10</v>
      </c>
      <c r="Q19">
        <v>13</v>
      </c>
      <c r="R19">
        <v>6</v>
      </c>
    </row>
    <row r="20" spans="1:18" x14ac:dyDescent="0.2">
      <c r="A20" t="s">
        <v>239</v>
      </c>
      <c r="B20" t="s">
        <v>252</v>
      </c>
      <c r="C20">
        <v>940.02893036002104</v>
      </c>
      <c r="D20" t="s">
        <v>266</v>
      </c>
      <c r="E20">
        <v>0</v>
      </c>
      <c r="F20">
        <v>0</v>
      </c>
      <c r="G20">
        <v>3</v>
      </c>
      <c r="H20">
        <v>3</v>
      </c>
      <c r="I20">
        <v>2</v>
      </c>
      <c r="J20">
        <v>1</v>
      </c>
      <c r="K20">
        <v>4</v>
      </c>
      <c r="L20">
        <v>3</v>
      </c>
      <c r="M20">
        <v>0</v>
      </c>
      <c r="N20">
        <v>0</v>
      </c>
      <c r="O20">
        <v>3</v>
      </c>
      <c r="P20">
        <v>5</v>
      </c>
      <c r="Q20">
        <v>7</v>
      </c>
      <c r="R20">
        <v>2</v>
      </c>
    </row>
    <row r="21" spans="1:18" x14ac:dyDescent="0.2">
      <c r="A21" t="s">
        <v>237</v>
      </c>
      <c r="B21" t="s">
        <v>250</v>
      </c>
      <c r="C21">
        <v>650.70232511424695</v>
      </c>
      <c r="D21" t="s">
        <v>263</v>
      </c>
      <c r="E21">
        <v>2</v>
      </c>
      <c r="F21">
        <v>2</v>
      </c>
      <c r="G21">
        <v>3</v>
      </c>
      <c r="H21">
        <v>3</v>
      </c>
      <c r="I21">
        <v>3</v>
      </c>
      <c r="J21">
        <v>1</v>
      </c>
      <c r="K21">
        <v>2</v>
      </c>
      <c r="L21">
        <v>3</v>
      </c>
      <c r="M21">
        <v>20</v>
      </c>
      <c r="N21">
        <v>0</v>
      </c>
      <c r="O21">
        <v>2</v>
      </c>
      <c r="P21">
        <v>2</v>
      </c>
      <c r="Q21">
        <v>0</v>
      </c>
      <c r="R21">
        <v>6</v>
      </c>
    </row>
    <row r="22" spans="1:18" x14ac:dyDescent="0.2">
      <c r="A22" t="s">
        <v>238</v>
      </c>
      <c r="B22" t="s">
        <v>251</v>
      </c>
      <c r="C22">
        <v>729.06044892581599</v>
      </c>
      <c r="D22" t="s">
        <v>265</v>
      </c>
      <c r="E22">
        <v>1</v>
      </c>
      <c r="F22">
        <v>4</v>
      </c>
      <c r="G22">
        <v>3</v>
      </c>
      <c r="H22">
        <v>3</v>
      </c>
      <c r="I22">
        <v>3</v>
      </c>
      <c r="J22">
        <v>1</v>
      </c>
      <c r="K22">
        <v>0</v>
      </c>
      <c r="L22">
        <v>3</v>
      </c>
      <c r="M22">
        <v>0</v>
      </c>
      <c r="N22">
        <v>18</v>
      </c>
      <c r="O22">
        <v>4</v>
      </c>
      <c r="P22">
        <v>6</v>
      </c>
      <c r="Q22">
        <v>5</v>
      </c>
      <c r="R22">
        <v>6</v>
      </c>
    </row>
    <row r="23" spans="1:18" x14ac:dyDescent="0.2">
      <c r="A23" t="s">
        <v>74</v>
      </c>
      <c r="B23" t="s">
        <v>215</v>
      </c>
      <c r="C23">
        <v>541.70329297412002</v>
      </c>
      <c r="D23" t="s">
        <v>259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2VSQ</vt:lpstr>
      <vt:lpstr>2XHG</vt:lpstr>
      <vt:lpstr>C</vt:lpstr>
      <vt:lpstr>overview</vt:lpstr>
      <vt:lpstr>C10</vt:lpstr>
      <vt:lpstr>Sheet1</vt:lpstr>
      <vt:lpstr>gap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贺若霖</dc:creator>
  <cp:lastModifiedBy>Ruolin He</cp:lastModifiedBy>
  <dcterms:created xsi:type="dcterms:W3CDTF">2021-08-01T08:16:25Z</dcterms:created>
  <dcterms:modified xsi:type="dcterms:W3CDTF">2023-02-06T08:54:37Z</dcterms:modified>
</cp:coreProperties>
</file>