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bd2154210745b/COURSES/iNeuron/Statistics/"/>
    </mc:Choice>
  </mc:AlternateContent>
  <xr:revisionPtr revIDLastSave="51" documentId="8_{EAC8ED78-7DB7-4494-8A76-A322AA511511}" xr6:coauthVersionLast="47" xr6:coauthVersionMax="47" xr10:uidLastSave="{11B673E8-2EBA-4762-8677-2362E21FD369}"/>
  <bookViews>
    <workbookView xWindow="-28920" yWindow="-120" windowWidth="29040" windowHeight="15990" xr2:uid="{948FB62A-262C-4CF3-B2C1-0CE50691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K2" i="1"/>
  <c r="J2" i="1"/>
  <c r="I10" i="1"/>
  <c r="H10" i="1"/>
  <c r="L1" i="1"/>
  <c r="I5" i="1"/>
  <c r="I4" i="1"/>
  <c r="I3" i="1"/>
  <c r="I2" i="1"/>
  <c r="H3" i="1"/>
  <c r="H4" i="1"/>
  <c r="H5" i="1"/>
  <c r="M5" i="1" s="1"/>
  <c r="H2" i="1"/>
  <c r="F8" i="1"/>
  <c r="E1" i="1"/>
  <c r="B10" i="1"/>
  <c r="D3" i="1" s="1"/>
  <c r="G3" i="1" s="1"/>
  <c r="A10" i="1"/>
  <c r="C3" i="1" s="1"/>
  <c r="F3" i="1" s="1"/>
  <c r="M4" i="1" l="1"/>
  <c r="N3" i="1"/>
  <c r="N4" i="1"/>
  <c r="N2" i="1"/>
  <c r="N5" i="1"/>
  <c r="M3" i="1"/>
  <c r="L3" i="1"/>
  <c r="L2" i="1"/>
  <c r="M2" i="1"/>
  <c r="M6" i="1" s="1"/>
  <c r="M11" i="1" s="1"/>
  <c r="L4" i="1"/>
  <c r="E3" i="1"/>
  <c r="D4" i="1"/>
  <c r="G4" i="1" s="1"/>
  <c r="C2" i="1"/>
  <c r="C4" i="1"/>
  <c r="D5" i="1"/>
  <c r="G5" i="1" s="1"/>
  <c r="D2" i="1"/>
  <c r="G2" i="1" s="1"/>
  <c r="C5" i="1"/>
  <c r="N6" i="1" l="1"/>
  <c r="M12" i="1" s="1"/>
  <c r="L5" i="1"/>
  <c r="G6" i="1"/>
  <c r="F12" i="1" s="1"/>
  <c r="L6" i="1"/>
  <c r="M10" i="1" s="1"/>
  <c r="E2" i="1"/>
  <c r="F2" i="1"/>
  <c r="F4" i="1"/>
  <c r="E4" i="1"/>
  <c r="E5" i="1"/>
  <c r="F5" i="1"/>
  <c r="M13" i="1" l="1"/>
  <c r="F6" i="1"/>
  <c r="F11" i="1" s="1"/>
  <c r="E6" i="1"/>
  <c r="F10" i="1" s="1"/>
  <c r="F13" i="1" s="1"/>
</calcChain>
</file>

<file path=xl/sharedStrings.xml><?xml version="1.0" encoding="utf-8"?>
<sst xmlns="http://schemas.openxmlformats.org/spreadsheetml/2006/main" count="30" uniqueCount="28">
  <si>
    <t>x</t>
  </si>
  <si>
    <t>y</t>
  </si>
  <si>
    <t>x̄</t>
  </si>
  <si>
    <t>Mean Values</t>
  </si>
  <si>
    <t>ȳ</t>
  </si>
  <si>
    <t>(y - ȳ)</t>
  </si>
  <si>
    <t>(x - x̄)</t>
  </si>
  <si>
    <r>
      <t>(x - x̄)</t>
    </r>
    <r>
      <rPr>
        <b/>
        <vertAlign val="superscript"/>
        <sz val="14"/>
        <color theme="1"/>
        <rFont val="Calibri"/>
        <family val="2"/>
        <scheme val="minor"/>
      </rPr>
      <t>2</t>
    </r>
  </si>
  <si>
    <r>
      <t>(y - ȳ)</t>
    </r>
    <r>
      <rPr>
        <b/>
        <vertAlign val="superscript"/>
        <sz val="14"/>
        <color theme="1"/>
        <rFont val="Calibri"/>
        <family val="2"/>
        <scheme val="minor"/>
      </rPr>
      <t>2</t>
    </r>
  </si>
  <si>
    <t>TOTALS</t>
  </si>
  <si>
    <t xml:space="preserve">Covariance = </t>
  </si>
  <si>
    <t xml:space="preserve">Std. Dev. X = </t>
  </si>
  <si>
    <t xml:space="preserve">Std. Dev. Y = </t>
  </si>
  <si>
    <t xml:space="preserve">N = </t>
  </si>
  <si>
    <r>
      <t>Pearson's R</t>
    </r>
    <r>
      <rPr>
        <vertAlign val="subscript"/>
        <sz val="11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 xml:space="preserve"> =    </t>
    </r>
  </si>
  <si>
    <r>
      <t>Rank R</t>
    </r>
    <r>
      <rPr>
        <b/>
        <vertAlign val="subscript"/>
        <sz val="14"/>
        <color theme="1"/>
        <rFont val="Calibri"/>
        <family val="2"/>
        <scheme val="minor"/>
      </rPr>
      <t>x</t>
    </r>
  </si>
  <si>
    <r>
      <t>Rank R</t>
    </r>
    <r>
      <rPr>
        <b/>
        <vertAlign val="subscript"/>
        <sz val="14"/>
        <color theme="1"/>
        <rFont val="Calibri"/>
        <family val="2"/>
        <scheme val="minor"/>
      </rPr>
      <t>y</t>
    </r>
  </si>
  <si>
    <r>
      <t>(R</t>
    </r>
    <r>
      <rPr>
        <b/>
        <vertAlign val="subscript"/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- R</t>
    </r>
    <r>
      <rPr>
        <b/>
        <vertAlign val="subscript"/>
        <sz val="12"/>
        <color theme="1"/>
        <rFont val="Calibri"/>
        <family val="2"/>
        <scheme val="minor"/>
      </rPr>
      <t>x̄</t>
    </r>
    <r>
      <rPr>
        <b/>
        <sz val="12"/>
        <color theme="1"/>
        <rFont val="Calibri"/>
        <family val="2"/>
        <scheme val="minor"/>
      </rPr>
      <t>)</t>
    </r>
  </si>
  <si>
    <r>
      <t>(R</t>
    </r>
    <r>
      <rPr>
        <b/>
        <vertAlign val="subscript"/>
        <sz val="12"/>
        <color theme="1"/>
        <rFont val="Calibri"/>
        <family val="2"/>
        <scheme val="minor"/>
      </rPr>
      <t>x</t>
    </r>
    <r>
      <rPr>
        <b/>
        <sz val="12"/>
        <color theme="1"/>
        <rFont val="Calibri"/>
        <family val="2"/>
        <scheme val="minor"/>
      </rPr>
      <t xml:space="preserve"> - R</t>
    </r>
    <r>
      <rPr>
        <b/>
        <vertAlign val="subscript"/>
        <sz val="12"/>
        <color theme="1"/>
        <rFont val="Calibri"/>
        <family val="2"/>
        <scheme val="minor"/>
      </rPr>
      <t>x̄</t>
    </r>
    <r>
      <rPr>
        <b/>
        <sz val="12"/>
        <color theme="1"/>
        <rFont val="Calibri"/>
        <family val="2"/>
        <scheme val="minor"/>
      </rPr>
      <t>)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</si>
  <si>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(R</t>
    </r>
    <r>
      <rPr>
        <b/>
        <vertAlign val="subscript"/>
        <sz val="12"/>
        <color theme="1"/>
        <rFont val="Calibri"/>
        <family val="2"/>
        <scheme val="minor"/>
      </rPr>
      <t>y</t>
    </r>
    <r>
      <rPr>
        <b/>
        <sz val="12"/>
        <color theme="1"/>
        <rFont val="Calibri"/>
        <family val="2"/>
        <scheme val="minor"/>
      </rPr>
      <t xml:space="preserve"> - R</t>
    </r>
    <r>
      <rPr>
        <b/>
        <vertAlign val="subscript"/>
        <sz val="12"/>
        <color theme="1"/>
        <rFont val="Calibri"/>
        <family val="2"/>
        <scheme val="minor"/>
      </rPr>
      <t>ȳ</t>
    </r>
    <r>
      <rPr>
        <b/>
        <sz val="12"/>
        <color theme="1"/>
        <rFont val="Calibri"/>
        <family val="2"/>
        <scheme val="minor"/>
      </rPr>
      <t>)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</si>
  <si>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(R</t>
    </r>
    <r>
      <rPr>
        <b/>
        <vertAlign val="subscript"/>
        <sz val="12"/>
        <color theme="1"/>
        <rFont val="Calibri"/>
        <family val="2"/>
        <scheme val="minor"/>
      </rPr>
      <t>y</t>
    </r>
    <r>
      <rPr>
        <b/>
        <sz val="12"/>
        <color theme="1"/>
        <rFont val="Calibri"/>
        <family val="2"/>
        <scheme val="minor"/>
      </rPr>
      <t xml:space="preserve"> - R</t>
    </r>
    <r>
      <rPr>
        <b/>
        <vertAlign val="subscript"/>
        <sz val="12"/>
        <color theme="1"/>
        <rFont val="Calibri"/>
        <family val="2"/>
        <scheme val="minor"/>
      </rPr>
      <t>ȳ</t>
    </r>
    <r>
      <rPr>
        <b/>
        <sz val="12"/>
        <color theme="1"/>
        <rFont val="Calibri"/>
        <family val="2"/>
        <scheme val="minor"/>
      </rPr>
      <t>)</t>
    </r>
  </si>
  <si>
    <t>Pearson's Correlation</t>
  </si>
  <si>
    <r>
      <t>Spearman's R</t>
    </r>
    <r>
      <rPr>
        <vertAlign val="subscript"/>
        <sz val="11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 xml:space="preserve"> =    </t>
    </r>
  </si>
  <si>
    <r>
      <t>R</t>
    </r>
    <r>
      <rPr>
        <vertAlign val="subscript"/>
        <sz val="14"/>
        <color theme="1"/>
        <rFont val="Calibri"/>
        <family val="2"/>
        <scheme val="minor"/>
      </rPr>
      <t>x̄</t>
    </r>
  </si>
  <si>
    <r>
      <t>R</t>
    </r>
    <r>
      <rPr>
        <vertAlign val="subscript"/>
        <sz val="14"/>
        <color theme="1"/>
        <rFont val="Calibri"/>
        <family val="2"/>
        <scheme val="minor"/>
      </rPr>
      <t>ȳ</t>
    </r>
  </si>
  <si>
    <t>Spearman's Correlation</t>
  </si>
  <si>
    <r>
      <t>Std. Dev. R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</t>
    </r>
  </si>
  <si>
    <r>
      <t>Std. Dev. R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</si>
</sst>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sz val="11"/>
      <color theme="1"/>
      <name val="Arial Narrow"/>
      <family val="2"/>
    </font>
    <font>
      <vertAlign val="subscript"/>
      <sz val="11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vertAlign val="superscript"/>
      <sz val="12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72EB-8613-461B-B47A-3100E4ED9A81}">
  <dimension ref="A1:N13"/>
  <sheetViews>
    <sheetView showGridLines="0" tabSelected="1" workbookViewId="0"/>
  </sheetViews>
  <sheetFormatPr defaultRowHeight="15" x14ac:dyDescent="0.25"/>
  <cols>
    <col min="1" max="4" width="9.140625" style="1"/>
    <col min="5" max="5" width="14.85546875" style="1" customWidth="1"/>
    <col min="6" max="11" width="9.140625" style="1"/>
    <col min="12" max="12" width="17.28515625" style="1" customWidth="1"/>
    <col min="13" max="16384" width="9.140625" style="1"/>
  </cols>
  <sheetData>
    <row r="1" spans="1:14" s="3" customFormat="1" ht="21" x14ac:dyDescent="0.25">
      <c r="A1" s="3" t="s">
        <v>0</v>
      </c>
      <c r="B1" s="3" t="s">
        <v>1</v>
      </c>
      <c r="C1" s="3" t="s">
        <v>6</v>
      </c>
      <c r="D1" s="3" t="s">
        <v>5</v>
      </c>
      <c r="E1" s="10" t="str">
        <f>C1&amp;" * "&amp;D1</f>
        <v>(x - x̄) * (y - ȳ)</v>
      </c>
      <c r="F1" s="3" t="s">
        <v>7</v>
      </c>
      <c r="G1" s="3" t="s">
        <v>8</v>
      </c>
      <c r="H1" s="3" t="s">
        <v>15</v>
      </c>
      <c r="I1" s="3" t="s">
        <v>16</v>
      </c>
      <c r="J1" s="13" t="s">
        <v>17</v>
      </c>
      <c r="K1" s="13" t="s">
        <v>20</v>
      </c>
      <c r="L1" s="14" t="str">
        <f>J1&amp;" * "&amp;K1</f>
        <v>(Rx - Rx̄) * (Ry - Rȳ)</v>
      </c>
      <c r="M1" s="13" t="s">
        <v>18</v>
      </c>
      <c r="N1" s="13" t="s">
        <v>19</v>
      </c>
    </row>
    <row r="2" spans="1:14" x14ac:dyDescent="0.25">
      <c r="A2" s="4">
        <v>2.1</v>
      </c>
      <c r="B2" s="1">
        <v>8</v>
      </c>
      <c r="C2" s="4">
        <f>A2-A$10</f>
        <v>-0.94999999999999973</v>
      </c>
      <c r="D2" s="1">
        <f>B2-B$10</f>
        <v>-3.75</v>
      </c>
      <c r="E2" s="1">
        <f>C2*D2</f>
        <v>3.5624999999999991</v>
      </c>
      <c r="F2" s="11">
        <f>C2^2</f>
        <v>0.90249999999999952</v>
      </c>
      <c r="G2" s="11">
        <f>D2^2</f>
        <v>14.0625</v>
      </c>
      <c r="H2" s="1">
        <f>RANK(A2,A$2:A$5)</f>
        <v>4</v>
      </c>
      <c r="I2" s="1">
        <f>RANK(B2,B$2:B$5)</f>
        <v>4</v>
      </c>
      <c r="J2" s="4">
        <f>H2-H$10</f>
        <v>1.5</v>
      </c>
      <c r="K2" s="1">
        <f>I2-I$10</f>
        <v>1.5</v>
      </c>
      <c r="L2" s="1">
        <f>J2*K2</f>
        <v>2.25</v>
      </c>
      <c r="M2" s="11">
        <f>J2^2</f>
        <v>2.25</v>
      </c>
      <c r="N2" s="11">
        <f>K2^2</f>
        <v>2.25</v>
      </c>
    </row>
    <row r="3" spans="1:14" x14ac:dyDescent="0.25">
      <c r="A3" s="4">
        <v>2.5</v>
      </c>
      <c r="B3" s="1">
        <v>12</v>
      </c>
      <c r="C3" s="4">
        <f t="shared" ref="C3:C5" si="0">A3-A$10</f>
        <v>-0.54999999999999982</v>
      </c>
      <c r="D3" s="1">
        <f t="shared" ref="D3:D5" si="1">B3-B$10</f>
        <v>0.25</v>
      </c>
      <c r="E3" s="1">
        <f t="shared" ref="E3:E5" si="2">C3*D3</f>
        <v>-0.13749999999999996</v>
      </c>
      <c r="F3" s="11">
        <f t="shared" ref="F3:G5" si="3">C3^2</f>
        <v>0.30249999999999982</v>
      </c>
      <c r="G3" s="11">
        <f t="shared" si="3"/>
        <v>6.25E-2</v>
      </c>
      <c r="H3" s="1">
        <f t="shared" ref="H3:I5" si="4">RANK(A3,A$2:A$5)</f>
        <v>3</v>
      </c>
      <c r="I3" s="1">
        <f t="shared" si="4"/>
        <v>3</v>
      </c>
      <c r="J3" s="4">
        <f t="shared" ref="J3:J5" si="5">H3-H$10</f>
        <v>0.5</v>
      </c>
      <c r="K3" s="1">
        <f t="shared" ref="K3:K5" si="6">I3-I$10</f>
        <v>0.5</v>
      </c>
      <c r="L3" s="1">
        <f t="shared" ref="L3:L5" si="7">J3*K3</f>
        <v>0.25</v>
      </c>
      <c r="M3" s="11">
        <f t="shared" ref="M3:M5" si="8">J3^2</f>
        <v>0.25</v>
      </c>
      <c r="N3" s="11">
        <f t="shared" ref="N3:N5" si="9">K3^2</f>
        <v>0.25</v>
      </c>
    </row>
    <row r="4" spans="1:14" x14ac:dyDescent="0.25">
      <c r="A4" s="4">
        <v>4</v>
      </c>
      <c r="B4" s="1">
        <v>14</v>
      </c>
      <c r="C4" s="4">
        <f t="shared" si="0"/>
        <v>0.95000000000000018</v>
      </c>
      <c r="D4" s="1">
        <f t="shared" si="1"/>
        <v>2.25</v>
      </c>
      <c r="E4" s="1">
        <f t="shared" si="2"/>
        <v>2.1375000000000002</v>
      </c>
      <c r="F4" s="11">
        <f t="shared" si="3"/>
        <v>0.9025000000000003</v>
      </c>
      <c r="G4" s="11">
        <f t="shared" si="3"/>
        <v>5.0625</v>
      </c>
      <c r="H4" s="1">
        <f t="shared" si="4"/>
        <v>1</v>
      </c>
      <c r="I4" s="1">
        <f t="shared" si="4"/>
        <v>1</v>
      </c>
      <c r="J4" s="4">
        <f t="shared" si="5"/>
        <v>-1.5</v>
      </c>
      <c r="K4" s="1">
        <f t="shared" si="6"/>
        <v>-1.5</v>
      </c>
      <c r="L4" s="1">
        <f t="shared" si="7"/>
        <v>2.25</v>
      </c>
      <c r="M4" s="11">
        <f t="shared" si="8"/>
        <v>2.25</v>
      </c>
      <c r="N4" s="11">
        <f t="shared" si="9"/>
        <v>2.25</v>
      </c>
    </row>
    <row r="5" spans="1:14" x14ac:dyDescent="0.25">
      <c r="A5" s="4">
        <v>3.6</v>
      </c>
      <c r="B5" s="1">
        <v>13</v>
      </c>
      <c r="C5" s="4">
        <f t="shared" si="0"/>
        <v>0.55000000000000027</v>
      </c>
      <c r="D5" s="1">
        <f t="shared" si="1"/>
        <v>1.25</v>
      </c>
      <c r="E5" s="1">
        <f t="shared" si="2"/>
        <v>0.68750000000000033</v>
      </c>
      <c r="F5" s="11">
        <f t="shared" si="3"/>
        <v>0.30250000000000027</v>
      </c>
      <c r="G5" s="11">
        <f t="shared" si="3"/>
        <v>1.5625</v>
      </c>
      <c r="H5" s="1">
        <f t="shared" si="4"/>
        <v>2</v>
      </c>
      <c r="I5" s="1">
        <f t="shared" si="4"/>
        <v>2</v>
      </c>
      <c r="J5" s="4">
        <f t="shared" si="5"/>
        <v>-0.5</v>
      </c>
      <c r="K5" s="1">
        <f t="shared" si="6"/>
        <v>-0.5</v>
      </c>
      <c r="L5" s="1">
        <f t="shared" si="7"/>
        <v>0.25</v>
      </c>
      <c r="M5" s="11">
        <f t="shared" si="8"/>
        <v>0.25</v>
      </c>
      <c r="N5" s="11">
        <f t="shared" si="9"/>
        <v>0.25</v>
      </c>
    </row>
    <row r="6" spans="1:14" s="2" customFormat="1" x14ac:dyDescent="0.25">
      <c r="A6" s="9"/>
      <c r="B6" s="2" t="s">
        <v>9</v>
      </c>
      <c r="C6" s="9"/>
      <c r="E6" s="2">
        <f>SUM(E2:E5)</f>
        <v>6.2499999999999991</v>
      </c>
      <c r="F6" s="2">
        <f t="shared" ref="F6:G6" si="10">SUM(F2:F5)</f>
        <v>2.41</v>
      </c>
      <c r="G6" s="2">
        <f t="shared" si="10"/>
        <v>20.75</v>
      </c>
      <c r="L6" s="2">
        <f>SUM(L2:L5)</f>
        <v>5</v>
      </c>
      <c r="M6" s="2">
        <f t="shared" ref="M6" si="11">SUM(M2:M5)</f>
        <v>5</v>
      </c>
      <c r="N6" s="2">
        <f t="shared" ref="N6" si="12">SUM(N2:N5)</f>
        <v>5</v>
      </c>
    </row>
    <row r="7" spans="1:14" ht="15.75" thickBot="1" x14ac:dyDescent="0.3"/>
    <row r="8" spans="1:14" ht="15.75" thickBot="1" x14ac:dyDescent="0.3">
      <c r="A8" s="21" t="s">
        <v>3</v>
      </c>
      <c r="B8" s="22"/>
      <c r="E8" s="12" t="s">
        <v>13</v>
      </c>
      <c r="F8" s="1">
        <f>COUNT(A2:A5)</f>
        <v>4</v>
      </c>
      <c r="H8" s="21" t="s">
        <v>3</v>
      </c>
      <c r="I8" s="22"/>
    </row>
    <row r="9" spans="1:14" ht="20.25" x14ac:dyDescent="0.35">
      <c r="A9" s="5" t="s">
        <v>2</v>
      </c>
      <c r="B9" s="8" t="s">
        <v>4</v>
      </c>
      <c r="E9" s="19" t="s">
        <v>21</v>
      </c>
      <c r="F9" s="20"/>
      <c r="H9" s="5" t="s">
        <v>23</v>
      </c>
      <c r="I9" s="8" t="s">
        <v>24</v>
      </c>
      <c r="L9" s="19" t="s">
        <v>25</v>
      </c>
      <c r="M9" s="20"/>
    </row>
    <row r="10" spans="1:14" ht="15.75" thickBot="1" x14ac:dyDescent="0.3">
      <c r="A10" s="6">
        <f>AVERAGE(A2:A5)</f>
        <v>3.05</v>
      </c>
      <c r="B10" s="7">
        <f>AVERAGE(B2:B5)</f>
        <v>11.75</v>
      </c>
      <c r="E10" s="15" t="s">
        <v>10</v>
      </c>
      <c r="F10" s="16">
        <f>E6/F8</f>
        <v>1.5624999999999998</v>
      </c>
      <c r="H10" s="6">
        <f>AVERAGE(H2:H5)</f>
        <v>2.5</v>
      </c>
      <c r="I10" s="7">
        <f>AVERAGE(I2:I5)</f>
        <v>2.5</v>
      </c>
      <c r="L10" s="15" t="s">
        <v>10</v>
      </c>
      <c r="M10" s="16">
        <f>L6/F8</f>
        <v>1.25</v>
      </c>
    </row>
    <row r="11" spans="1:14" ht="18" x14ac:dyDescent="0.35">
      <c r="E11" s="15" t="s">
        <v>11</v>
      </c>
      <c r="F11" s="16">
        <f>SQRT(F6/F8)</f>
        <v>0.77620873481300123</v>
      </c>
      <c r="L11" s="15" t="s">
        <v>26</v>
      </c>
      <c r="M11" s="16">
        <f>SQRT(M6/F8)</f>
        <v>1.1180339887498949</v>
      </c>
    </row>
    <row r="12" spans="1:14" ht="18" x14ac:dyDescent="0.35">
      <c r="E12" s="15" t="s">
        <v>12</v>
      </c>
      <c r="F12" s="16">
        <f>SQRT(G6/F8)</f>
        <v>2.2776083947860748</v>
      </c>
      <c r="L12" s="15" t="s">
        <v>27</v>
      </c>
      <c r="M12" s="16">
        <f>SQRT(N6/F8)</f>
        <v>1.1180339887498949</v>
      </c>
    </row>
    <row r="13" spans="1:14" ht="18.75" thickBot="1" x14ac:dyDescent="0.4">
      <c r="E13" s="17" t="s">
        <v>14</v>
      </c>
      <c r="F13" s="18">
        <f>F10/(F11*F12)</f>
        <v>0.8838171926792826</v>
      </c>
      <c r="L13" s="17" t="s">
        <v>22</v>
      </c>
      <c r="M13" s="18">
        <f>M10/(M11*M12)</f>
        <v>0.99999999999999978</v>
      </c>
    </row>
  </sheetData>
  <mergeCells count="4">
    <mergeCell ref="A8:B8"/>
    <mergeCell ref="E9:F9"/>
    <mergeCell ref="L9:M9"/>
    <mergeCell ref="H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Rupert Symss</cp:lastModifiedBy>
  <dcterms:created xsi:type="dcterms:W3CDTF">2022-04-16T19:32:37Z</dcterms:created>
  <dcterms:modified xsi:type="dcterms:W3CDTF">2022-04-17T06:14:15Z</dcterms:modified>
</cp:coreProperties>
</file>