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OPMA 419\Assignment #2\"/>
    </mc:Choice>
  </mc:AlternateContent>
  <xr:revisionPtr revIDLastSave="0" documentId="13_ncr:1_{B3A5276D-651E-47A7-B539-741A2239B373}" xr6:coauthVersionLast="47" xr6:coauthVersionMax="47" xr10:uidLastSave="{00000000-0000-0000-0000-000000000000}"/>
  <bookViews>
    <workbookView xWindow="-120" yWindow="-120" windowWidth="29040" windowHeight="15840" xr2:uid="{054A7539-0D05-4288-AE7D-92DB71AD70CA}"/>
  </bookViews>
  <sheets>
    <sheet name="Q3) 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3" l="1"/>
  <c r="Q29" i="3"/>
  <c r="O30" i="3"/>
  <c r="O29" i="3"/>
  <c r="M30" i="3"/>
  <c r="M29" i="3"/>
  <c r="K30" i="3"/>
  <c r="K29" i="3"/>
  <c r="C29" i="3"/>
  <c r="B29" i="3"/>
  <c r="G22" i="3" s="1"/>
  <c r="C28" i="3"/>
  <c r="H25" i="3" s="1"/>
  <c r="B28" i="3"/>
  <c r="G26" i="3" s="1"/>
  <c r="H14" i="3" l="1"/>
  <c r="G10" i="3"/>
  <c r="G18" i="3"/>
  <c r="G25" i="3"/>
  <c r="H10" i="3"/>
  <c r="H26" i="3"/>
  <c r="G11" i="3"/>
  <c r="G19" i="3"/>
  <c r="H3" i="3"/>
  <c r="H11" i="3"/>
  <c r="H19" i="3"/>
  <c r="G31" i="3"/>
  <c r="G4" i="3"/>
  <c r="G12" i="3"/>
  <c r="G20" i="3"/>
  <c r="H4" i="3"/>
  <c r="H12" i="3"/>
  <c r="H20" i="3"/>
  <c r="H31" i="3"/>
  <c r="G5" i="3"/>
  <c r="G13" i="3"/>
  <c r="G21" i="3"/>
  <c r="H5" i="3"/>
  <c r="H13" i="3"/>
  <c r="H21" i="3"/>
  <c r="G14" i="3"/>
  <c r="H22" i="3"/>
  <c r="G7" i="3"/>
  <c r="G15" i="3"/>
  <c r="G23" i="3"/>
  <c r="H7" i="3"/>
  <c r="H15" i="3"/>
  <c r="H23" i="3"/>
  <c r="H18" i="3"/>
  <c r="G3" i="3"/>
  <c r="G6" i="3"/>
  <c r="H6" i="3"/>
  <c r="G8" i="3"/>
  <c r="G16" i="3"/>
  <c r="G24" i="3"/>
  <c r="H8" i="3"/>
  <c r="H16" i="3"/>
  <c r="H24" i="3"/>
  <c r="G9" i="3"/>
  <c r="G17" i="3"/>
  <c r="H9" i="3"/>
  <c r="H17" i="3"/>
  <c r="P26" i="3" l="1"/>
  <c r="P18" i="3"/>
  <c r="P10" i="3"/>
  <c r="J3" i="3"/>
  <c r="J11" i="3"/>
  <c r="J19" i="3"/>
  <c r="N24" i="3"/>
  <c r="N16" i="3"/>
  <c r="N8" i="3"/>
  <c r="P25" i="3"/>
  <c r="P17" i="3"/>
  <c r="P9" i="3"/>
  <c r="J4" i="3"/>
  <c r="J12" i="3"/>
  <c r="J20" i="3"/>
  <c r="N23" i="3"/>
  <c r="N15" i="3"/>
  <c r="N7" i="3"/>
  <c r="P11" i="3"/>
  <c r="J10" i="3"/>
  <c r="J26" i="3"/>
  <c r="P24" i="3"/>
  <c r="P16" i="3"/>
  <c r="P8" i="3"/>
  <c r="J5" i="3"/>
  <c r="J13" i="3"/>
  <c r="J21" i="3"/>
  <c r="N22" i="3"/>
  <c r="N14" i="3"/>
  <c r="N6" i="3"/>
  <c r="N17" i="3"/>
  <c r="P23" i="3"/>
  <c r="P15" i="3"/>
  <c r="P7" i="3"/>
  <c r="J6" i="3"/>
  <c r="J14" i="3"/>
  <c r="J22" i="3"/>
  <c r="N21" i="3"/>
  <c r="N13" i="3"/>
  <c r="N5" i="3"/>
  <c r="P19" i="3"/>
  <c r="N25" i="3"/>
  <c r="P22" i="3"/>
  <c r="P14" i="3"/>
  <c r="P6" i="3"/>
  <c r="J7" i="3"/>
  <c r="J15" i="3"/>
  <c r="J23" i="3"/>
  <c r="N20" i="3"/>
  <c r="N12" i="3"/>
  <c r="N4" i="3"/>
  <c r="P3" i="3"/>
  <c r="J18" i="3"/>
  <c r="N9" i="3"/>
  <c r="P21" i="3"/>
  <c r="P13" i="3"/>
  <c r="P5" i="3"/>
  <c r="J8" i="3"/>
  <c r="J16" i="3"/>
  <c r="J24" i="3"/>
  <c r="N19" i="3"/>
  <c r="N11" i="3"/>
  <c r="N3" i="3"/>
  <c r="P20" i="3"/>
  <c r="P12" i="3"/>
  <c r="P4" i="3"/>
  <c r="J9" i="3"/>
  <c r="J17" i="3"/>
  <c r="N26" i="3"/>
  <c r="N18" i="3"/>
  <c r="N10" i="3"/>
  <c r="L26" i="3"/>
  <c r="L25" i="3"/>
  <c r="L24" i="3"/>
  <c r="L23" i="3"/>
  <c r="L22" i="3"/>
  <c r="L14" i="3"/>
  <c r="L6" i="3"/>
  <c r="L21" i="3"/>
  <c r="L13" i="3"/>
  <c r="L5" i="3"/>
  <c r="L19" i="3"/>
  <c r="L3" i="3"/>
  <c r="L7" i="3"/>
  <c r="L20" i="3"/>
  <c r="L12" i="3"/>
  <c r="L4" i="3"/>
  <c r="L11" i="3"/>
  <c r="L18" i="3"/>
  <c r="L10" i="3"/>
  <c r="L17" i="3"/>
  <c r="L9" i="3"/>
  <c r="L16" i="3"/>
  <c r="L8" i="3"/>
  <c r="J25" i="3"/>
  <c r="L15" i="3"/>
</calcChain>
</file>

<file path=xl/sharedStrings.xml><?xml version="1.0" encoding="utf-8"?>
<sst xmlns="http://schemas.openxmlformats.org/spreadsheetml/2006/main" count="81" uniqueCount="25">
  <si>
    <t>Instance</t>
  </si>
  <si>
    <t>Income</t>
  </si>
  <si>
    <t>Lot Size</t>
  </si>
  <si>
    <t>Gated</t>
  </si>
  <si>
    <t>Ownership</t>
  </si>
  <si>
    <t>No</t>
  </si>
  <si>
    <t>owner</t>
  </si>
  <si>
    <t xml:space="preserve"> Yes</t>
  </si>
  <si>
    <t>non-owner</t>
  </si>
  <si>
    <t>Average:</t>
  </si>
  <si>
    <t>Std. Deviation:</t>
  </si>
  <si>
    <t>Data Set</t>
  </si>
  <si>
    <t>Normalized Attributes</t>
  </si>
  <si>
    <t>Euclidean</t>
  </si>
  <si>
    <t>New Example (NE):</t>
  </si>
  <si>
    <t>Normalized NE:</t>
  </si>
  <si>
    <t>Manhattan</t>
  </si>
  <si>
    <t>Camberra</t>
  </si>
  <si>
    <t>Cosine</t>
  </si>
  <si>
    <t>Distance</t>
  </si>
  <si>
    <t>k-NN Rank</t>
  </si>
  <si>
    <t>Owner</t>
  </si>
  <si>
    <t>Owner:</t>
  </si>
  <si>
    <t>Non-owner:</t>
  </si>
  <si>
    <t>Majority Vote: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</si>
</sst>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/>
    <xf numFmtId="0" fontId="0" fillId="0" borderId="18" xfId="0" applyBorder="1"/>
    <xf numFmtId="0" fontId="0" fillId="2" borderId="16" xfId="0" applyFill="1" applyBorder="1"/>
    <xf numFmtId="0" fontId="0" fillId="2" borderId="17" xfId="0" applyFill="1" applyBorder="1"/>
    <xf numFmtId="0" fontId="0" fillId="2" borderId="5" xfId="0" applyFill="1" applyBorder="1"/>
    <xf numFmtId="0" fontId="0" fillId="2" borderId="20" xfId="0" applyFill="1" applyBorder="1"/>
    <xf numFmtId="0" fontId="0" fillId="2" borderId="21" xfId="0" applyFill="1" applyBorder="1" applyAlignment="1">
      <alignment horizontal="right"/>
    </xf>
    <xf numFmtId="0" fontId="0" fillId="2" borderId="23" xfId="0" applyFill="1" applyBorder="1" applyAlignment="1">
      <alignment horizontal="right"/>
    </xf>
    <xf numFmtId="0" fontId="0" fillId="4" borderId="14" xfId="0" applyFill="1" applyBorder="1"/>
    <xf numFmtId="0" fontId="0" fillId="4" borderId="4" xfId="0" applyFill="1" applyBorder="1"/>
    <xf numFmtId="0" fontId="0" fillId="4" borderId="22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4" borderId="22" xfId="0" applyFill="1" applyBorder="1"/>
    <xf numFmtId="164" fontId="1" fillId="4" borderId="24" xfId="0" applyNumberFormat="1" applyFont="1" applyFill="1" applyBorder="1"/>
    <xf numFmtId="164" fontId="1" fillId="4" borderId="25" xfId="0" applyNumberFormat="1" applyFont="1" applyFill="1" applyBorder="1"/>
    <xf numFmtId="164" fontId="1" fillId="4" borderId="26" xfId="0" applyNumberFormat="1" applyFon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1609-4F40-48E4-BC47-81E4C172EC2F}">
  <dimension ref="A1:R32"/>
  <sheetViews>
    <sheetView tabSelected="1" workbookViewId="0">
      <selection activeCell="U29" sqref="U29"/>
    </sheetView>
  </sheetViews>
  <sheetFormatPr defaultRowHeight="15" x14ac:dyDescent="0.25"/>
  <cols>
    <col min="1" max="1" width="18.28515625" bestFit="1" customWidth="1"/>
    <col min="5" max="5" width="10.85546875" bestFit="1" customWidth="1"/>
    <col min="6" max="6" width="14.85546875" bestFit="1" customWidth="1"/>
    <col min="7" max="8" width="12.140625" customWidth="1"/>
    <col min="9" max="9" width="14.85546875" bestFit="1" customWidth="1"/>
    <col min="10" max="10" width="14" bestFit="1" customWidth="1"/>
    <col min="11" max="11" width="10.28515625" bestFit="1" customWidth="1"/>
    <col min="12" max="12" width="9.5703125" customWidth="1"/>
    <col min="13" max="13" width="10.28515625" bestFit="1" customWidth="1"/>
    <col min="14" max="14" width="9.85546875" customWidth="1"/>
    <col min="15" max="15" width="10.28515625" bestFit="1" customWidth="1"/>
    <col min="16" max="16" width="9.5703125" customWidth="1"/>
    <col min="17" max="17" width="10.28515625" bestFit="1" customWidth="1"/>
  </cols>
  <sheetData>
    <row r="1" spans="1:17" ht="15.75" x14ac:dyDescent="0.25">
      <c r="A1" s="38" t="s">
        <v>11</v>
      </c>
      <c r="B1" s="38"/>
      <c r="C1" s="38"/>
      <c r="D1" s="38"/>
      <c r="E1" s="38"/>
      <c r="G1" s="38" t="s">
        <v>12</v>
      </c>
      <c r="H1" s="38"/>
      <c r="J1" s="35" t="s">
        <v>13</v>
      </c>
      <c r="K1" s="36"/>
      <c r="L1" s="37" t="s">
        <v>16</v>
      </c>
      <c r="M1" s="36"/>
      <c r="N1" s="37" t="s">
        <v>17</v>
      </c>
      <c r="O1" s="36"/>
      <c r="P1" s="37" t="s">
        <v>18</v>
      </c>
      <c r="Q1" s="35"/>
    </row>
    <row r="2" spans="1:17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5" t="s">
        <v>1</v>
      </c>
      <c r="H2" s="5" t="s">
        <v>2</v>
      </c>
      <c r="J2" s="11" t="s">
        <v>19</v>
      </c>
      <c r="K2" s="8" t="s">
        <v>20</v>
      </c>
      <c r="L2" s="7" t="s">
        <v>19</v>
      </c>
      <c r="M2" s="8" t="s">
        <v>20</v>
      </c>
      <c r="N2" s="7" t="s">
        <v>19</v>
      </c>
      <c r="O2" s="8" t="s">
        <v>20</v>
      </c>
      <c r="P2" s="7" t="s">
        <v>19</v>
      </c>
      <c r="Q2" s="11" t="s">
        <v>20</v>
      </c>
    </row>
    <row r="3" spans="1:17" x14ac:dyDescent="0.25">
      <c r="A3" s="2">
        <v>1</v>
      </c>
      <c r="B3" s="2">
        <v>60</v>
      </c>
      <c r="C3" s="2">
        <v>18.399999999999999</v>
      </c>
      <c r="D3" s="2" t="s">
        <v>5</v>
      </c>
      <c r="E3" s="2" t="s">
        <v>6</v>
      </c>
      <c r="G3" s="6">
        <f>(B3-$B$28)/$B$29</f>
        <v>-0.42628397898119469</v>
      </c>
      <c r="H3" s="6">
        <f>(C3-$C$28)/$C$29</f>
        <v>-0.22649819087022274</v>
      </c>
      <c r="I3" s="6"/>
      <c r="J3" s="6">
        <f t="shared" ref="J3:J26" si="0">SQRT((($G$31-G3)^2)+(($H$31-H3)^2))</f>
        <v>0.55967143487190474</v>
      </c>
      <c r="K3" s="12">
        <v>5</v>
      </c>
      <c r="L3" s="13">
        <f t="shared" ref="L3:L26" si="1">ABS($G$31-G3)+ABS($H$31-H3)</f>
        <v>0.75689510840613283</v>
      </c>
      <c r="M3" s="12">
        <v>5</v>
      </c>
      <c r="N3" s="13">
        <f>(ABS($G$31-G3)/ABS($G$31+G3))+(ABS($H$31-H3)/ABS($H$31+H3))</f>
        <v>12.445396145610985</v>
      </c>
      <c r="O3" s="12"/>
      <c r="P3" s="13">
        <f>ACOS((($G$31*G3)+($H$31*H3))/((SQRT(G3^2+H3^2))*(SQRT($G$31^2+$H$31^2))))</f>
        <v>1.5106861666639171</v>
      </c>
      <c r="Q3" s="2"/>
    </row>
    <row r="4" spans="1:17" x14ac:dyDescent="0.25">
      <c r="A4" s="2">
        <v>2</v>
      </c>
      <c r="B4" s="2">
        <v>85.5</v>
      </c>
      <c r="C4" s="2">
        <v>16.8</v>
      </c>
      <c r="D4" s="2" t="s">
        <v>7</v>
      </c>
      <c r="E4" s="2" t="s">
        <v>6</v>
      </c>
      <c r="G4" s="6">
        <f t="shared" ref="G4:G26" si="2">(B4-$B$28)/$B$29</f>
        <v>0.86204093527308256</v>
      </c>
      <c r="H4" s="6">
        <f t="shared" ref="H4:H26" si="3">(C4-$C$28)/$C$29</f>
        <v>-0.88540201885631931</v>
      </c>
      <c r="I4" s="6"/>
      <c r="J4" s="6">
        <f t="shared" si="0"/>
        <v>1.5432007359060851</v>
      </c>
      <c r="K4" s="12"/>
      <c r="L4" s="13">
        <f t="shared" si="1"/>
        <v>2.1786893758133896</v>
      </c>
      <c r="M4" s="12"/>
      <c r="N4" s="13">
        <f t="shared" ref="N4:N26" si="4">(ABS($G$31-G4)/ABS($G$31+G4))+(ABS($H$31-H4)/ABS($H$31+H4))</f>
        <v>3.3350210970464094</v>
      </c>
      <c r="O4" s="12"/>
      <c r="P4" s="13">
        <f t="shared" ref="P4:P26" si="5">ACOS((($G$31*G4)+($H$31*H4))/((SQRT(G4^2+H4^2))*(SQRT($G$31^2+$H$31^2))))</f>
        <v>2.9180702440838093</v>
      </c>
      <c r="Q4" s="2"/>
    </row>
    <row r="5" spans="1:17" x14ac:dyDescent="0.25">
      <c r="A5" s="2">
        <v>3</v>
      </c>
      <c r="B5" s="2">
        <v>64.8</v>
      </c>
      <c r="C5" s="2">
        <v>21.6</v>
      </c>
      <c r="D5" s="2" t="s">
        <v>7</v>
      </c>
      <c r="E5" s="2" t="s">
        <v>6</v>
      </c>
      <c r="G5" s="6">
        <f t="shared" si="2"/>
        <v>-0.18377575982744851</v>
      </c>
      <c r="H5" s="6">
        <f t="shared" si="3"/>
        <v>1.0913094651019732</v>
      </c>
      <c r="J5" s="6">
        <f t="shared" si="0"/>
        <v>0.82387767728569172</v>
      </c>
      <c r="K5" s="12"/>
      <c r="L5" s="13">
        <f t="shared" si="1"/>
        <v>0.84383880324543425</v>
      </c>
      <c r="M5" s="12"/>
      <c r="N5" s="13">
        <f t="shared" si="4"/>
        <v>0.66424242424242552</v>
      </c>
      <c r="O5" s="12">
        <v>1</v>
      </c>
      <c r="P5" s="13">
        <f t="shared" si="5"/>
        <v>0.38167380920035199</v>
      </c>
      <c r="Q5" s="2">
        <v>4</v>
      </c>
    </row>
    <row r="6" spans="1:17" x14ac:dyDescent="0.25">
      <c r="A6" s="2">
        <v>4</v>
      </c>
      <c r="B6" s="2">
        <v>61.5</v>
      </c>
      <c r="C6" s="2">
        <v>20.8</v>
      </c>
      <c r="D6" s="2" t="s">
        <v>5</v>
      </c>
      <c r="E6" s="2" t="s">
        <v>6</v>
      </c>
      <c r="G6" s="6">
        <f t="shared" si="2"/>
        <v>-0.35050016049564897</v>
      </c>
      <c r="H6" s="6">
        <f t="shared" si="3"/>
        <v>0.76185755110892428</v>
      </c>
      <c r="J6" s="6">
        <f t="shared" si="0"/>
        <v>0.52835203348622062</v>
      </c>
      <c r="K6" s="12">
        <v>4</v>
      </c>
      <c r="L6" s="13">
        <f t="shared" si="1"/>
        <v>0.68111128992058578</v>
      </c>
      <c r="M6" s="12">
        <v>4</v>
      </c>
      <c r="N6" s="13">
        <f t="shared" si="4"/>
        <v>0.84363636363636441</v>
      </c>
      <c r="O6" s="12">
        <v>2</v>
      </c>
      <c r="P6" s="13">
        <f t="shared" si="5"/>
        <v>0.1173195912729057</v>
      </c>
      <c r="Q6" s="2">
        <v>2</v>
      </c>
    </row>
    <row r="7" spans="1:17" x14ac:dyDescent="0.25">
      <c r="A7" s="2">
        <v>5</v>
      </c>
      <c r="B7" s="2">
        <v>87</v>
      </c>
      <c r="C7" s="2">
        <v>23.6</v>
      </c>
      <c r="D7" s="2" t="s">
        <v>7</v>
      </c>
      <c r="E7" s="2" t="s">
        <v>6</v>
      </c>
      <c r="G7" s="6">
        <f t="shared" si="2"/>
        <v>0.93782475375862828</v>
      </c>
      <c r="H7" s="6">
        <f t="shared" si="3"/>
        <v>1.914939250084595</v>
      </c>
      <c r="J7" s="6">
        <f t="shared" si="0"/>
        <v>1.9815466981155136</v>
      </c>
      <c r="K7" s="12"/>
      <c r="L7" s="13">
        <f t="shared" si="1"/>
        <v>2.7486510652885077</v>
      </c>
      <c r="M7" s="12"/>
      <c r="N7" s="13">
        <f t="shared" si="4"/>
        <v>2.1772292160423525</v>
      </c>
      <c r="O7" s="12"/>
      <c r="P7" s="13">
        <f t="shared" si="5"/>
        <v>1.0039148099518298</v>
      </c>
      <c r="Q7" s="2"/>
    </row>
    <row r="8" spans="1:17" x14ac:dyDescent="0.25">
      <c r="A8" s="2">
        <v>6</v>
      </c>
      <c r="B8" s="2">
        <v>110.1</v>
      </c>
      <c r="C8" s="2">
        <v>19.2</v>
      </c>
      <c r="D8" s="2" t="s">
        <v>5</v>
      </c>
      <c r="E8" s="2" t="s">
        <v>6</v>
      </c>
      <c r="G8" s="6">
        <f t="shared" si="2"/>
        <v>2.104895558436032</v>
      </c>
      <c r="H8" s="6">
        <f t="shared" si="3"/>
        <v>0.10295372312282626</v>
      </c>
      <c r="J8" s="6">
        <f t="shared" si="0"/>
        <v>2.2744352809945467</v>
      </c>
      <c r="K8" s="12"/>
      <c r="L8" s="13">
        <f t="shared" si="1"/>
        <v>2.4331882569971937</v>
      </c>
      <c r="M8" s="12"/>
      <c r="N8" s="13">
        <f t="shared" si="4"/>
        <v>1.6129545290248006</v>
      </c>
      <c r="O8" s="12"/>
      <c r="P8" s="13">
        <f t="shared" si="5"/>
        <v>2.0704315420067871</v>
      </c>
      <c r="Q8" s="2"/>
    </row>
    <row r="9" spans="1:17" x14ac:dyDescent="0.25">
      <c r="A9" s="2">
        <v>7</v>
      </c>
      <c r="B9" s="2">
        <v>108</v>
      </c>
      <c r="C9" s="2">
        <v>17.600000000000001</v>
      </c>
      <c r="D9" s="2" t="s">
        <v>7</v>
      </c>
      <c r="E9" s="2" t="s">
        <v>6</v>
      </c>
      <c r="G9" s="6">
        <f t="shared" si="2"/>
        <v>1.9987982125562684</v>
      </c>
      <c r="H9" s="6">
        <f t="shared" si="3"/>
        <v>-0.55595010486327023</v>
      </c>
      <c r="J9" s="6">
        <f t="shared" si="0"/>
        <v>2.3139118862914421</v>
      </c>
      <c r="K9" s="12"/>
      <c r="L9" s="13">
        <f t="shared" si="1"/>
        <v>2.9859947391035258</v>
      </c>
      <c r="M9" s="12"/>
      <c r="N9" s="13">
        <f t="shared" si="4"/>
        <v>4.0353947497787717</v>
      </c>
      <c r="O9" s="12"/>
      <c r="P9" s="13">
        <f t="shared" si="5"/>
        <v>2.3905892757671388</v>
      </c>
      <c r="Q9" s="2"/>
    </row>
    <row r="10" spans="1:17" x14ac:dyDescent="0.25">
      <c r="A10" s="2">
        <v>8</v>
      </c>
      <c r="B10" s="2">
        <v>82.8</v>
      </c>
      <c r="C10" s="2">
        <v>22.4</v>
      </c>
      <c r="D10" s="2" t="s">
        <v>7</v>
      </c>
      <c r="E10" s="2" t="s">
        <v>6</v>
      </c>
      <c r="G10" s="6">
        <f t="shared" si="2"/>
        <v>0.72563006199910007</v>
      </c>
      <c r="H10" s="6">
        <f t="shared" si="3"/>
        <v>1.4207613790950206</v>
      </c>
      <c r="J10" s="6">
        <f t="shared" si="0"/>
        <v>1.4561141301356089</v>
      </c>
      <c r="K10" s="12"/>
      <c r="L10" s="13">
        <f t="shared" si="1"/>
        <v>2.0422785025394052</v>
      </c>
      <c r="M10" s="12"/>
      <c r="N10" s="13">
        <f t="shared" si="4"/>
        <v>2.2649493011784045</v>
      </c>
      <c r="O10" s="12"/>
      <c r="P10" s="13">
        <f t="shared" si="5"/>
        <v>1.0207051109116079</v>
      </c>
      <c r="Q10" s="2"/>
    </row>
    <row r="11" spans="1:17" x14ac:dyDescent="0.25">
      <c r="A11" s="2">
        <v>9</v>
      </c>
      <c r="B11" s="2">
        <v>69</v>
      </c>
      <c r="C11" s="2">
        <v>20</v>
      </c>
      <c r="D11" s="2" t="s">
        <v>5</v>
      </c>
      <c r="E11" s="2" t="s">
        <v>6</v>
      </c>
      <c r="G11" s="6">
        <f t="shared" si="2"/>
        <v>2.8418931932079644E-2</v>
      </c>
      <c r="H11" s="6">
        <f t="shared" si="3"/>
        <v>0.43240563711587526</v>
      </c>
      <c r="J11" s="6">
        <f t="shared" si="0"/>
        <v>0.25296865366366661</v>
      </c>
      <c r="K11" s="12">
        <v>1</v>
      </c>
      <c r="L11" s="13">
        <f t="shared" si="1"/>
        <v>0.3567116304932394</v>
      </c>
      <c r="M11" s="12">
        <v>1</v>
      </c>
      <c r="N11" s="13">
        <f t="shared" si="4"/>
        <v>1.6558548653106104</v>
      </c>
      <c r="O11" s="12"/>
      <c r="P11" s="13">
        <f t="shared" si="5"/>
        <v>0.61413629289648697</v>
      </c>
      <c r="Q11" s="2"/>
    </row>
    <row r="12" spans="1:17" x14ac:dyDescent="0.25">
      <c r="A12" s="2">
        <v>10</v>
      </c>
      <c r="B12" s="2">
        <v>93</v>
      </c>
      <c r="C12" s="2">
        <v>20.8</v>
      </c>
      <c r="D12" s="2" t="s">
        <v>5</v>
      </c>
      <c r="E12" s="2" t="s">
        <v>6</v>
      </c>
      <c r="G12" s="6">
        <f t="shared" si="2"/>
        <v>1.240960027700811</v>
      </c>
      <c r="H12" s="6">
        <f t="shared" si="3"/>
        <v>0.76185755110892428</v>
      </c>
      <c r="J12" s="6">
        <f t="shared" si="0"/>
        <v>1.4889282097398187</v>
      </c>
      <c r="K12" s="12"/>
      <c r="L12" s="13">
        <f t="shared" si="1"/>
        <v>1.8987046402550198</v>
      </c>
      <c r="M12" s="12"/>
      <c r="N12" s="13">
        <f t="shared" si="4"/>
        <v>1.7836342321219227</v>
      </c>
      <c r="O12" s="12"/>
      <c r="P12" s="13">
        <f t="shared" si="5"/>
        <v>1.5687078682415991</v>
      </c>
      <c r="Q12" s="2"/>
    </row>
    <row r="13" spans="1:17" x14ac:dyDescent="0.25">
      <c r="A13" s="2">
        <v>11</v>
      </c>
      <c r="B13" s="2">
        <v>51</v>
      </c>
      <c r="C13" s="2">
        <v>22</v>
      </c>
      <c r="D13" s="2" t="s">
        <v>5</v>
      </c>
      <c r="E13" s="2" t="s">
        <v>6</v>
      </c>
      <c r="G13" s="6">
        <f t="shared" si="2"/>
        <v>-0.88098688989446894</v>
      </c>
      <c r="H13" s="6">
        <f t="shared" si="3"/>
        <v>1.2560354220984971</v>
      </c>
      <c r="J13" s="6">
        <f t="shared" si="0"/>
        <v>1.221285692183752</v>
      </c>
      <c r="K13" s="12"/>
      <c r="L13" s="13">
        <f t="shared" si="1"/>
        <v>1.7057758903089786</v>
      </c>
      <c r="M13" s="12"/>
      <c r="N13" s="13">
        <f t="shared" si="4"/>
        <v>1.335468479362071</v>
      </c>
      <c r="O13" s="12">
        <v>5</v>
      </c>
      <c r="P13" s="13">
        <f t="shared" si="5"/>
        <v>6.3159063183512831E-2</v>
      </c>
      <c r="Q13" s="2">
        <v>1</v>
      </c>
    </row>
    <row r="14" spans="1:17" ht="15.75" thickBot="1" x14ac:dyDescent="0.3">
      <c r="A14" s="9">
        <v>12</v>
      </c>
      <c r="B14" s="9">
        <v>81</v>
      </c>
      <c r="C14" s="9">
        <v>20</v>
      </c>
      <c r="D14" s="9" t="s">
        <v>7</v>
      </c>
      <c r="E14" s="9" t="s">
        <v>6</v>
      </c>
      <c r="G14" s="10">
        <f t="shared" si="2"/>
        <v>0.63468947981644541</v>
      </c>
      <c r="H14" s="10">
        <f t="shared" si="3"/>
        <v>0.43240563711587526</v>
      </c>
      <c r="J14" s="6">
        <f t="shared" si="0"/>
        <v>0.81507523326501741</v>
      </c>
      <c r="K14" s="15"/>
      <c r="L14" s="13">
        <f t="shared" si="1"/>
        <v>0.96298217837760514</v>
      </c>
      <c r="M14" s="12"/>
      <c r="N14" s="13">
        <f t="shared" si="4"/>
        <v>1.9296640908374063</v>
      </c>
      <c r="O14" s="12"/>
      <c r="P14" s="14">
        <f t="shared" si="5"/>
        <v>1.5212480194239459</v>
      </c>
      <c r="Q14" s="9"/>
    </row>
    <row r="15" spans="1:17" x14ac:dyDescent="0.25">
      <c r="A15" s="2">
        <v>13</v>
      </c>
      <c r="B15" s="2">
        <v>75</v>
      </c>
      <c r="C15" s="2">
        <v>19.600000000000001</v>
      </c>
      <c r="D15" s="2" t="s">
        <v>5</v>
      </c>
      <c r="E15" s="2" t="s">
        <v>8</v>
      </c>
      <c r="G15" s="6">
        <f t="shared" si="2"/>
        <v>0.33155420587426254</v>
      </c>
      <c r="H15" s="6">
        <f t="shared" si="3"/>
        <v>0.2676796801193515</v>
      </c>
      <c r="J15" s="16">
        <f t="shared" si="0"/>
        <v>0.49512094743889856</v>
      </c>
      <c r="K15" s="12">
        <v>2</v>
      </c>
      <c r="L15" s="17">
        <f t="shared" si="1"/>
        <v>0.49512094743889856</v>
      </c>
      <c r="M15" s="18">
        <v>2</v>
      </c>
      <c r="N15" s="17">
        <f t="shared" si="4"/>
        <v>2.9473684210526279</v>
      </c>
      <c r="O15" s="18"/>
      <c r="P15" s="13">
        <f t="shared" si="5"/>
        <v>1.4400986539008085</v>
      </c>
      <c r="Q15" s="2"/>
    </row>
    <row r="16" spans="1:17" x14ac:dyDescent="0.25">
      <c r="A16" s="2">
        <v>14</v>
      </c>
      <c r="B16" s="2">
        <v>52.8</v>
      </c>
      <c r="C16" s="2">
        <v>20.8</v>
      </c>
      <c r="D16" s="2" t="s">
        <v>5</v>
      </c>
      <c r="E16" s="2" t="s">
        <v>8</v>
      </c>
      <c r="G16" s="6">
        <f t="shared" si="2"/>
        <v>-0.79004630771181428</v>
      </c>
      <c r="H16" s="6">
        <f t="shared" si="3"/>
        <v>0.76185755110892428</v>
      </c>
      <c r="J16" s="6">
        <f t="shared" si="0"/>
        <v>0.79792757501902611</v>
      </c>
      <c r="K16" s="12"/>
      <c r="L16" s="13">
        <f t="shared" si="1"/>
        <v>1.120657437136751</v>
      </c>
      <c r="M16" s="12"/>
      <c r="N16" s="13">
        <f t="shared" si="4"/>
        <v>1.1369536423841067</v>
      </c>
      <c r="O16" s="12">
        <v>3</v>
      </c>
      <c r="P16" s="13">
        <f t="shared" si="5"/>
        <v>0.25505232435794123</v>
      </c>
      <c r="Q16" s="2">
        <v>3</v>
      </c>
    </row>
    <row r="17" spans="1:18" x14ac:dyDescent="0.25">
      <c r="A17" s="2">
        <v>15</v>
      </c>
      <c r="B17" s="2">
        <v>64.8</v>
      </c>
      <c r="C17" s="2">
        <v>17.2</v>
      </c>
      <c r="D17" s="2" t="s">
        <v>7</v>
      </c>
      <c r="E17" s="2" t="s">
        <v>8</v>
      </c>
      <c r="G17" s="6">
        <f t="shared" si="2"/>
        <v>-0.18377575982744851</v>
      </c>
      <c r="H17" s="6">
        <f t="shared" si="3"/>
        <v>-0.72067606185979549</v>
      </c>
      <c r="J17" s="6">
        <f t="shared" si="0"/>
        <v>0.98856232839527969</v>
      </c>
      <c r="K17" s="12"/>
      <c r="L17" s="13">
        <f t="shared" si="1"/>
        <v>1.0085647602419594</v>
      </c>
      <c r="M17" s="12"/>
      <c r="N17" s="13">
        <f t="shared" si="4"/>
        <v>2.2399999999999931</v>
      </c>
      <c r="O17" s="12"/>
      <c r="P17" s="13">
        <f t="shared" si="5"/>
        <v>2.3434014639901388</v>
      </c>
      <c r="Q17" s="2"/>
    </row>
    <row r="18" spans="1:18" x14ac:dyDescent="0.25">
      <c r="A18" s="2">
        <v>16</v>
      </c>
      <c r="B18" s="2">
        <v>43.2</v>
      </c>
      <c r="C18" s="2">
        <v>20.399999999999999</v>
      </c>
      <c r="D18" s="2" t="s">
        <v>5</v>
      </c>
      <c r="E18" s="2" t="s">
        <v>8</v>
      </c>
      <c r="G18" s="6">
        <f t="shared" si="2"/>
        <v>-1.2750627460193065</v>
      </c>
      <c r="H18" s="6">
        <f t="shared" si="3"/>
        <v>0.59713159411239902</v>
      </c>
      <c r="J18" s="6">
        <f t="shared" si="0"/>
        <v>1.159293721001015</v>
      </c>
      <c r="K18" s="12"/>
      <c r="L18" s="13">
        <f t="shared" si="1"/>
        <v>1.4409479184477179</v>
      </c>
      <c r="M18" s="12"/>
      <c r="N18" s="13">
        <f t="shared" si="4"/>
        <v>1.1535599314352605</v>
      </c>
      <c r="O18" s="12">
        <v>4</v>
      </c>
      <c r="P18" s="13">
        <f t="shared" si="5"/>
        <v>0.58430826244140255</v>
      </c>
      <c r="Q18" s="2">
        <v>5</v>
      </c>
    </row>
    <row r="19" spans="1:18" x14ac:dyDescent="0.25">
      <c r="A19" s="2">
        <v>17</v>
      </c>
      <c r="B19" s="2">
        <v>84</v>
      </c>
      <c r="C19" s="2">
        <v>17.600000000000001</v>
      </c>
      <c r="D19" s="2" t="s">
        <v>7</v>
      </c>
      <c r="E19" s="2" t="s">
        <v>8</v>
      </c>
      <c r="G19" s="6">
        <f t="shared" si="2"/>
        <v>0.78625711678753685</v>
      </c>
      <c r="H19" s="6">
        <f t="shared" si="3"/>
        <v>-0.55595010486327023</v>
      </c>
      <c r="J19" s="6">
        <f t="shared" si="0"/>
        <v>1.2571918646752087</v>
      </c>
      <c r="K19" s="12"/>
      <c r="L19" s="13">
        <f t="shared" si="1"/>
        <v>1.7734536433347947</v>
      </c>
      <c r="M19" s="12"/>
      <c r="N19" s="13">
        <f t="shared" si="4"/>
        <v>4.3824978267168824</v>
      </c>
      <c r="O19" s="12"/>
      <c r="P19" s="13">
        <f t="shared" si="5"/>
        <v>2.734768908960421</v>
      </c>
      <c r="Q19" s="2"/>
    </row>
    <row r="20" spans="1:18" x14ac:dyDescent="0.25">
      <c r="A20" s="2">
        <v>18</v>
      </c>
      <c r="B20" s="2">
        <v>49.2</v>
      </c>
      <c r="C20" s="2">
        <v>17.600000000000001</v>
      </c>
      <c r="D20" s="2" t="s">
        <v>5</v>
      </c>
      <c r="E20" s="2" t="s">
        <v>8</v>
      </c>
      <c r="G20" s="6">
        <f t="shared" si="2"/>
        <v>-0.97192747207712371</v>
      </c>
      <c r="H20" s="6">
        <f t="shared" si="3"/>
        <v>-0.55595010486327023</v>
      </c>
      <c r="J20" s="6">
        <f t="shared" si="0"/>
        <v>1.1540420674070779</v>
      </c>
      <c r="K20" s="12"/>
      <c r="L20" s="13">
        <f t="shared" si="1"/>
        <v>1.6319905154951093</v>
      </c>
      <c r="M20" s="12"/>
      <c r="N20" s="13">
        <f t="shared" si="4"/>
        <v>3.5690449706022456</v>
      </c>
      <c r="O20" s="12"/>
      <c r="P20" s="13">
        <f t="shared" si="5"/>
        <v>1.5418711632673916</v>
      </c>
      <c r="Q20" s="2"/>
    </row>
    <row r="21" spans="1:18" x14ac:dyDescent="0.25">
      <c r="A21" s="2">
        <v>19</v>
      </c>
      <c r="B21" s="2">
        <v>59.4</v>
      </c>
      <c r="C21" s="2">
        <v>16</v>
      </c>
      <c r="D21" s="2" t="s">
        <v>7</v>
      </c>
      <c r="E21" s="2" t="s">
        <v>8</v>
      </c>
      <c r="G21" s="6">
        <f t="shared" si="2"/>
        <v>-0.45659750637541302</v>
      </c>
      <c r="H21" s="6">
        <f t="shared" si="3"/>
        <v>-1.2148539328493682</v>
      </c>
      <c r="J21" s="6">
        <f t="shared" si="0"/>
        <v>1.5112157168014348</v>
      </c>
      <c r="K21" s="12"/>
      <c r="L21" s="13">
        <f t="shared" si="1"/>
        <v>1.7755643777794967</v>
      </c>
      <c r="M21" s="12"/>
      <c r="N21" s="13">
        <f t="shared" si="4"/>
        <v>2.0377224829540408</v>
      </c>
      <c r="O21" s="12"/>
      <c r="P21" s="13">
        <f t="shared" si="5"/>
        <v>2.2335730151263808</v>
      </c>
      <c r="Q21" s="2"/>
    </row>
    <row r="22" spans="1:18" x14ac:dyDescent="0.25">
      <c r="A22" s="2">
        <v>20</v>
      </c>
      <c r="B22" s="2">
        <v>66</v>
      </c>
      <c r="C22" s="2">
        <v>18.399999999999999</v>
      </c>
      <c r="D22" s="2" t="s">
        <v>5</v>
      </c>
      <c r="E22" s="2" t="s">
        <v>8</v>
      </c>
      <c r="G22" s="6">
        <f t="shared" si="2"/>
        <v>-0.12314870503901179</v>
      </c>
      <c r="H22" s="6">
        <f t="shared" si="3"/>
        <v>-0.22649819087022274</v>
      </c>
      <c r="J22" s="6">
        <f t="shared" si="0"/>
        <v>0.49582798010234858</v>
      </c>
      <c r="K22" s="12">
        <v>3</v>
      </c>
      <c r="L22" s="13">
        <f t="shared" si="1"/>
        <v>0.53459590751519848</v>
      </c>
      <c r="M22" s="12">
        <v>3</v>
      </c>
      <c r="N22" s="13">
        <f t="shared" si="4"/>
        <v>12.140969162996301</v>
      </c>
      <c r="O22" s="12"/>
      <c r="P22" s="13">
        <f t="shared" si="5"/>
        <v>2.0950857487928665</v>
      </c>
      <c r="Q22" s="2"/>
    </row>
    <row r="23" spans="1:18" x14ac:dyDescent="0.25">
      <c r="A23" s="2">
        <v>21</v>
      </c>
      <c r="B23" s="2">
        <v>47.4</v>
      </c>
      <c r="C23" s="2">
        <v>16.399999999999999</v>
      </c>
      <c r="D23" s="2" t="s">
        <v>7</v>
      </c>
      <c r="E23" s="2" t="s">
        <v>8</v>
      </c>
      <c r="G23" s="6">
        <f t="shared" si="2"/>
        <v>-1.0628680542597788</v>
      </c>
      <c r="H23" s="6">
        <f t="shared" si="3"/>
        <v>-1.0501279758528446</v>
      </c>
      <c r="J23" s="6">
        <f t="shared" si="0"/>
        <v>1.5954183994031601</v>
      </c>
      <c r="K23" s="12"/>
      <c r="L23" s="13">
        <f t="shared" si="1"/>
        <v>2.2171089686673389</v>
      </c>
      <c r="M23" s="12"/>
      <c r="N23" s="13">
        <f t="shared" si="4"/>
        <v>2.4174752019079593</v>
      </c>
      <c r="O23" s="12"/>
      <c r="P23" s="13">
        <f t="shared" si="5"/>
        <v>1.8016573469994004</v>
      </c>
      <c r="Q23" s="2"/>
    </row>
    <row r="24" spans="1:18" x14ac:dyDescent="0.25">
      <c r="A24" s="2">
        <v>22</v>
      </c>
      <c r="B24" s="2">
        <v>33</v>
      </c>
      <c r="C24" s="2">
        <v>18.8</v>
      </c>
      <c r="D24" s="2" t="s">
        <v>5</v>
      </c>
      <c r="E24" s="2" t="s">
        <v>8</v>
      </c>
      <c r="G24" s="6">
        <f t="shared" si="2"/>
        <v>-1.7903927117210177</v>
      </c>
      <c r="H24" s="6">
        <f t="shared" si="3"/>
        <v>-6.1772233873697506E-2</v>
      </c>
      <c r="J24" s="6">
        <f t="shared" si="0"/>
        <v>1.659849782603515</v>
      </c>
      <c r="K24" s="12"/>
      <c r="L24" s="13">
        <f t="shared" si="1"/>
        <v>1.9562778841494306</v>
      </c>
      <c r="M24" s="12"/>
      <c r="N24" s="13">
        <f t="shared" si="4"/>
        <v>2.4325791855203747</v>
      </c>
      <c r="O24" s="12"/>
      <c r="P24" s="13">
        <f t="shared" si="5"/>
        <v>1.056776878973406</v>
      </c>
      <c r="Q24" s="2"/>
    </row>
    <row r="25" spans="1:18" x14ac:dyDescent="0.25">
      <c r="A25" s="2">
        <v>23</v>
      </c>
      <c r="B25" s="2">
        <v>51</v>
      </c>
      <c r="C25" s="2">
        <v>14</v>
      </c>
      <c r="D25" s="2" t="s">
        <v>5</v>
      </c>
      <c r="E25" s="2" t="s">
        <v>8</v>
      </c>
      <c r="G25" s="6">
        <f t="shared" si="2"/>
        <v>-0.88098688989446894</v>
      </c>
      <c r="H25" s="6">
        <f t="shared" si="3"/>
        <v>-2.0384837178319901</v>
      </c>
      <c r="J25" s="6">
        <f t="shared" si="0"/>
        <v>2.4151772786443813</v>
      </c>
      <c r="K25" s="12"/>
      <c r="L25" s="13">
        <f t="shared" si="1"/>
        <v>3.0235835462811749</v>
      </c>
      <c r="M25" s="12"/>
      <c r="N25" s="13">
        <f t="shared" si="4"/>
        <v>1.9891454121087702</v>
      </c>
      <c r="O25" s="12"/>
      <c r="P25" s="13">
        <f t="shared" si="5"/>
        <v>2.1851504764833241</v>
      </c>
      <c r="Q25" s="2"/>
    </row>
    <row r="26" spans="1:18" x14ac:dyDescent="0.25">
      <c r="A26" s="2">
        <v>24</v>
      </c>
      <c r="B26" s="2">
        <v>63</v>
      </c>
      <c r="C26" s="2">
        <v>14.8</v>
      </c>
      <c r="D26" s="2" t="s">
        <v>5</v>
      </c>
      <c r="E26" s="2" t="s">
        <v>8</v>
      </c>
      <c r="G26" s="6">
        <f t="shared" si="2"/>
        <v>-0.27471634201010325</v>
      </c>
      <c r="H26" s="6">
        <f t="shared" si="3"/>
        <v>-1.7090318038389409</v>
      </c>
      <c r="J26" s="6">
        <f t="shared" si="0"/>
        <v>1.9798339638696427</v>
      </c>
      <c r="K26" s="2"/>
      <c r="L26" s="13">
        <f t="shared" si="1"/>
        <v>2.0878610844037597</v>
      </c>
      <c r="M26" s="2"/>
      <c r="N26" s="13">
        <f t="shared" si="4"/>
        <v>1.6250308769040751</v>
      </c>
      <c r="O26" s="2"/>
      <c r="P26" s="13">
        <f t="shared" si="5"/>
        <v>2.4337043729262429</v>
      </c>
      <c r="Q26" s="2"/>
    </row>
    <row r="28" spans="1:18" ht="15.75" thickBot="1" x14ac:dyDescent="0.3">
      <c r="A28" s="1" t="s">
        <v>9</v>
      </c>
      <c r="B28" s="3">
        <f>AVERAGE(B3:B26)</f>
        <v>68.4375</v>
      </c>
      <c r="C28" s="3">
        <f>AVERAGE(C3:C26)</f>
        <v>18.950000000000003</v>
      </c>
    </row>
    <row r="29" spans="1:18" x14ac:dyDescent="0.25">
      <c r="A29" s="1" t="s">
        <v>10</v>
      </c>
      <c r="B29" s="3">
        <f>_xlfn.STDEV.S(B3:B26)</f>
        <v>19.793143575710634</v>
      </c>
      <c r="C29" s="3">
        <f>_xlfn.STDEV.S(C3:C26)</f>
        <v>2.4282754660726593</v>
      </c>
      <c r="J29" s="32" t="s">
        <v>22</v>
      </c>
      <c r="K29" s="21">
        <f>COUNT(K3:K14)</f>
        <v>3</v>
      </c>
      <c r="L29" s="27"/>
      <c r="M29" s="21">
        <f>COUNT(M3:M14)</f>
        <v>3</v>
      </c>
      <c r="N29" s="27"/>
      <c r="O29" s="21">
        <f>COUNT(O3:O14)</f>
        <v>3</v>
      </c>
      <c r="P29" s="27"/>
      <c r="Q29" s="22">
        <f>COUNT(Q3:Q14)</f>
        <v>3</v>
      </c>
    </row>
    <row r="30" spans="1:18" x14ac:dyDescent="0.25">
      <c r="J30" s="33" t="s">
        <v>23</v>
      </c>
      <c r="K30" s="23">
        <f>COUNT(K15:K26)</f>
        <v>2</v>
      </c>
      <c r="L30" s="28"/>
      <c r="M30" s="23">
        <f>COUNT(M15:M26)</f>
        <v>2</v>
      </c>
      <c r="N30" s="28"/>
      <c r="O30" s="23">
        <f>COUNT(O15:O26)</f>
        <v>2</v>
      </c>
      <c r="P30" s="28"/>
      <c r="Q30" s="24">
        <f>COUNT(Q15:Q26)</f>
        <v>2</v>
      </c>
    </row>
    <row r="31" spans="1:18" ht="15.75" thickBot="1" x14ac:dyDescent="0.3">
      <c r="A31" s="1" t="s">
        <v>14</v>
      </c>
      <c r="B31" s="2">
        <v>65.2</v>
      </c>
      <c r="C31" s="2">
        <v>19.600000000000001</v>
      </c>
      <c r="D31" s="2" t="s">
        <v>5</v>
      </c>
      <c r="F31" s="4" t="s">
        <v>15</v>
      </c>
      <c r="G31" s="6">
        <f>(B31-$B$28)/$B$29</f>
        <v>-0.16356674156463602</v>
      </c>
      <c r="H31" s="6">
        <f>(C31-$C$28)/$C$29</f>
        <v>0.2676796801193515</v>
      </c>
      <c r="I31" s="19"/>
      <c r="J31" s="34" t="s">
        <v>24</v>
      </c>
      <c r="K31" s="25" t="s">
        <v>21</v>
      </c>
      <c r="L31" s="29"/>
      <c r="M31" s="26" t="s">
        <v>21</v>
      </c>
      <c r="N31" s="30"/>
      <c r="O31" s="25" t="s">
        <v>21</v>
      </c>
      <c r="P31" s="31"/>
      <c r="Q31" s="25" t="s">
        <v>21</v>
      </c>
      <c r="R31" s="20"/>
    </row>
    <row r="32" spans="1:18" x14ac:dyDescent="0.25">
      <c r="J32" s="3"/>
    </row>
  </sheetData>
  <mergeCells count="6">
    <mergeCell ref="J1:K1"/>
    <mergeCell ref="L1:M1"/>
    <mergeCell ref="N1:O1"/>
    <mergeCell ref="P1:Q1"/>
    <mergeCell ref="A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Q3)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2022-10-30T14:50:40Z</dcterms:created>
  <dcterms:modified xsi:type="dcterms:W3CDTF">2022-10-31T22:14:58Z</dcterms:modified>
</cp:coreProperties>
</file>