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OPMA 419\Assignment #2\"/>
    </mc:Choice>
  </mc:AlternateContent>
  <xr:revisionPtr revIDLastSave="0" documentId="13_ncr:1_{14BA2239-BC3E-4F8D-A18C-C48E654D7529}" xr6:coauthVersionLast="47" xr6:coauthVersionMax="47" xr10:uidLastSave="{00000000-0000-0000-0000-000000000000}"/>
  <bookViews>
    <workbookView xWindow="-120" yWindow="-120" windowWidth="29040" windowHeight="15840" xr2:uid="{054A7539-0D05-4288-AE7D-92DB71AD70CA}"/>
  </bookViews>
  <sheets>
    <sheet name="Q3) c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4" l="1"/>
  <c r="J27" i="4"/>
  <c r="I27" i="4"/>
  <c r="J26" i="4"/>
  <c r="I26" i="4"/>
  <c r="M26" i="4" s="1" a="1"/>
  <c r="I10" i="4"/>
  <c r="J9" i="4"/>
  <c r="I9" i="4"/>
  <c r="M4" i="4" a="1"/>
  <c r="M4" i="4" s="1"/>
  <c r="I5" i="4"/>
  <c r="J4" i="4"/>
  <c r="J5" i="4"/>
  <c r="I4" i="4"/>
  <c r="C16" i="4"/>
  <c r="C20" i="4" s="1"/>
  <c r="B16" i="4"/>
  <c r="B20" i="4" s="1"/>
  <c r="C38" i="4"/>
  <c r="B38" i="4"/>
  <c r="B42" i="4" s="1"/>
  <c r="J31" i="4" l="1"/>
  <c r="M26" i="4"/>
  <c r="I31" i="4" s="1"/>
  <c r="I32" i="4" s="1"/>
  <c r="I33" i="4" s="1"/>
  <c r="C4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<sst xmlns="http://schemas.openxmlformats.org/spreadsheetml/2006/main" count="94" uniqueCount="23">
  <si>
    <t>Instance</t>
  </si>
  <si>
    <t>Income</t>
  </si>
  <si>
    <t>Lot size</t>
  </si>
  <si>
    <t>Lot Size</t>
  </si>
  <si>
    <t>Gated</t>
  </si>
  <si>
    <t>Ownership</t>
  </si>
  <si>
    <t>No</t>
  </si>
  <si>
    <t>owner</t>
  </si>
  <si>
    <t xml:space="preserve"> Yes</t>
  </si>
  <si>
    <t>non-owner</t>
  </si>
  <si>
    <t>Average:</t>
  </si>
  <si>
    <t>Difference:</t>
  </si>
  <si>
    <t>New Example:</t>
  </si>
  <si>
    <t>Ownership = owner</t>
  </si>
  <si>
    <t>Ownership = non-owner</t>
  </si>
  <si>
    <t>Calculation:</t>
  </si>
  <si>
    <t>Income:</t>
  </si>
  <si>
    <t>Lot size:</t>
  </si>
  <si>
    <t>Mahalanobis Distance:</t>
  </si>
  <si>
    <t>Inverse Matrix (owner)</t>
  </si>
  <si>
    <t>Covariance Matrix (owner)</t>
  </si>
  <si>
    <t>Covariance Matrix (non-owner)</t>
  </si>
  <si>
    <t>Inverse Matrix (non-owner)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</si>
</sst>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164" fontId="0" fillId="0" borderId="0" xfId="0" applyNumberFormat="1"/>
    <xf numFmtId="164" fontId="0" fillId="0" borderId="8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1" fillId="2" borderId="0" xfId="0" applyNumberFormat="1" applyFont="1" applyFill="1"/>
    <xf numFmtId="164" fontId="1" fillId="3" borderId="0" xfId="0" applyNumberFormat="1" applyFont="1" applyFill="1"/>
    <xf numFmtId="0" fontId="1" fillId="5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12</xdr:row>
      <xdr:rowOff>9525</xdr:rowOff>
    </xdr:from>
    <xdr:to>
      <xdr:col>18</xdr:col>
      <xdr:colOff>600075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2AE27C-56D0-0B8A-A2F7-F31D7155CEB7}"/>
            </a:ext>
          </a:extLst>
        </xdr:cNvPr>
        <xdr:cNvSpPr txBox="1"/>
      </xdr:nvSpPr>
      <xdr:spPr>
        <a:xfrm>
          <a:off x="9782175" y="2305050"/>
          <a:ext cx="30384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CA" sz="1100" b="0"/>
            <a:t>Mahalanobis Distance:</a:t>
          </a:r>
          <a:r>
            <a:rPr lang="en-CA" sz="1100" b="0" baseline="0"/>
            <a:t> </a:t>
          </a:r>
          <a:r>
            <a:rPr lang="en-CA" sz="1100" b="0" u="sng" baseline="0"/>
            <a:t>Owner</a:t>
          </a:r>
          <a:r>
            <a:rPr lang="en-CA" sz="1100" b="0" baseline="0"/>
            <a:t> = </a:t>
          </a:r>
          <a:r>
            <a:rPr lang="en-CA" sz="1100" baseline="0"/>
            <a:t>0.9662</a:t>
          </a:r>
        </a:p>
        <a:p>
          <a:pPr algn="l"/>
          <a:endParaRPr lang="en-CA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Mahalanobis Distance: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Non-owner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1.1259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0.9662 &lt; 1.1259,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therefore: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Classification = Owner</a:t>
          </a:r>
          <a:endParaRPr lang="en-CA" b="1">
            <a:effectLst/>
          </a:endParaRPr>
        </a:p>
        <a:p>
          <a:endParaRPr lang="en-CA" sz="1100" baseline="0"/>
        </a:p>
        <a:p>
          <a:endParaRPr lang="en-CA" sz="1100" baseline="0"/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018F-B15A-49BA-AE73-DEC5D47FC901}">
  <dimension ref="A1:N42"/>
  <sheetViews>
    <sheetView tabSelected="1" workbookViewId="0">
      <selection activeCell="I16" sqref="I16"/>
    </sheetView>
  </sheetViews>
  <sheetFormatPr defaultRowHeight="15" x14ac:dyDescent="0.25"/>
  <cols>
    <col min="1" max="1" width="13.85546875" bestFit="1" customWidth="1"/>
    <col min="5" max="5" width="10.85546875" bestFit="1" customWidth="1"/>
    <col min="8" max="8" width="21.42578125" bestFit="1" customWidth="1"/>
  </cols>
  <sheetData>
    <row r="1" spans="1:14" ht="15.75" x14ac:dyDescent="0.25">
      <c r="A1" s="16" t="s">
        <v>13</v>
      </c>
      <c r="B1" s="16"/>
      <c r="C1" s="16"/>
      <c r="D1" s="16"/>
      <c r="E1" s="16"/>
    </row>
    <row r="2" spans="1:14" x14ac:dyDescent="0.25">
      <c r="A2" s="15" t="s">
        <v>0</v>
      </c>
      <c r="B2" s="15" t="s">
        <v>1</v>
      </c>
      <c r="C2" s="15" t="s">
        <v>3</v>
      </c>
      <c r="D2" s="15" t="s">
        <v>4</v>
      </c>
      <c r="E2" s="15" t="s">
        <v>5</v>
      </c>
      <c r="H2" s="17" t="s">
        <v>20</v>
      </c>
      <c r="I2" s="17"/>
      <c r="J2" s="17"/>
      <c r="L2" s="18" t="s">
        <v>19</v>
      </c>
      <c r="M2" s="18"/>
      <c r="N2" s="18"/>
    </row>
    <row r="3" spans="1:14" x14ac:dyDescent="0.25">
      <c r="A3" s="4">
        <v>1</v>
      </c>
      <c r="B3" s="4">
        <v>60</v>
      </c>
      <c r="C3" s="4">
        <v>18.399999999999999</v>
      </c>
      <c r="D3" s="4" t="s">
        <v>6</v>
      </c>
      <c r="E3" s="4" t="s">
        <v>7</v>
      </c>
      <c r="H3" s="5"/>
      <c r="I3" s="6" t="s">
        <v>1</v>
      </c>
      <c r="J3" s="7" t="s">
        <v>2</v>
      </c>
      <c r="L3" s="5"/>
      <c r="M3" s="6" t="s">
        <v>1</v>
      </c>
      <c r="N3" s="7" t="s">
        <v>2</v>
      </c>
    </row>
    <row r="4" spans="1:14" x14ac:dyDescent="0.25">
      <c r="A4" s="4">
        <v>2</v>
      </c>
      <c r="B4" s="4">
        <v>85.5</v>
      </c>
      <c r="C4" s="4">
        <v>16.8</v>
      </c>
      <c r="D4" s="4" t="s">
        <v>8</v>
      </c>
      <c r="E4" s="4" t="s">
        <v>7</v>
      </c>
      <c r="H4" s="8" t="s">
        <v>1</v>
      </c>
      <c r="I4" s="9">
        <f>_xlfn.COVARIANCE.S(B3:B14,B3:B14)</f>
        <v>352.64386363636362</v>
      </c>
      <c r="J4" s="10">
        <f>_xlfn.COVARIANCE.S(B3:B14,C3:C14)</f>
        <v>-11.818181818181815</v>
      </c>
      <c r="L4" s="8" t="s">
        <v>1</v>
      </c>
      <c r="M4" s="9" cm="1">
        <f t="array" ref="M4:N5">MINVERSE(I4:J5)</f>
        <v>3.1403929254406751E-3</v>
      </c>
      <c r="N4" s="10">
        <v>9.0911018476979109E-3</v>
      </c>
    </row>
    <row r="5" spans="1:14" x14ac:dyDescent="0.25">
      <c r="A5" s="4">
        <v>3</v>
      </c>
      <c r="B5" s="4">
        <v>64.8</v>
      </c>
      <c r="C5" s="4">
        <v>21.6</v>
      </c>
      <c r="D5" s="4" t="s">
        <v>8</v>
      </c>
      <c r="E5" s="4" t="s">
        <v>7</v>
      </c>
      <c r="H5" s="3" t="s">
        <v>2</v>
      </c>
      <c r="I5" s="11">
        <f>_xlfn.COVARIANCE.S(C3:C14,B3:B14)</f>
        <v>-11.818181818181815</v>
      </c>
      <c r="J5" s="12">
        <f>_xlfn.COVARIANCE.S(C3:C14,C3:C14)</f>
        <v>4.0824242424242438</v>
      </c>
      <c r="L5" s="3" t="s">
        <v>2</v>
      </c>
      <c r="M5" s="11">
        <v>9.0911018476979109E-3</v>
      </c>
      <c r="N5" s="12">
        <v>0.27127026217786648</v>
      </c>
    </row>
    <row r="6" spans="1:14" x14ac:dyDescent="0.25">
      <c r="A6" s="4">
        <v>4</v>
      </c>
      <c r="B6" s="4">
        <v>61.5</v>
      </c>
      <c r="C6" s="4">
        <v>20.8</v>
      </c>
      <c r="D6" s="4" t="s">
        <v>6</v>
      </c>
      <c r="E6" s="4" t="s">
        <v>7</v>
      </c>
    </row>
    <row r="7" spans="1:14" x14ac:dyDescent="0.25">
      <c r="A7" s="4">
        <v>5</v>
      </c>
      <c r="B7" s="4">
        <v>87</v>
      </c>
      <c r="C7" s="4">
        <v>23.6</v>
      </c>
      <c r="D7" s="4" t="s">
        <v>8</v>
      </c>
      <c r="E7" s="4" t="s">
        <v>7</v>
      </c>
    </row>
    <row r="8" spans="1:14" x14ac:dyDescent="0.25">
      <c r="A8" s="4">
        <v>6</v>
      </c>
      <c r="B8" s="4">
        <v>110.1</v>
      </c>
      <c r="C8" s="4">
        <v>19.2</v>
      </c>
      <c r="D8" s="4" t="s">
        <v>6</v>
      </c>
      <c r="E8" s="4" t="s">
        <v>7</v>
      </c>
      <c r="I8" s="2" t="s">
        <v>16</v>
      </c>
      <c r="J8" s="2" t="s">
        <v>17</v>
      </c>
    </row>
    <row r="9" spans="1:14" x14ac:dyDescent="0.25">
      <c r="A9" s="4">
        <v>7</v>
      </c>
      <c r="B9" s="4">
        <v>108</v>
      </c>
      <c r="C9" s="4">
        <v>17.600000000000001</v>
      </c>
      <c r="D9" s="4" t="s">
        <v>8</v>
      </c>
      <c r="E9" s="4" t="s">
        <v>7</v>
      </c>
      <c r="H9" s="1" t="s">
        <v>15</v>
      </c>
      <c r="I9" s="9">
        <f>B20*M4+C20*M5</f>
        <v>-5.0889843575797566E-2</v>
      </c>
      <c r="J9" s="9">
        <f>B20*N4+C20*N5</f>
        <v>-0.31062232032779891</v>
      </c>
    </row>
    <row r="10" spans="1:14" x14ac:dyDescent="0.25">
      <c r="A10" s="4">
        <v>8</v>
      </c>
      <c r="B10" s="4">
        <v>82.8</v>
      </c>
      <c r="C10" s="4">
        <v>22.4</v>
      </c>
      <c r="D10" s="4" t="s">
        <v>8</v>
      </c>
      <c r="E10" s="4" t="s">
        <v>7</v>
      </c>
      <c r="I10" s="9">
        <f>SUMPRODUCT(B20:C20,I9:J9)</f>
        <v>0.9335340639297095</v>
      </c>
      <c r="J10" s="9"/>
    </row>
    <row r="11" spans="1:14" x14ac:dyDescent="0.25">
      <c r="A11" s="4">
        <v>9</v>
      </c>
      <c r="B11" s="4">
        <v>69</v>
      </c>
      <c r="C11" s="4">
        <v>20</v>
      </c>
      <c r="D11" s="4" t="s">
        <v>6</v>
      </c>
      <c r="E11" s="4" t="s">
        <v>7</v>
      </c>
      <c r="H11" s="1" t="s">
        <v>18</v>
      </c>
      <c r="I11" s="13">
        <f>SQRT(I10)</f>
        <v>0.96619566544758906</v>
      </c>
      <c r="J11" s="9"/>
    </row>
    <row r="12" spans="1:14" x14ac:dyDescent="0.25">
      <c r="A12" s="4">
        <v>10</v>
      </c>
      <c r="B12" s="4">
        <v>93</v>
      </c>
      <c r="C12" s="4">
        <v>20.8</v>
      </c>
      <c r="D12" s="4" t="s">
        <v>6</v>
      </c>
      <c r="E12" s="4" t="s">
        <v>7</v>
      </c>
    </row>
    <row r="13" spans="1:14" x14ac:dyDescent="0.25">
      <c r="A13" s="4">
        <v>11</v>
      </c>
      <c r="B13" s="4">
        <v>51</v>
      </c>
      <c r="C13" s="4">
        <v>22</v>
      </c>
      <c r="D13" s="4" t="s">
        <v>6</v>
      </c>
      <c r="E13" s="4" t="s">
        <v>7</v>
      </c>
    </row>
    <row r="14" spans="1:14" x14ac:dyDescent="0.25">
      <c r="A14" s="4">
        <v>12</v>
      </c>
      <c r="B14" s="4">
        <v>81</v>
      </c>
      <c r="C14" s="4">
        <v>20</v>
      </c>
      <c r="D14" s="4" t="s">
        <v>8</v>
      </c>
      <c r="E14" s="4" t="s">
        <v>7</v>
      </c>
    </row>
    <row r="15" spans="1:14" x14ac:dyDescent="0.25">
      <c r="A15" s="4"/>
      <c r="B15" s="4"/>
      <c r="C15" s="4"/>
      <c r="D15" s="4"/>
      <c r="E15" s="4"/>
    </row>
    <row r="16" spans="1:14" x14ac:dyDescent="0.25">
      <c r="A16" s="1" t="s">
        <v>10</v>
      </c>
      <c r="B16" s="9">
        <f>AVERAGE(B3:B14)</f>
        <v>79.474999999999994</v>
      </c>
      <c r="C16" s="9">
        <f>AVERAGE(C3:C14)</f>
        <v>20.266666666666669</v>
      </c>
      <c r="D16" s="4"/>
      <c r="E16" s="4"/>
    </row>
    <row r="17" spans="1:14" x14ac:dyDescent="0.25">
      <c r="B17" s="9"/>
      <c r="C17" s="9"/>
      <c r="D17" s="4"/>
      <c r="E17" s="4"/>
    </row>
    <row r="18" spans="1:14" x14ac:dyDescent="0.25">
      <c r="A18" s="1" t="s">
        <v>12</v>
      </c>
      <c r="B18" s="9">
        <v>65.2</v>
      </c>
      <c r="C18" s="9">
        <v>19.600000000000001</v>
      </c>
      <c r="D18" s="4"/>
      <c r="E18" s="4"/>
    </row>
    <row r="19" spans="1:14" x14ac:dyDescent="0.25">
      <c r="B19" s="9"/>
      <c r="C19" s="9"/>
      <c r="D19" s="4"/>
      <c r="E19" s="4"/>
    </row>
    <row r="20" spans="1:14" x14ac:dyDescent="0.25">
      <c r="A20" s="1" t="s">
        <v>11</v>
      </c>
      <c r="B20" s="9">
        <f>B18-B16</f>
        <v>-14.274999999999991</v>
      </c>
      <c r="C20" s="9">
        <f>C18-C16</f>
        <v>-0.66666666666666785</v>
      </c>
      <c r="D20" s="4"/>
      <c r="E20" s="4"/>
    </row>
    <row r="21" spans="1:14" x14ac:dyDescent="0.25">
      <c r="A21" s="1"/>
      <c r="D21" s="4"/>
      <c r="E21" s="4"/>
    </row>
    <row r="22" spans="1:14" x14ac:dyDescent="0.25">
      <c r="A22" s="4"/>
      <c r="B22" s="4"/>
      <c r="C22" s="4"/>
      <c r="D22" s="4"/>
      <c r="E22" s="4"/>
    </row>
    <row r="23" spans="1:14" ht="15.75" x14ac:dyDescent="0.25">
      <c r="A23" s="16" t="s">
        <v>14</v>
      </c>
      <c r="B23" s="16"/>
      <c r="C23" s="16"/>
      <c r="D23" s="16"/>
      <c r="E23" s="16"/>
    </row>
    <row r="24" spans="1:14" x14ac:dyDescent="0.25">
      <c r="A24" s="15" t="s">
        <v>0</v>
      </c>
      <c r="B24" s="15" t="s">
        <v>1</v>
      </c>
      <c r="C24" s="15" t="s">
        <v>3</v>
      </c>
      <c r="D24" s="15" t="s">
        <v>4</v>
      </c>
      <c r="E24" s="15" t="s">
        <v>5</v>
      </c>
      <c r="H24" s="17" t="s">
        <v>21</v>
      </c>
      <c r="I24" s="17"/>
      <c r="J24" s="17"/>
      <c r="L24" s="18" t="s">
        <v>22</v>
      </c>
      <c r="M24" s="18"/>
      <c r="N24" s="18"/>
    </row>
    <row r="25" spans="1:14" x14ac:dyDescent="0.25">
      <c r="A25" s="4">
        <v>13</v>
      </c>
      <c r="B25" s="4">
        <v>75</v>
      </c>
      <c r="C25" s="4">
        <v>19.600000000000001</v>
      </c>
      <c r="D25" s="4" t="s">
        <v>6</v>
      </c>
      <c r="E25" s="4" t="s">
        <v>9</v>
      </c>
      <c r="H25" s="5"/>
      <c r="I25" s="6" t="s">
        <v>1</v>
      </c>
      <c r="J25" s="7" t="s">
        <v>2</v>
      </c>
      <c r="L25" s="5"/>
      <c r="M25" s="6" t="s">
        <v>1</v>
      </c>
      <c r="N25" s="7" t="s">
        <v>2</v>
      </c>
    </row>
    <row r="26" spans="1:14" x14ac:dyDescent="0.25">
      <c r="A26" s="4">
        <v>14</v>
      </c>
      <c r="B26" s="4">
        <v>52.8</v>
      </c>
      <c r="C26" s="4">
        <v>20.8</v>
      </c>
      <c r="D26" s="4" t="s">
        <v>6</v>
      </c>
      <c r="E26" s="4" t="s">
        <v>9</v>
      </c>
      <c r="H26" s="8" t="s">
        <v>1</v>
      </c>
      <c r="I26" s="9">
        <f>_xlfn.COVARIANCE.S(B25:B36,B25:B36)</f>
        <v>200.70545454545456</v>
      </c>
      <c r="J26" s="10">
        <f>_xlfn.COVARIANCE.S(B25:B36,C25:C36)</f>
        <v>-2.5890909090909044</v>
      </c>
      <c r="L26" s="8" t="s">
        <v>1</v>
      </c>
      <c r="M26" s="9" cm="1">
        <f t="array" ref="M26:N27">MINVERSE(I26:J27)</f>
        <v>5.0199825365621212E-3</v>
      </c>
      <c r="N26" s="10">
        <v>2.9113990491709662E-3</v>
      </c>
    </row>
    <row r="27" spans="1:14" x14ac:dyDescent="0.25">
      <c r="A27" s="4">
        <v>15</v>
      </c>
      <c r="B27" s="4">
        <v>64.8</v>
      </c>
      <c r="C27" s="4">
        <v>17.2</v>
      </c>
      <c r="D27" s="4" t="s">
        <v>8</v>
      </c>
      <c r="E27" s="4" t="s">
        <v>9</v>
      </c>
      <c r="H27" s="3" t="s">
        <v>2</v>
      </c>
      <c r="I27" s="11">
        <f>_xlfn.COVARIANCE.S(C25:C36,B25:B36)</f>
        <v>-2.5890909090909044</v>
      </c>
      <c r="J27" s="12">
        <f>_xlfn.COVARIANCE.S(C25:C36,C25:C36)</f>
        <v>4.4642424242424248</v>
      </c>
      <c r="L27" s="3" t="s">
        <v>2</v>
      </c>
      <c r="M27" s="11">
        <v>2.9113990491709662E-3</v>
      </c>
      <c r="N27" s="12">
        <v>0.22569067292126774</v>
      </c>
    </row>
    <row r="28" spans="1:14" x14ac:dyDescent="0.25">
      <c r="A28" s="4">
        <v>16</v>
      </c>
      <c r="B28" s="4">
        <v>43.2</v>
      </c>
      <c r="C28" s="4">
        <v>20.399999999999999</v>
      </c>
      <c r="D28" s="4" t="s">
        <v>6</v>
      </c>
      <c r="E28" s="4" t="s">
        <v>9</v>
      </c>
    </row>
    <row r="29" spans="1:14" x14ac:dyDescent="0.25">
      <c r="A29" s="4">
        <v>17</v>
      </c>
      <c r="B29" s="4">
        <v>84</v>
      </c>
      <c r="C29" s="4">
        <v>17.600000000000001</v>
      </c>
      <c r="D29" s="4" t="s">
        <v>8</v>
      </c>
      <c r="E29" s="4" t="s">
        <v>9</v>
      </c>
    </row>
    <row r="30" spans="1:14" x14ac:dyDescent="0.25">
      <c r="A30" s="4">
        <v>18</v>
      </c>
      <c r="B30" s="4">
        <v>49.2</v>
      </c>
      <c r="C30" s="4">
        <v>17.600000000000001</v>
      </c>
      <c r="D30" s="4" t="s">
        <v>6</v>
      </c>
      <c r="E30" s="4" t="s">
        <v>9</v>
      </c>
      <c r="I30" s="2" t="s">
        <v>16</v>
      </c>
      <c r="J30" s="2" t="s">
        <v>17</v>
      </c>
    </row>
    <row r="31" spans="1:14" x14ac:dyDescent="0.25">
      <c r="A31" s="4">
        <v>19</v>
      </c>
      <c r="B31" s="4">
        <v>59.4</v>
      </c>
      <c r="C31" s="4">
        <v>16</v>
      </c>
      <c r="D31" s="4" t="s">
        <v>8</v>
      </c>
      <c r="E31" s="4" t="s">
        <v>9</v>
      </c>
      <c r="H31" s="1" t="s">
        <v>15</v>
      </c>
      <c r="I31" s="9">
        <f>B42*M26+C42*M27</f>
        <v>4.4881615248554128E-2</v>
      </c>
      <c r="J31" s="9">
        <f>B42*N26+C42*N27</f>
        <v>0.46656723599535971</v>
      </c>
    </row>
    <row r="32" spans="1:14" x14ac:dyDescent="0.25">
      <c r="A32" s="4">
        <v>20</v>
      </c>
      <c r="B32" s="4">
        <v>66</v>
      </c>
      <c r="C32" s="4">
        <v>18.399999999999999</v>
      </c>
      <c r="D32" s="4" t="s">
        <v>6</v>
      </c>
      <c r="E32" s="4" t="s">
        <v>9</v>
      </c>
      <c r="I32" s="9">
        <f>SUMPRODUCT(B42:C42,I31:J31)</f>
        <v>1.2676588297295956</v>
      </c>
      <c r="J32" s="9"/>
    </row>
    <row r="33" spans="1:10" x14ac:dyDescent="0.25">
      <c r="A33" s="4">
        <v>21</v>
      </c>
      <c r="B33" s="4">
        <v>47.4</v>
      </c>
      <c r="C33" s="4">
        <v>16.399999999999999</v>
      </c>
      <c r="D33" s="4" t="s">
        <v>8</v>
      </c>
      <c r="E33" s="4" t="s">
        <v>9</v>
      </c>
      <c r="H33" s="1" t="s">
        <v>18</v>
      </c>
      <c r="I33" s="14">
        <f>SQRT(I32)</f>
        <v>1.1259035614694519</v>
      </c>
      <c r="J33" s="9"/>
    </row>
    <row r="34" spans="1:10" x14ac:dyDescent="0.25">
      <c r="A34" s="4">
        <v>22</v>
      </c>
      <c r="B34" s="4">
        <v>33</v>
      </c>
      <c r="C34" s="4">
        <v>18.8</v>
      </c>
      <c r="D34" s="4" t="s">
        <v>6</v>
      </c>
      <c r="E34" s="4" t="s">
        <v>9</v>
      </c>
    </row>
    <row r="35" spans="1:10" x14ac:dyDescent="0.25">
      <c r="A35" s="4">
        <v>23</v>
      </c>
      <c r="B35" s="4">
        <v>51</v>
      </c>
      <c r="C35" s="4">
        <v>14</v>
      </c>
      <c r="D35" s="4" t="s">
        <v>6</v>
      </c>
      <c r="E35" s="4" t="s">
        <v>9</v>
      </c>
    </row>
    <row r="36" spans="1:10" x14ac:dyDescent="0.25">
      <c r="A36" s="4">
        <v>24</v>
      </c>
      <c r="B36" s="4">
        <v>63</v>
      </c>
      <c r="C36" s="4">
        <v>14.8</v>
      </c>
      <c r="D36" s="4" t="s">
        <v>6</v>
      </c>
      <c r="E36" s="4" t="s">
        <v>9</v>
      </c>
    </row>
    <row r="38" spans="1:10" x14ac:dyDescent="0.25">
      <c r="A38" s="1" t="s">
        <v>10</v>
      </c>
      <c r="B38" s="9">
        <f>AVERAGE(B25:B36)</f>
        <v>57.4</v>
      </c>
      <c r="C38" s="9">
        <f>AVERAGE(C25:C36)</f>
        <v>17.633333333333336</v>
      </c>
    </row>
    <row r="39" spans="1:10" x14ac:dyDescent="0.25">
      <c r="B39" s="9"/>
      <c r="C39" s="9"/>
    </row>
    <row r="40" spans="1:10" x14ac:dyDescent="0.25">
      <c r="A40" s="1" t="s">
        <v>12</v>
      </c>
      <c r="B40" s="9">
        <v>65.2</v>
      </c>
      <c r="C40" s="9">
        <v>19.600000000000001</v>
      </c>
    </row>
    <row r="41" spans="1:10" x14ac:dyDescent="0.25">
      <c r="B41" s="9"/>
      <c r="C41" s="9"/>
    </row>
    <row r="42" spans="1:10" x14ac:dyDescent="0.25">
      <c r="A42" s="1" t="s">
        <v>11</v>
      </c>
      <c r="B42" s="9">
        <f>B40-B38</f>
        <v>7.8000000000000043</v>
      </c>
      <c r="C42" s="9">
        <f>C40-C38</f>
        <v>1.966666666666665</v>
      </c>
    </row>
  </sheetData>
  <mergeCells count="6">
    <mergeCell ref="A1:E1"/>
    <mergeCell ref="A23:E23"/>
    <mergeCell ref="H2:J2"/>
    <mergeCell ref="L2:N2"/>
    <mergeCell ref="H24:J24"/>
    <mergeCell ref="L24:N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Q3)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2022-10-30T14:50:40Z</dcterms:created>
  <dcterms:modified xsi:type="dcterms:W3CDTF">2022-10-31T22:15:22Z</dcterms:modified>
</cp:coreProperties>
</file>