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Server-supply division\Supply Division\1_Import export\2023-24\COMPILED\202304\Historical data\"/>
    </mc:Choice>
  </mc:AlternateContent>
  <xr:revisionPtr revIDLastSave="0" documentId="8_{B1FB5482-2210-4831-A1AC-CCFF65BB9276}" xr6:coauthVersionLast="47" xr6:coauthVersionMax="47" xr10:uidLastSave="{00000000-0000-0000-0000-000000000000}"/>
  <bookViews>
    <workbookView xWindow="-120" yWindow="-120" windowWidth="20730" windowHeight="11160" tabRatio="715" xr2:uid="{00000000-000D-0000-FFFF-FFFF00000000}"/>
  </bookViews>
  <sheets>
    <sheet name="PT_IMPORT_H" sheetId="1" r:id="rId1"/>
    <sheet name="PT_IMPORT_2022-23" sheetId="17" r:id="rId2"/>
    <sheet name="PT_IMPORT_2021-22" sheetId="16" r:id="rId3"/>
    <sheet name="PT_IMPORT_2020-21" sheetId="15" r:id="rId4"/>
    <sheet name="PT_IMPORT_2019-20" sheetId="14" r:id="rId5"/>
    <sheet name="PT_IMPORT_2018-19" sheetId="13" r:id="rId6"/>
    <sheet name="PT_IMPORT_2017-18" sheetId="12" r:id="rId7"/>
    <sheet name="PT_IMPORT_2016-17" sheetId="11" r:id="rId8"/>
    <sheet name="PT_IMPORT_H_2015-16" sheetId="10" r:id="rId9"/>
    <sheet name="PT_Import_H_2014-15" sheetId="9" r:id="rId10"/>
    <sheet name="PT_import_H_2013-14" sheetId="8" r:id="rId11"/>
    <sheet name="PT_import_H_2012-13" sheetId="4" r:id="rId12"/>
    <sheet name="Sheet1" sheetId="5" state="hidden" r:id="rId13"/>
    <sheet name="PT_import_H_2011-12" sheetId="2" r:id="rId14"/>
  </sheets>
  <definedNames>
    <definedName name="ACT_QTR_00_0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7" l="1"/>
  <c r="L39" i="17"/>
  <c r="K39" i="17"/>
  <c r="J39" i="17"/>
  <c r="I39" i="17"/>
  <c r="H39" i="17"/>
  <c r="G39" i="17"/>
  <c r="F39" i="17"/>
  <c r="E39" i="17"/>
  <c r="D39" i="17"/>
  <c r="C39" i="17"/>
  <c r="B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39" i="17" s="1"/>
  <c r="M24" i="17"/>
  <c r="M25" i="17" s="1"/>
  <c r="M40" i="17" s="1"/>
  <c r="L24" i="17"/>
  <c r="L25" i="17" s="1"/>
  <c r="L40" i="17" s="1"/>
  <c r="K24" i="17"/>
  <c r="K25" i="17" s="1"/>
  <c r="K40" i="17" s="1"/>
  <c r="J24" i="17"/>
  <c r="J25" i="17" s="1"/>
  <c r="J40" i="17" s="1"/>
  <c r="I24" i="17"/>
  <c r="I25" i="17" s="1"/>
  <c r="I40" i="17" s="1"/>
  <c r="H24" i="17"/>
  <c r="H25" i="17" s="1"/>
  <c r="H40" i="17" s="1"/>
  <c r="G24" i="17"/>
  <c r="G25" i="17" s="1"/>
  <c r="G40" i="17" s="1"/>
  <c r="F24" i="17"/>
  <c r="F25" i="17" s="1"/>
  <c r="E24" i="17"/>
  <c r="E25" i="17" s="1"/>
  <c r="E40" i="17" s="1"/>
  <c r="D24" i="17"/>
  <c r="D25" i="17" s="1"/>
  <c r="D40" i="17" s="1"/>
  <c r="C24" i="17"/>
  <c r="C25" i="17" s="1"/>
  <c r="C40" i="17" s="1"/>
  <c r="B24" i="17"/>
  <c r="B25" i="17" s="1"/>
  <c r="B40" i="17" s="1"/>
  <c r="N23" i="17"/>
  <c r="N22" i="17"/>
  <c r="N21" i="17"/>
  <c r="N20" i="17"/>
  <c r="N19" i="17"/>
  <c r="N18" i="17"/>
  <c r="N17" i="17"/>
  <c r="N16" i="17"/>
  <c r="N15" i="17"/>
  <c r="N14" i="17"/>
  <c r="N13" i="17"/>
  <c r="N11" i="17"/>
  <c r="Z41" i="1"/>
  <c r="Z39" i="1"/>
  <c r="Z37" i="1"/>
  <c r="Z24" i="1"/>
  <c r="Z22" i="1"/>
  <c r="X36" i="1"/>
  <c r="Y32" i="1"/>
  <c r="N19" i="16"/>
  <c r="Y18" i="1"/>
  <c r="N20" i="16"/>
  <c r="Y19" i="1"/>
  <c r="N21" i="16"/>
  <c r="Y20" i="1"/>
  <c r="Y22" i="1" s="1"/>
  <c r="Y24" i="1" s="1"/>
  <c r="Y39" i="1" s="1"/>
  <c r="N22" i="16"/>
  <c r="N23" i="16"/>
  <c r="N27" i="16"/>
  <c r="Y26" i="1"/>
  <c r="N28" i="16"/>
  <c r="Y27" i="1"/>
  <c r="N29" i="16"/>
  <c r="Y28" i="1"/>
  <c r="Y37" i="1" s="1"/>
  <c r="Y41" i="1" s="1"/>
  <c r="N30" i="16"/>
  <c r="Y29" i="1"/>
  <c r="N31" i="16"/>
  <c r="Y30" i="1"/>
  <c r="N32" i="16"/>
  <c r="Y31" i="1"/>
  <c r="N33" i="16"/>
  <c r="N34" i="16"/>
  <c r="Y33" i="1"/>
  <c r="N35" i="16"/>
  <c r="N36" i="16"/>
  <c r="Y35" i="1"/>
  <c r="N37" i="16"/>
  <c r="N38" i="16"/>
  <c r="N11" i="16"/>
  <c r="Y10" i="1"/>
  <c r="N13" i="16"/>
  <c r="N14" i="16"/>
  <c r="Y13" i="1"/>
  <c r="N15" i="16"/>
  <c r="Y14" i="1"/>
  <c r="N16" i="16"/>
  <c r="Y15" i="1"/>
  <c r="N17" i="16"/>
  <c r="Y16" i="1"/>
  <c r="N18" i="16"/>
  <c r="Y17" i="1"/>
  <c r="B24" i="16"/>
  <c r="B25" i="16"/>
  <c r="B40" i="16"/>
  <c r="C24" i="16"/>
  <c r="C25" i="16"/>
  <c r="C40" i="16"/>
  <c r="D24" i="16"/>
  <c r="D25" i="16"/>
  <c r="D40" i="16"/>
  <c r="E24" i="16"/>
  <c r="E25" i="16"/>
  <c r="E40" i="16"/>
  <c r="F24" i="16"/>
  <c r="F25" i="16"/>
  <c r="F40" i="16"/>
  <c r="G24" i="16"/>
  <c r="G25" i="16"/>
  <c r="G40" i="16"/>
  <c r="H24" i="16"/>
  <c r="H25" i="16"/>
  <c r="H40" i="16"/>
  <c r="I24" i="16"/>
  <c r="I25" i="16"/>
  <c r="J24" i="16"/>
  <c r="J25" i="16"/>
  <c r="K24" i="16"/>
  <c r="K25" i="16"/>
  <c r="L24" i="16"/>
  <c r="L25" i="16"/>
  <c r="L40" i="16"/>
  <c r="M24" i="16"/>
  <c r="M25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X21" i="1"/>
  <c r="X35" i="1"/>
  <c r="X34" i="1"/>
  <c r="X33" i="1"/>
  <c r="X32" i="1"/>
  <c r="X31" i="1"/>
  <c r="X30" i="1"/>
  <c r="X29" i="1"/>
  <c r="X28" i="1"/>
  <c r="X37" i="1" s="1"/>
  <c r="X41" i="1" s="1"/>
  <c r="X27" i="1"/>
  <c r="X26" i="1"/>
  <c r="X20" i="1"/>
  <c r="X19" i="1"/>
  <c r="X18" i="1"/>
  <c r="X17" i="1"/>
  <c r="X16" i="1"/>
  <c r="X15" i="1"/>
  <c r="X14" i="1"/>
  <c r="X13" i="1"/>
  <c r="X22" i="1" s="1"/>
  <c r="X12" i="1"/>
  <c r="X10" i="1"/>
  <c r="X24" i="1" s="1"/>
  <c r="M39" i="15"/>
  <c r="L39" i="15"/>
  <c r="K39" i="15"/>
  <c r="J39" i="15"/>
  <c r="I39" i="15"/>
  <c r="H39" i="15"/>
  <c r="G39" i="15"/>
  <c r="F39" i="15"/>
  <c r="E39" i="15"/>
  <c r="D39" i="15"/>
  <c r="C39" i="15"/>
  <c r="B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39" i="15"/>
  <c r="L25" i="15"/>
  <c r="L40" i="15"/>
  <c r="H25" i="15"/>
  <c r="H40" i="15"/>
  <c r="D25" i="15"/>
  <c r="D40" i="15"/>
  <c r="M24" i="15"/>
  <c r="M25" i="15"/>
  <c r="M40" i="15"/>
  <c r="L24" i="15"/>
  <c r="K24" i="15"/>
  <c r="K25" i="15"/>
  <c r="K40" i="15"/>
  <c r="J24" i="15"/>
  <c r="J25" i="15"/>
  <c r="J40" i="15"/>
  <c r="I24" i="15"/>
  <c r="I25" i="15"/>
  <c r="I40" i="15"/>
  <c r="H24" i="15"/>
  <c r="G24" i="15"/>
  <c r="G25" i="15"/>
  <c r="G40" i="15"/>
  <c r="F24" i="15"/>
  <c r="F25" i="15"/>
  <c r="F40" i="15"/>
  <c r="E24" i="15"/>
  <c r="E25" i="15"/>
  <c r="E40" i="15"/>
  <c r="D24" i="15"/>
  <c r="C24" i="15"/>
  <c r="C25" i="15"/>
  <c r="C40" i="15"/>
  <c r="B24" i="15"/>
  <c r="B25" i="15"/>
  <c r="B40" i="15"/>
  <c r="N23" i="15"/>
  <c r="N22" i="15"/>
  <c r="N21" i="15"/>
  <c r="N20" i="15"/>
  <c r="N19" i="15"/>
  <c r="N18" i="15"/>
  <c r="N17" i="15"/>
  <c r="N16" i="15"/>
  <c r="N15" i="15"/>
  <c r="N24" i="15"/>
  <c r="N14" i="15"/>
  <c r="N13" i="15"/>
  <c r="N11" i="15"/>
  <c r="N36" i="14"/>
  <c r="N22" i="14"/>
  <c r="N21" i="14"/>
  <c r="N20" i="14"/>
  <c r="N19" i="14"/>
  <c r="N18" i="14"/>
  <c r="W17" i="1"/>
  <c r="N17" i="14"/>
  <c r="W16" i="1"/>
  <c r="N16" i="14"/>
  <c r="W15" i="1"/>
  <c r="N15" i="14"/>
  <c r="W14" i="1"/>
  <c r="N14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W18" i="1"/>
  <c r="W21" i="1"/>
  <c r="W26" i="1"/>
  <c r="W27" i="1"/>
  <c r="W37" i="1" s="1"/>
  <c r="W41" i="1" s="1"/>
  <c r="W28" i="1"/>
  <c r="W29" i="1"/>
  <c r="W30" i="1"/>
  <c r="W31" i="1"/>
  <c r="W32" i="1"/>
  <c r="W33" i="1"/>
  <c r="W34" i="1"/>
  <c r="W35" i="1"/>
  <c r="W36" i="1"/>
  <c r="M37" i="14"/>
  <c r="L37" i="14"/>
  <c r="K37" i="14"/>
  <c r="J37" i="14"/>
  <c r="I37" i="14"/>
  <c r="H37" i="14"/>
  <c r="G37" i="14"/>
  <c r="F37" i="14"/>
  <c r="E37" i="14"/>
  <c r="D37" i="14"/>
  <c r="C37" i="14"/>
  <c r="B37" i="14"/>
  <c r="N35" i="14"/>
  <c r="N34" i="14"/>
  <c r="N33" i="14"/>
  <c r="N32" i="14"/>
  <c r="N31" i="14"/>
  <c r="N30" i="14"/>
  <c r="N29" i="14"/>
  <c r="N28" i="14"/>
  <c r="N27" i="14"/>
  <c r="N37" i="14"/>
  <c r="N26" i="14"/>
  <c r="W20" i="1"/>
  <c r="W19" i="1"/>
  <c r="W13" i="1"/>
  <c r="N13" i="14"/>
  <c r="W12" i="1"/>
  <c r="W22" i="1" s="1"/>
  <c r="W24" i="1" s="1"/>
  <c r="M37" i="13"/>
  <c r="L37" i="13"/>
  <c r="L38" i="13"/>
  <c r="K37" i="13"/>
  <c r="J37" i="13"/>
  <c r="I37" i="13"/>
  <c r="H37" i="13"/>
  <c r="G37" i="13"/>
  <c r="F37" i="13"/>
  <c r="E37" i="13"/>
  <c r="D37" i="13"/>
  <c r="C37" i="13"/>
  <c r="B37" i="13"/>
  <c r="N36" i="13"/>
  <c r="V36" i="1"/>
  <c r="N35" i="13"/>
  <c r="V35" i="1"/>
  <c r="N34" i="13"/>
  <c r="V34" i="1"/>
  <c r="N33" i="13"/>
  <c r="V33" i="1"/>
  <c r="N32" i="13"/>
  <c r="V32" i="1"/>
  <c r="N31" i="13"/>
  <c r="V31" i="1"/>
  <c r="N30" i="13"/>
  <c r="V30" i="1"/>
  <c r="N29" i="13"/>
  <c r="V29" i="1"/>
  <c r="N28" i="13"/>
  <c r="V28" i="1"/>
  <c r="N27" i="13"/>
  <c r="V27" i="1"/>
  <c r="N26" i="13"/>
  <c r="V26" i="1"/>
  <c r="V37" i="1" s="1"/>
  <c r="N35" i="12"/>
  <c r="N34" i="12"/>
  <c r="U35" i="1"/>
  <c r="N33" i="12"/>
  <c r="U34" i="1"/>
  <c r="C36" i="12"/>
  <c r="N32" i="12"/>
  <c r="U33" i="1"/>
  <c r="I36" i="12"/>
  <c r="N30" i="12"/>
  <c r="U31" i="1"/>
  <c r="K36" i="12"/>
  <c r="J36" i="12"/>
  <c r="B36" i="12"/>
  <c r="N27" i="12"/>
  <c r="U28" i="1"/>
  <c r="F36" i="12"/>
  <c r="G36" i="12"/>
  <c r="M36" i="12"/>
  <c r="L36" i="12"/>
  <c r="N25" i="12"/>
  <c r="D36" i="12"/>
  <c r="N20" i="12"/>
  <c r="U20" i="1"/>
  <c r="N19" i="12"/>
  <c r="U19" i="1"/>
  <c r="M22" i="12"/>
  <c r="M23" i="12"/>
  <c r="N18" i="12"/>
  <c r="U18" i="1"/>
  <c r="N17" i="12"/>
  <c r="U17" i="1"/>
  <c r="I22" i="12"/>
  <c r="I23" i="12"/>
  <c r="I37" i="12"/>
  <c r="N16" i="12"/>
  <c r="U16" i="1"/>
  <c r="N15" i="12"/>
  <c r="U15" i="1"/>
  <c r="B22" i="12"/>
  <c r="J22" i="12"/>
  <c r="J23" i="12"/>
  <c r="J37" i="12"/>
  <c r="C22" i="12"/>
  <c r="C23" i="12"/>
  <c r="C37" i="12"/>
  <c r="L22" i="12"/>
  <c r="L23" i="12"/>
  <c r="L37" i="12"/>
  <c r="K22" i="12"/>
  <c r="K23" i="12"/>
  <c r="H22" i="12"/>
  <c r="H23" i="12"/>
  <c r="G22" i="12"/>
  <c r="G23" i="12"/>
  <c r="G37" i="12"/>
  <c r="F22" i="12"/>
  <c r="F23" i="12"/>
  <c r="N12" i="12"/>
  <c r="N10" i="12"/>
  <c r="U10" i="1"/>
  <c r="U8" i="1"/>
  <c r="N26" i="11"/>
  <c r="T27" i="1"/>
  <c r="N27" i="11"/>
  <c r="T28" i="1"/>
  <c r="N28" i="11"/>
  <c r="T29" i="1"/>
  <c r="T37" i="1" s="1"/>
  <c r="T41" i="1" s="1"/>
  <c r="N29" i="11"/>
  <c r="N30" i="11"/>
  <c r="T31" i="1"/>
  <c r="N31" i="11"/>
  <c r="N32" i="11"/>
  <c r="T33" i="1"/>
  <c r="N33" i="11"/>
  <c r="T34" i="1"/>
  <c r="N34" i="11"/>
  <c r="T35" i="1"/>
  <c r="N35" i="11"/>
  <c r="C36" i="11"/>
  <c r="D36" i="11"/>
  <c r="E36" i="11"/>
  <c r="F36" i="11"/>
  <c r="G36" i="11"/>
  <c r="H36" i="11"/>
  <c r="I36" i="11"/>
  <c r="J36" i="11"/>
  <c r="K36" i="11"/>
  <c r="L36" i="11"/>
  <c r="M36" i="11"/>
  <c r="N21" i="11"/>
  <c r="N20" i="11"/>
  <c r="T20" i="1"/>
  <c r="N19" i="11"/>
  <c r="T19" i="1"/>
  <c r="N18" i="11"/>
  <c r="T18" i="1"/>
  <c r="H22" i="11"/>
  <c r="H23" i="11"/>
  <c r="H37" i="11"/>
  <c r="N17" i="11"/>
  <c r="T17" i="1"/>
  <c r="N16" i="11"/>
  <c r="T16" i="1"/>
  <c r="N15" i="11"/>
  <c r="T15" i="1"/>
  <c r="K22" i="11"/>
  <c r="K23" i="11"/>
  <c r="K37" i="11"/>
  <c r="N14" i="11"/>
  <c r="T14" i="1"/>
  <c r="N13" i="11"/>
  <c r="T13" i="1"/>
  <c r="M22" i="11"/>
  <c r="M23" i="11"/>
  <c r="M37" i="11"/>
  <c r="L22" i="11"/>
  <c r="L23" i="11"/>
  <c r="L37" i="11"/>
  <c r="J22" i="11"/>
  <c r="J23" i="11"/>
  <c r="J37" i="11"/>
  <c r="G22" i="11"/>
  <c r="G23" i="11"/>
  <c r="G37" i="11"/>
  <c r="E22" i="11"/>
  <c r="E23" i="11"/>
  <c r="E37" i="11"/>
  <c r="B22" i="11"/>
  <c r="B23" i="11"/>
  <c r="B37" i="11"/>
  <c r="N10" i="11"/>
  <c r="T10" i="1"/>
  <c r="N25" i="11"/>
  <c r="T26" i="1"/>
  <c r="B36" i="11"/>
  <c r="T30" i="1"/>
  <c r="U36" i="1"/>
  <c r="U21" i="1"/>
  <c r="T21" i="1"/>
  <c r="T8" i="1"/>
  <c r="N15" i="9"/>
  <c r="R15" i="1"/>
  <c r="N15" i="10"/>
  <c r="S15" i="1"/>
  <c r="N36" i="2"/>
  <c r="O36" i="1"/>
  <c r="N35" i="2"/>
  <c r="O35" i="1"/>
  <c r="N34" i="2"/>
  <c r="O34" i="1"/>
  <c r="N33" i="2"/>
  <c r="D37" i="2"/>
  <c r="N30" i="2"/>
  <c r="O30" i="1"/>
  <c r="L37" i="2"/>
  <c r="J37" i="2"/>
  <c r="J38" i="2"/>
  <c r="F37" i="2"/>
  <c r="F38" i="2"/>
  <c r="M37" i="2"/>
  <c r="K37" i="2"/>
  <c r="N27" i="2"/>
  <c r="H37" i="2"/>
  <c r="N22" i="2"/>
  <c r="O21" i="1"/>
  <c r="N21" i="2"/>
  <c r="N20" i="2"/>
  <c r="O19" i="1"/>
  <c r="N19" i="2"/>
  <c r="O18" i="1"/>
  <c r="N18" i="2"/>
  <c r="K23" i="2"/>
  <c r="K24" i="2"/>
  <c r="K38" i="2"/>
  <c r="N17" i="2"/>
  <c r="N16" i="2"/>
  <c r="O15" i="1"/>
  <c r="N15" i="2"/>
  <c r="O14" i="1"/>
  <c r="N14" i="2"/>
  <c r="N23" i="2"/>
  <c r="L23" i="2"/>
  <c r="L24" i="2"/>
  <c r="N13" i="2"/>
  <c r="O12" i="1"/>
  <c r="D23" i="2"/>
  <c r="D24" i="2"/>
  <c r="D38" i="2"/>
  <c r="B23" i="2"/>
  <c r="B24" i="2"/>
  <c r="N11" i="2"/>
  <c r="N36" i="8"/>
  <c r="Q36" i="1"/>
  <c r="N33" i="8"/>
  <c r="Q33" i="1"/>
  <c r="N32" i="8"/>
  <c r="Q32" i="1"/>
  <c r="N31" i="8"/>
  <c r="Q31" i="1"/>
  <c r="Q37" i="1" s="1"/>
  <c r="Q41" i="1" s="1"/>
  <c r="K37" i="8"/>
  <c r="N28" i="8"/>
  <c r="Q28" i="1"/>
  <c r="B37" i="8"/>
  <c r="L37" i="8"/>
  <c r="M37" i="8"/>
  <c r="H37" i="8"/>
  <c r="F37" i="8"/>
  <c r="D37" i="8"/>
  <c r="N22" i="8"/>
  <c r="Q21" i="1"/>
  <c r="N21" i="8"/>
  <c r="Q20" i="1"/>
  <c r="M23" i="8"/>
  <c r="K23" i="8"/>
  <c r="K24" i="8"/>
  <c r="K38" i="8"/>
  <c r="N16" i="8"/>
  <c r="Q15" i="1"/>
  <c r="L23" i="8"/>
  <c r="L24" i="8"/>
  <c r="L38" i="8"/>
  <c r="D23" i="8"/>
  <c r="N15" i="8"/>
  <c r="Q14" i="1"/>
  <c r="J23" i="8"/>
  <c r="J24" i="8"/>
  <c r="H23" i="8"/>
  <c r="B23" i="8"/>
  <c r="B24" i="8"/>
  <c r="B38" i="8"/>
  <c r="H24" i="8"/>
  <c r="N11" i="8"/>
  <c r="Q10" i="1"/>
  <c r="N36" i="4"/>
  <c r="P36" i="1"/>
  <c r="N35" i="4"/>
  <c r="P35" i="1"/>
  <c r="N34" i="4"/>
  <c r="P34" i="1"/>
  <c r="P37" i="1" s="1"/>
  <c r="P41" i="1" s="1"/>
  <c r="N33" i="4"/>
  <c r="P33" i="1"/>
  <c r="N31" i="4"/>
  <c r="P31" i="1"/>
  <c r="M37" i="4"/>
  <c r="D37" i="4"/>
  <c r="H37" i="4"/>
  <c r="L37" i="4"/>
  <c r="N26" i="4"/>
  <c r="B37" i="4"/>
  <c r="N22" i="4"/>
  <c r="P21" i="1"/>
  <c r="N21" i="4"/>
  <c r="P20" i="1"/>
  <c r="J23" i="4"/>
  <c r="J24" i="4"/>
  <c r="J38" i="4"/>
  <c r="G23" i="4"/>
  <c r="G24" i="4"/>
  <c r="K23" i="4"/>
  <c r="N17" i="4"/>
  <c r="P16" i="1"/>
  <c r="C23" i="4"/>
  <c r="N16" i="4"/>
  <c r="P15" i="1"/>
  <c r="N15" i="4"/>
  <c r="P14" i="1"/>
  <c r="N14" i="4"/>
  <c r="P13" i="1"/>
  <c r="M23" i="4"/>
  <c r="M24" i="4"/>
  <c r="M38" i="4"/>
  <c r="K24" i="4"/>
  <c r="E37" i="8"/>
  <c r="M36" i="10"/>
  <c r="L36" i="10"/>
  <c r="K36" i="10"/>
  <c r="J36" i="10"/>
  <c r="I36" i="10"/>
  <c r="H36" i="10"/>
  <c r="H37" i="10"/>
  <c r="G36" i="10"/>
  <c r="F36" i="10"/>
  <c r="E36" i="10"/>
  <c r="D36" i="10"/>
  <c r="C36" i="10"/>
  <c r="B36" i="10"/>
  <c r="N35" i="10"/>
  <c r="S36" i="1"/>
  <c r="N34" i="10"/>
  <c r="S35" i="1"/>
  <c r="N33" i="10"/>
  <c r="S34" i="1"/>
  <c r="N32" i="10"/>
  <c r="S33" i="1"/>
  <c r="N31" i="10"/>
  <c r="S32" i="1"/>
  <c r="N29" i="10"/>
  <c r="S30" i="1"/>
  <c r="N30" i="10"/>
  <c r="S31" i="1"/>
  <c r="N28" i="10"/>
  <c r="S29" i="1"/>
  <c r="N27" i="10"/>
  <c r="S28" i="1"/>
  <c r="N26" i="10"/>
  <c r="S27" i="1"/>
  <c r="N25" i="10"/>
  <c r="S26" i="1"/>
  <c r="S37" i="1" s="1"/>
  <c r="M22" i="10"/>
  <c r="M23" i="10"/>
  <c r="M37" i="10"/>
  <c r="L22" i="10"/>
  <c r="L23" i="10"/>
  <c r="L37" i="10"/>
  <c r="K22" i="10"/>
  <c r="K23" i="10"/>
  <c r="K37" i="10"/>
  <c r="J22" i="10"/>
  <c r="J23" i="10"/>
  <c r="J37" i="10"/>
  <c r="I22" i="10"/>
  <c r="I23" i="10"/>
  <c r="I37" i="10"/>
  <c r="H22" i="10"/>
  <c r="H23" i="10"/>
  <c r="G22" i="10"/>
  <c r="G23" i="10"/>
  <c r="G37" i="10"/>
  <c r="F22" i="10"/>
  <c r="F23" i="10"/>
  <c r="F37" i="10"/>
  <c r="E22" i="10"/>
  <c r="E23" i="10"/>
  <c r="E37" i="10"/>
  <c r="D22" i="10"/>
  <c r="D23" i="10"/>
  <c r="D37" i="10"/>
  <c r="C22" i="10"/>
  <c r="C23" i="10"/>
  <c r="C37" i="10"/>
  <c r="B22" i="10"/>
  <c r="B23" i="10"/>
  <c r="B37" i="10"/>
  <c r="N21" i="10"/>
  <c r="S21" i="1"/>
  <c r="N20" i="10"/>
  <c r="S20" i="1"/>
  <c r="N19" i="10"/>
  <c r="S19" i="1"/>
  <c r="N18" i="10"/>
  <c r="S18" i="1"/>
  <c r="N17" i="10"/>
  <c r="S17" i="1"/>
  <c r="N16" i="10"/>
  <c r="N14" i="10"/>
  <c r="S14" i="1"/>
  <c r="N13" i="10"/>
  <c r="S13" i="1"/>
  <c r="N12" i="10"/>
  <c r="N22" i="10"/>
  <c r="N23" i="10"/>
  <c r="N37" i="10"/>
  <c r="N10" i="10"/>
  <c r="H36" i="9"/>
  <c r="H37" i="9"/>
  <c r="N35" i="9"/>
  <c r="R36" i="1"/>
  <c r="N34" i="9"/>
  <c r="R35" i="1"/>
  <c r="N33" i="9"/>
  <c r="R34" i="1"/>
  <c r="C36" i="9"/>
  <c r="I36" i="9"/>
  <c r="L36" i="9"/>
  <c r="B36" i="9"/>
  <c r="B37" i="9"/>
  <c r="F22" i="9"/>
  <c r="F23" i="9"/>
  <c r="I22" i="9"/>
  <c r="I23" i="9"/>
  <c r="I37" i="9"/>
  <c r="H22" i="9"/>
  <c r="H23" i="9"/>
  <c r="L22" i="1"/>
  <c r="L24" i="1" s="1"/>
  <c r="L39" i="1" s="1"/>
  <c r="M22" i="1"/>
  <c r="M24" i="1" s="1"/>
  <c r="M39" i="1" s="1"/>
  <c r="N22" i="1"/>
  <c r="N24" i="1" s="1"/>
  <c r="N39" i="1" s="1"/>
  <c r="B24" i="1"/>
  <c r="B39" i="1" s="1"/>
  <c r="C24" i="1"/>
  <c r="C39" i="1" s="1"/>
  <c r="D24" i="1"/>
  <c r="D39" i="1" s="1"/>
  <c r="E24" i="1"/>
  <c r="E39" i="1" s="1"/>
  <c r="F24" i="1"/>
  <c r="F39" i="1" s="1"/>
  <c r="G24" i="1"/>
  <c r="G39" i="1" s="1"/>
  <c r="H24" i="1"/>
  <c r="H39" i="1" s="1"/>
  <c r="I24" i="1"/>
  <c r="I39" i="1" s="1"/>
  <c r="J24" i="1"/>
  <c r="J39" i="1" s="1"/>
  <c r="K24" i="1"/>
  <c r="K39" i="1" s="1"/>
  <c r="L37" i="1"/>
  <c r="L41" i="1" s="1"/>
  <c r="M37" i="1"/>
  <c r="M41" i="1" s="1"/>
  <c r="N37" i="1"/>
  <c r="N41" i="1" s="1"/>
  <c r="B41" i="1"/>
  <c r="C41" i="1"/>
  <c r="D41" i="1"/>
  <c r="E41" i="1"/>
  <c r="F41" i="1"/>
  <c r="G41" i="1"/>
  <c r="H41" i="1"/>
  <c r="I41" i="1"/>
  <c r="J41" i="1"/>
  <c r="K41" i="1"/>
  <c r="I23" i="2"/>
  <c r="I24" i="2"/>
  <c r="I38" i="2"/>
  <c r="M24" i="8"/>
  <c r="M38" i="8"/>
  <c r="B37" i="2"/>
  <c r="J37" i="8"/>
  <c r="M23" i="2"/>
  <c r="M24" i="2"/>
  <c r="M38" i="2"/>
  <c r="G23" i="2"/>
  <c r="G24" i="2"/>
  <c r="G38" i="2"/>
  <c r="I23" i="4"/>
  <c r="I24" i="4"/>
  <c r="J37" i="4"/>
  <c r="E23" i="2"/>
  <c r="E24" i="2"/>
  <c r="E38" i="2"/>
  <c r="N11" i="4"/>
  <c r="D22" i="9"/>
  <c r="D23" i="9"/>
  <c r="J22" i="9"/>
  <c r="J23" i="9"/>
  <c r="K22" i="9"/>
  <c r="K23" i="9"/>
  <c r="G22" i="9"/>
  <c r="G23" i="9"/>
  <c r="L22" i="9"/>
  <c r="L23" i="9"/>
  <c r="L37" i="9"/>
  <c r="N12" i="9"/>
  <c r="R12" i="1"/>
  <c r="R22" i="1" s="1"/>
  <c r="R24" i="1" s="1"/>
  <c r="R39" i="1" s="1"/>
  <c r="B22" i="9"/>
  <c r="B23" i="9"/>
  <c r="S12" i="1"/>
  <c r="S22" i="1" s="1"/>
  <c r="S24" i="1" s="1"/>
  <c r="S39" i="1" s="1"/>
  <c r="J38" i="8"/>
  <c r="O16" i="1"/>
  <c r="O27" i="1"/>
  <c r="I37" i="2"/>
  <c r="C22" i="9"/>
  <c r="C23" i="9"/>
  <c r="I37" i="4"/>
  <c r="I38" i="4"/>
  <c r="H38" i="8"/>
  <c r="C37" i="2"/>
  <c r="N10" i="9"/>
  <c r="J23" i="2"/>
  <c r="J24" i="2"/>
  <c r="G37" i="8"/>
  <c r="N30" i="8"/>
  <c r="Q30" i="1"/>
  <c r="N34" i="8"/>
  <c r="Q34" i="1"/>
  <c r="N35" i="8"/>
  <c r="Q35" i="1"/>
  <c r="N32" i="4"/>
  <c r="P32" i="1"/>
  <c r="N13" i="8"/>
  <c r="Q12" i="1"/>
  <c r="O17" i="1"/>
  <c r="O20" i="1"/>
  <c r="O33" i="1"/>
  <c r="B23" i="4"/>
  <c r="B24" i="4"/>
  <c r="F37" i="4"/>
  <c r="E37" i="4"/>
  <c r="N29" i="2"/>
  <c r="O29" i="1"/>
  <c r="E22" i="9"/>
  <c r="E23" i="9"/>
  <c r="N14" i="9"/>
  <c r="R14" i="1"/>
  <c r="M22" i="9"/>
  <c r="M23" i="9"/>
  <c r="N16" i="9"/>
  <c r="N17" i="9"/>
  <c r="R17" i="1"/>
  <c r="N18" i="9"/>
  <c r="R18" i="1"/>
  <c r="N19" i="9"/>
  <c r="R19" i="1"/>
  <c r="N20" i="9"/>
  <c r="R20" i="1"/>
  <c r="N21" i="9"/>
  <c r="R21" i="1"/>
  <c r="D24" i="8"/>
  <c r="D38" i="8"/>
  <c r="F23" i="8"/>
  <c r="F24" i="8"/>
  <c r="F38" i="8"/>
  <c r="N26" i="2"/>
  <c r="C23" i="2"/>
  <c r="C24" i="2"/>
  <c r="C38" i="2"/>
  <c r="F23" i="2"/>
  <c r="F24" i="2"/>
  <c r="C37" i="8"/>
  <c r="G37" i="2"/>
  <c r="E37" i="2"/>
  <c r="N29" i="8"/>
  <c r="Q29" i="1"/>
  <c r="N13" i="9"/>
  <c r="R13" i="1"/>
  <c r="T32" i="1"/>
  <c r="T36" i="1"/>
  <c r="O13" i="1"/>
  <c r="O22" i="1" s="1"/>
  <c r="R10" i="1"/>
  <c r="P26" i="1"/>
  <c r="S16" i="1"/>
  <c r="E23" i="4"/>
  <c r="E24" i="4"/>
  <c r="E38" i="4"/>
  <c r="N32" i="9"/>
  <c r="R33" i="1"/>
  <c r="N29" i="9"/>
  <c r="R30" i="1"/>
  <c r="N26" i="9"/>
  <c r="R27" i="1"/>
  <c r="J36" i="9"/>
  <c r="J37" i="9"/>
  <c r="M37" i="12"/>
  <c r="N31" i="9"/>
  <c r="R32" i="1"/>
  <c r="N21" i="13"/>
  <c r="V20" i="1"/>
  <c r="N22" i="13"/>
  <c r="V21" i="1"/>
  <c r="N15" i="13"/>
  <c r="V14" i="1"/>
  <c r="V22" i="1" s="1"/>
  <c r="M23" i="13"/>
  <c r="N18" i="13"/>
  <c r="V17" i="1"/>
  <c r="J23" i="13"/>
  <c r="J24" i="13"/>
  <c r="J38" i="13"/>
  <c r="G23" i="13"/>
  <c r="G24" i="13"/>
  <c r="G38" i="13"/>
  <c r="E23" i="13"/>
  <c r="E24" i="13"/>
  <c r="E38" i="13"/>
  <c r="L23" i="13"/>
  <c r="L24" i="13"/>
  <c r="N19" i="13"/>
  <c r="V18" i="1"/>
  <c r="K23" i="13"/>
  <c r="K24" i="13"/>
  <c r="K38" i="13"/>
  <c r="F23" i="13"/>
  <c r="F24" i="13"/>
  <c r="F38" i="13"/>
  <c r="C23" i="13"/>
  <c r="C24" i="13"/>
  <c r="C38" i="13"/>
  <c r="N16" i="13"/>
  <c r="V15" i="1"/>
  <c r="N13" i="13"/>
  <c r="H23" i="13"/>
  <c r="H24" i="13"/>
  <c r="H38" i="13"/>
  <c r="M24" i="13"/>
  <c r="M38" i="13"/>
  <c r="N20" i="13"/>
  <c r="V19" i="1"/>
  <c r="N14" i="13"/>
  <c r="N23" i="13"/>
  <c r="N24" i="13"/>
  <c r="N38" i="13"/>
  <c r="V13" i="1"/>
  <c r="B23" i="13"/>
  <c r="B24" i="13"/>
  <c r="B38" i="13"/>
  <c r="N11" i="13"/>
  <c r="V10" i="1"/>
  <c r="N17" i="13"/>
  <c r="V16" i="1"/>
  <c r="I23" i="13"/>
  <c r="I24" i="13"/>
  <c r="I38" i="13"/>
  <c r="D23" i="13"/>
  <c r="D24" i="13"/>
  <c r="D38" i="13"/>
  <c r="V12" i="1"/>
  <c r="N36" i="10"/>
  <c r="S10" i="1"/>
  <c r="N37" i="13"/>
  <c r="N31" i="12"/>
  <c r="U32" i="1"/>
  <c r="N12" i="11"/>
  <c r="T12" i="1"/>
  <c r="T22" i="1" s="1"/>
  <c r="B23" i="12"/>
  <c r="B37" i="12"/>
  <c r="U12" i="1"/>
  <c r="U22" i="1" s="1"/>
  <c r="F37" i="12"/>
  <c r="C22" i="11"/>
  <c r="C23" i="11"/>
  <c r="C37" i="11"/>
  <c r="N23" i="14"/>
  <c r="G38" i="4"/>
  <c r="N28" i="9"/>
  <c r="R29" i="1"/>
  <c r="E36" i="9"/>
  <c r="N27" i="4"/>
  <c r="P27" i="1"/>
  <c r="L38" i="2"/>
  <c r="G37" i="4"/>
  <c r="N29" i="4"/>
  <c r="P29" i="1"/>
  <c r="N18" i="8"/>
  <c r="Q17" i="1"/>
  <c r="G23" i="8"/>
  <c r="G24" i="8"/>
  <c r="G38" i="8"/>
  <c r="N22" i="11"/>
  <c r="N23" i="11"/>
  <c r="O26" i="1"/>
  <c r="O37" i="1" s="1"/>
  <c r="O41" i="1" s="1"/>
  <c r="K36" i="9"/>
  <c r="K37" i="9"/>
  <c r="N14" i="8"/>
  <c r="C23" i="8"/>
  <c r="C24" i="8"/>
  <c r="C38" i="8"/>
  <c r="N36" i="12"/>
  <c r="U26" i="1"/>
  <c r="C37" i="9"/>
  <c r="N25" i="9"/>
  <c r="F36" i="9"/>
  <c r="F37" i="9"/>
  <c r="B38" i="4"/>
  <c r="M36" i="9"/>
  <c r="M37" i="9"/>
  <c r="N27" i="9"/>
  <c r="R28" i="1"/>
  <c r="D36" i="9"/>
  <c r="D37" i="9"/>
  <c r="N30" i="4"/>
  <c r="P30" i="1"/>
  <c r="C37" i="4"/>
  <c r="B38" i="2"/>
  <c r="C24" i="4"/>
  <c r="C38" i="4"/>
  <c r="I37" i="8"/>
  <c r="N27" i="8"/>
  <c r="Q27" i="1"/>
  <c r="O10" i="1"/>
  <c r="O24" i="1" s="1"/>
  <c r="N24" i="2"/>
  <c r="F23" i="4"/>
  <c r="F24" i="4"/>
  <c r="F38" i="4"/>
  <c r="N13" i="4"/>
  <c r="K37" i="4"/>
  <c r="K38" i="4"/>
  <c r="N28" i="4"/>
  <c r="P28" i="1"/>
  <c r="N22" i="9"/>
  <c r="N23" i="9"/>
  <c r="R16" i="1"/>
  <c r="E37" i="9"/>
  <c r="N17" i="8"/>
  <c r="Q16" i="1"/>
  <c r="N18" i="4"/>
  <c r="P17" i="1"/>
  <c r="L23" i="4"/>
  <c r="L24" i="4"/>
  <c r="L38" i="4"/>
  <c r="H23" i="4"/>
  <c r="H24" i="4"/>
  <c r="H38" i="4"/>
  <c r="N19" i="4"/>
  <c r="P18" i="1"/>
  <c r="N20" i="4"/>
  <c r="P19" i="1"/>
  <c r="D23" i="4"/>
  <c r="D24" i="4"/>
  <c r="D38" i="4"/>
  <c r="I23" i="8"/>
  <c r="I24" i="8"/>
  <c r="N19" i="8"/>
  <c r="Q18" i="1"/>
  <c r="N20" i="8"/>
  <c r="Q19" i="1"/>
  <c r="E23" i="8"/>
  <c r="E24" i="8"/>
  <c r="E38" i="8"/>
  <c r="N26" i="8"/>
  <c r="K37" i="12"/>
  <c r="P10" i="1"/>
  <c r="N30" i="9"/>
  <c r="R31" i="1"/>
  <c r="G36" i="9"/>
  <c r="G37" i="9"/>
  <c r="N13" i="12"/>
  <c r="U13" i="1"/>
  <c r="D22" i="11"/>
  <c r="D23" i="11"/>
  <c r="D37" i="11"/>
  <c r="N36" i="11"/>
  <c r="D22" i="12"/>
  <c r="D23" i="12"/>
  <c r="D37" i="12"/>
  <c r="N14" i="12"/>
  <c r="U14" i="1"/>
  <c r="H36" i="12"/>
  <c r="H37" i="12"/>
  <c r="N28" i="12"/>
  <c r="U29" i="1"/>
  <c r="N32" i="2"/>
  <c r="O32" i="1"/>
  <c r="N31" i="2"/>
  <c r="O31" i="1"/>
  <c r="N29" i="12"/>
  <c r="U30" i="1"/>
  <c r="N28" i="2"/>
  <c r="O28" i="1"/>
  <c r="F22" i="11"/>
  <c r="F23" i="11"/>
  <c r="F37" i="11"/>
  <c r="I22" i="11"/>
  <c r="I23" i="11"/>
  <c r="I37" i="11"/>
  <c r="E22" i="12"/>
  <c r="E23" i="12"/>
  <c r="E36" i="12"/>
  <c r="N26" i="12"/>
  <c r="U27" i="1"/>
  <c r="U37" i="1"/>
  <c r="H23" i="2"/>
  <c r="H24" i="2"/>
  <c r="H38" i="2"/>
  <c r="N23" i="4"/>
  <c r="N24" i="4"/>
  <c r="P12" i="1"/>
  <c r="P22" i="1" s="1"/>
  <c r="N22" i="12"/>
  <c r="N23" i="12"/>
  <c r="N37" i="12"/>
  <c r="N37" i="11"/>
  <c r="N23" i="8"/>
  <c r="N24" i="8"/>
  <c r="Q13" i="1"/>
  <c r="Q22" i="1" s="1"/>
  <c r="Q24" i="1" s="1"/>
  <c r="I38" i="8"/>
  <c r="N37" i="4"/>
  <c r="N37" i="8"/>
  <c r="Q26" i="1"/>
  <c r="N37" i="9"/>
  <c r="N38" i="2"/>
  <c r="N36" i="9"/>
  <c r="R26" i="1"/>
  <c r="R37" i="1" s="1"/>
  <c r="E37" i="12"/>
  <c r="N37" i="2"/>
  <c r="N38" i="4"/>
  <c r="N38" i="8"/>
  <c r="I24" i="14"/>
  <c r="I38" i="14"/>
  <c r="C24" i="14"/>
  <c r="C38" i="14"/>
  <c r="K24" i="14"/>
  <c r="K38" i="14"/>
  <c r="L24" i="14"/>
  <c r="L38" i="14"/>
  <c r="B24" i="14"/>
  <c r="B38" i="14"/>
  <c r="G24" i="14"/>
  <c r="G38" i="14"/>
  <c r="F24" i="14"/>
  <c r="F38" i="14"/>
  <c r="H24" i="14"/>
  <c r="H38" i="14"/>
  <c r="M24" i="14"/>
  <c r="M38" i="14"/>
  <c r="D24" i="14"/>
  <c r="D38" i="14"/>
  <c r="N11" i="14"/>
  <c r="W10" i="1"/>
  <c r="E24" i="14"/>
  <c r="E38" i="14"/>
  <c r="J24" i="14"/>
  <c r="J38" i="14"/>
  <c r="N24" i="14"/>
  <c r="N38" i="14"/>
  <c r="N25" i="15"/>
  <c r="N40" i="15"/>
  <c r="Y12" i="1"/>
  <c r="Y36" i="1"/>
  <c r="Y21" i="1"/>
  <c r="J40" i="16"/>
  <c r="N39" i="16"/>
  <c r="Y34" i="1"/>
  <c r="I40" i="16"/>
  <c r="M40" i="16"/>
  <c r="K40" i="16"/>
  <c r="N24" i="16"/>
  <c r="N25" i="16"/>
  <c r="N40" i="16"/>
  <c r="F40" i="17" l="1"/>
  <c r="N24" i="17"/>
  <c r="N25" i="17" s="1"/>
  <c r="N40" i="17" s="1"/>
  <c r="P24" i="1"/>
  <c r="P39" i="1" s="1"/>
  <c r="V24" i="1"/>
  <c r="V39" i="1" s="1"/>
  <c r="U41" i="1"/>
  <c r="U24" i="1"/>
  <c r="U39" i="1" s="1"/>
  <c r="V41" i="1"/>
  <c r="X39" i="1"/>
  <c r="O39" i="1"/>
  <c r="Q39" i="1"/>
  <c r="R41" i="1"/>
  <c r="S41" i="1"/>
  <c r="T24" i="1"/>
  <c r="T39" i="1" s="1"/>
  <c r="W39" i="1"/>
</calcChain>
</file>

<file path=xl/sharedStrings.xml><?xml version="1.0" encoding="utf-8"?>
<sst xmlns="http://schemas.openxmlformats.org/spreadsheetml/2006/main" count="821" uniqueCount="142">
  <si>
    <t>Petroleum Planning &amp; Analysis Cell</t>
  </si>
  <si>
    <t>Period : 1998-99 - 2022-23</t>
  </si>
  <si>
    <t>('000 Metric Tonnes)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</si>
  <si>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</si>
  <si>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</si>
  <si>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</si>
  <si>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</si>
  <si>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</si>
  <si>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</si>
  <si>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</si>
  <si>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</si>
  <si>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</si>
  <si>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</si>
  <si>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</si>
  <si>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</si>
  <si>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</si>
  <si>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 xml:space="preserve">2009-10 </t>
  </si>
  <si>
    <t>2010-11</t>
  </si>
  <si>
    <t>2011-12</t>
  </si>
  <si>
    <t>2012-13</t>
  </si>
  <si>
    <t>2013-14</t>
  </si>
  <si>
    <t>2014-15</t>
  </si>
  <si>
    <t xml:space="preserve">2015-16 </t>
  </si>
  <si>
    <t>2018-19</t>
  </si>
  <si>
    <t>2019-20</t>
  </si>
  <si>
    <t>2020-21</t>
  </si>
  <si>
    <t>2021-22 (P)</t>
  </si>
  <si>
    <t>2022-23 (P)</t>
  </si>
  <si>
    <t>IMPORT^</t>
  </si>
  <si>
    <t xml:space="preserve"> CRUDE OIL$</t>
  </si>
  <si>
    <t>PRODUCT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</si>
  <si>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</si>
  <si>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</si>
  <si>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</si>
  <si>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</si>
  <si>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</si>
  <si>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</si>
  <si>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</si>
  <si>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</si>
  <si>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</si>
  <si>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</si>
  <si>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TOTAL PRODUCT IMPORT</t>
  </si>
  <si>
    <t>TOTAL IMPORT</t>
  </si>
  <si>
    <t xml:space="preserve"> PRODUCT EXPORT @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</si>
  <si>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</si>
  <si>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</si>
  <si>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t>LDO</t>
  </si>
  <si>
    <t>LOBS/ Lube Oil</t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</si>
  <si>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</si>
  <si>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</si>
  <si>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IMPORT</t>
  </si>
  <si>
    <t>Net Product Export</t>
  </si>
  <si>
    <t>Source: Oil Companies &amp; DGCIS  P= Provisional</t>
  </si>
  <si>
    <t>Notes:</t>
  </si>
  <si>
    <t>RIL SEZ imports/exports included in country's import/export data</t>
  </si>
  <si>
    <t xml:space="preserve">^LNG import not included </t>
  </si>
  <si>
    <t>&amp; Others in import include Petcoke,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</si>
  <si>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</si>
  <si>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</si>
  <si>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</si>
  <si>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Petcoke/CBFS, Benzene, Hexane, MTO, Sulphur etc.</t>
  </si>
  <si>
    <t>2022-23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</si>
  <si>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</si>
  <si>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</si>
  <si>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</si>
  <si>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</si>
  <si>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</si>
  <si>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</si>
  <si>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</si>
  <si>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</si>
  <si>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</si>
  <si>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</si>
  <si>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</si>
  <si>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</si>
  <si>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</si>
  <si>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 xml:space="preserve"> CRUDE OIL</t>
  </si>
  <si>
    <t>PRODUCTS</t>
  </si>
  <si>
    <t>Petcoke</t>
  </si>
  <si>
    <t>Others&amp;</t>
  </si>
  <si>
    <t>PRODUCT IMPORT*</t>
  </si>
  <si>
    <t>MS!</t>
  </si>
  <si>
    <t>Naphtha$</t>
  </si>
  <si>
    <t>ATF#</t>
  </si>
  <si>
    <t>Petcoke / CBFS</t>
  </si>
  <si>
    <t>Others%</t>
  </si>
  <si>
    <t>TOTAL  PRODUCT EXPORT</t>
  </si>
  <si>
    <t>Source: Oil Companies &amp; DGCIS , All Figures are provisional</t>
  </si>
  <si>
    <t>&amp; Others in import include Paraffin wax, Petroleum Jelly, Aviation Gas, MTBE, Reformate etc.</t>
  </si>
  <si>
    <t>% Others in export include Benzene, Hexane, MTO, Sulphur etc.</t>
  </si>
  <si>
    <t>2021-22</t>
  </si>
  <si>
    <t xml:space="preserve">2018-19 </t>
  </si>
  <si>
    <t xml:space="preserve">2017-18 </t>
  </si>
  <si>
    <t>Others</t>
  </si>
  <si>
    <r>
      <t xml:space="preserve"> PRODUCT EXPORT</t>
    </r>
    <r>
      <rPr>
        <b/>
        <vertAlign val="superscript"/>
        <sz val="12"/>
        <color indexed="8"/>
        <rFont val="Times New Roman"/>
        <family val="1"/>
      </rPr>
      <t xml:space="preserve"> @</t>
    </r>
  </si>
  <si>
    <r>
      <t>MS</t>
    </r>
    <r>
      <rPr>
        <vertAlign val="superscript"/>
        <sz val="11"/>
        <color indexed="8"/>
        <rFont val="Times New Roman"/>
        <family val="1"/>
      </rPr>
      <t>!</t>
    </r>
  </si>
  <si>
    <r>
      <t>Naphtha</t>
    </r>
    <r>
      <rPr>
        <vertAlign val="superscript"/>
        <sz val="11"/>
        <color indexed="8"/>
        <rFont val="Times New Roman"/>
        <family val="1"/>
      </rPr>
      <t>$</t>
    </r>
  </si>
  <si>
    <r>
      <t>ATF</t>
    </r>
    <r>
      <rPr>
        <vertAlign val="superscript"/>
        <sz val="11"/>
        <color indexed="8"/>
        <rFont val="Times New Roman"/>
        <family val="1"/>
      </rPr>
      <t>#</t>
    </r>
  </si>
  <si>
    <r>
      <t>Others</t>
    </r>
    <r>
      <rPr>
        <vertAlign val="superscript"/>
        <sz val="11"/>
        <color indexed="8"/>
        <rFont val="Times New Roman"/>
        <family val="1"/>
      </rPr>
      <t>%</t>
    </r>
  </si>
  <si>
    <t xml:space="preserve">2016-17 </t>
  </si>
  <si>
    <r>
      <t xml:space="preserve"> PRODUCT EXPORT</t>
    </r>
    <r>
      <rPr>
        <b/>
        <vertAlign val="superscript"/>
        <sz val="12"/>
        <rFont val="Times New Roman"/>
        <family val="1"/>
      </rPr>
      <t xml:space="preserve"> @</t>
    </r>
  </si>
  <si>
    <r>
      <t>MS</t>
    </r>
    <r>
      <rPr>
        <vertAlign val="superscript"/>
        <sz val="11"/>
        <rFont val="Times New Roman"/>
        <family val="1"/>
      </rPr>
      <t>!</t>
    </r>
  </si>
  <si>
    <r>
      <t>Naphtha</t>
    </r>
    <r>
      <rPr>
        <vertAlign val="superscript"/>
        <sz val="11"/>
        <rFont val="Times New Roman"/>
        <family val="1"/>
      </rPr>
      <t>$</t>
    </r>
  </si>
  <si>
    <r>
      <t>ATF</t>
    </r>
    <r>
      <rPr>
        <vertAlign val="superscript"/>
        <sz val="11"/>
        <rFont val="Times New Roman"/>
        <family val="1"/>
      </rPr>
      <t>#</t>
    </r>
  </si>
  <si>
    <r>
      <t>Others</t>
    </r>
    <r>
      <rPr>
        <vertAlign val="superscript"/>
        <sz val="11"/>
        <rFont val="Times New Roman"/>
        <family val="1"/>
      </rPr>
      <t>%</t>
    </r>
  </si>
  <si>
    <t>2015-16</t>
  </si>
  <si>
    <t>IMPORT</t>
  </si>
  <si>
    <r>
      <t>Others</t>
    </r>
    <r>
      <rPr>
        <vertAlign val="superscript"/>
        <sz val="11"/>
        <rFont val="Times New Roman"/>
        <family val="1"/>
      </rPr>
      <t>&amp;</t>
    </r>
  </si>
  <si>
    <t>PRODUCT IMPORT</t>
  </si>
  <si>
    <t>PRODUCT EXPORT</t>
  </si>
  <si>
    <t>Note :</t>
  </si>
  <si>
    <t xml:space="preserve">2014-15 </t>
  </si>
  <si>
    <t xml:space="preserve">2013-14 </t>
  </si>
  <si>
    <t>IMPORT*</t>
  </si>
  <si>
    <t>APR 12 (Prov.)</t>
  </si>
  <si>
    <t>MAY 12</t>
  </si>
  <si>
    <t>JUN 12</t>
  </si>
  <si>
    <t>JUL 12</t>
  </si>
  <si>
    <t>AUG 12</t>
  </si>
  <si>
    <t>SEP 12</t>
  </si>
  <si>
    <t>OCT 12</t>
  </si>
  <si>
    <t>NOV 12</t>
  </si>
  <si>
    <t>DEC 12</t>
  </si>
  <si>
    <t>JAN 12</t>
  </si>
  <si>
    <t>FEB 12</t>
  </si>
  <si>
    <t>MAR 12</t>
  </si>
  <si>
    <t>TOTAL : 2012-13 (Prov.)</t>
  </si>
  <si>
    <t>QUANTITY</t>
  </si>
  <si>
    <t>VALUE</t>
  </si>
  <si>
    <t>TMT</t>
  </si>
  <si>
    <t>Million US$</t>
  </si>
  <si>
    <t>RS. Crores</t>
  </si>
  <si>
    <t>CRUDE OIL</t>
  </si>
  <si>
    <t>MS/ PETROL</t>
  </si>
  <si>
    <t>NAPHTHA/ NGL</t>
  </si>
  <si>
    <t>SKO/ KEROSENE</t>
  </si>
  <si>
    <t>HSD/ DIESEL</t>
  </si>
  <si>
    <t>LOBS/ LUBE OIL</t>
  </si>
  <si>
    <t>FUEL OIL/LSHS</t>
  </si>
  <si>
    <t>BITUMEN</t>
  </si>
  <si>
    <t>OTHERS</t>
  </si>
  <si>
    <t>EXPORT</t>
  </si>
  <si>
    <t>TOTAL PRODUCT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</si>
</sst>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7" formatCode="_-* #,##0.00_-;\-* #,##0.00_-;_-* &quot;-&quot;??_-;_-@_-"/>
    <numFmt numFmtId="168" formatCode="mmmm"/>
    <numFmt numFmtId="169" formatCode="#,##0.0"/>
    <numFmt numFmtId="170" formatCode="0.0"/>
    <numFmt numFmtId="171" formatCode="[$-409]d\-mmm\-yy;@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#,##0.00&quot; F&quot;_);[Red]\(#,##0.00&quot; F&quot;\)"/>
    <numFmt numFmtId="175" formatCode="0.0000_}"/>
    <numFmt numFmtId="176" formatCode="_-* #,##0.00\ _D_M_-;\-* #,##0.00\ _D_M_-;_-* &quot;-&quot;??\ _D_M_-;_-@_-"/>
    <numFmt numFmtId="177" formatCode="&quot;$&quot;#,##0\ ;\(&quot;$&quot;#,##0\)"/>
    <numFmt numFmtId="178" formatCode="0.00_)"/>
    <numFmt numFmtId="179" formatCode="0.00_);[Red]\(0.00\)"/>
    <numFmt numFmtId="180" formatCode="&quot;Rs.&quot;#,##0.00;[Red]\-&quot;Rs.&quot;#,##0.00"/>
    <numFmt numFmtId="181" formatCode="_-&quot;Rs.&quot;* #,##0_-;\-&quot;Rs.&quot;* #,##0_-;_-&quot;Rs.&quot;* &quot;-&quot;_-;_-@_-"/>
    <numFmt numFmtId="182" formatCode="_(&quot;Rs.&quot;* #,##0.00_);_(&quot;Rs.&quot;* \(#,##0.00\);_(&quot;Rs.&quot;* &quot;-&quot;??_);_(@_)"/>
    <numFmt numFmtId="183" formatCode="_-&quot;Rs.&quot;* #,##0.00_-;\-&quot;Rs.&quot;* #,##0.00_-;_-&quot;Rs.&quot;* &quot;-&quot;??_-;_-@_-"/>
    <numFmt numFmtId="184" formatCode="mm/dd/yy"/>
    <numFmt numFmtId="185" formatCode="&quot;Rs.&quot;#,##0.00;\-&quot;Rs.&quot;#,##0.00"/>
    <numFmt numFmtId="186" formatCode="&quot;Rs.&quot;#,##0;\-&quot;Rs.&quot;#,##0"/>
    <numFmt numFmtId="187" formatCode="&quot;Rs.&quot;#,##0;[Red]\-&quot;Rs.&quot;#,##0"/>
  </numFmts>
  <fonts count="1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vertAlign val="superscript"/>
      <sz val="11"/>
      <name val="Times New Roman"/>
      <family val="1"/>
    </font>
    <font>
      <b/>
      <u/>
      <sz val="16"/>
      <name val="Times New Roman"/>
      <family val="1"/>
    </font>
    <font>
      <b/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name val="Times New Roman"/>
      <family val="1"/>
    </font>
    <font>
      <b/>
      <vertAlign val="superscript"/>
      <sz val="12"/>
      <name val="Times New Roman"/>
      <family val="1"/>
    </font>
    <font>
      <u/>
      <sz val="10"/>
      <color indexed="36"/>
      <name val="Arial"/>
      <family val="2"/>
    </font>
    <font>
      <sz val="12"/>
      <name val="¾©"/>
      <family val="3"/>
      <charset val="129"/>
    </font>
    <font>
      <sz val="12"/>
      <name val="¹ÙÅÁÃ¼"/>
      <family val="1"/>
      <charset val="129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sz val="11"/>
      <color indexed="37"/>
      <name val="Calibri"/>
      <family val="2"/>
    </font>
    <font>
      <b/>
      <sz val="18"/>
      <color indexed="8"/>
      <name val="Footlight MT Light"/>
      <family val="1"/>
    </font>
    <font>
      <sz val="12"/>
      <name val="±¼¸²Ã¼"/>
      <family val="3"/>
      <charset val="129"/>
    </font>
    <font>
      <sz val="10"/>
      <color indexed="8"/>
      <name val="Arial"/>
      <family val="2"/>
    </font>
    <font>
      <b/>
      <sz val="10"/>
      <color indexed="52"/>
      <name val="Calibri"/>
      <family val="2"/>
    </font>
    <font>
      <b/>
      <sz val="11"/>
      <color indexed="17"/>
      <name val="Calibri"/>
      <family val="2"/>
    </font>
    <font>
      <b/>
      <sz val="10"/>
      <color indexed="9"/>
      <name val="Calibri"/>
      <family val="2"/>
    </font>
    <font>
      <u/>
      <sz val="10"/>
      <color indexed="12"/>
      <name val="Arial"/>
      <family val="2"/>
    </font>
    <font>
      <sz val="12"/>
      <color indexed="8"/>
      <name val="Arial"/>
      <family val="2"/>
    </font>
    <font>
      <sz val="10"/>
      <color indexed="8"/>
      <name val="Antique Olive"/>
      <family val="2"/>
    </font>
    <font>
      <sz val="10"/>
      <name val="Tahoma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0"/>
      <color indexed="23"/>
      <name val="Calibri"/>
      <family val="2"/>
    </font>
    <font>
      <sz val="16"/>
      <color indexed="8"/>
      <name val="Footlight MT Light"/>
      <family val="1"/>
    </font>
    <font>
      <sz val="10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ntique Olive"/>
      <family val="2"/>
    </font>
    <font>
      <sz val="10"/>
      <color indexed="62"/>
      <name val="Calibri"/>
      <family val="2"/>
    </font>
    <font>
      <sz val="11"/>
      <color indexed="48"/>
      <name val="Calibri"/>
      <family val="2"/>
    </font>
    <font>
      <sz val="16"/>
      <name val="Times New Roman"/>
      <family val="1"/>
    </font>
    <font>
      <sz val="10"/>
      <color indexed="52"/>
      <name val="Calibri"/>
      <family val="2"/>
    </font>
    <font>
      <b/>
      <sz val="9"/>
      <name val="Helv"/>
    </font>
    <font>
      <b/>
      <sz val="10"/>
      <color indexed="8"/>
      <name val="Antique Olive"/>
      <family val="2"/>
    </font>
    <font>
      <sz val="10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indexed="63"/>
      <name val="Calibri"/>
      <family val="2"/>
    </font>
    <font>
      <sz val="10"/>
      <name val="Courier"/>
      <family val="3"/>
    </font>
    <font>
      <sz val="8"/>
      <name val="Helv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1"/>
      <color indexed="14"/>
      <name val="Calibri"/>
      <family val="2"/>
    </font>
    <font>
      <b/>
      <vertAlign val="superscript"/>
      <sz val="12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ahoma"/>
      <family val="2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54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0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47">
    <xf numFmtId="0" fontId="0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9" fontId="36" fillId="0" borderId="0" applyFont="0" applyFill="0" applyBorder="0" applyAlignment="0" applyProtection="0"/>
    <xf numFmtId="0" fontId="1" fillId="2" borderId="0" applyNumberFormat="0" applyBorder="0" applyAlignment="0" applyProtection="0"/>
    <xf numFmtId="0" fontId="37" fillId="3" borderId="0" applyNumberFormat="0" applyBorder="0" applyAlignment="0" applyProtection="0"/>
    <xf numFmtId="0" fontId="91" fillId="63" borderId="0" applyNumberFormat="0" applyBorder="0" applyAlignment="0" applyProtection="0"/>
    <xf numFmtId="0" fontId="1" fillId="2" borderId="0" applyNumberFormat="0" applyBorder="0" applyAlignment="0" applyProtection="0"/>
    <xf numFmtId="0" fontId="91" fillId="63" borderId="0" applyNumberFormat="0" applyBorder="0" applyAlignment="0" applyProtection="0"/>
    <xf numFmtId="0" fontId="1" fillId="2" borderId="0" applyNumberFormat="0" applyBorder="0" applyAlignment="0" applyProtection="0"/>
    <xf numFmtId="0" fontId="91" fillId="63" borderId="0" applyNumberFormat="0" applyBorder="0" applyAlignment="0" applyProtection="0"/>
    <xf numFmtId="0" fontId="37" fillId="3" borderId="0" applyNumberFormat="0" applyBorder="0" applyAlignment="0" applyProtection="0"/>
    <xf numFmtId="0" fontId="1" fillId="4" borderId="0" applyNumberFormat="0" applyBorder="0" applyAlignment="0" applyProtection="0"/>
    <xf numFmtId="0" fontId="37" fillId="5" borderId="0" applyNumberFormat="0" applyBorder="0" applyAlignment="0" applyProtection="0"/>
    <xf numFmtId="0" fontId="91" fillId="64" borderId="0" applyNumberFormat="0" applyBorder="0" applyAlignment="0" applyProtection="0"/>
    <xf numFmtId="0" fontId="1" fillId="4" borderId="0" applyNumberFormat="0" applyBorder="0" applyAlignment="0" applyProtection="0"/>
    <xf numFmtId="0" fontId="91" fillId="64" borderId="0" applyNumberFormat="0" applyBorder="0" applyAlignment="0" applyProtection="0"/>
    <xf numFmtId="0" fontId="1" fillId="4" borderId="0" applyNumberFormat="0" applyBorder="0" applyAlignment="0" applyProtection="0"/>
    <xf numFmtId="0" fontId="91" fillId="64" borderId="0" applyNumberFormat="0" applyBorder="0" applyAlignment="0" applyProtection="0"/>
    <xf numFmtId="0" fontId="37" fillId="5" borderId="0" applyNumberFormat="0" applyBorder="0" applyAlignment="0" applyProtection="0"/>
    <xf numFmtId="0" fontId="1" fillId="6" borderId="0" applyNumberFormat="0" applyBorder="0" applyAlignment="0" applyProtection="0"/>
    <xf numFmtId="0" fontId="37" fillId="7" borderId="0" applyNumberFormat="0" applyBorder="0" applyAlignment="0" applyProtection="0"/>
    <xf numFmtId="0" fontId="91" fillId="65" borderId="0" applyNumberFormat="0" applyBorder="0" applyAlignment="0" applyProtection="0"/>
    <xf numFmtId="0" fontId="1" fillId="6" borderId="0" applyNumberFormat="0" applyBorder="0" applyAlignment="0" applyProtection="0"/>
    <xf numFmtId="0" fontId="91" fillId="65" borderId="0" applyNumberFormat="0" applyBorder="0" applyAlignment="0" applyProtection="0"/>
    <xf numFmtId="0" fontId="1" fillId="6" borderId="0" applyNumberFormat="0" applyBorder="0" applyAlignment="0" applyProtection="0"/>
    <xf numFmtId="0" fontId="91" fillId="65" borderId="0" applyNumberFormat="0" applyBorder="0" applyAlignment="0" applyProtection="0"/>
    <xf numFmtId="0" fontId="37" fillId="7" borderId="0" applyNumberFormat="0" applyBorder="0" applyAlignment="0" applyProtection="0"/>
    <xf numFmtId="0" fontId="1" fillId="8" borderId="0" applyNumberFormat="0" applyBorder="0" applyAlignment="0" applyProtection="0"/>
    <xf numFmtId="0" fontId="37" fillId="3" borderId="0" applyNumberFormat="0" applyBorder="0" applyAlignment="0" applyProtection="0"/>
    <xf numFmtId="0" fontId="91" fillId="66" borderId="0" applyNumberFormat="0" applyBorder="0" applyAlignment="0" applyProtection="0"/>
    <xf numFmtId="0" fontId="1" fillId="8" borderId="0" applyNumberFormat="0" applyBorder="0" applyAlignment="0" applyProtection="0"/>
    <xf numFmtId="0" fontId="91" fillId="66" borderId="0" applyNumberFormat="0" applyBorder="0" applyAlignment="0" applyProtection="0"/>
    <xf numFmtId="0" fontId="1" fillId="8" borderId="0" applyNumberFormat="0" applyBorder="0" applyAlignment="0" applyProtection="0"/>
    <xf numFmtId="0" fontId="91" fillId="66" borderId="0" applyNumberFormat="0" applyBorder="0" applyAlignment="0" applyProtection="0"/>
    <xf numFmtId="0" fontId="37" fillId="3" borderId="0" applyNumberFormat="0" applyBorder="0" applyAlignment="0" applyProtection="0"/>
    <xf numFmtId="0" fontId="1" fillId="9" borderId="0" applyNumberFormat="0" applyBorder="0" applyAlignment="0" applyProtection="0"/>
    <xf numFmtId="0" fontId="37" fillId="9" borderId="0" applyNumberFormat="0" applyBorder="0" applyAlignment="0" applyProtection="0"/>
    <xf numFmtId="0" fontId="91" fillId="67" borderId="0" applyNumberFormat="0" applyBorder="0" applyAlignment="0" applyProtection="0"/>
    <xf numFmtId="0" fontId="1" fillId="9" borderId="0" applyNumberFormat="0" applyBorder="0" applyAlignment="0" applyProtection="0"/>
    <xf numFmtId="0" fontId="91" fillId="67" borderId="0" applyNumberFormat="0" applyBorder="0" applyAlignment="0" applyProtection="0"/>
    <xf numFmtId="0" fontId="1" fillId="9" borderId="0" applyNumberFormat="0" applyBorder="0" applyAlignment="0" applyProtection="0"/>
    <xf numFmtId="0" fontId="91" fillId="67" borderId="0" applyNumberFormat="0" applyBorder="0" applyAlignment="0" applyProtection="0"/>
    <xf numFmtId="0" fontId="37" fillId="9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91" fillId="68" borderId="0" applyNumberFormat="0" applyBorder="0" applyAlignment="0" applyProtection="0"/>
    <xf numFmtId="0" fontId="1" fillId="5" borderId="0" applyNumberFormat="0" applyBorder="0" applyAlignment="0" applyProtection="0"/>
    <xf numFmtId="0" fontId="91" fillId="68" borderId="0" applyNumberFormat="0" applyBorder="0" applyAlignment="0" applyProtection="0"/>
    <xf numFmtId="0" fontId="1" fillId="5" borderId="0" applyNumberFormat="0" applyBorder="0" applyAlignment="0" applyProtection="0"/>
    <xf numFmtId="0" fontId="91" fillId="68" borderId="0" applyNumberFormat="0" applyBorder="0" applyAlignment="0" applyProtection="0"/>
    <xf numFmtId="0" fontId="37" fillId="5" borderId="0" applyNumberFormat="0" applyBorder="0" applyAlignment="0" applyProtection="0"/>
    <xf numFmtId="0" fontId="1" fillId="10" borderId="0" applyNumberFormat="0" applyBorder="0" applyAlignment="0" applyProtection="0"/>
    <xf numFmtId="0" fontId="37" fillId="3" borderId="0" applyNumberFormat="0" applyBorder="0" applyAlignment="0" applyProtection="0"/>
    <xf numFmtId="0" fontId="91" fillId="69" borderId="0" applyNumberFormat="0" applyBorder="0" applyAlignment="0" applyProtection="0"/>
    <xf numFmtId="0" fontId="1" fillId="10" borderId="0" applyNumberFormat="0" applyBorder="0" applyAlignment="0" applyProtection="0"/>
    <xf numFmtId="0" fontId="91" fillId="69" borderId="0" applyNumberFormat="0" applyBorder="0" applyAlignment="0" applyProtection="0"/>
    <xf numFmtId="0" fontId="1" fillId="10" borderId="0" applyNumberFormat="0" applyBorder="0" applyAlignment="0" applyProtection="0"/>
    <xf numFmtId="0" fontId="91" fillId="69" borderId="0" applyNumberFormat="0" applyBorder="0" applyAlignment="0" applyProtection="0"/>
    <xf numFmtId="0" fontId="37" fillId="3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91" fillId="70" borderId="0" applyNumberFormat="0" applyBorder="0" applyAlignment="0" applyProtection="0"/>
    <xf numFmtId="0" fontId="1" fillId="11" borderId="0" applyNumberFormat="0" applyBorder="0" applyAlignment="0" applyProtection="0"/>
    <xf numFmtId="0" fontId="91" fillId="70" borderId="0" applyNumberFormat="0" applyBorder="0" applyAlignment="0" applyProtection="0"/>
    <xf numFmtId="0" fontId="1" fillId="11" borderId="0" applyNumberFormat="0" applyBorder="0" applyAlignment="0" applyProtection="0"/>
    <xf numFmtId="0" fontId="91" fillId="70" borderId="0" applyNumberFormat="0" applyBorder="0" applyAlignment="0" applyProtection="0"/>
    <xf numFmtId="0" fontId="37" fillId="11" borderId="0" applyNumberFormat="0" applyBorder="0" applyAlignment="0" applyProtection="0"/>
    <xf numFmtId="0" fontId="1" fillId="12" borderId="0" applyNumberFormat="0" applyBorder="0" applyAlignment="0" applyProtection="0"/>
    <xf numFmtId="0" fontId="37" fillId="13" borderId="0" applyNumberFormat="0" applyBorder="0" applyAlignment="0" applyProtection="0"/>
    <xf numFmtId="0" fontId="91" fillId="71" borderId="0" applyNumberFormat="0" applyBorder="0" applyAlignment="0" applyProtection="0"/>
    <xf numFmtId="0" fontId="1" fillId="12" borderId="0" applyNumberFormat="0" applyBorder="0" applyAlignment="0" applyProtection="0"/>
    <xf numFmtId="0" fontId="91" fillId="71" borderId="0" applyNumberFormat="0" applyBorder="0" applyAlignment="0" applyProtection="0"/>
    <xf numFmtId="0" fontId="1" fillId="12" borderId="0" applyNumberFormat="0" applyBorder="0" applyAlignment="0" applyProtection="0"/>
    <xf numFmtId="0" fontId="91" fillId="71" borderId="0" applyNumberFormat="0" applyBorder="0" applyAlignment="0" applyProtection="0"/>
    <xf numFmtId="0" fontId="37" fillId="13" borderId="0" applyNumberFormat="0" applyBorder="0" applyAlignment="0" applyProtection="0"/>
    <xf numFmtId="0" fontId="1" fillId="8" borderId="0" applyNumberFormat="0" applyBorder="0" applyAlignment="0" applyProtection="0"/>
    <xf numFmtId="0" fontId="37" fillId="3" borderId="0" applyNumberFormat="0" applyBorder="0" applyAlignment="0" applyProtection="0"/>
    <xf numFmtId="0" fontId="91" fillId="72" borderId="0" applyNumberFormat="0" applyBorder="0" applyAlignment="0" applyProtection="0"/>
    <xf numFmtId="0" fontId="1" fillId="8" borderId="0" applyNumberFormat="0" applyBorder="0" applyAlignment="0" applyProtection="0"/>
    <xf numFmtId="0" fontId="91" fillId="72" borderId="0" applyNumberFormat="0" applyBorder="0" applyAlignment="0" applyProtection="0"/>
    <xf numFmtId="0" fontId="1" fillId="8" borderId="0" applyNumberFormat="0" applyBorder="0" applyAlignment="0" applyProtection="0"/>
    <xf numFmtId="0" fontId="91" fillId="72" borderId="0" applyNumberFormat="0" applyBorder="0" applyAlignment="0" applyProtection="0"/>
    <xf numFmtId="0" fontId="37" fillId="3" borderId="0" applyNumberFormat="0" applyBorder="0" applyAlignment="0" applyProtection="0"/>
    <xf numFmtId="0" fontId="1" fillId="10" borderId="0" applyNumberFormat="0" applyBorder="0" applyAlignment="0" applyProtection="0"/>
    <xf numFmtId="0" fontId="37" fillId="10" borderId="0" applyNumberFormat="0" applyBorder="0" applyAlignment="0" applyProtection="0"/>
    <xf numFmtId="0" fontId="91" fillId="73" borderId="0" applyNumberFormat="0" applyBorder="0" applyAlignment="0" applyProtection="0"/>
    <xf numFmtId="0" fontId="1" fillId="10" borderId="0" applyNumberFormat="0" applyBorder="0" applyAlignment="0" applyProtection="0"/>
    <xf numFmtId="0" fontId="91" fillId="73" borderId="0" applyNumberFormat="0" applyBorder="0" applyAlignment="0" applyProtection="0"/>
    <xf numFmtId="0" fontId="1" fillId="10" borderId="0" applyNumberFormat="0" applyBorder="0" applyAlignment="0" applyProtection="0"/>
    <xf numFmtId="0" fontId="91" fillId="73" borderId="0" applyNumberFormat="0" applyBorder="0" applyAlignment="0" applyProtection="0"/>
    <xf numFmtId="0" fontId="37" fillId="10" borderId="0" applyNumberFormat="0" applyBorder="0" applyAlignment="0" applyProtection="0"/>
    <xf numFmtId="0" fontId="1" fillId="14" borderId="0" applyNumberFormat="0" applyBorder="0" applyAlignment="0" applyProtection="0"/>
    <xf numFmtId="0" fontId="37" fillId="5" borderId="0" applyNumberFormat="0" applyBorder="0" applyAlignment="0" applyProtection="0"/>
    <xf numFmtId="0" fontId="91" fillId="74" borderId="0" applyNumberFormat="0" applyBorder="0" applyAlignment="0" applyProtection="0"/>
    <xf numFmtId="0" fontId="1" fillId="14" borderId="0" applyNumberFormat="0" applyBorder="0" applyAlignment="0" applyProtection="0"/>
    <xf numFmtId="0" fontId="91" fillId="74" borderId="0" applyNumberFormat="0" applyBorder="0" applyAlignment="0" applyProtection="0"/>
    <xf numFmtId="0" fontId="1" fillId="14" borderId="0" applyNumberFormat="0" applyBorder="0" applyAlignment="0" applyProtection="0"/>
    <xf numFmtId="0" fontId="91" fillId="74" borderId="0" applyNumberFormat="0" applyBorder="0" applyAlignment="0" applyProtection="0"/>
    <xf numFmtId="0" fontId="37" fillId="5" borderId="0" applyNumberFormat="0" applyBorder="0" applyAlignment="0" applyProtection="0"/>
    <xf numFmtId="0" fontId="16" fillId="15" borderId="0" applyNumberFormat="0" applyBorder="0" applyAlignment="0" applyProtection="0"/>
    <xf numFmtId="0" fontId="38" fillId="16" borderId="0" applyNumberFormat="0" applyBorder="0" applyAlignment="0" applyProtection="0"/>
    <xf numFmtId="0" fontId="92" fillId="7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38" fillId="16" borderId="0" applyNumberFormat="0" applyBorder="0" applyAlignment="0" applyProtection="0"/>
    <xf numFmtId="0" fontId="16" fillId="11" borderId="0" applyNumberFormat="0" applyBorder="0" applyAlignment="0" applyProtection="0"/>
    <xf numFmtId="0" fontId="38" fillId="11" borderId="0" applyNumberFormat="0" applyBorder="0" applyAlignment="0" applyProtection="0"/>
    <xf numFmtId="0" fontId="92" fillId="7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8" fillId="11" borderId="0" applyNumberFormat="0" applyBorder="0" applyAlignment="0" applyProtection="0"/>
    <xf numFmtId="0" fontId="16" fillId="12" borderId="0" applyNumberFormat="0" applyBorder="0" applyAlignment="0" applyProtection="0"/>
    <xf numFmtId="0" fontId="38" fillId="13" borderId="0" applyNumberFormat="0" applyBorder="0" applyAlignment="0" applyProtection="0"/>
    <xf numFmtId="0" fontId="92" fillId="7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3" borderId="0" applyNumberFormat="0" applyBorder="0" applyAlignment="0" applyProtection="0"/>
    <xf numFmtId="0" fontId="16" fillId="17" borderId="0" applyNumberFormat="0" applyBorder="0" applyAlignment="0" applyProtection="0"/>
    <xf numFmtId="0" fontId="38" fillId="18" borderId="0" applyNumberFormat="0" applyBorder="0" applyAlignment="0" applyProtection="0"/>
    <xf numFmtId="0" fontId="92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8" fillId="18" borderId="0" applyNumberFormat="0" applyBorder="0" applyAlignment="0" applyProtection="0"/>
    <xf numFmtId="0" fontId="16" fillId="16" borderId="0" applyNumberFormat="0" applyBorder="0" applyAlignment="0" applyProtection="0"/>
    <xf numFmtId="0" fontId="38" fillId="16" borderId="0" applyNumberFormat="0" applyBorder="0" applyAlignment="0" applyProtection="0"/>
    <xf numFmtId="0" fontId="92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8" fillId="16" borderId="0" applyNumberFormat="0" applyBorder="0" applyAlignment="0" applyProtection="0"/>
    <xf numFmtId="0" fontId="16" fillId="19" borderId="0" applyNumberFormat="0" applyBorder="0" applyAlignment="0" applyProtection="0"/>
    <xf numFmtId="0" fontId="38" fillId="5" borderId="0" applyNumberFormat="0" applyBorder="0" applyAlignment="0" applyProtection="0"/>
    <xf numFmtId="0" fontId="92" fillId="8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38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0" borderId="0" applyNumberFormat="0" applyBorder="0" applyAlignment="0" applyProtection="0"/>
    <xf numFmtId="0" fontId="38" fillId="16" borderId="0" applyNumberFormat="0" applyBorder="0" applyAlignment="0" applyProtection="0"/>
    <xf numFmtId="0" fontId="16" fillId="2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8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5" borderId="0" applyNumberFormat="0" applyBorder="0" applyAlignment="0" applyProtection="0"/>
    <xf numFmtId="0" fontId="38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8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38" fillId="30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38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38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8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38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0" borderId="0" applyNumberFormat="0" applyBorder="0" applyAlignment="0" applyProtection="0"/>
    <xf numFmtId="0" fontId="38" fillId="40" borderId="0" applyNumberFormat="0" applyBorder="0" applyAlignment="0" applyProtection="0"/>
    <xf numFmtId="0" fontId="16" fillId="44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38" fillId="40" borderId="0" applyNumberFormat="0" applyBorder="0" applyAlignment="0" applyProtection="0"/>
    <xf numFmtId="0" fontId="2" fillId="0" borderId="0" applyNumberFormat="0" applyFont="0" applyFill="0" applyBorder="0" applyAlignment="0">
      <protection locked="0"/>
    </xf>
    <xf numFmtId="0" fontId="2" fillId="0" borderId="0" applyNumberFormat="0" applyFont="0" applyFill="0" applyBorder="0" applyAlignment="0">
      <protection locked="0"/>
    </xf>
    <xf numFmtId="172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17" fillId="4" borderId="0" applyNumberFormat="0" applyBorder="0" applyAlignment="0" applyProtection="0"/>
    <xf numFmtId="0" fontId="39" fillId="4" borderId="0" applyNumberFormat="0" applyBorder="0" applyAlignment="0" applyProtection="0"/>
    <xf numFmtId="0" fontId="40" fillId="41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9" fillId="4" borderId="0" applyNumberFormat="0" applyBorder="0" applyAlignment="0" applyProtection="0"/>
    <xf numFmtId="0" fontId="2" fillId="10" borderId="0" applyNumberFormat="0" applyBorder="0" applyAlignment="0">
      <protection locked="0"/>
    </xf>
    <xf numFmtId="0" fontId="2" fillId="10" borderId="0" applyNumberFormat="0" applyBorder="0" applyAlignment="0">
      <protection locked="0"/>
    </xf>
    <xf numFmtId="4" fontId="41" fillId="0" borderId="1" applyFill="0">
      <alignment vertical="center"/>
      <protection locked="0"/>
    </xf>
    <xf numFmtId="0" fontId="42" fillId="0" borderId="0"/>
    <xf numFmtId="0" fontId="43" fillId="0" borderId="0" applyFill="0" applyBorder="0" applyAlignment="0"/>
    <xf numFmtId="0" fontId="43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18" fillId="3" borderId="2" applyNumberFormat="0" applyAlignment="0" applyProtection="0"/>
    <xf numFmtId="0" fontId="44" fillId="3" borderId="2" applyNumberFormat="0" applyAlignment="0" applyProtection="0"/>
    <xf numFmtId="0" fontId="45" fillId="45" borderId="3" applyNumberFormat="0" applyAlignment="0" applyProtection="0"/>
    <xf numFmtId="0" fontId="18" fillId="3" borderId="2" applyNumberFormat="0" applyAlignment="0" applyProtection="0"/>
    <xf numFmtId="0" fontId="18" fillId="3" borderId="2" applyNumberFormat="0" applyAlignment="0" applyProtection="0"/>
    <xf numFmtId="0" fontId="44" fillId="3" borderId="2" applyNumberFormat="0" applyAlignment="0" applyProtection="0"/>
    <xf numFmtId="0" fontId="19" fillId="18" borderId="4" applyNumberFormat="0" applyAlignment="0" applyProtection="0"/>
    <xf numFmtId="0" fontId="46" fillId="18" borderId="4" applyNumberFormat="0" applyAlignment="0" applyProtection="0"/>
    <xf numFmtId="0" fontId="19" fillId="37" borderId="4" applyNumberFormat="0" applyAlignment="0" applyProtection="0"/>
    <xf numFmtId="0" fontId="19" fillId="18" borderId="4" applyNumberFormat="0" applyAlignment="0" applyProtection="0"/>
    <xf numFmtId="0" fontId="19" fillId="18" borderId="4" applyNumberFormat="0" applyAlignment="0" applyProtection="0"/>
    <xf numFmtId="0" fontId="46" fillId="18" borderId="4" applyNumberFormat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93" fillId="0" borderId="0" applyFont="0" applyFill="0" applyBorder="0" applyAlignment="0" applyProtection="0"/>
    <xf numFmtId="165" fontId="93" fillId="0" borderId="0" applyFont="0" applyFill="0" applyBorder="0" applyAlignment="0" applyProtection="0"/>
    <xf numFmtId="165" fontId="93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" fontId="49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51" fillId="0" borderId="0" applyFont="0" applyFill="0" applyBorder="0" applyAlignment="0" applyProtection="0"/>
    <xf numFmtId="0" fontId="52" fillId="0" borderId="0" applyNumberFormat="0" applyAlignment="0">
      <alignment horizontal="left"/>
    </xf>
    <xf numFmtId="177" fontId="49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53" fillId="0" borderId="0" applyNumberFormat="0" applyAlignment="0">
      <alignment horizontal="left"/>
    </xf>
    <xf numFmtId="0" fontId="2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5" fillId="0" borderId="0" applyFill="0" applyBorder="0">
      <protection locked="0"/>
    </xf>
    <xf numFmtId="2" fontId="49" fillId="0" borderId="0" applyFont="0" applyFill="0" applyBorder="0" applyAlignment="0" applyProtection="0"/>
    <xf numFmtId="2" fontId="51" fillId="0" borderId="0" applyFont="0" applyFill="0" applyBorder="0" applyAlignment="0" applyProtection="0"/>
    <xf numFmtId="0" fontId="21" fillId="6" borderId="0" applyNumberFormat="0" applyBorder="0" applyAlignment="0" applyProtection="0"/>
    <xf numFmtId="0" fontId="56" fillId="6" borderId="0" applyNumberFormat="0" applyBorder="0" applyAlignment="0" applyProtection="0"/>
    <xf numFmtId="0" fontId="1" fillId="32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6" fillId="6" borderId="0" applyNumberFormat="0" applyBorder="0" applyAlignment="0" applyProtection="0"/>
    <xf numFmtId="38" fontId="3" fillId="49" borderId="0" applyNumberFormat="0" applyBorder="0" applyAlignment="0" applyProtection="0"/>
    <xf numFmtId="38" fontId="3" fillId="49" borderId="0" applyNumberFormat="0" applyBorder="0" applyAlignment="0" applyProtection="0"/>
    <xf numFmtId="0" fontId="57" fillId="0" borderId="5" applyNumberFormat="0" applyAlignment="0" applyProtection="0">
      <alignment horizontal="left" vertical="center"/>
    </xf>
    <xf numFmtId="0" fontId="57" fillId="0" borderId="6">
      <alignment horizontal="left" vertical="center"/>
    </xf>
    <xf numFmtId="0" fontId="22" fillId="0" borderId="7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8" fillId="0" borderId="8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10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3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60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0" fontId="3" fillId="50" borderId="14" applyNumberFormat="0" applyBorder="0" applyAlignment="0" applyProtection="0"/>
    <xf numFmtId="10" fontId="3" fillId="50" borderId="14" applyNumberFormat="0" applyBorder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25" fillId="5" borderId="2" applyNumberFormat="0" applyAlignment="0" applyProtection="0"/>
    <xf numFmtId="0" fontId="62" fillId="5" borderId="2" applyNumberFormat="0" applyAlignment="0" applyProtection="0"/>
    <xf numFmtId="0" fontId="63" fillId="42" borderId="3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25" fillId="5" borderId="2" applyNumberFormat="0" applyAlignment="0" applyProtection="0"/>
    <xf numFmtId="0" fontId="62" fillId="5" borderId="2" applyNumberFormat="0" applyAlignment="0" applyProtection="0"/>
    <xf numFmtId="0" fontId="25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0" fontId="62" fillId="5" borderId="2" applyNumberFormat="0" applyAlignment="0" applyProtection="0"/>
    <xf numFmtId="178" fontId="64" fillId="0" borderId="15" applyNumberFormat="0" applyFill="0" applyBorder="0">
      <alignment horizontal="left" vertical="center"/>
    </xf>
    <xf numFmtId="0" fontId="26" fillId="0" borderId="16" applyNumberFormat="0" applyFill="0" applyAlignment="0" applyProtection="0"/>
    <xf numFmtId="0" fontId="65" fillId="0" borderId="16" applyNumberFormat="0" applyFill="0" applyAlignment="0" applyProtection="0"/>
    <xf numFmtId="0" fontId="21" fillId="0" borderId="17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65" fillId="0" borderId="16" applyNumberFormat="0" applyFill="0" applyAlignment="0" applyProtection="0"/>
    <xf numFmtId="178" fontId="66" fillId="0" borderId="0"/>
    <xf numFmtId="170" fontId="4" fillId="0" borderId="18">
      <alignment horizontal="right"/>
    </xf>
    <xf numFmtId="179" fontId="67" fillId="0" borderId="0" applyNumberFormat="0" applyFont="0" applyBorder="0" applyAlignment="0"/>
    <xf numFmtId="0" fontId="27" fillId="13" borderId="0" applyNumberFormat="0" applyBorder="0" applyAlignment="0" applyProtection="0"/>
    <xf numFmtId="0" fontId="68" fillId="13" borderId="0" applyNumberFormat="0" applyBorder="0" applyAlignment="0" applyProtection="0"/>
    <xf numFmtId="0" fontId="21" fillId="4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68" fillId="13" borderId="0" applyNumberFormat="0" applyBorder="0" applyAlignment="0" applyProtection="0"/>
    <xf numFmtId="37" fontId="69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78" fontId="70" fillId="0" borderId="0"/>
    <xf numFmtId="0" fontId="11" fillId="0" borderId="0"/>
    <xf numFmtId="0" fontId="91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49" fillId="0" borderId="0" applyBorder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4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3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3" fillId="0" borderId="0"/>
    <xf numFmtId="0" fontId="2" fillId="0" borderId="0"/>
    <xf numFmtId="0" fontId="93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0" fontId="1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49" fillId="0" borderId="0" applyBorder="0"/>
    <xf numFmtId="0" fontId="2" fillId="0" borderId="0"/>
    <xf numFmtId="0" fontId="49" fillId="0" borderId="0" applyBorder="0"/>
    <xf numFmtId="0" fontId="49" fillId="0" borderId="0" applyBorder="0"/>
    <xf numFmtId="0" fontId="2" fillId="0" borderId="0"/>
    <xf numFmtId="0" fontId="3" fillId="51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" fillId="0" borderId="0"/>
    <xf numFmtId="0" fontId="9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9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7" borderId="19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1" fillId="81" borderId="34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3" fillId="41" borderId="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1" fillId="81" borderId="34" applyNumberFormat="0" applyFont="0" applyAlignment="0" applyProtection="0"/>
    <xf numFmtId="0" fontId="2" fillId="7" borderId="20" applyNumberFormat="0" applyFont="0" applyAlignment="0" applyProtection="0"/>
    <xf numFmtId="0" fontId="28" fillId="3" borderId="21" applyNumberFormat="0" applyAlignment="0" applyProtection="0"/>
    <xf numFmtId="0" fontId="71" fillId="3" borderId="21" applyNumberFormat="0" applyAlignment="0" applyProtection="0"/>
    <xf numFmtId="0" fontId="28" fillId="45" borderId="21" applyNumberFormat="0" applyAlignment="0" applyProtection="0"/>
    <xf numFmtId="0" fontId="28" fillId="3" borderId="21" applyNumberFormat="0" applyAlignment="0" applyProtection="0"/>
    <xf numFmtId="0" fontId="28" fillId="3" borderId="21" applyNumberFormat="0" applyAlignment="0" applyProtection="0"/>
    <xf numFmtId="0" fontId="71" fillId="3" borderId="21" applyNumberFormat="0" applyAlignment="0" applyProtection="0"/>
    <xf numFmtId="180" fontId="72" fillId="0" borderId="0"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10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72" fillId="0" borderId="0"/>
    <xf numFmtId="166" fontId="72" fillId="0" borderId="0"/>
    <xf numFmtId="182" fontId="72" fillId="0" borderId="0"/>
    <xf numFmtId="183" fontId="72" fillId="0" borderId="0"/>
    <xf numFmtId="184" fontId="73" fillId="0" borderId="0" applyNumberFormat="0" applyFill="0" applyBorder="0" applyAlignment="0" applyProtection="0">
      <alignment horizontal="left"/>
    </xf>
    <xf numFmtId="14" fontId="73" fillId="0" borderId="0" applyNumberFormat="0" applyFill="0" applyBorder="0" applyAlignment="0" applyProtection="0">
      <alignment horizontal="left"/>
    </xf>
    <xf numFmtId="4" fontId="3" fillId="13" borderId="3" applyNumberFormat="0" applyProtection="0">
      <alignment vertical="center"/>
    </xf>
    <xf numFmtId="4" fontId="3" fillId="13" borderId="3" applyNumberFormat="0" applyProtection="0">
      <alignment vertical="center"/>
    </xf>
    <xf numFmtId="4" fontId="3" fillId="52" borderId="3" applyNumberFormat="0" applyProtection="0">
      <alignment horizontal="left" vertical="center" indent="1"/>
    </xf>
    <xf numFmtId="0" fontId="74" fillId="13" borderId="22" applyNumberFormat="0" applyProtection="0">
      <alignment horizontal="left" vertical="top" indent="1"/>
    </xf>
    <xf numFmtId="4" fontId="3" fillId="16" borderId="3" applyNumberFormat="0" applyProtection="0">
      <alignment horizontal="left" vertical="center" indent="1"/>
    </xf>
    <xf numFmtId="4" fontId="3" fillId="4" borderId="3" applyNumberFormat="0" applyProtection="0">
      <alignment horizontal="right" vertical="center"/>
    </xf>
    <xf numFmtId="4" fontId="3" fillId="53" borderId="3" applyNumberFormat="0" applyProtection="0">
      <alignment horizontal="right" vertical="center"/>
    </xf>
    <xf numFmtId="4" fontId="3" fillId="25" borderId="23" applyNumberFormat="0" applyProtection="0">
      <alignment horizontal="right" vertical="center"/>
    </xf>
    <xf numFmtId="4" fontId="3" fillId="14" borderId="3" applyNumberFormat="0" applyProtection="0">
      <alignment horizontal="right" vertical="center"/>
    </xf>
    <xf numFmtId="4" fontId="3" fillId="19" borderId="3" applyNumberFormat="0" applyProtection="0">
      <alignment horizontal="right" vertical="center"/>
    </xf>
    <xf numFmtId="4" fontId="3" fillId="40" borderId="3" applyNumberFormat="0" applyProtection="0">
      <alignment horizontal="right" vertical="center"/>
    </xf>
    <xf numFmtId="4" fontId="3" fillId="30" borderId="3" applyNumberFormat="0" applyProtection="0">
      <alignment horizontal="right" vertical="center"/>
    </xf>
    <xf numFmtId="4" fontId="3" fillId="54" borderId="3" applyNumberFormat="0" applyProtection="0">
      <alignment horizontal="right" vertical="center"/>
    </xf>
    <xf numFmtId="4" fontId="3" fillId="12" borderId="3" applyNumberFormat="0" applyProtection="0">
      <alignment horizontal="right" vertical="center"/>
    </xf>
    <xf numFmtId="4" fontId="3" fillId="55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3" fillId="56" borderId="3" applyNumberFormat="0" applyProtection="0">
      <alignment horizontal="right" vertical="center"/>
    </xf>
    <xf numFmtId="4" fontId="3" fillId="57" borderId="23" applyNumberFormat="0" applyProtection="0">
      <alignment horizontal="left" vertical="center" indent="1"/>
    </xf>
    <xf numFmtId="4" fontId="3" fillId="56" borderId="23" applyNumberFormat="0" applyProtection="0">
      <alignment horizontal="left" vertical="center" indent="1"/>
    </xf>
    <xf numFmtId="0" fontId="3" fillId="3" borderId="3" applyNumberFormat="0" applyProtection="0">
      <alignment horizontal="left" vertical="center" indent="1"/>
    </xf>
    <xf numFmtId="0" fontId="3" fillId="36" borderId="22" applyNumberFormat="0" applyProtection="0">
      <alignment horizontal="left" vertical="top" indent="1"/>
    </xf>
    <xf numFmtId="0" fontId="3" fillId="58" borderId="3" applyNumberFormat="0" applyProtection="0">
      <alignment horizontal="left" vertical="center" indent="1"/>
    </xf>
    <xf numFmtId="0" fontId="3" fillId="56" borderId="22" applyNumberFormat="0" applyProtection="0">
      <alignment horizontal="left" vertical="top" indent="1"/>
    </xf>
    <xf numFmtId="0" fontId="3" fillId="10" borderId="3" applyNumberFormat="0" applyProtection="0">
      <alignment horizontal="left" vertical="center" indent="1"/>
    </xf>
    <xf numFmtId="0" fontId="3" fillId="10" borderId="22" applyNumberFormat="0" applyProtection="0">
      <alignment horizontal="left" vertical="top" indent="1"/>
    </xf>
    <xf numFmtId="0" fontId="3" fillId="57" borderId="3" applyNumberFormat="0" applyProtection="0">
      <alignment horizontal="left" vertical="center" indent="1"/>
    </xf>
    <xf numFmtId="0" fontId="3" fillId="57" borderId="22" applyNumberFormat="0" applyProtection="0">
      <alignment horizontal="left" vertical="top" indent="1"/>
    </xf>
    <xf numFmtId="0" fontId="3" fillId="59" borderId="24" applyNumberFormat="0">
      <protection locked="0"/>
    </xf>
    <xf numFmtId="0" fontId="75" fillId="36" borderId="25" applyBorder="0"/>
    <xf numFmtId="4" fontId="76" fillId="7" borderId="22" applyNumberFormat="0" applyProtection="0">
      <alignment vertical="center"/>
    </xf>
    <xf numFmtId="4" fontId="3" fillId="7" borderId="14" applyNumberFormat="0" applyProtection="0">
      <alignment vertical="center"/>
    </xf>
    <xf numFmtId="4" fontId="76" fillId="3" borderId="22" applyNumberFormat="0" applyProtection="0">
      <alignment horizontal="left" vertical="center" indent="1"/>
    </xf>
    <xf numFmtId="0" fontId="76" fillId="7" borderId="22" applyNumberFormat="0" applyProtection="0">
      <alignment horizontal="left" vertical="top" indent="1"/>
    </xf>
    <xf numFmtId="4" fontId="3" fillId="0" borderId="3" applyNumberFormat="0" applyProtection="0">
      <alignment horizontal="right" vertical="center"/>
    </xf>
    <xf numFmtId="4" fontId="3" fillId="59" borderId="3" applyNumberFormat="0" applyProtection="0">
      <alignment horizontal="right" vertical="center"/>
    </xf>
    <xf numFmtId="4" fontId="3" fillId="16" borderId="3" applyNumberFormat="0" applyProtection="0">
      <alignment horizontal="left" vertical="center" indent="1"/>
    </xf>
    <xf numFmtId="0" fontId="76" fillId="56" borderId="22" applyNumberFormat="0" applyProtection="0">
      <alignment horizontal="left" vertical="top" indent="1"/>
    </xf>
    <xf numFmtId="4" fontId="77" fillId="60" borderId="23" applyNumberFormat="0" applyProtection="0">
      <alignment horizontal="left" vertical="center" indent="1"/>
    </xf>
    <xf numFmtId="0" fontId="3" fillId="61" borderId="14"/>
    <xf numFmtId="4" fontId="78" fillId="59" borderId="3" applyNumberFormat="0" applyProtection="0">
      <alignment horizontal="right" vertical="center"/>
    </xf>
    <xf numFmtId="0" fontId="79" fillId="0" borderId="0" applyNumberFormat="0" applyFill="0" applyBorder="0" applyAlignment="0" applyProtection="0"/>
    <xf numFmtId="0" fontId="80" fillId="0" borderId="14">
      <alignment horizontal="center"/>
    </xf>
    <xf numFmtId="0" fontId="2" fillId="0" borderId="0" applyNumberFormat="0" applyFill="0" applyBorder="0" applyAlignment="0" applyProtection="0"/>
    <xf numFmtId="0" fontId="80" fillId="0" borderId="0">
      <alignment horizontal="center" vertical="center"/>
    </xf>
    <xf numFmtId="0" fontId="81" fillId="62" borderId="0" applyNumberFormat="0" applyFill="0">
      <alignment horizontal="left" vertical="center"/>
    </xf>
    <xf numFmtId="40" fontId="82" fillId="0" borderId="0" applyBorder="0">
      <alignment horizontal="right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49" fillId="0" borderId="27" applyNumberFormat="0" applyFont="0" applyFill="0" applyAlignment="0" applyProtection="0"/>
    <xf numFmtId="0" fontId="30" fillId="0" borderId="28" applyNumberFormat="0" applyFill="0" applyAlignment="0" applyProtection="0"/>
    <xf numFmtId="0" fontId="49" fillId="0" borderId="27" applyNumberFormat="0" applyFont="0" applyFill="0" applyAlignment="0" applyProtection="0"/>
    <xf numFmtId="0" fontId="49" fillId="0" borderId="27" applyNumberFormat="0" applyFont="0" applyFill="0" applyAlignment="0" applyProtection="0"/>
    <xf numFmtId="185" fontId="72" fillId="0" borderId="23">
      <protection locked="0"/>
    </xf>
    <xf numFmtId="182" fontId="72" fillId="0" borderId="23">
      <protection locked="0"/>
    </xf>
    <xf numFmtId="49" fontId="83" fillId="0" borderId="14">
      <alignment vertical="top"/>
      <protection locked="0"/>
    </xf>
    <xf numFmtId="186" fontId="72" fillId="0" borderId="23">
      <protection locked="0"/>
    </xf>
    <xf numFmtId="187" fontId="72" fillId="0" borderId="23">
      <protection locked="0"/>
    </xf>
    <xf numFmtId="49" fontId="83" fillId="0" borderId="23" applyFill="0" applyAlignment="0">
      <alignment horizontal="left"/>
      <protection locked="0"/>
    </xf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</cellStyleXfs>
  <cellXfs count="193">
    <xf numFmtId="0" fontId="0" fillId="0" borderId="0" xfId="0"/>
    <xf numFmtId="0" fontId="100" fillId="0" borderId="0" xfId="0" applyFont="1"/>
    <xf numFmtId="0" fontId="101" fillId="0" borderId="0" xfId="0" applyFont="1"/>
    <xf numFmtId="168" fontId="101" fillId="0" borderId="0" xfId="0" applyNumberFormat="1" applyFont="1" applyAlignment="1">
      <alignment vertical="center"/>
    </xf>
    <xf numFmtId="1" fontId="101" fillId="0" borderId="0" xfId="0" applyNumberFormat="1" applyFont="1"/>
    <xf numFmtId="0" fontId="101" fillId="0" borderId="0" xfId="0" applyFont="1" applyAlignment="1">
      <alignment horizontal="left"/>
    </xf>
    <xf numFmtId="0" fontId="102" fillId="0" borderId="0" xfId="0" applyFont="1"/>
    <xf numFmtId="0" fontId="4" fillId="0" borderId="0" xfId="543" applyFont="1"/>
    <xf numFmtId="0" fontId="5" fillId="0" borderId="0" xfId="543" applyFont="1"/>
    <xf numFmtId="168" fontId="102" fillId="0" borderId="0" xfId="0" applyNumberFormat="1" applyFont="1" applyAlignment="1">
      <alignment vertical="center"/>
    </xf>
    <xf numFmtId="1" fontId="4" fillId="82" borderId="14" xfId="470" applyNumberFormat="1" applyFont="1" applyFill="1" applyBorder="1" applyAlignment="1">
      <alignment horizontal="center"/>
    </xf>
    <xf numFmtId="0" fontId="103" fillId="0" borderId="0" xfId="0" applyFont="1"/>
    <xf numFmtId="0" fontId="102" fillId="0" borderId="0" xfId="0" applyFont="1" applyAlignment="1">
      <alignment horizontal="left"/>
    </xf>
    <xf numFmtId="0" fontId="9" fillId="0" borderId="0" xfId="542" applyFont="1"/>
    <xf numFmtId="0" fontId="104" fillId="0" borderId="0" xfId="0" applyFont="1"/>
    <xf numFmtId="0" fontId="9" fillId="0" borderId="0" xfId="542" applyFont="1" applyAlignment="1">
      <alignment horizontal="center"/>
    </xf>
    <xf numFmtId="0" fontId="10" fillId="0" borderId="0" xfId="0" applyFont="1"/>
    <xf numFmtId="0" fontId="9" fillId="0" borderId="0" xfId="0" applyFont="1"/>
    <xf numFmtId="0" fontId="104" fillId="0" borderId="0" xfId="0" applyFont="1" applyAlignment="1">
      <alignment horizontal="left"/>
    </xf>
    <xf numFmtId="0" fontId="8" fillId="0" borderId="14" xfId="0" applyFont="1" applyBorder="1"/>
    <xf numFmtId="0" fontId="4" fillId="0" borderId="0" xfId="542" applyFont="1" applyAlignment="1">
      <alignment horizontal="center"/>
    </xf>
    <xf numFmtId="0" fontId="102" fillId="0" borderId="0" xfId="575" applyFont="1"/>
    <xf numFmtId="15" fontId="102" fillId="0" borderId="0" xfId="575" applyNumberFormat="1" applyFont="1"/>
    <xf numFmtId="0" fontId="102" fillId="0" borderId="0" xfId="581" applyFont="1"/>
    <xf numFmtId="1" fontId="12" fillId="82" borderId="14" xfId="0" applyNumberFormat="1" applyFont="1" applyFill="1" applyBorder="1" applyAlignment="1">
      <alignment horizontal="right"/>
    </xf>
    <xf numFmtId="3" fontId="12" fillId="82" borderId="14" xfId="0" applyNumberFormat="1" applyFont="1" applyFill="1" applyBorder="1" applyAlignment="1">
      <alignment horizontal="right"/>
    </xf>
    <xf numFmtId="3" fontId="12" fillId="82" borderId="14" xfId="470" applyNumberFormat="1" applyFont="1" applyFill="1" applyBorder="1" applyAlignment="1">
      <alignment horizontal="right"/>
    </xf>
    <xf numFmtId="1" fontId="12" fillId="82" borderId="14" xfId="470" applyNumberFormat="1" applyFont="1" applyFill="1" applyBorder="1" applyAlignment="1">
      <alignment horizontal="right"/>
    </xf>
    <xf numFmtId="0" fontId="14" fillId="0" borderId="0" xfId="543" applyFont="1"/>
    <xf numFmtId="171" fontId="105" fillId="0" borderId="0" xfId="0" applyNumberFormat="1" applyFont="1"/>
    <xf numFmtId="0" fontId="105" fillId="0" borderId="0" xfId="0" applyFont="1"/>
    <xf numFmtId="0" fontId="5" fillId="83" borderId="14" xfId="0" applyFont="1" applyFill="1" applyBorder="1" applyAlignment="1">
      <alignment horizontal="center" vertical="center" wrapText="1"/>
    </xf>
    <xf numFmtId="0" fontId="5" fillId="83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3" fontId="15" fillId="0" borderId="14" xfId="0" applyNumberFormat="1" applyFont="1" applyBorder="1"/>
    <xf numFmtId="1" fontId="15" fillId="0" borderId="14" xfId="0" applyNumberFormat="1" applyFont="1" applyBorder="1"/>
    <xf numFmtId="1" fontId="15" fillId="82" borderId="14" xfId="470" applyNumberFormat="1" applyFont="1" applyFill="1" applyBorder="1" applyAlignment="1">
      <alignment horizontal="right"/>
    </xf>
    <xf numFmtId="0" fontId="12" fillId="0" borderId="14" xfId="0" applyFont="1" applyBorder="1"/>
    <xf numFmtId="3" fontId="12" fillId="0" borderId="14" xfId="0" applyNumberFormat="1" applyFont="1" applyBorder="1"/>
    <xf numFmtId="1" fontId="12" fillId="0" borderId="14" xfId="0" applyNumberFormat="1" applyFont="1" applyBorder="1"/>
    <xf numFmtId="1" fontId="12" fillId="84" borderId="14" xfId="0" applyNumberFormat="1" applyFont="1" applyFill="1" applyBorder="1" applyAlignment="1">
      <alignment horizontal="right"/>
    </xf>
    <xf numFmtId="169" fontId="12" fillId="0" borderId="14" xfId="0" applyNumberFormat="1" applyFont="1" applyBorder="1"/>
    <xf numFmtId="170" fontId="12" fillId="84" borderId="14" xfId="0" applyNumberFormat="1" applyFont="1" applyFill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06" fillId="0" borderId="0" xfId="0" applyFont="1"/>
    <xf numFmtId="0" fontId="5" fillId="0" borderId="0" xfId="543" applyFont="1" applyAlignment="1">
      <alignment horizontal="center"/>
    </xf>
    <xf numFmtId="15" fontId="105" fillId="0" borderId="0" xfId="0" applyNumberFormat="1" applyFont="1"/>
    <xf numFmtId="1" fontId="6" fillId="82" borderId="14" xfId="470" applyNumberFormat="1" applyFont="1" applyFill="1" applyBorder="1" applyAlignment="1">
      <alignment horizontal="left"/>
    </xf>
    <xf numFmtId="1" fontId="6" fillId="82" borderId="14" xfId="470" applyNumberFormat="1" applyFont="1" applyFill="1" applyBorder="1" applyAlignment="1">
      <alignment horizontal="right"/>
    </xf>
    <xf numFmtId="1" fontId="6" fillId="82" borderId="14" xfId="470" applyNumberFormat="1" applyFont="1" applyFill="1" applyBorder="1" applyAlignment="1">
      <alignment horizontal="center"/>
    </xf>
    <xf numFmtId="0" fontId="15" fillId="85" borderId="14" xfId="0" applyFont="1" applyFill="1" applyBorder="1" applyAlignment="1">
      <alignment horizontal="right"/>
    </xf>
    <xf numFmtId="0" fontId="15" fillId="85" borderId="14" xfId="0" applyFont="1" applyFill="1" applyBorder="1"/>
    <xf numFmtId="1" fontId="15" fillId="82" borderId="14" xfId="470" applyNumberFormat="1" applyFont="1" applyFill="1" applyBorder="1" applyAlignment="1">
      <alignment horizontal="center"/>
    </xf>
    <xf numFmtId="1" fontId="15" fillId="85" borderId="14" xfId="0" applyNumberFormat="1" applyFont="1" applyFill="1" applyBorder="1" applyAlignment="1">
      <alignment horizontal="right"/>
    </xf>
    <xf numFmtId="0" fontId="9" fillId="0" borderId="0" xfId="543" applyFont="1"/>
    <xf numFmtId="15" fontId="106" fillId="0" borderId="0" xfId="0" applyNumberFormat="1" applyFont="1"/>
    <xf numFmtId="168" fontId="106" fillId="0" borderId="0" xfId="0" applyNumberFormat="1" applyFont="1" applyAlignment="1">
      <alignment vertical="center"/>
    </xf>
    <xf numFmtId="0" fontId="107" fillId="0" borderId="0" xfId="0" applyFont="1"/>
    <xf numFmtId="1" fontId="106" fillId="0" borderId="0" xfId="0" applyNumberFormat="1" applyFont="1"/>
    <xf numFmtId="0" fontId="106" fillId="0" borderId="0" xfId="0" applyFont="1" applyAlignment="1">
      <alignment horizontal="left"/>
    </xf>
    <xf numFmtId="1" fontId="5" fillId="82" borderId="14" xfId="47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right"/>
    </xf>
    <xf numFmtId="1" fontId="12" fillId="82" borderId="29" xfId="0" applyNumberFormat="1" applyFont="1" applyFill="1" applyBorder="1" applyAlignment="1">
      <alignment horizontal="right"/>
    </xf>
    <xf numFmtId="3" fontId="12" fillId="82" borderId="29" xfId="0" applyNumberFormat="1" applyFont="1" applyFill="1" applyBorder="1" applyAlignment="1">
      <alignment horizontal="right"/>
    </xf>
    <xf numFmtId="3" fontId="12" fillId="82" borderId="29" xfId="470" applyNumberFormat="1" applyFont="1" applyFill="1" applyBorder="1" applyAlignment="1">
      <alignment horizontal="right"/>
    </xf>
    <xf numFmtId="1" fontId="12" fillId="82" borderId="29" xfId="470" applyNumberFormat="1" applyFont="1" applyFill="1" applyBorder="1" applyAlignment="1">
      <alignment horizontal="right"/>
    </xf>
    <xf numFmtId="0" fontId="9" fillId="0" borderId="0" xfId="543" applyFont="1" applyAlignment="1">
      <alignment horizontal="right"/>
    </xf>
    <xf numFmtId="0" fontId="105" fillId="0" borderId="0" xfId="581" applyFont="1"/>
    <xf numFmtId="0" fontId="5" fillId="83" borderId="14" xfId="581" applyFont="1" applyFill="1" applyBorder="1" applyAlignment="1">
      <alignment horizontal="center" vertical="center" wrapText="1"/>
    </xf>
    <xf numFmtId="0" fontId="5" fillId="83" borderId="14" xfId="581" applyFont="1" applyFill="1" applyBorder="1" applyAlignment="1">
      <alignment horizontal="center" vertical="center"/>
    </xf>
    <xf numFmtId="0" fontId="15" fillId="85" borderId="14" xfId="581" applyFont="1" applyFill="1" applyBorder="1" applyAlignment="1">
      <alignment horizontal="right"/>
    </xf>
    <xf numFmtId="0" fontId="15" fillId="85" borderId="14" xfId="581" applyFont="1" applyFill="1" applyBorder="1"/>
    <xf numFmtId="1" fontId="15" fillId="85" borderId="14" xfId="581" applyNumberFormat="1" applyFont="1" applyFill="1" applyBorder="1" applyAlignment="1">
      <alignment horizontal="right"/>
    </xf>
    <xf numFmtId="0" fontId="105" fillId="0" borderId="0" xfId="575" applyFont="1"/>
    <xf numFmtId="0" fontId="5" fillId="83" borderId="14" xfId="575" applyFont="1" applyFill="1" applyBorder="1" applyAlignment="1">
      <alignment horizontal="center" vertical="center" wrapText="1"/>
    </xf>
    <xf numFmtId="0" fontId="5" fillId="83" borderId="14" xfId="575" applyFont="1" applyFill="1" applyBorder="1" applyAlignment="1">
      <alignment horizontal="center" vertical="center"/>
    </xf>
    <xf numFmtId="0" fontId="15" fillId="85" borderId="14" xfId="575" applyFont="1" applyFill="1" applyBorder="1" applyAlignment="1">
      <alignment horizontal="right"/>
    </xf>
    <xf numFmtId="0" fontId="15" fillId="85" borderId="14" xfId="575" applyFont="1" applyFill="1" applyBorder="1"/>
    <xf numFmtId="1" fontId="15" fillId="85" borderId="14" xfId="575" applyNumberFormat="1" applyFont="1" applyFill="1" applyBorder="1" applyAlignment="1">
      <alignment horizontal="right"/>
    </xf>
    <xf numFmtId="0" fontId="108" fillId="0" borderId="0" xfId="0" applyFont="1"/>
    <xf numFmtId="0" fontId="106" fillId="82" borderId="0" xfId="0" applyFont="1" applyFill="1"/>
    <xf numFmtId="0" fontId="7" fillId="0" borderId="0" xfId="0" applyFont="1" applyAlignment="1">
      <alignment horizontal="left" vertical="center" wrapText="1"/>
    </xf>
    <xf numFmtId="0" fontId="106" fillId="0" borderId="0" xfId="575" applyFont="1"/>
    <xf numFmtId="15" fontId="105" fillId="0" borderId="0" xfId="575" applyNumberFormat="1" applyFont="1"/>
    <xf numFmtId="168" fontId="102" fillId="0" borderId="0" xfId="575" applyNumberFormat="1" applyFont="1" applyAlignment="1">
      <alignment vertical="center"/>
    </xf>
    <xf numFmtId="0" fontId="103" fillId="0" borderId="0" xfId="575" applyFont="1"/>
    <xf numFmtId="0" fontId="6" fillId="85" borderId="14" xfId="575" applyFont="1" applyFill="1" applyBorder="1" applyAlignment="1">
      <alignment horizontal="center"/>
    </xf>
    <xf numFmtId="0" fontId="6" fillId="85" borderId="14" xfId="575" applyFont="1" applyFill="1" applyBorder="1"/>
    <xf numFmtId="1" fontId="6" fillId="82" borderId="14" xfId="575" applyNumberFormat="1" applyFont="1" applyFill="1" applyBorder="1" applyAlignment="1">
      <alignment horizontal="left"/>
    </xf>
    <xf numFmtId="1" fontId="12" fillId="82" borderId="14" xfId="575" applyNumberFormat="1" applyFont="1" applyFill="1" applyBorder="1" applyAlignment="1">
      <alignment horizontal="right"/>
    </xf>
    <xf numFmtId="3" fontId="12" fillId="82" borderId="14" xfId="575" applyNumberFormat="1" applyFont="1" applyFill="1" applyBorder="1" applyAlignment="1">
      <alignment horizontal="right"/>
    </xf>
    <xf numFmtId="0" fontId="6" fillId="85" borderId="14" xfId="575" applyFont="1" applyFill="1" applyBorder="1" applyAlignment="1">
      <alignment horizontal="right"/>
    </xf>
    <xf numFmtId="0" fontId="7" fillId="0" borderId="0" xfId="575" applyFont="1" applyAlignment="1">
      <alignment vertical="center" wrapText="1"/>
    </xf>
    <xf numFmtId="0" fontId="7" fillId="0" borderId="18" xfId="575" applyFont="1" applyBorder="1" applyAlignment="1">
      <alignment vertical="center" wrapText="1"/>
    </xf>
    <xf numFmtId="0" fontId="7" fillId="0" borderId="0" xfId="575" applyFont="1" applyAlignment="1">
      <alignment horizontal="left" vertical="center" wrapText="1"/>
    </xf>
    <xf numFmtId="0" fontId="7" fillId="0" borderId="0" xfId="575" quotePrefix="1" applyFont="1" applyAlignment="1">
      <alignment horizontal="left"/>
    </xf>
    <xf numFmtId="0" fontId="104" fillId="0" borderId="0" xfId="575" applyFont="1"/>
    <xf numFmtId="0" fontId="8" fillId="0" borderId="0" xfId="575" applyFont="1"/>
    <xf numFmtId="0" fontId="102" fillId="0" borderId="0" xfId="575" applyFont="1" applyAlignment="1">
      <alignment horizontal="left"/>
    </xf>
    <xf numFmtId="0" fontId="5" fillId="0" borderId="0" xfId="543" quotePrefix="1" applyFont="1" applyAlignment="1">
      <alignment horizontal="center"/>
    </xf>
    <xf numFmtId="0" fontId="109" fillId="0" borderId="0" xfId="543" applyFont="1"/>
    <xf numFmtId="0" fontId="110" fillId="0" borderId="0" xfId="543" applyFont="1"/>
    <xf numFmtId="0" fontId="111" fillId="0" borderId="0" xfId="543" applyFont="1"/>
    <xf numFmtId="0" fontId="111" fillId="0" borderId="0" xfId="543" quotePrefix="1" applyFont="1" applyAlignment="1">
      <alignment horizontal="center"/>
    </xf>
    <xf numFmtId="0" fontId="111" fillId="83" borderId="14" xfId="0" applyFont="1" applyFill="1" applyBorder="1" applyAlignment="1">
      <alignment horizontal="center" vertical="center" wrapText="1"/>
    </xf>
    <xf numFmtId="0" fontId="111" fillId="83" borderId="14" xfId="0" applyFont="1" applyFill="1" applyBorder="1" applyAlignment="1">
      <alignment horizontal="center" vertical="center"/>
    </xf>
    <xf numFmtId="1" fontId="112" fillId="82" borderId="14" xfId="470" applyNumberFormat="1" applyFont="1" applyFill="1" applyBorder="1" applyAlignment="1">
      <alignment horizontal="left"/>
    </xf>
    <xf numFmtId="1" fontId="109" fillId="82" borderId="14" xfId="470" applyNumberFormat="1" applyFont="1" applyFill="1" applyBorder="1" applyAlignment="1">
      <alignment horizontal="center"/>
    </xf>
    <xf numFmtId="1" fontId="112" fillId="82" borderId="14" xfId="470" applyNumberFormat="1" applyFont="1" applyFill="1" applyBorder="1" applyAlignment="1">
      <alignment horizontal="center"/>
    </xf>
    <xf numFmtId="1" fontId="104" fillId="82" borderId="14" xfId="470" applyNumberFormat="1" applyFont="1" applyFill="1" applyBorder="1" applyAlignment="1">
      <alignment horizontal="right"/>
    </xf>
    <xf numFmtId="1" fontId="113" fillId="82" borderId="14" xfId="470" applyNumberFormat="1" applyFont="1" applyFill="1" applyBorder="1" applyAlignment="1">
      <alignment horizontal="right"/>
    </xf>
    <xf numFmtId="3" fontId="104" fillId="82" borderId="14" xfId="470" applyNumberFormat="1" applyFont="1" applyFill="1" applyBorder="1" applyAlignment="1">
      <alignment horizontal="right"/>
    </xf>
    <xf numFmtId="0" fontId="112" fillId="85" borderId="14" xfId="0" applyFont="1" applyFill="1" applyBorder="1" applyAlignment="1">
      <alignment horizontal="center"/>
    </xf>
    <xf numFmtId="1" fontId="113" fillId="85" borderId="14" xfId="0" applyNumberFormat="1" applyFont="1" applyFill="1" applyBorder="1" applyAlignment="1">
      <alignment horizontal="right"/>
    </xf>
    <xf numFmtId="0" fontId="112" fillId="85" borderId="14" xfId="0" applyFont="1" applyFill="1" applyBorder="1"/>
    <xf numFmtId="1" fontId="112" fillId="82" borderId="14" xfId="0" applyNumberFormat="1" applyFont="1" applyFill="1" applyBorder="1" applyAlignment="1">
      <alignment horizontal="left"/>
    </xf>
    <xf numFmtId="1" fontId="104" fillId="82" borderId="14" xfId="0" applyNumberFormat="1" applyFont="1" applyFill="1" applyBorder="1" applyAlignment="1">
      <alignment horizontal="right"/>
    </xf>
    <xf numFmtId="3" fontId="104" fillId="82" borderId="14" xfId="0" applyNumberFormat="1" applyFont="1" applyFill="1" applyBorder="1" applyAlignment="1">
      <alignment horizontal="right"/>
    </xf>
    <xf numFmtId="0" fontId="112" fillId="85" borderId="14" xfId="0" applyFont="1" applyFill="1" applyBorder="1" applyAlignment="1">
      <alignment horizontal="right"/>
    </xf>
    <xf numFmtId="1" fontId="102" fillId="0" borderId="0" xfId="0" applyNumberFormat="1" applyFont="1"/>
    <xf numFmtId="0" fontId="103" fillId="0" borderId="0" xfId="0" applyFont="1" applyAlignment="1">
      <alignment vertical="center" wrapText="1"/>
    </xf>
    <xf numFmtId="0" fontId="103" fillId="0" borderId="18" xfId="0" applyFont="1" applyBorder="1" applyAlignment="1">
      <alignment vertical="center" wrapText="1"/>
    </xf>
    <xf numFmtId="0" fontId="103" fillId="0" borderId="0" xfId="0" applyFont="1" applyAlignment="1">
      <alignment horizontal="left" vertical="center" wrapText="1"/>
    </xf>
    <xf numFmtId="0" fontId="103" fillId="0" borderId="0" xfId="0" quotePrefix="1" applyFont="1" applyAlignment="1">
      <alignment horizontal="left"/>
    </xf>
    <xf numFmtId="1" fontId="103" fillId="0" borderId="0" xfId="0" applyNumberFormat="1" applyFont="1" applyAlignment="1">
      <alignment horizontal="left" vertical="center" wrapText="1"/>
    </xf>
    <xf numFmtId="168" fontId="111" fillId="0" borderId="0" xfId="0" applyNumberFormat="1" applyFont="1" applyAlignment="1">
      <alignment vertical="center"/>
    </xf>
    <xf numFmtId="0" fontId="10" fillId="0" borderId="14" xfId="0" applyFont="1" applyBorder="1"/>
    <xf numFmtId="1" fontId="10" fillId="0" borderId="14" xfId="0" applyNumberFormat="1" applyFont="1" applyBorder="1"/>
    <xf numFmtId="1" fontId="114" fillId="0" borderId="0" xfId="575" applyNumberFormat="1" applyFont="1"/>
    <xf numFmtId="168" fontId="111" fillId="83" borderId="14" xfId="0" applyNumberFormat="1" applyFont="1" applyFill="1" applyBorder="1" applyAlignment="1">
      <alignment horizontal="center" vertical="center"/>
    </xf>
    <xf numFmtId="0" fontId="102" fillId="0" borderId="0" xfId="505" applyFont="1"/>
    <xf numFmtId="15" fontId="105" fillId="0" borderId="0" xfId="505" applyNumberFormat="1" applyFont="1"/>
    <xf numFmtId="0" fontId="105" fillId="0" borderId="0" xfId="505" applyFont="1"/>
    <xf numFmtId="0" fontId="111" fillId="83" borderId="14" xfId="505" applyFont="1" applyFill="1" applyBorder="1" applyAlignment="1">
      <alignment horizontal="center" vertical="center" wrapText="1"/>
    </xf>
    <xf numFmtId="0" fontId="111" fillId="83" borderId="14" xfId="505" applyFont="1" applyFill="1" applyBorder="1" applyAlignment="1">
      <alignment horizontal="center" vertical="center"/>
    </xf>
    <xf numFmtId="1" fontId="112" fillId="82" borderId="14" xfId="471" applyNumberFormat="1" applyFont="1" applyFill="1" applyBorder="1" applyAlignment="1">
      <alignment horizontal="left"/>
    </xf>
    <xf numFmtId="1" fontId="109" fillId="82" borderId="14" xfId="471" applyNumberFormat="1" applyFont="1" applyFill="1" applyBorder="1" applyAlignment="1">
      <alignment horizontal="center"/>
    </xf>
    <xf numFmtId="1" fontId="112" fillId="82" borderId="14" xfId="471" applyNumberFormat="1" applyFont="1" applyFill="1" applyBorder="1" applyAlignment="1">
      <alignment horizontal="center"/>
    </xf>
    <xf numFmtId="1" fontId="104" fillId="82" borderId="14" xfId="471" applyNumberFormat="1" applyFont="1" applyFill="1" applyBorder="1" applyAlignment="1">
      <alignment horizontal="right"/>
    </xf>
    <xf numFmtId="1" fontId="113" fillId="82" borderId="14" xfId="471" applyNumberFormat="1" applyFont="1" applyFill="1" applyBorder="1" applyAlignment="1">
      <alignment horizontal="right"/>
    </xf>
    <xf numFmtId="3" fontId="104" fillId="82" borderId="14" xfId="471" applyNumberFormat="1" applyFont="1" applyFill="1" applyBorder="1" applyAlignment="1">
      <alignment horizontal="right"/>
    </xf>
    <xf numFmtId="1" fontId="113" fillId="85" borderId="14" xfId="505" applyNumberFormat="1" applyFont="1" applyFill="1" applyBorder="1" applyAlignment="1">
      <alignment horizontal="right"/>
    </xf>
    <xf numFmtId="0" fontId="112" fillId="85" borderId="14" xfId="505" applyFont="1" applyFill="1" applyBorder="1"/>
    <xf numFmtId="1" fontId="112" fillId="82" borderId="14" xfId="505" applyNumberFormat="1" applyFont="1" applyFill="1" applyBorder="1" applyAlignment="1">
      <alignment horizontal="left"/>
    </xf>
    <xf numFmtId="1" fontId="104" fillId="82" borderId="14" xfId="505" applyNumberFormat="1" applyFont="1" applyFill="1" applyBorder="1" applyAlignment="1">
      <alignment horizontal="right"/>
    </xf>
    <xf numFmtId="3" fontId="104" fillId="82" borderId="14" xfId="505" applyNumberFormat="1" applyFont="1" applyFill="1" applyBorder="1" applyAlignment="1">
      <alignment horizontal="right"/>
    </xf>
    <xf numFmtId="0" fontId="112" fillId="85" borderId="14" xfId="505" applyFont="1" applyFill="1" applyBorder="1" applyAlignment="1">
      <alignment horizontal="right"/>
    </xf>
    <xf numFmtId="0" fontId="103" fillId="0" borderId="0" xfId="505" applyFont="1" applyAlignment="1">
      <alignment horizontal="left" vertical="center" wrapText="1"/>
    </xf>
    <xf numFmtId="1" fontId="103" fillId="0" borderId="0" xfId="505" applyNumberFormat="1" applyFont="1" applyAlignment="1">
      <alignment horizontal="left" vertical="center" wrapText="1"/>
    </xf>
    <xf numFmtId="0" fontId="104" fillId="0" borderId="0" xfId="505" applyFont="1"/>
    <xf numFmtId="0" fontId="4" fillId="0" borderId="0" xfId="0" applyFont="1" applyAlignment="1">
      <alignment horizontal="left" wrapText="1"/>
    </xf>
    <xf numFmtId="0" fontId="88" fillId="0" borderId="14" xfId="0" applyFont="1" applyBorder="1" applyAlignment="1">
      <alignment horizontal="right"/>
    </xf>
    <xf numFmtId="0" fontId="88" fillId="0" borderId="14" xfId="0" applyFont="1" applyBorder="1"/>
    <xf numFmtId="0" fontId="6" fillId="0" borderId="14" xfId="0" applyFont="1" applyBorder="1"/>
    <xf numFmtId="1" fontId="88" fillId="82" borderId="14" xfId="0" applyNumberFormat="1" applyFont="1" applyFill="1" applyBorder="1" applyAlignment="1">
      <alignment horizontal="right"/>
    </xf>
    <xf numFmtId="3" fontId="88" fillId="82" borderId="14" xfId="0" applyNumberFormat="1" applyFont="1" applyFill="1" applyBorder="1" applyAlignment="1">
      <alignment horizontal="right"/>
    </xf>
    <xf numFmtId="3" fontId="88" fillId="82" borderId="14" xfId="470" applyNumberFormat="1" applyFont="1" applyFill="1" applyBorder="1" applyAlignment="1">
      <alignment horizontal="right"/>
    </xf>
    <xf numFmtId="1" fontId="88" fillId="82" borderId="14" xfId="470" applyNumberFormat="1" applyFont="1" applyFill="1" applyBorder="1" applyAlignment="1">
      <alignment horizontal="right"/>
    </xf>
    <xf numFmtId="0" fontId="103" fillId="0" borderId="30" xfId="505" applyFont="1" applyBorder="1" applyAlignment="1">
      <alignment vertical="center" wrapText="1"/>
    </xf>
    <xf numFmtId="0" fontId="112" fillId="85" borderId="14" xfId="505" applyFont="1" applyFill="1" applyBorder="1" applyAlignment="1">
      <alignment horizontal="center"/>
    </xf>
    <xf numFmtId="1" fontId="104" fillId="82" borderId="14" xfId="506" applyNumberFormat="1" applyFont="1" applyFill="1" applyBorder="1" applyAlignment="1">
      <alignment horizontal="right"/>
    </xf>
    <xf numFmtId="3" fontId="104" fillId="82" borderId="14" xfId="506" applyNumberFormat="1" applyFont="1" applyFill="1" applyBorder="1" applyAlignment="1">
      <alignment horizontal="right"/>
    </xf>
    <xf numFmtId="0" fontId="103" fillId="0" borderId="0" xfId="505" applyFont="1" applyAlignment="1">
      <alignment vertical="center" wrapText="1"/>
    </xf>
    <xf numFmtId="0" fontId="115" fillId="0" borderId="0" xfId="506" applyFont="1" applyAlignment="1">
      <alignment horizontal="left" vertical="center" wrapText="1"/>
    </xf>
    <xf numFmtId="0" fontId="103" fillId="0" borderId="0" xfId="506" quotePrefix="1" applyFont="1" applyAlignment="1">
      <alignment horizontal="left"/>
    </xf>
    <xf numFmtId="0" fontId="7" fillId="0" borderId="0" xfId="0" applyFont="1" applyAlignment="1">
      <alignment vertical="center" wrapText="1"/>
    </xf>
    <xf numFmtId="0" fontId="103" fillId="0" borderId="0" xfId="505" quotePrefix="1" applyFont="1" applyAlignment="1">
      <alignment horizontal="left"/>
    </xf>
    <xf numFmtId="0" fontId="5" fillId="86" borderId="0" xfId="543" applyFont="1" applyFill="1" applyAlignment="1">
      <alignment horizontal="center" vertical="center"/>
    </xf>
    <xf numFmtId="0" fontId="103" fillId="0" borderId="30" xfId="505" applyFont="1" applyBorder="1" applyAlignment="1">
      <alignment vertical="center"/>
    </xf>
    <xf numFmtId="0" fontId="103" fillId="0" borderId="31" xfId="505" applyFont="1" applyBorder="1" applyAlignment="1">
      <alignment vertical="center"/>
    </xf>
    <xf numFmtId="0" fontId="5" fillId="0" borderId="0" xfId="542" quotePrefix="1" applyFont="1" applyAlignment="1">
      <alignment horizontal="left" vertical="center"/>
    </xf>
    <xf numFmtId="0" fontId="103" fillId="0" borderId="31" xfId="505" applyFont="1" applyBorder="1" applyAlignment="1">
      <alignment horizontal="center" vertical="center" wrapText="1"/>
    </xf>
    <xf numFmtId="0" fontId="103" fillId="0" borderId="30" xfId="505" applyFont="1" applyBorder="1" applyAlignment="1">
      <alignment horizontal="center" vertical="center" wrapText="1"/>
    </xf>
    <xf numFmtId="0" fontId="5" fillId="86" borderId="32" xfId="543" applyFont="1" applyFill="1" applyBorder="1" applyAlignment="1">
      <alignment horizontal="center" vertical="center"/>
    </xf>
    <xf numFmtId="0" fontId="5" fillId="86" borderId="0" xfId="543" applyFont="1" applyFill="1" applyAlignment="1">
      <alignment horizontal="center" vertical="center"/>
    </xf>
    <xf numFmtId="0" fontId="90" fillId="0" borderId="32" xfId="542" applyFont="1" applyBorder="1" applyAlignment="1">
      <alignment horizontal="right"/>
    </xf>
    <xf numFmtId="0" fontId="90" fillId="0" borderId="0" xfId="542" applyFont="1" applyAlignment="1">
      <alignment horizontal="right"/>
    </xf>
    <xf numFmtId="0" fontId="116" fillId="0" borderId="0" xfId="543" applyFont="1" applyAlignment="1">
      <alignment horizontal="right"/>
    </xf>
    <xf numFmtId="0" fontId="111" fillId="86" borderId="14" xfId="543" applyFont="1" applyFill="1" applyBorder="1" applyAlignment="1">
      <alignment horizontal="center" vertical="center"/>
    </xf>
    <xf numFmtId="0" fontId="32" fillId="0" borderId="0" xfId="543" applyFont="1" applyAlignment="1">
      <alignment horizontal="right"/>
    </xf>
    <xf numFmtId="0" fontId="5" fillId="86" borderId="14" xfId="543" applyFont="1" applyFill="1" applyBorder="1" applyAlignment="1">
      <alignment horizontal="center" vertical="center"/>
    </xf>
    <xf numFmtId="0" fontId="5" fillId="0" borderId="0" xfId="543" applyFont="1" applyAlignment="1">
      <alignment horizontal="right"/>
    </xf>
    <xf numFmtId="0" fontId="4" fillId="0" borderId="3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4" fillId="0" borderId="33" xfId="581" applyFont="1" applyBorder="1" applyAlignment="1">
      <alignment horizontal="left" vertical="top" wrapText="1"/>
    </xf>
    <xf numFmtId="0" fontId="4" fillId="0" borderId="6" xfId="581" applyFont="1" applyBorder="1" applyAlignment="1">
      <alignment horizontal="left" vertical="top" wrapText="1"/>
    </xf>
    <xf numFmtId="0" fontId="4" fillId="0" borderId="29" xfId="581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center" wrapText="1"/>
    </xf>
    <xf numFmtId="0" fontId="4" fillId="0" borderId="33" xfId="575" applyFont="1" applyBorder="1" applyAlignment="1">
      <alignment horizontal="left" vertical="top" wrapText="1"/>
    </xf>
    <xf numFmtId="0" fontId="4" fillId="0" borderId="6" xfId="575" applyFont="1" applyBorder="1" applyAlignment="1">
      <alignment horizontal="left" vertical="top" wrapText="1"/>
    </xf>
    <xf numFmtId="0" fontId="4" fillId="0" borderId="29" xfId="575" applyFont="1" applyBorder="1" applyAlignment="1">
      <alignment horizontal="left" vertical="top" wrapText="1"/>
    </xf>
  </cellXfs>
  <cellStyles count="747">
    <cellStyle name="µÚ¿¡ ¿À´Â ÇÏÀÌÆÛ¸µÅ©" xfId="1" xr:uid="{00000000-0005-0000-0000-000000000000}"/>
    <cellStyle name="W?_BOOKSHIP_laroux_´ë¿ÜÇÑ¹®°ø¹® " xfId="2" xr:uid="{00000000-0005-0000-0000-000001000000}"/>
    <cellStyle name="¹éºÐÀ²_±âÅ¸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2 3" xfId="6" xr:uid="{00000000-0005-0000-0000-000005000000}"/>
    <cellStyle name="20% - Accent1 3" xfId="7" xr:uid="{00000000-0005-0000-0000-000006000000}"/>
    <cellStyle name="20% - Accent1 3 2" xfId="8" xr:uid="{00000000-0005-0000-0000-000007000000}"/>
    <cellStyle name="20% - Accent1 4" xfId="9" xr:uid="{00000000-0005-0000-0000-000008000000}"/>
    <cellStyle name="20% - Accent1 4 2" xfId="10" xr:uid="{00000000-0005-0000-0000-000009000000}"/>
    <cellStyle name="20% - Accent1 5" xfId="11" xr:uid="{00000000-0005-0000-0000-00000A000000}"/>
    <cellStyle name="20% - Accent2 2" xfId="12" xr:uid="{00000000-0005-0000-0000-00000B000000}"/>
    <cellStyle name="20% - Accent2 2 2" xfId="13" xr:uid="{00000000-0005-0000-0000-00000C000000}"/>
    <cellStyle name="20% - Accent2 2 3" xfId="14" xr:uid="{00000000-0005-0000-0000-00000D000000}"/>
    <cellStyle name="20% - Accent2 3" xfId="15" xr:uid="{00000000-0005-0000-0000-00000E000000}"/>
    <cellStyle name="20% - Accent2 3 2" xfId="16" xr:uid="{00000000-0005-0000-0000-00000F000000}"/>
    <cellStyle name="20% - Accent2 4" xfId="17" xr:uid="{00000000-0005-0000-0000-000010000000}"/>
    <cellStyle name="20% - Accent2 4 2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3" xfId="23" xr:uid="{00000000-0005-0000-0000-000016000000}"/>
    <cellStyle name="20% - Accent3 3 2" xfId="24" xr:uid="{00000000-0005-0000-0000-000017000000}"/>
    <cellStyle name="20% - Accent3 4" xfId="25" xr:uid="{00000000-0005-0000-0000-000018000000}"/>
    <cellStyle name="20% - Accent3 4 2" xfId="26" xr:uid="{00000000-0005-0000-0000-000019000000}"/>
    <cellStyle name="20% - Accent3 5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2 3" xfId="30" xr:uid="{00000000-0005-0000-0000-00001D000000}"/>
    <cellStyle name="20% - Accent4 3" xfId="31" xr:uid="{00000000-0005-0000-0000-00001E000000}"/>
    <cellStyle name="20% - Accent4 3 2" xfId="32" xr:uid="{00000000-0005-0000-0000-00001F000000}"/>
    <cellStyle name="20% - Accent4 4" xfId="33" xr:uid="{00000000-0005-0000-0000-000020000000}"/>
    <cellStyle name="20% - Accent4 4 2" xfId="34" xr:uid="{00000000-0005-0000-0000-000021000000}"/>
    <cellStyle name="20% - Accent4 5" xfId="35" xr:uid="{00000000-0005-0000-0000-000022000000}"/>
    <cellStyle name="20% - Accent5 2" xfId="36" xr:uid="{00000000-0005-0000-0000-000023000000}"/>
    <cellStyle name="20% - Accent5 2 2" xfId="37" xr:uid="{00000000-0005-0000-0000-000024000000}"/>
    <cellStyle name="20% - Accent5 2 3" xfId="38" xr:uid="{00000000-0005-0000-0000-000025000000}"/>
    <cellStyle name="20% - Accent5 3" xfId="39" xr:uid="{00000000-0005-0000-0000-000026000000}"/>
    <cellStyle name="20% - Accent5 3 2" xfId="40" xr:uid="{00000000-0005-0000-0000-000027000000}"/>
    <cellStyle name="20% - Accent5 4" xfId="41" xr:uid="{00000000-0005-0000-0000-000028000000}"/>
    <cellStyle name="20% - Accent5 4 2" xfId="42" xr:uid="{00000000-0005-0000-0000-000029000000}"/>
    <cellStyle name="20% - Accent5 5" xfId="43" xr:uid="{00000000-0005-0000-0000-00002A000000}"/>
    <cellStyle name="20% - Accent6 2" xfId="44" xr:uid="{00000000-0005-0000-0000-00002B000000}"/>
    <cellStyle name="20% - Accent6 2 2" xfId="45" xr:uid="{00000000-0005-0000-0000-00002C000000}"/>
    <cellStyle name="20% - Accent6 2 3" xfId="46" xr:uid="{00000000-0005-0000-0000-00002D000000}"/>
    <cellStyle name="20% - Accent6 3" xfId="47" xr:uid="{00000000-0005-0000-0000-00002E000000}"/>
    <cellStyle name="20% - Accent6 3 2" xfId="48" xr:uid="{00000000-0005-0000-0000-00002F000000}"/>
    <cellStyle name="20% - Accent6 4" xfId="49" xr:uid="{00000000-0005-0000-0000-000030000000}"/>
    <cellStyle name="20% - Accent6 4 2" xfId="50" xr:uid="{00000000-0005-0000-0000-000031000000}"/>
    <cellStyle name="20% - Accent6 5" xfId="51" xr:uid="{00000000-0005-0000-0000-000032000000}"/>
    <cellStyle name="40% - Accent1 2" xfId="52" xr:uid="{00000000-0005-0000-0000-000033000000}"/>
    <cellStyle name="40% - Accent1 2 2" xfId="53" xr:uid="{00000000-0005-0000-0000-000034000000}"/>
    <cellStyle name="40% - Accent1 2 3" xfId="54" xr:uid="{00000000-0005-0000-0000-000035000000}"/>
    <cellStyle name="40% - Accent1 3" xfId="55" xr:uid="{00000000-0005-0000-0000-000036000000}"/>
    <cellStyle name="40% - Accent1 3 2" xfId="56" xr:uid="{00000000-0005-0000-0000-000037000000}"/>
    <cellStyle name="40% - Accent1 4" xfId="57" xr:uid="{00000000-0005-0000-0000-000038000000}"/>
    <cellStyle name="40% - Accent1 4 2" xfId="58" xr:uid="{00000000-0005-0000-0000-000039000000}"/>
    <cellStyle name="40% - Accent1 5" xfId="59" xr:uid="{00000000-0005-0000-0000-00003A000000}"/>
    <cellStyle name="40% - Accent2 2" xfId="60" xr:uid="{00000000-0005-0000-0000-00003B000000}"/>
    <cellStyle name="40% - Accent2 2 2" xfId="61" xr:uid="{00000000-0005-0000-0000-00003C000000}"/>
    <cellStyle name="40% - Accent2 2 3" xfId="62" xr:uid="{00000000-0005-0000-0000-00003D000000}"/>
    <cellStyle name="40% - Accent2 3" xfId="63" xr:uid="{00000000-0005-0000-0000-00003E000000}"/>
    <cellStyle name="40% - Accent2 3 2" xfId="64" xr:uid="{00000000-0005-0000-0000-00003F000000}"/>
    <cellStyle name="40% - Accent2 4" xfId="65" xr:uid="{00000000-0005-0000-0000-000040000000}"/>
    <cellStyle name="40% - Accent2 4 2" xfId="66" xr:uid="{00000000-0005-0000-0000-000041000000}"/>
    <cellStyle name="40% - Accent2 5" xfId="67" xr:uid="{00000000-0005-0000-0000-000042000000}"/>
    <cellStyle name="40% - Accent3 2" xfId="68" xr:uid="{00000000-0005-0000-0000-000043000000}"/>
    <cellStyle name="40% - Accent3 2 2" xfId="69" xr:uid="{00000000-0005-0000-0000-000044000000}"/>
    <cellStyle name="40% - Accent3 2 3" xfId="70" xr:uid="{00000000-0005-0000-0000-000045000000}"/>
    <cellStyle name="40% - Accent3 3" xfId="71" xr:uid="{00000000-0005-0000-0000-000046000000}"/>
    <cellStyle name="40% - Accent3 3 2" xfId="72" xr:uid="{00000000-0005-0000-0000-000047000000}"/>
    <cellStyle name="40% - Accent3 4" xfId="73" xr:uid="{00000000-0005-0000-0000-000048000000}"/>
    <cellStyle name="40% - Accent3 4 2" xfId="74" xr:uid="{00000000-0005-0000-0000-000049000000}"/>
    <cellStyle name="40% - Accent3 5" xfId="75" xr:uid="{00000000-0005-0000-0000-00004A000000}"/>
    <cellStyle name="40% - Accent4 2" xfId="76" xr:uid="{00000000-0005-0000-0000-00004B000000}"/>
    <cellStyle name="40% - Accent4 2 2" xfId="77" xr:uid="{00000000-0005-0000-0000-00004C000000}"/>
    <cellStyle name="40% - Accent4 2 3" xfId="78" xr:uid="{00000000-0005-0000-0000-00004D000000}"/>
    <cellStyle name="40% - Accent4 3" xfId="79" xr:uid="{00000000-0005-0000-0000-00004E000000}"/>
    <cellStyle name="40% - Accent4 3 2" xfId="80" xr:uid="{00000000-0005-0000-0000-00004F000000}"/>
    <cellStyle name="40% - Accent4 4" xfId="81" xr:uid="{00000000-0005-0000-0000-000050000000}"/>
    <cellStyle name="40% - Accent4 4 2" xfId="82" xr:uid="{00000000-0005-0000-0000-000051000000}"/>
    <cellStyle name="40% - Accent4 5" xfId="83" xr:uid="{00000000-0005-0000-0000-000052000000}"/>
    <cellStyle name="40% - Accent5 2" xfId="84" xr:uid="{00000000-0005-0000-0000-000053000000}"/>
    <cellStyle name="40% - Accent5 2 2" xfId="85" xr:uid="{00000000-0005-0000-0000-000054000000}"/>
    <cellStyle name="40% - Accent5 2 3" xfId="86" xr:uid="{00000000-0005-0000-0000-000055000000}"/>
    <cellStyle name="40% - Accent5 3" xfId="87" xr:uid="{00000000-0005-0000-0000-000056000000}"/>
    <cellStyle name="40% - Accent5 3 2" xfId="88" xr:uid="{00000000-0005-0000-0000-000057000000}"/>
    <cellStyle name="40% - Accent5 4" xfId="89" xr:uid="{00000000-0005-0000-0000-000058000000}"/>
    <cellStyle name="40% - Accent5 4 2" xfId="90" xr:uid="{00000000-0005-0000-0000-000059000000}"/>
    <cellStyle name="40% - Accent5 5" xfId="91" xr:uid="{00000000-0005-0000-0000-00005A000000}"/>
    <cellStyle name="40% - Accent6 2" xfId="92" xr:uid="{00000000-0005-0000-0000-00005B000000}"/>
    <cellStyle name="40% - Accent6 2 2" xfId="93" xr:uid="{00000000-0005-0000-0000-00005C000000}"/>
    <cellStyle name="40% - Accent6 2 3" xfId="94" xr:uid="{00000000-0005-0000-0000-00005D000000}"/>
    <cellStyle name="40% - Accent6 3" xfId="95" xr:uid="{00000000-0005-0000-0000-00005E000000}"/>
    <cellStyle name="40% - Accent6 3 2" xfId="96" xr:uid="{00000000-0005-0000-0000-00005F000000}"/>
    <cellStyle name="40% - Accent6 4" xfId="97" xr:uid="{00000000-0005-0000-0000-000060000000}"/>
    <cellStyle name="40% - Accent6 4 2" xfId="98" xr:uid="{00000000-0005-0000-0000-000061000000}"/>
    <cellStyle name="40% - Accent6 5" xfId="99" xr:uid="{00000000-0005-0000-0000-000062000000}"/>
    <cellStyle name="60% - Accent1 2" xfId="100" xr:uid="{00000000-0005-0000-0000-000063000000}"/>
    <cellStyle name="60% - Accent1 2 2" xfId="101" xr:uid="{00000000-0005-0000-0000-000064000000}"/>
    <cellStyle name="60% - Accent1 2 3" xfId="102" xr:uid="{00000000-0005-0000-0000-000065000000}"/>
    <cellStyle name="60% - Accent1 3" xfId="103" xr:uid="{00000000-0005-0000-0000-000066000000}"/>
    <cellStyle name="60% - Accent1 4" xfId="104" xr:uid="{00000000-0005-0000-0000-000067000000}"/>
    <cellStyle name="60% - Accent1 5" xfId="105" xr:uid="{00000000-0005-0000-0000-000068000000}"/>
    <cellStyle name="60% - Accent2 2" xfId="106" xr:uid="{00000000-0005-0000-0000-000069000000}"/>
    <cellStyle name="60% - Accent2 2 2" xfId="107" xr:uid="{00000000-0005-0000-0000-00006A000000}"/>
    <cellStyle name="60% - Accent2 2 3" xfId="108" xr:uid="{00000000-0005-0000-0000-00006B000000}"/>
    <cellStyle name="60% - Accent2 3" xfId="109" xr:uid="{00000000-0005-0000-0000-00006C000000}"/>
    <cellStyle name="60% - Accent2 4" xfId="110" xr:uid="{00000000-0005-0000-0000-00006D000000}"/>
    <cellStyle name="60% - Accent2 5" xfId="111" xr:uid="{00000000-0005-0000-0000-00006E000000}"/>
    <cellStyle name="60% - Accent3 2" xfId="112" xr:uid="{00000000-0005-0000-0000-00006F000000}"/>
    <cellStyle name="60% - Accent3 2 2" xfId="113" xr:uid="{00000000-0005-0000-0000-000070000000}"/>
    <cellStyle name="60% - Accent3 2 3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4 2" xfId="118" xr:uid="{00000000-0005-0000-0000-000075000000}"/>
    <cellStyle name="60% - Accent4 2 2" xfId="119" xr:uid="{00000000-0005-0000-0000-000076000000}"/>
    <cellStyle name="60% - Accent4 2 3" xfId="120" xr:uid="{00000000-0005-0000-0000-000077000000}"/>
    <cellStyle name="60% - Accent4 3" xfId="121" xr:uid="{00000000-0005-0000-0000-000078000000}"/>
    <cellStyle name="60% - Accent4 4" xfId="122" xr:uid="{00000000-0005-0000-0000-000079000000}"/>
    <cellStyle name="60% - Accent4 5" xfId="123" xr:uid="{00000000-0005-0000-0000-00007A000000}"/>
    <cellStyle name="60% - Accent5 2" xfId="124" xr:uid="{00000000-0005-0000-0000-00007B000000}"/>
    <cellStyle name="60% - Accent5 2 2" xfId="125" xr:uid="{00000000-0005-0000-0000-00007C000000}"/>
    <cellStyle name="60% - Accent5 2 3" xfId="126" xr:uid="{00000000-0005-0000-0000-00007D000000}"/>
    <cellStyle name="60% - Accent5 3" xfId="127" xr:uid="{00000000-0005-0000-0000-00007E000000}"/>
    <cellStyle name="60% - Accent5 4" xfId="128" xr:uid="{00000000-0005-0000-0000-00007F000000}"/>
    <cellStyle name="60% - Accent5 5" xfId="129" xr:uid="{00000000-0005-0000-0000-000080000000}"/>
    <cellStyle name="60% - Accent6 2" xfId="130" xr:uid="{00000000-0005-0000-0000-000081000000}"/>
    <cellStyle name="60% - Accent6 2 2" xfId="131" xr:uid="{00000000-0005-0000-0000-000082000000}"/>
    <cellStyle name="60% - Accent6 2 3" xfId="132" xr:uid="{00000000-0005-0000-0000-000083000000}"/>
    <cellStyle name="60% - Accent6 3" xfId="133" xr:uid="{00000000-0005-0000-0000-000084000000}"/>
    <cellStyle name="60% - Accent6 4" xfId="134" xr:uid="{00000000-0005-0000-0000-000085000000}"/>
    <cellStyle name="60% - Accent6 5" xfId="135" xr:uid="{00000000-0005-0000-0000-000086000000}"/>
    <cellStyle name="Accent1 - 20%" xfId="136" xr:uid="{00000000-0005-0000-0000-000087000000}"/>
    <cellStyle name="Accent1 - 40%" xfId="137" xr:uid="{00000000-0005-0000-0000-000088000000}"/>
    <cellStyle name="Accent1 - 60%" xfId="138" xr:uid="{00000000-0005-0000-0000-000089000000}"/>
    <cellStyle name="Accent1 2" xfId="139" xr:uid="{00000000-0005-0000-0000-00008A000000}"/>
    <cellStyle name="Accent1 2 2" xfId="140" xr:uid="{00000000-0005-0000-0000-00008B000000}"/>
    <cellStyle name="Accent1 2 3" xfId="141" xr:uid="{00000000-0005-0000-0000-00008C000000}"/>
    <cellStyle name="Accent1 3" xfId="142" xr:uid="{00000000-0005-0000-0000-00008D000000}"/>
    <cellStyle name="Accent1 4" xfId="143" xr:uid="{00000000-0005-0000-0000-00008E000000}"/>
    <cellStyle name="Accent1 5" xfId="144" xr:uid="{00000000-0005-0000-0000-00008F000000}"/>
    <cellStyle name="Accent2 - 20%" xfId="145" xr:uid="{00000000-0005-0000-0000-000090000000}"/>
    <cellStyle name="Accent2 - 40%" xfId="146" xr:uid="{00000000-0005-0000-0000-000091000000}"/>
    <cellStyle name="Accent2 - 60%" xfId="147" xr:uid="{00000000-0005-0000-0000-000092000000}"/>
    <cellStyle name="Accent2 2" xfId="148" xr:uid="{00000000-0005-0000-0000-000093000000}"/>
    <cellStyle name="Accent2 2 2" xfId="149" xr:uid="{00000000-0005-0000-0000-000094000000}"/>
    <cellStyle name="Accent2 2 3" xfId="150" xr:uid="{00000000-0005-0000-0000-000095000000}"/>
    <cellStyle name="Accent2 3" xfId="151" xr:uid="{00000000-0005-0000-0000-000096000000}"/>
    <cellStyle name="Accent2 4" xfId="152" xr:uid="{00000000-0005-0000-0000-000097000000}"/>
    <cellStyle name="Accent2 5" xfId="153" xr:uid="{00000000-0005-0000-0000-000098000000}"/>
    <cellStyle name="Accent3 - 20%" xfId="154" xr:uid="{00000000-0005-0000-0000-000099000000}"/>
    <cellStyle name="Accent3 - 40%" xfId="155" xr:uid="{00000000-0005-0000-0000-00009A000000}"/>
    <cellStyle name="Accent3 - 60%" xfId="156" xr:uid="{00000000-0005-0000-0000-00009B000000}"/>
    <cellStyle name="Accent3 2" xfId="157" xr:uid="{00000000-0005-0000-0000-00009C000000}"/>
    <cellStyle name="Accent3 2 2" xfId="158" xr:uid="{00000000-0005-0000-0000-00009D000000}"/>
    <cellStyle name="Accent3 2 3" xfId="159" xr:uid="{00000000-0005-0000-0000-00009E000000}"/>
    <cellStyle name="Accent3 3" xfId="160" xr:uid="{00000000-0005-0000-0000-00009F000000}"/>
    <cellStyle name="Accent3 4" xfId="161" xr:uid="{00000000-0005-0000-0000-0000A0000000}"/>
    <cellStyle name="Accent3 5" xfId="162" xr:uid="{00000000-0005-0000-0000-0000A1000000}"/>
    <cellStyle name="Accent4 - 20%" xfId="163" xr:uid="{00000000-0005-0000-0000-0000A2000000}"/>
    <cellStyle name="Accent4 - 40%" xfId="164" xr:uid="{00000000-0005-0000-0000-0000A3000000}"/>
    <cellStyle name="Accent4 - 60%" xfId="165" xr:uid="{00000000-0005-0000-0000-0000A4000000}"/>
    <cellStyle name="Accent4 2" xfId="166" xr:uid="{00000000-0005-0000-0000-0000A5000000}"/>
    <cellStyle name="Accent4 2 2" xfId="167" xr:uid="{00000000-0005-0000-0000-0000A6000000}"/>
    <cellStyle name="Accent4 2 3" xfId="168" xr:uid="{00000000-0005-0000-0000-0000A7000000}"/>
    <cellStyle name="Accent4 3" xfId="169" xr:uid="{00000000-0005-0000-0000-0000A8000000}"/>
    <cellStyle name="Accent4 4" xfId="170" xr:uid="{00000000-0005-0000-0000-0000A9000000}"/>
    <cellStyle name="Accent4 5" xfId="171" xr:uid="{00000000-0005-0000-0000-0000AA000000}"/>
    <cellStyle name="Accent5 - 20%" xfId="172" xr:uid="{00000000-0005-0000-0000-0000AB000000}"/>
    <cellStyle name="Accent5 - 40%" xfId="173" xr:uid="{00000000-0005-0000-0000-0000AC000000}"/>
    <cellStyle name="Accent5 - 60%" xfId="174" xr:uid="{00000000-0005-0000-0000-0000AD000000}"/>
    <cellStyle name="Accent5 2" xfId="175" xr:uid="{00000000-0005-0000-0000-0000AE000000}"/>
    <cellStyle name="Accent5 2 2" xfId="176" xr:uid="{00000000-0005-0000-0000-0000AF000000}"/>
    <cellStyle name="Accent5 2 3" xfId="177" xr:uid="{00000000-0005-0000-0000-0000B0000000}"/>
    <cellStyle name="Accent5 3" xfId="178" xr:uid="{00000000-0005-0000-0000-0000B1000000}"/>
    <cellStyle name="Accent5 4" xfId="179" xr:uid="{00000000-0005-0000-0000-0000B2000000}"/>
    <cellStyle name="Accent5 5" xfId="180" xr:uid="{00000000-0005-0000-0000-0000B3000000}"/>
    <cellStyle name="Accent6 - 20%" xfId="181" xr:uid="{00000000-0005-0000-0000-0000B4000000}"/>
    <cellStyle name="Accent6 - 40%" xfId="182" xr:uid="{00000000-0005-0000-0000-0000B5000000}"/>
    <cellStyle name="Accent6 - 60%" xfId="183" xr:uid="{00000000-0005-0000-0000-0000B6000000}"/>
    <cellStyle name="Accent6 2" xfId="184" xr:uid="{00000000-0005-0000-0000-0000B7000000}"/>
    <cellStyle name="Accent6 2 2" xfId="185" xr:uid="{00000000-0005-0000-0000-0000B8000000}"/>
    <cellStyle name="Accent6 2 3" xfId="186" xr:uid="{00000000-0005-0000-0000-0000B9000000}"/>
    <cellStyle name="Accent6 3" xfId="187" xr:uid="{00000000-0005-0000-0000-0000BA000000}"/>
    <cellStyle name="Accent6 4" xfId="188" xr:uid="{00000000-0005-0000-0000-0000BB000000}"/>
    <cellStyle name="Accent6 5" xfId="189" xr:uid="{00000000-0005-0000-0000-0000BC000000}"/>
    <cellStyle name="Adjustable" xfId="190" xr:uid="{00000000-0005-0000-0000-0000BD000000}"/>
    <cellStyle name="Adjustable 2" xfId="191" xr:uid="{00000000-0005-0000-0000-0000BE000000}"/>
    <cellStyle name="ÅëÈ­ [0]_±âÅ¸" xfId="192" xr:uid="{00000000-0005-0000-0000-0000BF000000}"/>
    <cellStyle name="ÅëÈ­_±âÅ¸" xfId="193" xr:uid="{00000000-0005-0000-0000-0000C0000000}"/>
    <cellStyle name="ÄÞ¸¶ [0]_±âÅ¸" xfId="194" xr:uid="{00000000-0005-0000-0000-0000C1000000}"/>
    <cellStyle name="ÄÞ¸¶_±âÅ¸" xfId="195" xr:uid="{00000000-0005-0000-0000-0000C2000000}"/>
    <cellStyle name="Bad 2" xfId="196" xr:uid="{00000000-0005-0000-0000-0000C3000000}"/>
    <cellStyle name="Bad 2 2" xfId="197" xr:uid="{00000000-0005-0000-0000-0000C4000000}"/>
    <cellStyle name="Bad 2 3" xfId="198" xr:uid="{00000000-0005-0000-0000-0000C5000000}"/>
    <cellStyle name="Bad 3" xfId="199" xr:uid="{00000000-0005-0000-0000-0000C6000000}"/>
    <cellStyle name="Bad 4" xfId="200" xr:uid="{00000000-0005-0000-0000-0000C7000000}"/>
    <cellStyle name="Bad 5" xfId="201" xr:uid="{00000000-0005-0000-0000-0000C8000000}"/>
    <cellStyle name="Best" xfId="202" xr:uid="{00000000-0005-0000-0000-0000C9000000}"/>
    <cellStyle name="Best 2" xfId="203" xr:uid="{00000000-0005-0000-0000-0000CA000000}"/>
    <cellStyle name="BORDERS" xfId="204" xr:uid="{00000000-0005-0000-0000-0000CB000000}"/>
    <cellStyle name="Ç¥ÁØ_¿ù°£¿ä¾àº¸°í" xfId="205" xr:uid="{00000000-0005-0000-0000-0000CC000000}"/>
    <cellStyle name="Calc Currency (0)" xfId="206" xr:uid="{00000000-0005-0000-0000-0000CD000000}"/>
    <cellStyle name="Calc Currency (0) 2" xfId="207" xr:uid="{00000000-0005-0000-0000-0000CE000000}"/>
    <cellStyle name="Calc Currency (0) 3" xfId="208" xr:uid="{00000000-0005-0000-0000-0000CF000000}"/>
    <cellStyle name="Calc Currency (0) 4" xfId="209" xr:uid="{00000000-0005-0000-0000-0000D0000000}"/>
    <cellStyle name="Calculation 2" xfId="210" xr:uid="{00000000-0005-0000-0000-0000D1000000}"/>
    <cellStyle name="Calculation 2 2" xfId="211" xr:uid="{00000000-0005-0000-0000-0000D2000000}"/>
    <cellStyle name="Calculation 2 3" xfId="212" xr:uid="{00000000-0005-0000-0000-0000D3000000}"/>
    <cellStyle name="Calculation 3" xfId="213" xr:uid="{00000000-0005-0000-0000-0000D4000000}"/>
    <cellStyle name="Calculation 4" xfId="214" xr:uid="{00000000-0005-0000-0000-0000D5000000}"/>
    <cellStyle name="Calculation 5" xfId="215" xr:uid="{00000000-0005-0000-0000-0000D6000000}"/>
    <cellStyle name="Check Cell 2" xfId="216" xr:uid="{00000000-0005-0000-0000-0000D7000000}"/>
    <cellStyle name="Check Cell 2 2" xfId="217" xr:uid="{00000000-0005-0000-0000-0000D8000000}"/>
    <cellStyle name="Check Cell 2 3" xfId="218" xr:uid="{00000000-0005-0000-0000-0000D9000000}"/>
    <cellStyle name="Check Cell 3" xfId="219" xr:uid="{00000000-0005-0000-0000-0000DA000000}"/>
    <cellStyle name="Check Cell 4" xfId="220" xr:uid="{00000000-0005-0000-0000-0000DB000000}"/>
    <cellStyle name="Check Cell 5" xfId="221" xr:uid="{00000000-0005-0000-0000-0000DC000000}"/>
    <cellStyle name="ÇÏÀÌÆÛ¸µÅ©" xfId="222" xr:uid="{00000000-0005-0000-0000-0000DD000000}"/>
    <cellStyle name="Comma  - Style1" xfId="223" xr:uid="{00000000-0005-0000-0000-0000DE000000}"/>
    <cellStyle name="Comma  - Style2" xfId="224" xr:uid="{00000000-0005-0000-0000-0000DF000000}"/>
    <cellStyle name="Comma  - Style3" xfId="225" xr:uid="{00000000-0005-0000-0000-0000E0000000}"/>
    <cellStyle name="Comma  - Style4" xfId="226" xr:uid="{00000000-0005-0000-0000-0000E1000000}"/>
    <cellStyle name="Comma  - Style5" xfId="227" xr:uid="{00000000-0005-0000-0000-0000E2000000}"/>
    <cellStyle name="Comma  - Style6" xfId="228" xr:uid="{00000000-0005-0000-0000-0000E3000000}"/>
    <cellStyle name="Comma  - Style7" xfId="229" xr:uid="{00000000-0005-0000-0000-0000E4000000}"/>
    <cellStyle name="Comma  - Style8" xfId="230" xr:uid="{00000000-0005-0000-0000-0000E5000000}"/>
    <cellStyle name="Comma 10" xfId="231" xr:uid="{00000000-0005-0000-0000-0000E6000000}"/>
    <cellStyle name="Comma 10 10" xfId="232" xr:uid="{00000000-0005-0000-0000-0000E7000000}"/>
    <cellStyle name="Comma 10 2" xfId="233" xr:uid="{00000000-0005-0000-0000-0000E8000000}"/>
    <cellStyle name="Comma 10 2 2" xfId="234" xr:uid="{00000000-0005-0000-0000-0000E9000000}"/>
    <cellStyle name="Comma 10 2 2 2" xfId="235" xr:uid="{00000000-0005-0000-0000-0000EA000000}"/>
    <cellStyle name="Comma 10 2 3" xfId="236" xr:uid="{00000000-0005-0000-0000-0000EB000000}"/>
    <cellStyle name="Comma 10 3" xfId="237" xr:uid="{00000000-0005-0000-0000-0000EC000000}"/>
    <cellStyle name="Comma 10_CRU PROC" xfId="238" xr:uid="{00000000-0005-0000-0000-0000ED000000}"/>
    <cellStyle name="Comma 11" xfId="239" xr:uid="{00000000-0005-0000-0000-0000EE000000}"/>
    <cellStyle name="Comma 11 2" xfId="240" xr:uid="{00000000-0005-0000-0000-0000EF000000}"/>
    <cellStyle name="Comma 12" xfId="241" xr:uid="{00000000-0005-0000-0000-0000F0000000}"/>
    <cellStyle name="Comma 12 2" xfId="242" xr:uid="{00000000-0005-0000-0000-0000F1000000}"/>
    <cellStyle name="Comma 12 2 2" xfId="243" xr:uid="{00000000-0005-0000-0000-0000F2000000}"/>
    <cellStyle name="Comma 12 2 3" xfId="244" xr:uid="{00000000-0005-0000-0000-0000F3000000}"/>
    <cellStyle name="Comma 12 3" xfId="245" xr:uid="{00000000-0005-0000-0000-0000F4000000}"/>
    <cellStyle name="Comma 13" xfId="246" xr:uid="{00000000-0005-0000-0000-0000F5000000}"/>
    <cellStyle name="Comma 14" xfId="247" xr:uid="{00000000-0005-0000-0000-0000F6000000}"/>
    <cellStyle name="Comma 15" xfId="248" xr:uid="{00000000-0005-0000-0000-0000F7000000}"/>
    <cellStyle name="Comma 16" xfId="249" xr:uid="{00000000-0005-0000-0000-0000F8000000}"/>
    <cellStyle name="Comma 17" xfId="250" xr:uid="{00000000-0005-0000-0000-0000F9000000}"/>
    <cellStyle name="Comma 18" xfId="251" xr:uid="{00000000-0005-0000-0000-0000FA000000}"/>
    <cellStyle name="Comma 18 2" xfId="252" xr:uid="{00000000-0005-0000-0000-0000FB000000}"/>
    <cellStyle name="Comma 19" xfId="253" xr:uid="{00000000-0005-0000-0000-0000FC000000}"/>
    <cellStyle name="Comma 19 2" xfId="254" xr:uid="{00000000-0005-0000-0000-0000FD000000}"/>
    <cellStyle name="Comma 2" xfId="255" xr:uid="{00000000-0005-0000-0000-0000FE000000}"/>
    <cellStyle name="Comma 2 2" xfId="256" xr:uid="{00000000-0005-0000-0000-0000FF000000}"/>
    <cellStyle name="Comma 2 3" xfId="257" xr:uid="{00000000-0005-0000-0000-000000010000}"/>
    <cellStyle name="Comma 2 3 2" xfId="258" xr:uid="{00000000-0005-0000-0000-000001010000}"/>
    <cellStyle name="Comma 2 38" xfId="259" xr:uid="{00000000-0005-0000-0000-000002010000}"/>
    <cellStyle name="Comma 2 4" xfId="260" xr:uid="{00000000-0005-0000-0000-000003010000}"/>
    <cellStyle name="Comma 2 4 2" xfId="261" xr:uid="{00000000-0005-0000-0000-000004010000}"/>
    <cellStyle name="Comma 2 4 2 2" xfId="262" xr:uid="{00000000-0005-0000-0000-000005010000}"/>
    <cellStyle name="Comma 2 4 3" xfId="263" xr:uid="{00000000-0005-0000-0000-000006010000}"/>
    <cellStyle name="Comma 2 5" xfId="264" xr:uid="{00000000-0005-0000-0000-000007010000}"/>
    <cellStyle name="Comma 2 6" xfId="265" xr:uid="{00000000-0005-0000-0000-000008010000}"/>
    <cellStyle name="Comma 20" xfId="266" xr:uid="{00000000-0005-0000-0000-000009010000}"/>
    <cellStyle name="Comma 20 2" xfId="267" xr:uid="{00000000-0005-0000-0000-00000A010000}"/>
    <cellStyle name="Comma 21" xfId="268" xr:uid="{00000000-0005-0000-0000-00000B010000}"/>
    <cellStyle name="Comma 21 2" xfId="269" xr:uid="{00000000-0005-0000-0000-00000C010000}"/>
    <cellStyle name="Comma 22" xfId="270" xr:uid="{00000000-0005-0000-0000-00000D010000}"/>
    <cellStyle name="Comma 22 2" xfId="271" xr:uid="{00000000-0005-0000-0000-00000E010000}"/>
    <cellStyle name="Comma 23" xfId="272" xr:uid="{00000000-0005-0000-0000-00000F010000}"/>
    <cellStyle name="Comma 24" xfId="273" xr:uid="{00000000-0005-0000-0000-000010010000}"/>
    <cellStyle name="Comma 25" xfId="274" xr:uid="{00000000-0005-0000-0000-000011010000}"/>
    <cellStyle name="Comma 26" xfId="275" xr:uid="{00000000-0005-0000-0000-000012010000}"/>
    <cellStyle name="Comma 27" xfId="276" xr:uid="{00000000-0005-0000-0000-000013010000}"/>
    <cellStyle name="Comma 28" xfId="277" xr:uid="{00000000-0005-0000-0000-000014010000}"/>
    <cellStyle name="Comma 29" xfId="278" xr:uid="{00000000-0005-0000-0000-000015010000}"/>
    <cellStyle name="Comma 3" xfId="279" xr:uid="{00000000-0005-0000-0000-000016010000}"/>
    <cellStyle name="Comma 3 2" xfId="280" xr:uid="{00000000-0005-0000-0000-000017010000}"/>
    <cellStyle name="Comma 3 2 2" xfId="281" xr:uid="{00000000-0005-0000-0000-000018010000}"/>
    <cellStyle name="Comma 3 3" xfId="282" xr:uid="{00000000-0005-0000-0000-000019010000}"/>
    <cellStyle name="Comma 3 4" xfId="283" xr:uid="{00000000-0005-0000-0000-00001A010000}"/>
    <cellStyle name="Comma 30" xfId="284" xr:uid="{00000000-0005-0000-0000-00001B010000}"/>
    <cellStyle name="Comma 31" xfId="285" xr:uid="{00000000-0005-0000-0000-00001C010000}"/>
    <cellStyle name="Comma 32" xfId="286" xr:uid="{00000000-0005-0000-0000-00001D010000}"/>
    <cellStyle name="Comma 33" xfId="287" xr:uid="{00000000-0005-0000-0000-00001E010000}"/>
    <cellStyle name="Comma 34" xfId="288" xr:uid="{00000000-0005-0000-0000-00001F010000}"/>
    <cellStyle name="Comma 4" xfId="289" xr:uid="{00000000-0005-0000-0000-000020010000}"/>
    <cellStyle name="Comma 4 2" xfId="290" xr:uid="{00000000-0005-0000-0000-000021010000}"/>
    <cellStyle name="Comma 4 3" xfId="291" xr:uid="{00000000-0005-0000-0000-000022010000}"/>
    <cellStyle name="Comma 5" xfId="292" xr:uid="{00000000-0005-0000-0000-000023010000}"/>
    <cellStyle name="Comma 5 2" xfId="293" xr:uid="{00000000-0005-0000-0000-000024010000}"/>
    <cellStyle name="Comma 6" xfId="294" xr:uid="{00000000-0005-0000-0000-000025010000}"/>
    <cellStyle name="Comma 6 2" xfId="295" xr:uid="{00000000-0005-0000-0000-000026010000}"/>
    <cellStyle name="Comma 6 3" xfId="296" xr:uid="{00000000-0005-0000-0000-000027010000}"/>
    <cellStyle name="Comma 6_CRU PROC" xfId="297" xr:uid="{00000000-0005-0000-0000-000028010000}"/>
    <cellStyle name="Comma 7" xfId="298" xr:uid="{00000000-0005-0000-0000-000029010000}"/>
    <cellStyle name="Comma 7 2" xfId="299" xr:uid="{00000000-0005-0000-0000-00002A010000}"/>
    <cellStyle name="Comma 7 3" xfId="300" xr:uid="{00000000-0005-0000-0000-00002B010000}"/>
    <cellStyle name="Comma 7_CRU PROC" xfId="301" xr:uid="{00000000-0005-0000-0000-00002C010000}"/>
    <cellStyle name="Comma 8" xfId="302" xr:uid="{00000000-0005-0000-0000-00002D010000}"/>
    <cellStyle name="Comma 8 2" xfId="303" xr:uid="{00000000-0005-0000-0000-00002E010000}"/>
    <cellStyle name="Comma 8 3" xfId="304" xr:uid="{00000000-0005-0000-0000-00002F010000}"/>
    <cellStyle name="Comma 8_CRU PROC" xfId="305" xr:uid="{00000000-0005-0000-0000-000030010000}"/>
    <cellStyle name="Comma 9" xfId="306" xr:uid="{00000000-0005-0000-0000-000031010000}"/>
    <cellStyle name="Comma 9 2" xfId="307" xr:uid="{00000000-0005-0000-0000-000032010000}"/>
    <cellStyle name="Comma 9 3" xfId="308" xr:uid="{00000000-0005-0000-0000-000033010000}"/>
    <cellStyle name="Comma 9_CRU PROC" xfId="309" xr:uid="{00000000-0005-0000-0000-000034010000}"/>
    <cellStyle name="Comma0" xfId="310" xr:uid="{00000000-0005-0000-0000-000035010000}"/>
    <cellStyle name="Comma0 2" xfId="311" xr:uid="{00000000-0005-0000-0000-000036010000}"/>
    <cellStyle name="Copied" xfId="312" xr:uid="{00000000-0005-0000-0000-000037010000}"/>
    <cellStyle name="Currency0" xfId="313" xr:uid="{00000000-0005-0000-0000-000038010000}"/>
    <cellStyle name="Currency0 2" xfId="314" xr:uid="{00000000-0005-0000-0000-000039010000}"/>
    <cellStyle name="Date" xfId="315" xr:uid="{00000000-0005-0000-0000-00003A010000}"/>
    <cellStyle name="Date 2" xfId="316" xr:uid="{00000000-0005-0000-0000-00003B010000}"/>
    <cellStyle name="Emphasis 1 2" xfId="317" xr:uid="{00000000-0005-0000-0000-00003C010000}"/>
    <cellStyle name="Emphasis 2 2" xfId="318" xr:uid="{00000000-0005-0000-0000-00003D010000}"/>
    <cellStyle name="Emphasis 3 2" xfId="319" xr:uid="{00000000-0005-0000-0000-00003E010000}"/>
    <cellStyle name="Entered" xfId="320" xr:uid="{00000000-0005-0000-0000-00003F010000}"/>
    <cellStyle name="Explanatory Text 2" xfId="321" xr:uid="{00000000-0005-0000-0000-000040010000}"/>
    <cellStyle name="Explanatory Text 2 2" xfId="322" xr:uid="{00000000-0005-0000-0000-000041010000}"/>
    <cellStyle name="Explanatory Text 2 3" xfId="323" xr:uid="{00000000-0005-0000-0000-000042010000}"/>
    <cellStyle name="Explanatory Text 3" xfId="324" xr:uid="{00000000-0005-0000-0000-000043010000}"/>
    <cellStyle name="Explanatory Text 4" xfId="325" xr:uid="{00000000-0005-0000-0000-000044010000}"/>
    <cellStyle name="Explanatory Text 5" xfId="326" xr:uid="{00000000-0005-0000-0000-000045010000}"/>
    <cellStyle name="FIGURES" xfId="327" xr:uid="{00000000-0005-0000-0000-000046010000}"/>
    <cellStyle name="Fixed" xfId="328" xr:uid="{00000000-0005-0000-0000-000047010000}"/>
    <cellStyle name="Fixed 2" xfId="329" xr:uid="{00000000-0005-0000-0000-000048010000}"/>
    <cellStyle name="Good 2" xfId="330" xr:uid="{00000000-0005-0000-0000-000049010000}"/>
    <cellStyle name="Good 2 2" xfId="331" xr:uid="{00000000-0005-0000-0000-00004A010000}"/>
    <cellStyle name="Good 2 3" xfId="332" xr:uid="{00000000-0005-0000-0000-00004B010000}"/>
    <cellStyle name="Good 3" xfId="333" xr:uid="{00000000-0005-0000-0000-00004C010000}"/>
    <cellStyle name="Good 4" xfId="334" xr:uid="{00000000-0005-0000-0000-00004D010000}"/>
    <cellStyle name="Good 5" xfId="335" xr:uid="{00000000-0005-0000-0000-00004E010000}"/>
    <cellStyle name="Grey" xfId="336" xr:uid="{00000000-0005-0000-0000-00004F010000}"/>
    <cellStyle name="Grey 2" xfId="337" xr:uid="{00000000-0005-0000-0000-000050010000}"/>
    <cellStyle name="Header1" xfId="338" xr:uid="{00000000-0005-0000-0000-000051010000}"/>
    <cellStyle name="Header2" xfId="339" xr:uid="{00000000-0005-0000-0000-000052010000}"/>
    <cellStyle name="Heading 1 2" xfId="340" xr:uid="{00000000-0005-0000-0000-000053010000}"/>
    <cellStyle name="Heading 1 2 2" xfId="341" xr:uid="{00000000-0005-0000-0000-000054010000}"/>
    <cellStyle name="Heading 1 2 3" xfId="342" xr:uid="{00000000-0005-0000-0000-000055010000}"/>
    <cellStyle name="Heading 1 2 4" xfId="343" xr:uid="{00000000-0005-0000-0000-000056010000}"/>
    <cellStyle name="Heading 1 3" xfId="344" xr:uid="{00000000-0005-0000-0000-000057010000}"/>
    <cellStyle name="Heading 1 3 2" xfId="345" xr:uid="{00000000-0005-0000-0000-000058010000}"/>
    <cellStyle name="Heading 1 4" xfId="346" xr:uid="{00000000-0005-0000-0000-000059010000}"/>
    <cellStyle name="Heading 1 4 2" xfId="347" xr:uid="{00000000-0005-0000-0000-00005A010000}"/>
    <cellStyle name="Heading 1 5" xfId="348" xr:uid="{00000000-0005-0000-0000-00005B010000}"/>
    <cellStyle name="Heading 1 5 2" xfId="349" xr:uid="{00000000-0005-0000-0000-00005C010000}"/>
    <cellStyle name="Heading 2 2" xfId="350" xr:uid="{00000000-0005-0000-0000-00005D010000}"/>
    <cellStyle name="Heading 2 2 2" xfId="351" xr:uid="{00000000-0005-0000-0000-00005E010000}"/>
    <cellStyle name="Heading 2 2 3" xfId="352" xr:uid="{00000000-0005-0000-0000-00005F010000}"/>
    <cellStyle name="Heading 2 2 4" xfId="353" xr:uid="{00000000-0005-0000-0000-000060010000}"/>
    <cellStyle name="Heading 2 3" xfId="354" xr:uid="{00000000-0005-0000-0000-000061010000}"/>
    <cellStyle name="Heading 2 3 2" xfId="355" xr:uid="{00000000-0005-0000-0000-000062010000}"/>
    <cellStyle name="Heading 2 4" xfId="356" xr:uid="{00000000-0005-0000-0000-000063010000}"/>
    <cellStyle name="Heading 2 4 2" xfId="357" xr:uid="{00000000-0005-0000-0000-000064010000}"/>
    <cellStyle name="Heading 2 5" xfId="358" xr:uid="{00000000-0005-0000-0000-000065010000}"/>
    <cellStyle name="Heading 2 5 2" xfId="359" xr:uid="{00000000-0005-0000-0000-000066010000}"/>
    <cellStyle name="Heading 3 2" xfId="360" xr:uid="{00000000-0005-0000-0000-000067010000}"/>
    <cellStyle name="Heading 3 2 2" xfId="361" xr:uid="{00000000-0005-0000-0000-000068010000}"/>
    <cellStyle name="Heading 3 2 3" xfId="362" xr:uid="{00000000-0005-0000-0000-000069010000}"/>
    <cellStyle name="Heading 3 3" xfId="363" xr:uid="{00000000-0005-0000-0000-00006A010000}"/>
    <cellStyle name="Heading 3 4" xfId="364" xr:uid="{00000000-0005-0000-0000-00006B010000}"/>
    <cellStyle name="Heading 3 5" xfId="365" xr:uid="{00000000-0005-0000-0000-00006C010000}"/>
    <cellStyle name="Heading 4 2" xfId="366" xr:uid="{00000000-0005-0000-0000-00006D010000}"/>
    <cellStyle name="Heading 4 2 2" xfId="367" xr:uid="{00000000-0005-0000-0000-00006E010000}"/>
    <cellStyle name="Heading 4 2 3" xfId="368" xr:uid="{00000000-0005-0000-0000-00006F010000}"/>
    <cellStyle name="Heading 4 3" xfId="369" xr:uid="{00000000-0005-0000-0000-000070010000}"/>
    <cellStyle name="Heading 4 4" xfId="370" xr:uid="{00000000-0005-0000-0000-000071010000}"/>
    <cellStyle name="Heading 4 5" xfId="371" xr:uid="{00000000-0005-0000-0000-000072010000}"/>
    <cellStyle name="Hyperlink 2" xfId="372" xr:uid="{00000000-0005-0000-0000-000073010000}"/>
    <cellStyle name="Hyperlink 3" xfId="373" xr:uid="{00000000-0005-0000-0000-000074010000}"/>
    <cellStyle name="Hyperlink 4" xfId="374" xr:uid="{00000000-0005-0000-0000-000075010000}"/>
    <cellStyle name="Input [yellow]" xfId="375" xr:uid="{00000000-0005-0000-0000-000076010000}"/>
    <cellStyle name="Input [yellow] 2" xfId="376" xr:uid="{00000000-0005-0000-0000-000077010000}"/>
    <cellStyle name="Input 10" xfId="377" xr:uid="{00000000-0005-0000-0000-000078010000}"/>
    <cellStyle name="Input 11" xfId="378" xr:uid="{00000000-0005-0000-0000-000079010000}"/>
    <cellStyle name="Input 12" xfId="379" xr:uid="{00000000-0005-0000-0000-00007A010000}"/>
    <cellStyle name="Input 13" xfId="380" xr:uid="{00000000-0005-0000-0000-00007B010000}"/>
    <cellStyle name="Input 14" xfId="381" xr:uid="{00000000-0005-0000-0000-00007C010000}"/>
    <cellStyle name="Input 15" xfId="382" xr:uid="{00000000-0005-0000-0000-00007D010000}"/>
    <cellStyle name="Input 16" xfId="383" xr:uid="{00000000-0005-0000-0000-00007E010000}"/>
    <cellStyle name="Input 17" xfId="384" xr:uid="{00000000-0005-0000-0000-00007F010000}"/>
    <cellStyle name="Input 18" xfId="385" xr:uid="{00000000-0005-0000-0000-000080010000}"/>
    <cellStyle name="Input 19" xfId="386" xr:uid="{00000000-0005-0000-0000-000081010000}"/>
    <cellStyle name="Input 2" xfId="387" xr:uid="{00000000-0005-0000-0000-000082010000}"/>
    <cellStyle name="Input 2 2" xfId="388" xr:uid="{00000000-0005-0000-0000-000083010000}"/>
    <cellStyle name="Input 2 3" xfId="389" xr:uid="{00000000-0005-0000-0000-000084010000}"/>
    <cellStyle name="Input 20" xfId="390" xr:uid="{00000000-0005-0000-0000-000085010000}"/>
    <cellStyle name="Input 21" xfId="391" xr:uid="{00000000-0005-0000-0000-000086010000}"/>
    <cellStyle name="Input 3" xfId="392" xr:uid="{00000000-0005-0000-0000-000087010000}"/>
    <cellStyle name="Input 3 2" xfId="393" xr:uid="{00000000-0005-0000-0000-000088010000}"/>
    <cellStyle name="Input 4" xfId="394" xr:uid="{00000000-0005-0000-0000-000089010000}"/>
    <cellStyle name="Input 4 2" xfId="395" xr:uid="{00000000-0005-0000-0000-00008A010000}"/>
    <cellStyle name="Input 5" xfId="396" xr:uid="{00000000-0005-0000-0000-00008B010000}"/>
    <cellStyle name="Input 6" xfId="397" xr:uid="{00000000-0005-0000-0000-00008C010000}"/>
    <cellStyle name="Input 7" xfId="398" xr:uid="{00000000-0005-0000-0000-00008D010000}"/>
    <cellStyle name="Input 8" xfId="399" xr:uid="{00000000-0005-0000-0000-00008E010000}"/>
    <cellStyle name="Input 9" xfId="400" xr:uid="{00000000-0005-0000-0000-00008F010000}"/>
    <cellStyle name="ITEMS" xfId="401" xr:uid="{00000000-0005-0000-0000-000090010000}"/>
    <cellStyle name="Linked Cell 2" xfId="402" xr:uid="{00000000-0005-0000-0000-000091010000}"/>
    <cellStyle name="Linked Cell 2 2" xfId="403" xr:uid="{00000000-0005-0000-0000-000092010000}"/>
    <cellStyle name="Linked Cell 2 3" xfId="404" xr:uid="{00000000-0005-0000-0000-000093010000}"/>
    <cellStyle name="Linked Cell 3" xfId="405" xr:uid="{00000000-0005-0000-0000-000094010000}"/>
    <cellStyle name="Linked Cell 4" xfId="406" xr:uid="{00000000-0005-0000-0000-000095010000}"/>
    <cellStyle name="Linked Cell 5" xfId="407" xr:uid="{00000000-0005-0000-0000-000096010000}"/>
    <cellStyle name="m1 - Style1" xfId="408" xr:uid="{00000000-0005-0000-0000-000097010000}"/>
    <cellStyle name="MANKAD" xfId="409" xr:uid="{00000000-0005-0000-0000-000098010000}"/>
    <cellStyle name="METRO" xfId="410" xr:uid="{00000000-0005-0000-0000-000099010000}"/>
    <cellStyle name="Neutral 2" xfId="411" xr:uid="{00000000-0005-0000-0000-00009A010000}"/>
    <cellStyle name="Neutral 2 2" xfId="412" xr:uid="{00000000-0005-0000-0000-00009B010000}"/>
    <cellStyle name="Neutral 2 3" xfId="413" xr:uid="{00000000-0005-0000-0000-00009C010000}"/>
    <cellStyle name="Neutral 3" xfId="414" xr:uid="{00000000-0005-0000-0000-00009D010000}"/>
    <cellStyle name="Neutral 4" xfId="415" xr:uid="{00000000-0005-0000-0000-00009E010000}"/>
    <cellStyle name="Neutral 5" xfId="416" xr:uid="{00000000-0005-0000-0000-00009F010000}"/>
    <cellStyle name="no dec" xfId="417" xr:uid="{00000000-0005-0000-0000-0000A0010000}"/>
    <cellStyle name="Normal" xfId="0" builtinId="0"/>
    <cellStyle name="Normal - Style1" xfId="418" xr:uid="{00000000-0005-0000-0000-0000A2010000}"/>
    <cellStyle name="Normal - Style1 2" xfId="419" xr:uid="{00000000-0005-0000-0000-0000A3010000}"/>
    <cellStyle name="Normal - Style1 2 2" xfId="420" xr:uid="{00000000-0005-0000-0000-0000A4010000}"/>
    <cellStyle name="Normal - Style1 3" xfId="421" xr:uid="{00000000-0005-0000-0000-0000A5010000}"/>
    <cellStyle name="Normal - Style1 4" xfId="422" xr:uid="{00000000-0005-0000-0000-0000A6010000}"/>
    <cellStyle name="Normal - Style1_CRU PROC" xfId="423" xr:uid="{00000000-0005-0000-0000-0000A7010000}"/>
    <cellStyle name="Normal 10" xfId="424" xr:uid="{00000000-0005-0000-0000-0000A8010000}"/>
    <cellStyle name="Normal 10 2" xfId="425" xr:uid="{00000000-0005-0000-0000-0000A9010000}"/>
    <cellStyle name="Normal 10 2 2" xfId="426" xr:uid="{00000000-0005-0000-0000-0000AA010000}"/>
    <cellStyle name="Normal 10 3" xfId="427" xr:uid="{00000000-0005-0000-0000-0000AB010000}"/>
    <cellStyle name="Normal 10 3 2" xfId="428" xr:uid="{00000000-0005-0000-0000-0000AC010000}"/>
    <cellStyle name="Normal 10 4" xfId="429" xr:uid="{00000000-0005-0000-0000-0000AD010000}"/>
    <cellStyle name="Normal 10 4 2" xfId="430" xr:uid="{00000000-0005-0000-0000-0000AE010000}"/>
    <cellStyle name="Normal 10 5" xfId="431" xr:uid="{00000000-0005-0000-0000-0000AF010000}"/>
    <cellStyle name="Normal 10_CRU PROC" xfId="432" xr:uid="{00000000-0005-0000-0000-0000B0010000}"/>
    <cellStyle name="Normal 11" xfId="433" xr:uid="{00000000-0005-0000-0000-0000B1010000}"/>
    <cellStyle name="Normal 11 2" xfId="434" xr:uid="{00000000-0005-0000-0000-0000B2010000}"/>
    <cellStyle name="Normal 11 2 2" xfId="435" xr:uid="{00000000-0005-0000-0000-0000B3010000}"/>
    <cellStyle name="Normal 11 2 2 2" xfId="436" xr:uid="{00000000-0005-0000-0000-0000B4010000}"/>
    <cellStyle name="Normal 11 2 3" xfId="437" xr:uid="{00000000-0005-0000-0000-0000B5010000}"/>
    <cellStyle name="Normal 11 2 4" xfId="438" xr:uid="{00000000-0005-0000-0000-0000B6010000}"/>
    <cellStyle name="Normal 11 3" xfId="439" xr:uid="{00000000-0005-0000-0000-0000B7010000}"/>
    <cellStyle name="Normal 12" xfId="440" xr:uid="{00000000-0005-0000-0000-0000B8010000}"/>
    <cellStyle name="Normal 12 2" xfId="441" xr:uid="{00000000-0005-0000-0000-0000B9010000}"/>
    <cellStyle name="Normal 12 2 2" xfId="442" xr:uid="{00000000-0005-0000-0000-0000BA010000}"/>
    <cellStyle name="Normal 12 3" xfId="443" xr:uid="{00000000-0005-0000-0000-0000BB010000}"/>
    <cellStyle name="Normal 12 3 2" xfId="444" xr:uid="{00000000-0005-0000-0000-0000BC010000}"/>
    <cellStyle name="Normal 12 4" xfId="445" xr:uid="{00000000-0005-0000-0000-0000BD010000}"/>
    <cellStyle name="Normal 12 5" xfId="446" xr:uid="{00000000-0005-0000-0000-0000BE010000}"/>
    <cellStyle name="Normal 12_CRU PROC" xfId="447" xr:uid="{00000000-0005-0000-0000-0000BF010000}"/>
    <cellStyle name="Normal 13" xfId="448" xr:uid="{00000000-0005-0000-0000-0000C0010000}"/>
    <cellStyle name="Normal 13 2" xfId="449" xr:uid="{00000000-0005-0000-0000-0000C1010000}"/>
    <cellStyle name="Normal 14" xfId="450" xr:uid="{00000000-0005-0000-0000-0000C2010000}"/>
    <cellStyle name="Normal 14 2" xfId="451" xr:uid="{00000000-0005-0000-0000-0000C3010000}"/>
    <cellStyle name="Normal 15" xfId="452" xr:uid="{00000000-0005-0000-0000-0000C4010000}"/>
    <cellStyle name="Normal 15 2" xfId="453" xr:uid="{00000000-0005-0000-0000-0000C5010000}"/>
    <cellStyle name="Normal 16" xfId="454" xr:uid="{00000000-0005-0000-0000-0000C6010000}"/>
    <cellStyle name="Normal 16 2" xfId="455" xr:uid="{00000000-0005-0000-0000-0000C7010000}"/>
    <cellStyle name="Normal 17" xfId="456" xr:uid="{00000000-0005-0000-0000-0000C8010000}"/>
    <cellStyle name="Normal 17 2" xfId="457" xr:uid="{00000000-0005-0000-0000-0000C9010000}"/>
    <cellStyle name="Normal 17 2 2" xfId="458" xr:uid="{00000000-0005-0000-0000-0000CA010000}"/>
    <cellStyle name="Normal 17 3" xfId="459" xr:uid="{00000000-0005-0000-0000-0000CB010000}"/>
    <cellStyle name="Normal 18" xfId="460" xr:uid="{00000000-0005-0000-0000-0000CC010000}"/>
    <cellStyle name="Normal 18 2" xfId="461" xr:uid="{00000000-0005-0000-0000-0000CD010000}"/>
    <cellStyle name="Normal 18 2 2" xfId="462" xr:uid="{00000000-0005-0000-0000-0000CE010000}"/>
    <cellStyle name="Normal 18 3" xfId="463" xr:uid="{00000000-0005-0000-0000-0000CF010000}"/>
    <cellStyle name="Normal 19" xfId="464" xr:uid="{00000000-0005-0000-0000-0000D0010000}"/>
    <cellStyle name="Normal 19 2" xfId="465" xr:uid="{00000000-0005-0000-0000-0000D1010000}"/>
    <cellStyle name="Normal 2" xfId="466" xr:uid="{00000000-0005-0000-0000-0000D2010000}"/>
    <cellStyle name="Normal 2 2" xfId="467" xr:uid="{00000000-0005-0000-0000-0000D3010000}"/>
    <cellStyle name="Normal 2 2 2" xfId="468" xr:uid="{00000000-0005-0000-0000-0000D4010000}"/>
    <cellStyle name="Normal 2 2 2 2" xfId="469" xr:uid="{00000000-0005-0000-0000-0000D5010000}"/>
    <cellStyle name="Normal 2 2 3" xfId="470" xr:uid="{00000000-0005-0000-0000-0000D6010000}"/>
    <cellStyle name="Normal 2 2 3 5" xfId="471" xr:uid="{00000000-0005-0000-0000-0000D7010000}"/>
    <cellStyle name="Normal 2 2 4" xfId="472" xr:uid="{00000000-0005-0000-0000-0000D8010000}"/>
    <cellStyle name="Normal 2 2 5" xfId="473" xr:uid="{00000000-0005-0000-0000-0000D9010000}"/>
    <cellStyle name="Normal 2 3" xfId="474" xr:uid="{00000000-0005-0000-0000-0000DA010000}"/>
    <cellStyle name="Normal 2 3 2" xfId="475" xr:uid="{00000000-0005-0000-0000-0000DB010000}"/>
    <cellStyle name="Normal 2 3 2 2" xfId="476" xr:uid="{00000000-0005-0000-0000-0000DC010000}"/>
    <cellStyle name="Normal 2 3 3" xfId="477" xr:uid="{00000000-0005-0000-0000-0000DD010000}"/>
    <cellStyle name="Normal 2 3 4" xfId="478" xr:uid="{00000000-0005-0000-0000-0000DE010000}"/>
    <cellStyle name="Normal 2 4" xfId="479" xr:uid="{00000000-0005-0000-0000-0000DF010000}"/>
    <cellStyle name="Normal 2 4 2" xfId="480" xr:uid="{00000000-0005-0000-0000-0000E0010000}"/>
    <cellStyle name="Normal 2 4 2 2" xfId="481" xr:uid="{00000000-0005-0000-0000-0000E1010000}"/>
    <cellStyle name="Normal 2 4 3" xfId="482" xr:uid="{00000000-0005-0000-0000-0000E2010000}"/>
    <cellStyle name="Normal 2 5" xfId="483" xr:uid="{00000000-0005-0000-0000-0000E3010000}"/>
    <cellStyle name="Normal 2 5 2" xfId="484" xr:uid="{00000000-0005-0000-0000-0000E4010000}"/>
    <cellStyle name="Normal 2 5 2 2" xfId="485" xr:uid="{00000000-0005-0000-0000-0000E5010000}"/>
    <cellStyle name="Normal 2 5 3" xfId="486" xr:uid="{00000000-0005-0000-0000-0000E6010000}"/>
    <cellStyle name="Normal 2 5 3 2" xfId="487" xr:uid="{00000000-0005-0000-0000-0000E7010000}"/>
    <cellStyle name="Normal 2 5 4" xfId="488" xr:uid="{00000000-0005-0000-0000-0000E8010000}"/>
    <cellStyle name="Normal 2 6" xfId="489" xr:uid="{00000000-0005-0000-0000-0000E9010000}"/>
    <cellStyle name="Normal 2 6 2" xfId="490" xr:uid="{00000000-0005-0000-0000-0000EA010000}"/>
    <cellStyle name="Normal 2 7" xfId="491" xr:uid="{00000000-0005-0000-0000-0000EB010000}"/>
    <cellStyle name="Normal 2 8" xfId="492" xr:uid="{00000000-0005-0000-0000-0000EC010000}"/>
    <cellStyle name="Normal 2 8 2" xfId="493" xr:uid="{00000000-0005-0000-0000-0000ED010000}"/>
    <cellStyle name="Normal 2 8 2 2" xfId="494" xr:uid="{00000000-0005-0000-0000-0000EE010000}"/>
    <cellStyle name="Normal 2 8 3" xfId="495" xr:uid="{00000000-0005-0000-0000-0000EF010000}"/>
    <cellStyle name="Normal 2 9" xfId="496" xr:uid="{00000000-0005-0000-0000-0000F0010000}"/>
    <cellStyle name="Normal 20" xfId="497" xr:uid="{00000000-0005-0000-0000-0000F1010000}"/>
    <cellStyle name="Normal 21" xfId="498" xr:uid="{00000000-0005-0000-0000-0000F2010000}"/>
    <cellStyle name="Normal 22" xfId="499" xr:uid="{00000000-0005-0000-0000-0000F3010000}"/>
    <cellStyle name="Normal 23" xfId="500" xr:uid="{00000000-0005-0000-0000-0000F4010000}"/>
    <cellStyle name="Normal 24" xfId="501" xr:uid="{00000000-0005-0000-0000-0000F5010000}"/>
    <cellStyle name="Normal 24 2" xfId="502" xr:uid="{00000000-0005-0000-0000-0000F6010000}"/>
    <cellStyle name="Normal 25" xfId="503" xr:uid="{00000000-0005-0000-0000-0000F7010000}"/>
    <cellStyle name="Normal 25 2" xfId="504" xr:uid="{00000000-0005-0000-0000-0000F8010000}"/>
    <cellStyle name="Normal 259" xfId="505" xr:uid="{00000000-0005-0000-0000-0000F9010000}"/>
    <cellStyle name="Normal 259 4" xfId="506" xr:uid="{00000000-0005-0000-0000-0000FA010000}"/>
    <cellStyle name="Normal 26" xfId="507" xr:uid="{00000000-0005-0000-0000-0000FB010000}"/>
    <cellStyle name="Normal 26 2" xfId="508" xr:uid="{00000000-0005-0000-0000-0000FC010000}"/>
    <cellStyle name="Normal 27" xfId="509" xr:uid="{00000000-0005-0000-0000-0000FD010000}"/>
    <cellStyle name="Normal 27 2" xfId="510" xr:uid="{00000000-0005-0000-0000-0000FE010000}"/>
    <cellStyle name="Normal 28" xfId="511" xr:uid="{00000000-0005-0000-0000-0000FF010000}"/>
    <cellStyle name="Normal 28 2" xfId="512" xr:uid="{00000000-0005-0000-0000-000000020000}"/>
    <cellStyle name="Normal 29" xfId="513" xr:uid="{00000000-0005-0000-0000-000001020000}"/>
    <cellStyle name="Normal 29 2" xfId="514" xr:uid="{00000000-0005-0000-0000-000002020000}"/>
    <cellStyle name="Normal 3" xfId="515" xr:uid="{00000000-0005-0000-0000-000003020000}"/>
    <cellStyle name="Normal 3 2" xfId="516" xr:uid="{00000000-0005-0000-0000-000004020000}"/>
    <cellStyle name="Normal 3 2 2" xfId="517" xr:uid="{00000000-0005-0000-0000-000005020000}"/>
    <cellStyle name="Normal 3 2 2 2" xfId="518" xr:uid="{00000000-0005-0000-0000-000006020000}"/>
    <cellStyle name="Normal 3 2 3" xfId="519" xr:uid="{00000000-0005-0000-0000-000007020000}"/>
    <cellStyle name="Normal 3 2 3 2" xfId="520" xr:uid="{00000000-0005-0000-0000-000008020000}"/>
    <cellStyle name="Normal 3 2 3 2 2" xfId="521" xr:uid="{00000000-0005-0000-0000-000009020000}"/>
    <cellStyle name="Normal 3 3" xfId="522" xr:uid="{00000000-0005-0000-0000-00000A020000}"/>
    <cellStyle name="Normal 3 4" xfId="523" xr:uid="{00000000-0005-0000-0000-00000B020000}"/>
    <cellStyle name="Normal 3 5" xfId="524" xr:uid="{00000000-0005-0000-0000-00000C020000}"/>
    <cellStyle name="Normal 3 6" xfId="525" xr:uid="{00000000-0005-0000-0000-00000D020000}"/>
    <cellStyle name="Normal 3 7" xfId="526" xr:uid="{00000000-0005-0000-0000-00000E020000}"/>
    <cellStyle name="Normal 3 8" xfId="527" xr:uid="{00000000-0005-0000-0000-00000F020000}"/>
    <cellStyle name="Normal 30" xfId="528" xr:uid="{00000000-0005-0000-0000-000010020000}"/>
    <cellStyle name="Normal 30 2" xfId="529" xr:uid="{00000000-0005-0000-0000-000011020000}"/>
    <cellStyle name="Normal 31" xfId="530" xr:uid="{00000000-0005-0000-0000-000012020000}"/>
    <cellStyle name="Normal 31 2" xfId="531" xr:uid="{00000000-0005-0000-0000-000013020000}"/>
    <cellStyle name="Normal 32" xfId="532" xr:uid="{00000000-0005-0000-0000-000014020000}"/>
    <cellStyle name="Normal 32 2" xfId="533" xr:uid="{00000000-0005-0000-0000-000015020000}"/>
    <cellStyle name="Normal 33" xfId="534" xr:uid="{00000000-0005-0000-0000-000016020000}"/>
    <cellStyle name="Normal 33 2" xfId="535" xr:uid="{00000000-0005-0000-0000-000017020000}"/>
    <cellStyle name="Normal 34" xfId="536" xr:uid="{00000000-0005-0000-0000-000018020000}"/>
    <cellStyle name="Normal 35" xfId="537" xr:uid="{00000000-0005-0000-0000-000019020000}"/>
    <cellStyle name="Normal 36" xfId="538" xr:uid="{00000000-0005-0000-0000-00001A020000}"/>
    <cellStyle name="Normal 37" xfId="539" xr:uid="{00000000-0005-0000-0000-00001B020000}"/>
    <cellStyle name="Normal 38" xfId="540" xr:uid="{00000000-0005-0000-0000-00001C020000}"/>
    <cellStyle name="Normal 39" xfId="541" xr:uid="{00000000-0005-0000-0000-00001D020000}"/>
    <cellStyle name="Normal 4" xfId="542" xr:uid="{00000000-0005-0000-0000-00001E020000}"/>
    <cellStyle name="Normal 4 2" xfId="543" xr:uid="{00000000-0005-0000-0000-00001F020000}"/>
    <cellStyle name="Normal 4 2 2" xfId="544" xr:uid="{00000000-0005-0000-0000-000020020000}"/>
    <cellStyle name="Normal 4 3" xfId="545" xr:uid="{00000000-0005-0000-0000-000021020000}"/>
    <cellStyle name="Normal 4 3 2" xfId="546" xr:uid="{00000000-0005-0000-0000-000022020000}"/>
    <cellStyle name="Normal 4 4" xfId="547" xr:uid="{00000000-0005-0000-0000-000023020000}"/>
    <cellStyle name="Normal 4 5" xfId="548" xr:uid="{00000000-0005-0000-0000-000024020000}"/>
    <cellStyle name="Normal 40" xfId="549" xr:uid="{00000000-0005-0000-0000-000025020000}"/>
    <cellStyle name="Normal 41" xfId="550" xr:uid="{00000000-0005-0000-0000-000026020000}"/>
    <cellStyle name="Normal 42" xfId="551" xr:uid="{00000000-0005-0000-0000-000027020000}"/>
    <cellStyle name="Normal 43" xfId="552" xr:uid="{00000000-0005-0000-0000-000028020000}"/>
    <cellStyle name="Normal 44" xfId="553" xr:uid="{00000000-0005-0000-0000-000029020000}"/>
    <cellStyle name="Normal 45" xfId="554" xr:uid="{00000000-0005-0000-0000-00002A020000}"/>
    <cellStyle name="Normal 46" xfId="555" xr:uid="{00000000-0005-0000-0000-00002B020000}"/>
    <cellStyle name="Normal 47" xfId="556" xr:uid="{00000000-0005-0000-0000-00002C020000}"/>
    <cellStyle name="Normal 5" xfId="557" xr:uid="{00000000-0005-0000-0000-00002D020000}"/>
    <cellStyle name="Normal 5 2" xfId="558" xr:uid="{00000000-0005-0000-0000-00002E020000}"/>
    <cellStyle name="Normal 5 2 2" xfId="559" xr:uid="{00000000-0005-0000-0000-00002F020000}"/>
    <cellStyle name="Normal 5 2 2 2" xfId="560" xr:uid="{00000000-0005-0000-0000-000030020000}"/>
    <cellStyle name="Normal 5 2 3" xfId="561" xr:uid="{00000000-0005-0000-0000-000031020000}"/>
    <cellStyle name="Normal 5 3" xfId="562" xr:uid="{00000000-0005-0000-0000-000032020000}"/>
    <cellStyle name="Normal 6" xfId="563" xr:uid="{00000000-0005-0000-0000-000033020000}"/>
    <cellStyle name="Normal 6 2" xfId="564" xr:uid="{00000000-0005-0000-0000-000034020000}"/>
    <cellStyle name="Normal 6 2 2" xfId="565" xr:uid="{00000000-0005-0000-0000-000035020000}"/>
    <cellStyle name="Normal 6 2 2 2" xfId="566" xr:uid="{00000000-0005-0000-0000-000036020000}"/>
    <cellStyle name="Normal 6 2 3" xfId="567" xr:uid="{00000000-0005-0000-0000-000037020000}"/>
    <cellStyle name="Normal 6 3" xfId="568" xr:uid="{00000000-0005-0000-0000-000038020000}"/>
    <cellStyle name="Normal 7" xfId="569" xr:uid="{00000000-0005-0000-0000-000039020000}"/>
    <cellStyle name="Normal 7 2" xfId="570" xr:uid="{00000000-0005-0000-0000-00003A020000}"/>
    <cellStyle name="Normal 7 3" xfId="571" xr:uid="{00000000-0005-0000-0000-00003B020000}"/>
    <cellStyle name="Normal 7 4" xfId="572" xr:uid="{00000000-0005-0000-0000-00003C020000}"/>
    <cellStyle name="Normal 7 5" xfId="573" xr:uid="{00000000-0005-0000-0000-00003D020000}"/>
    <cellStyle name="Normal 7_CRU PROC" xfId="574" xr:uid="{00000000-0005-0000-0000-00003E020000}"/>
    <cellStyle name="Normal 8" xfId="575" xr:uid="{00000000-0005-0000-0000-00003F020000}"/>
    <cellStyle name="Normal 8 2" xfId="576" xr:uid="{00000000-0005-0000-0000-000040020000}"/>
    <cellStyle name="Normal 8 2 2" xfId="577" xr:uid="{00000000-0005-0000-0000-000041020000}"/>
    <cellStyle name="Normal 8 3" xfId="578" xr:uid="{00000000-0005-0000-0000-000042020000}"/>
    <cellStyle name="Normal 8 4" xfId="579" xr:uid="{00000000-0005-0000-0000-000043020000}"/>
    <cellStyle name="Normal 8 5" xfId="580" xr:uid="{00000000-0005-0000-0000-000044020000}"/>
    <cellStyle name="Normal 8 6" xfId="581" xr:uid="{00000000-0005-0000-0000-000045020000}"/>
    <cellStyle name="Normal 8_CRU PROC" xfId="582" xr:uid="{00000000-0005-0000-0000-000046020000}"/>
    <cellStyle name="Normal 9" xfId="583" xr:uid="{00000000-0005-0000-0000-000047020000}"/>
    <cellStyle name="Normal 9 2" xfId="584" xr:uid="{00000000-0005-0000-0000-000048020000}"/>
    <cellStyle name="Note 2" xfId="585" xr:uid="{00000000-0005-0000-0000-000049020000}"/>
    <cellStyle name="Note 2 2" xfId="586" xr:uid="{00000000-0005-0000-0000-00004A020000}"/>
    <cellStyle name="Note 2 3" xfId="587" xr:uid="{00000000-0005-0000-0000-00004B020000}"/>
    <cellStyle name="Note 2 4" xfId="588" xr:uid="{00000000-0005-0000-0000-00004C020000}"/>
    <cellStyle name="Note 3" xfId="589" xr:uid="{00000000-0005-0000-0000-00004D020000}"/>
    <cellStyle name="Note 3 2" xfId="590" xr:uid="{00000000-0005-0000-0000-00004E020000}"/>
    <cellStyle name="Note 3 3" xfId="591" xr:uid="{00000000-0005-0000-0000-00004F020000}"/>
    <cellStyle name="Note 4" xfId="592" xr:uid="{00000000-0005-0000-0000-000050020000}"/>
    <cellStyle name="Note 4 2" xfId="593" xr:uid="{00000000-0005-0000-0000-000051020000}"/>
    <cellStyle name="Note 4 3" xfId="594" xr:uid="{00000000-0005-0000-0000-000052020000}"/>
    <cellStyle name="Note 5" xfId="595" xr:uid="{00000000-0005-0000-0000-000053020000}"/>
    <cellStyle name="Output 2" xfId="596" xr:uid="{00000000-0005-0000-0000-000054020000}"/>
    <cellStyle name="Output 2 2" xfId="597" xr:uid="{00000000-0005-0000-0000-000055020000}"/>
    <cellStyle name="Output 2 3" xfId="598" xr:uid="{00000000-0005-0000-0000-000056020000}"/>
    <cellStyle name="Output 3" xfId="599" xr:uid="{00000000-0005-0000-0000-000057020000}"/>
    <cellStyle name="Output 4" xfId="600" xr:uid="{00000000-0005-0000-0000-000058020000}"/>
    <cellStyle name="Output 5" xfId="601" xr:uid="{00000000-0005-0000-0000-000059020000}"/>
    <cellStyle name="P $,(0)" xfId="602" xr:uid="{00000000-0005-0000-0000-00005A020000}"/>
    <cellStyle name="Percent [2]" xfId="603" xr:uid="{00000000-0005-0000-0000-00005B020000}"/>
    <cellStyle name="Percent [2] 2" xfId="604" xr:uid="{00000000-0005-0000-0000-00005C020000}"/>
    <cellStyle name="Percent [2] 2 2" xfId="605" xr:uid="{00000000-0005-0000-0000-00005D020000}"/>
    <cellStyle name="Percent [2] 3" xfId="606" xr:uid="{00000000-0005-0000-0000-00005E020000}"/>
    <cellStyle name="Percent 10" xfId="607" xr:uid="{00000000-0005-0000-0000-00005F020000}"/>
    <cellStyle name="Percent 10 2" xfId="608" xr:uid="{00000000-0005-0000-0000-000060020000}"/>
    <cellStyle name="Percent 10 2 2" xfId="609" xr:uid="{00000000-0005-0000-0000-000061020000}"/>
    <cellStyle name="Percent 10 2 2 2" xfId="610" xr:uid="{00000000-0005-0000-0000-000062020000}"/>
    <cellStyle name="Percent 11" xfId="611" xr:uid="{00000000-0005-0000-0000-000063020000}"/>
    <cellStyle name="Percent 12" xfId="612" xr:uid="{00000000-0005-0000-0000-000064020000}"/>
    <cellStyle name="Percent 12 2" xfId="613" xr:uid="{00000000-0005-0000-0000-000065020000}"/>
    <cellStyle name="Percent 12 3" xfId="614" xr:uid="{00000000-0005-0000-0000-000066020000}"/>
    <cellStyle name="Percent 13" xfId="615" xr:uid="{00000000-0005-0000-0000-000067020000}"/>
    <cellStyle name="Percent 14" xfId="616" xr:uid="{00000000-0005-0000-0000-000068020000}"/>
    <cellStyle name="Percent 15" xfId="617" xr:uid="{00000000-0005-0000-0000-000069020000}"/>
    <cellStyle name="Percent 16" xfId="618" xr:uid="{00000000-0005-0000-0000-00006A020000}"/>
    <cellStyle name="Percent 17" xfId="619" xr:uid="{00000000-0005-0000-0000-00006B020000}"/>
    <cellStyle name="Percent 18" xfId="620" xr:uid="{00000000-0005-0000-0000-00006C020000}"/>
    <cellStyle name="Percent 19" xfId="621" xr:uid="{00000000-0005-0000-0000-00006D020000}"/>
    <cellStyle name="Percent 2" xfId="622" xr:uid="{00000000-0005-0000-0000-00006E020000}"/>
    <cellStyle name="Percent 2 2" xfId="623" xr:uid="{00000000-0005-0000-0000-00006F020000}"/>
    <cellStyle name="Percent 2 2 2" xfId="624" xr:uid="{00000000-0005-0000-0000-000070020000}"/>
    <cellStyle name="Percent 20" xfId="625" xr:uid="{00000000-0005-0000-0000-000071020000}"/>
    <cellStyle name="Percent 21" xfId="626" xr:uid="{00000000-0005-0000-0000-000072020000}"/>
    <cellStyle name="Percent 22" xfId="627" xr:uid="{00000000-0005-0000-0000-000073020000}"/>
    <cellStyle name="Percent 23" xfId="628" xr:uid="{00000000-0005-0000-0000-000074020000}"/>
    <cellStyle name="Percent 24" xfId="629" xr:uid="{00000000-0005-0000-0000-000075020000}"/>
    <cellStyle name="Percent 25" xfId="630" xr:uid="{00000000-0005-0000-0000-000076020000}"/>
    <cellStyle name="Percent 26" xfId="631" xr:uid="{00000000-0005-0000-0000-000077020000}"/>
    <cellStyle name="Percent 27" xfId="632" xr:uid="{00000000-0005-0000-0000-000078020000}"/>
    <cellStyle name="Percent 28" xfId="633" xr:uid="{00000000-0005-0000-0000-000079020000}"/>
    <cellStyle name="Percent 3" xfId="634" xr:uid="{00000000-0005-0000-0000-00007A020000}"/>
    <cellStyle name="Percent 3 2" xfId="635" xr:uid="{00000000-0005-0000-0000-00007B020000}"/>
    <cellStyle name="Percent 3 2 2" xfId="636" xr:uid="{00000000-0005-0000-0000-00007C020000}"/>
    <cellStyle name="Percent 3 2 2 2" xfId="637" xr:uid="{00000000-0005-0000-0000-00007D020000}"/>
    <cellStyle name="Percent 3 2 2 2 2" xfId="638" xr:uid="{00000000-0005-0000-0000-00007E020000}"/>
    <cellStyle name="Percent 3 2 3" xfId="639" xr:uid="{00000000-0005-0000-0000-00007F020000}"/>
    <cellStyle name="Percent 3 3" xfId="640" xr:uid="{00000000-0005-0000-0000-000080020000}"/>
    <cellStyle name="Percent 3 4" xfId="641" xr:uid="{00000000-0005-0000-0000-000081020000}"/>
    <cellStyle name="Percent 4" xfId="642" xr:uid="{00000000-0005-0000-0000-000082020000}"/>
    <cellStyle name="Percent 4 2" xfId="643" xr:uid="{00000000-0005-0000-0000-000083020000}"/>
    <cellStyle name="Percent 4 3" xfId="644" xr:uid="{00000000-0005-0000-0000-000084020000}"/>
    <cellStyle name="Percent 4 4" xfId="645" xr:uid="{00000000-0005-0000-0000-000085020000}"/>
    <cellStyle name="Percent 5" xfId="646" xr:uid="{00000000-0005-0000-0000-000086020000}"/>
    <cellStyle name="Percent 5 2" xfId="647" xr:uid="{00000000-0005-0000-0000-000087020000}"/>
    <cellStyle name="Percent 5 3" xfId="648" xr:uid="{00000000-0005-0000-0000-000088020000}"/>
    <cellStyle name="Percent 5 4" xfId="649" xr:uid="{00000000-0005-0000-0000-000089020000}"/>
    <cellStyle name="Percent 6" xfId="650" xr:uid="{00000000-0005-0000-0000-00008A020000}"/>
    <cellStyle name="Percent 6 2" xfId="651" xr:uid="{00000000-0005-0000-0000-00008B020000}"/>
    <cellStyle name="Percent 6 3" xfId="652" xr:uid="{00000000-0005-0000-0000-00008C020000}"/>
    <cellStyle name="Percent 7" xfId="653" xr:uid="{00000000-0005-0000-0000-00008D020000}"/>
    <cellStyle name="Percent 7 2" xfId="654" xr:uid="{00000000-0005-0000-0000-00008E020000}"/>
    <cellStyle name="Percent 7 3" xfId="655" xr:uid="{00000000-0005-0000-0000-00008F020000}"/>
    <cellStyle name="Percent 8" xfId="656" xr:uid="{00000000-0005-0000-0000-000090020000}"/>
    <cellStyle name="Percent 8 2" xfId="657" xr:uid="{00000000-0005-0000-0000-000091020000}"/>
    <cellStyle name="Percent 8 3" xfId="658" xr:uid="{00000000-0005-0000-0000-000092020000}"/>
    <cellStyle name="Percent 9" xfId="659" xr:uid="{00000000-0005-0000-0000-000093020000}"/>
    <cellStyle name="Percent 9 2" xfId="660" xr:uid="{00000000-0005-0000-0000-000094020000}"/>
    <cellStyle name="Percent 9 3" xfId="661" xr:uid="{00000000-0005-0000-0000-000095020000}"/>
    <cellStyle name="Prot $,(0)" xfId="662" xr:uid="{00000000-0005-0000-0000-000096020000}"/>
    <cellStyle name="Prot Fixed (1)" xfId="663" xr:uid="{00000000-0005-0000-0000-000097020000}"/>
    <cellStyle name="Prot, (0)" xfId="664" xr:uid="{00000000-0005-0000-0000-000098020000}"/>
    <cellStyle name="Prot, Fixed (2)" xfId="665" xr:uid="{00000000-0005-0000-0000-000099020000}"/>
    <cellStyle name="RevList" xfId="666" xr:uid="{00000000-0005-0000-0000-00009A020000}"/>
    <cellStyle name="RevList 2" xfId="667" xr:uid="{00000000-0005-0000-0000-00009B020000}"/>
    <cellStyle name="SAPBEXaggData" xfId="668" xr:uid="{00000000-0005-0000-0000-00009C020000}"/>
    <cellStyle name="SAPBEXaggDataEmph" xfId="669" xr:uid="{00000000-0005-0000-0000-00009D020000}"/>
    <cellStyle name="SAPBEXaggItem" xfId="670" xr:uid="{00000000-0005-0000-0000-00009E020000}"/>
    <cellStyle name="SAPBEXaggItemX" xfId="671" xr:uid="{00000000-0005-0000-0000-00009F020000}"/>
    <cellStyle name="SAPBEXchaText" xfId="672" xr:uid="{00000000-0005-0000-0000-0000A0020000}"/>
    <cellStyle name="SAPBEXexcBad7" xfId="673" xr:uid="{00000000-0005-0000-0000-0000A1020000}"/>
    <cellStyle name="SAPBEXexcBad8" xfId="674" xr:uid="{00000000-0005-0000-0000-0000A2020000}"/>
    <cellStyle name="SAPBEXexcBad9" xfId="675" xr:uid="{00000000-0005-0000-0000-0000A3020000}"/>
    <cellStyle name="SAPBEXexcCritical4" xfId="676" xr:uid="{00000000-0005-0000-0000-0000A4020000}"/>
    <cellStyle name="SAPBEXexcCritical5" xfId="677" xr:uid="{00000000-0005-0000-0000-0000A5020000}"/>
    <cellStyle name="SAPBEXexcCritical6" xfId="678" xr:uid="{00000000-0005-0000-0000-0000A6020000}"/>
    <cellStyle name="SAPBEXexcGood1" xfId="679" xr:uid="{00000000-0005-0000-0000-0000A7020000}"/>
    <cellStyle name="SAPBEXexcGood2" xfId="680" xr:uid="{00000000-0005-0000-0000-0000A8020000}"/>
    <cellStyle name="SAPBEXexcGood3" xfId="681" xr:uid="{00000000-0005-0000-0000-0000A9020000}"/>
    <cellStyle name="SAPBEXfilterDrill" xfId="682" xr:uid="{00000000-0005-0000-0000-0000AA020000}"/>
    <cellStyle name="SAPBEXfilterItem" xfId="683" xr:uid="{00000000-0005-0000-0000-0000AB020000}"/>
    <cellStyle name="SAPBEXfilterText" xfId="684" xr:uid="{00000000-0005-0000-0000-0000AC020000}"/>
    <cellStyle name="SAPBEXformats" xfId="685" xr:uid="{00000000-0005-0000-0000-0000AD020000}"/>
    <cellStyle name="SAPBEXheaderItem" xfId="686" xr:uid="{00000000-0005-0000-0000-0000AE020000}"/>
    <cellStyle name="SAPBEXheaderText" xfId="687" xr:uid="{00000000-0005-0000-0000-0000AF020000}"/>
    <cellStyle name="SAPBEXHLevel0" xfId="688" xr:uid="{00000000-0005-0000-0000-0000B0020000}"/>
    <cellStyle name="SAPBEXHLevel0X" xfId="689" xr:uid="{00000000-0005-0000-0000-0000B1020000}"/>
    <cellStyle name="SAPBEXHLevel1" xfId="690" xr:uid="{00000000-0005-0000-0000-0000B2020000}"/>
    <cellStyle name="SAPBEXHLevel1X" xfId="691" xr:uid="{00000000-0005-0000-0000-0000B3020000}"/>
    <cellStyle name="SAPBEXHLevel2" xfId="692" xr:uid="{00000000-0005-0000-0000-0000B4020000}"/>
    <cellStyle name="SAPBEXHLevel2X" xfId="693" xr:uid="{00000000-0005-0000-0000-0000B5020000}"/>
    <cellStyle name="SAPBEXHLevel3" xfId="694" xr:uid="{00000000-0005-0000-0000-0000B6020000}"/>
    <cellStyle name="SAPBEXHLevel3X" xfId="695" xr:uid="{00000000-0005-0000-0000-0000B7020000}"/>
    <cellStyle name="SAPBEXinputData" xfId="696" xr:uid="{00000000-0005-0000-0000-0000B8020000}"/>
    <cellStyle name="SAPBEXItemHeader" xfId="697" xr:uid="{00000000-0005-0000-0000-0000B9020000}"/>
    <cellStyle name="SAPBEXresData" xfId="698" xr:uid="{00000000-0005-0000-0000-0000BA020000}"/>
    <cellStyle name="SAPBEXresDataEmph" xfId="699" xr:uid="{00000000-0005-0000-0000-0000BB020000}"/>
    <cellStyle name="SAPBEXresItem" xfId="700" xr:uid="{00000000-0005-0000-0000-0000BC020000}"/>
    <cellStyle name="SAPBEXresItemX" xfId="701" xr:uid="{00000000-0005-0000-0000-0000BD020000}"/>
    <cellStyle name="SAPBEXstdData" xfId="702" xr:uid="{00000000-0005-0000-0000-0000BE020000}"/>
    <cellStyle name="SAPBEXstdDataEmph" xfId="703" xr:uid="{00000000-0005-0000-0000-0000BF020000}"/>
    <cellStyle name="SAPBEXstdItem" xfId="704" xr:uid="{00000000-0005-0000-0000-0000C0020000}"/>
    <cellStyle name="SAPBEXstdItemX" xfId="705" xr:uid="{00000000-0005-0000-0000-0000C1020000}"/>
    <cellStyle name="SAPBEXtitle" xfId="706" xr:uid="{00000000-0005-0000-0000-0000C2020000}"/>
    <cellStyle name="SAPBEXunassignedItem" xfId="707" xr:uid="{00000000-0005-0000-0000-0000C3020000}"/>
    <cellStyle name="SAPBEXundefined" xfId="708" xr:uid="{00000000-0005-0000-0000-0000C4020000}"/>
    <cellStyle name="Sheet Title" xfId="709" xr:uid="{00000000-0005-0000-0000-0000C5020000}"/>
    <cellStyle name="style" xfId="710" xr:uid="{00000000-0005-0000-0000-0000C6020000}"/>
    <cellStyle name="Style 1" xfId="711" xr:uid="{00000000-0005-0000-0000-0000C7020000}"/>
    <cellStyle name="style1" xfId="712" xr:uid="{00000000-0005-0000-0000-0000C8020000}"/>
    <cellStyle name="style2" xfId="713" xr:uid="{00000000-0005-0000-0000-0000C9020000}"/>
    <cellStyle name="Subtotal" xfId="714" xr:uid="{00000000-0005-0000-0000-0000CA020000}"/>
    <cellStyle name="þ_x001d_ð &amp;ý&amp;†ýG_x0008_ X_x000a__x0007__x0001__x0001_" xfId="715" xr:uid="{00000000-0005-0000-0000-0000CB020000}"/>
    <cellStyle name="þ_x001d_ð &amp;ý&amp;†ýG_x0008_ X_x000a__x0007__x0001__x0001_ 2" xfId="716" xr:uid="{00000000-0005-0000-0000-0000CC020000}"/>
    <cellStyle name="þ_x001d_ð &amp;ý&amp;†ýG_x0008_ X_x000a__x0007__x0001__x0001_ 2 2" xfId="717" xr:uid="{00000000-0005-0000-0000-0000CD020000}"/>
    <cellStyle name="þ_x001d_ð &amp;ý&amp;†ýG_x0008_ X_x000a__x0007__x0001__x0001_ 3" xfId="718" xr:uid="{00000000-0005-0000-0000-0000CE020000}"/>
    <cellStyle name="þ_x001d_ð &amp;ý&amp;†ýG_x0008__x0009_X_x000a__x0007__x0001__x0001_" xfId="719" xr:uid="{00000000-0005-0000-0000-0000CF020000}"/>
    <cellStyle name="þ_x001d_ð &amp;ý&amp;†ýG_x0008__x0009_X_x000a__x0007__x0001__x0001_ 2" xfId="720" xr:uid="{00000000-0005-0000-0000-0000D0020000}"/>
    <cellStyle name="þ_x001d_ð&quot;_x000c_Býò_x000c_5ýU_x0001_e_x0005_¹,_x0007__x0001__x0001_" xfId="721" xr:uid="{00000000-0005-0000-0000-0000D1020000}"/>
    <cellStyle name="þ_x001d_ð&quot;_x000c_Býò_x000c_5ýU_x0001_e_x0005_¹,_x0007__x0001__x0001_ 2" xfId="722" xr:uid="{00000000-0005-0000-0000-0000D2020000}"/>
    <cellStyle name="þ_x001d_ð&quot;_x000c_Býò_x000c_5ýU_x0001_e_x0005_¹,_x0007__x0001__x0001_ 2 2" xfId="723" xr:uid="{00000000-0005-0000-0000-0000D3020000}"/>
    <cellStyle name="þ_x001d_ð&quot;_x000c_Býò_x000c_5ýU_x0001_e_x0005_¹,_x0007__x0001__x0001_ 3" xfId="724" xr:uid="{00000000-0005-0000-0000-0000D4020000}"/>
    <cellStyle name="Title 2" xfId="725" xr:uid="{00000000-0005-0000-0000-0000D5020000}"/>
    <cellStyle name="Title 2 2" xfId="726" xr:uid="{00000000-0005-0000-0000-0000D6020000}"/>
    <cellStyle name="Title 3" xfId="727" xr:uid="{00000000-0005-0000-0000-0000D7020000}"/>
    <cellStyle name="Title 4" xfId="728" xr:uid="{00000000-0005-0000-0000-0000D8020000}"/>
    <cellStyle name="Title 5" xfId="729" xr:uid="{00000000-0005-0000-0000-0000D9020000}"/>
    <cellStyle name="Total 2" xfId="730" xr:uid="{00000000-0005-0000-0000-0000DA020000}"/>
    <cellStyle name="Total 2 2" xfId="731" xr:uid="{00000000-0005-0000-0000-0000DB020000}"/>
    <cellStyle name="Total 2 3" xfId="732" xr:uid="{00000000-0005-0000-0000-0000DC020000}"/>
    <cellStyle name="Total 3" xfId="733" xr:uid="{00000000-0005-0000-0000-0000DD020000}"/>
    <cellStyle name="Total 4" xfId="734" xr:uid="{00000000-0005-0000-0000-0000DE020000}"/>
    <cellStyle name="Unp $,(2)" xfId="735" xr:uid="{00000000-0005-0000-0000-0000DF020000}"/>
    <cellStyle name="Unp Comma [0]" xfId="736" xr:uid="{00000000-0005-0000-0000-0000E0020000}"/>
    <cellStyle name="Unp comment" xfId="737" xr:uid="{00000000-0005-0000-0000-0000E1020000}"/>
    <cellStyle name="Unp Fixed (1)" xfId="738" xr:uid="{00000000-0005-0000-0000-0000E2020000}"/>
    <cellStyle name="Unp Fixed (2)" xfId="739" xr:uid="{00000000-0005-0000-0000-0000E3020000}"/>
    <cellStyle name="Unprotected" xfId="740" xr:uid="{00000000-0005-0000-0000-0000E4020000}"/>
    <cellStyle name="Warning Text 2" xfId="741" xr:uid="{00000000-0005-0000-0000-0000E5020000}"/>
    <cellStyle name="Warning Text 2 2" xfId="742" xr:uid="{00000000-0005-0000-0000-0000E6020000}"/>
    <cellStyle name="Warning Text 2 3" xfId="743" xr:uid="{00000000-0005-0000-0000-0000E7020000}"/>
    <cellStyle name="Warning Text 3" xfId="744" xr:uid="{00000000-0005-0000-0000-0000E8020000}"/>
    <cellStyle name="Warning Text 4" xfId="745" xr:uid="{00000000-0005-0000-0000-0000E9020000}"/>
    <cellStyle name="Warning Text 5" xfId="746" xr:uid="{00000000-0005-0000-0000-0000EA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666750</xdr:colOff>
      <xdr:row>3</xdr:row>
      <xdr:rowOff>0</xdr:rowOff>
    </xdr:to>
    <xdr:pic>
      <xdr:nvPicPr>
        <xdr:cNvPr id="2203" name="Picture 1">
          <a:extLst>
            <a:ext uri="{FF2B5EF4-FFF2-40B4-BE49-F238E27FC236}">
              <a16:creationId xmlns:a16="http://schemas.microsoft.com/office/drawing/2014/main" id="{EFA35528-6F7E-568A-6D3E-5681B6D33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666750</xdr:colOff>
      <xdr:row>3</xdr:row>
      <xdr:rowOff>114300</xdr:rowOff>
    </xdr:to>
    <xdr:pic>
      <xdr:nvPicPr>
        <xdr:cNvPr id="6286" name="Picture 1">
          <a:extLst>
            <a:ext uri="{FF2B5EF4-FFF2-40B4-BE49-F238E27FC236}">
              <a16:creationId xmlns:a16="http://schemas.microsoft.com/office/drawing/2014/main" id="{7AEB3549-4C0A-8FAD-298B-A7249BD90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19050</xdr:rowOff>
    </xdr:to>
    <xdr:pic>
      <xdr:nvPicPr>
        <xdr:cNvPr id="4247" name="Picture 1">
          <a:extLst>
            <a:ext uri="{FF2B5EF4-FFF2-40B4-BE49-F238E27FC236}">
              <a16:creationId xmlns:a16="http://schemas.microsoft.com/office/drawing/2014/main" id="{2F174D37-A9AB-6BB2-7713-243A1C36B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28575</xdr:rowOff>
    </xdr:to>
    <xdr:pic>
      <xdr:nvPicPr>
        <xdr:cNvPr id="3223" name="Picture 1">
          <a:extLst>
            <a:ext uri="{FF2B5EF4-FFF2-40B4-BE49-F238E27FC236}">
              <a16:creationId xmlns:a16="http://schemas.microsoft.com/office/drawing/2014/main" id="{A0D24F96-9A01-D0B4-680F-C7AA19A9D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19050</xdr:rowOff>
    </xdr:to>
    <xdr:pic>
      <xdr:nvPicPr>
        <xdr:cNvPr id="5271" name="Picture 1">
          <a:extLst>
            <a:ext uri="{FF2B5EF4-FFF2-40B4-BE49-F238E27FC236}">
              <a16:creationId xmlns:a16="http://schemas.microsoft.com/office/drawing/2014/main" id="{15D4052C-7CAC-C2B9-42BA-21633F34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90242-7149-4481-A249-D2DB787C2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5370" name="Picture 1">
          <a:extLst>
            <a:ext uri="{FF2B5EF4-FFF2-40B4-BE49-F238E27FC236}">
              <a16:creationId xmlns:a16="http://schemas.microsoft.com/office/drawing/2014/main" id="{08DE1B0C-6907-FE7F-30D1-740E9001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4351" name="Picture 1">
          <a:extLst>
            <a:ext uri="{FF2B5EF4-FFF2-40B4-BE49-F238E27FC236}">
              <a16:creationId xmlns:a16="http://schemas.microsoft.com/office/drawing/2014/main" id="{75DC1DAF-AE19-413D-46CB-70D7968AB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3350" name="Picture 1">
          <a:extLst>
            <a:ext uri="{FF2B5EF4-FFF2-40B4-BE49-F238E27FC236}">
              <a16:creationId xmlns:a16="http://schemas.microsoft.com/office/drawing/2014/main" id="{FD835E99-1C4A-3F00-16E8-56EA5F115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2360" name="Picture 1">
          <a:extLst>
            <a:ext uri="{FF2B5EF4-FFF2-40B4-BE49-F238E27FC236}">
              <a16:creationId xmlns:a16="http://schemas.microsoft.com/office/drawing/2014/main" id="{2031859D-2751-2748-DCC5-30C5A9DE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114300</xdr:rowOff>
    </xdr:to>
    <xdr:pic>
      <xdr:nvPicPr>
        <xdr:cNvPr id="11361" name="Picture 1">
          <a:extLst>
            <a:ext uri="{FF2B5EF4-FFF2-40B4-BE49-F238E27FC236}">
              <a16:creationId xmlns:a16="http://schemas.microsoft.com/office/drawing/2014/main" id="{8DF4F69C-AE36-BD58-5238-2319EA66D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114300</xdr:rowOff>
    </xdr:to>
    <xdr:pic>
      <xdr:nvPicPr>
        <xdr:cNvPr id="10346" name="Picture 1">
          <a:extLst>
            <a:ext uri="{FF2B5EF4-FFF2-40B4-BE49-F238E27FC236}">
              <a16:creationId xmlns:a16="http://schemas.microsoft.com/office/drawing/2014/main" id="{D26DEDAF-6649-8B7F-A42D-23848D47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3</xdr:row>
      <xdr:rowOff>133350</xdr:rowOff>
    </xdr:to>
    <xdr:pic>
      <xdr:nvPicPr>
        <xdr:cNvPr id="1335" name="Picture 1">
          <a:extLst>
            <a:ext uri="{FF2B5EF4-FFF2-40B4-BE49-F238E27FC236}">
              <a16:creationId xmlns:a16="http://schemas.microsoft.com/office/drawing/2014/main" id="{8D80AD80-4403-CE51-3AF1-FB6B0D300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666750</xdr:colOff>
      <xdr:row>3</xdr:row>
      <xdr:rowOff>76200</xdr:rowOff>
    </xdr:to>
    <xdr:pic>
      <xdr:nvPicPr>
        <xdr:cNvPr id="1336" name="Picture 1">
          <a:extLst>
            <a:ext uri="{FF2B5EF4-FFF2-40B4-BE49-F238E27FC236}">
              <a16:creationId xmlns:a16="http://schemas.microsoft.com/office/drawing/2014/main" id="{123B7BFB-3463-A5EA-6DAF-0B6A94BAE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50"/>
  <sheetViews>
    <sheetView tabSelected="1" topLeftCell="H3" zoomScale="70" zoomScaleNormal="70" workbookViewId="0">
      <selection activeCell="G14" sqref="G14"/>
    </sheetView>
  </sheetViews>
  <sheetFormatPr defaultColWidth="29.5703125" defaultRowHeight="15"/>
  <cols>
    <col min="1" max="1" width="36" style="18" customWidth="1"/>
    <col min="2" max="18" width="12.7109375" style="14" customWidth="1"/>
    <col min="19" max="19" width="12" style="14" customWidth="1"/>
    <col min="20" max="20" width="11.5703125" style="14" customWidth="1"/>
    <col min="21" max="24" width="12" style="14" customWidth="1"/>
    <col min="25" max="26" width="15" style="14" customWidth="1"/>
    <col min="27" max="248" width="8.85546875" style="14" customWidth="1"/>
    <col min="249" max="249" width="29.5703125" style="14" bestFit="1"/>
    <col min="250" max="16384" width="29.5703125" style="14"/>
  </cols>
  <sheetData>
    <row r="1" spans="1:26">
      <c r="A1" s="13"/>
    </row>
    <row r="2" spans="1:26">
      <c r="A2" s="15"/>
    </row>
    <row r="3" spans="1:26" ht="20.25">
      <c r="A3" s="14"/>
      <c r="H3" s="28" t="s">
        <v>0</v>
      </c>
    </row>
    <row r="4" spans="1:26">
      <c r="A4" s="20"/>
      <c r="B4" s="20"/>
    </row>
    <row r="5" spans="1:26" ht="18.75">
      <c r="A5" s="170" t="s">
        <v>1</v>
      </c>
      <c r="B5" s="170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26" ht="19.5">
      <c r="A6" s="175" t="s">
        <v>2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</row>
    <row r="7" spans="1:26" ht="18.75">
      <c r="A7" s="173" t="s">
        <v>3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67"/>
      <c r="Z7" s="167"/>
    </row>
    <row r="8" spans="1:26" s="125" customFormat="1" ht="18.75">
      <c r="A8" s="31" t="s">
        <v>4</v>
      </c>
      <c r="B8" s="32" t="s">
        <v>5</v>
      </c>
      <c r="C8" s="32" t="s">
        <v>6</v>
      </c>
      <c r="D8" s="32" t="s">
        <v>7</v>
      </c>
      <c r="E8" s="32" t="s">
        <v>8</v>
      </c>
      <c r="F8" s="32" t="s">
        <v>9</v>
      </c>
      <c r="G8" s="32" t="s">
        <v>10</v>
      </c>
      <c r="H8" s="32" t="s">
        <v>11</v>
      </c>
      <c r="I8" s="32" t="s">
        <v>12</v>
      </c>
      <c r="J8" s="32" t="s">
        <v>13</v>
      </c>
      <c r="K8" s="32" t="s">
        <v>14</v>
      </c>
      <c r="L8" s="32" t="s">
        <v>15</v>
      </c>
      <c r="M8" s="32" t="s">
        <v>16</v>
      </c>
      <c r="N8" s="32" t="s">
        <v>17</v>
      </c>
      <c r="O8" s="31" t="s">
        <v>18</v>
      </c>
      <c r="P8" s="32" t="s">
        <v>19</v>
      </c>
      <c r="Q8" s="32" t="s">
        <v>20</v>
      </c>
      <c r="R8" s="32" t="s">
        <v>21</v>
      </c>
      <c r="S8" s="32" t="s">
        <v>22</v>
      </c>
      <c r="T8" s="32" t="str">
        <f>+'PT_IMPORT_2016-17'!A5</f>
        <v xml:space="preserve">2016-17 </v>
      </c>
      <c r="U8" s="129" t="str">
        <f>'PT_IMPORT_2017-18'!A5</f>
        <v xml:space="preserve">2017-18 </v>
      </c>
      <c r="V8" s="129" t="s">
        <v>23</v>
      </c>
      <c r="W8" s="129" t="s">
        <v>24</v>
      </c>
      <c r="X8" s="129" t="s">
        <v>25</v>
      </c>
      <c r="Y8" s="129" t="s">
        <v>26</v>
      </c>
      <c r="Z8" s="129" t="s">
        <v>27</v>
      </c>
    </row>
    <row r="9" spans="1:26" s="16" customFormat="1" ht="15.75">
      <c r="A9" s="135" t="s">
        <v>28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0"/>
      <c r="P9" s="19"/>
      <c r="Q9" s="19"/>
      <c r="R9" s="19"/>
      <c r="S9" s="19"/>
      <c r="T9" s="126"/>
      <c r="U9" s="126"/>
      <c r="V9" s="37"/>
      <c r="W9" s="37"/>
      <c r="X9" s="37"/>
      <c r="Y9" s="37"/>
      <c r="Z9" s="37"/>
    </row>
    <row r="10" spans="1:26" s="17" customFormat="1" ht="15.75">
      <c r="A10" s="137" t="s">
        <v>29</v>
      </c>
      <c r="B10" s="34">
        <v>39808</v>
      </c>
      <c r="C10" s="34">
        <v>57805</v>
      </c>
      <c r="D10" s="34">
        <v>74097</v>
      </c>
      <c r="E10" s="34">
        <v>78706</v>
      </c>
      <c r="F10" s="34">
        <v>81989</v>
      </c>
      <c r="G10" s="34">
        <v>90434</v>
      </c>
      <c r="H10" s="34">
        <v>95861</v>
      </c>
      <c r="I10" s="34">
        <v>99409</v>
      </c>
      <c r="J10" s="34">
        <v>111502</v>
      </c>
      <c r="K10" s="34">
        <v>121672</v>
      </c>
      <c r="L10" s="35">
        <v>132775</v>
      </c>
      <c r="M10" s="35">
        <v>159259</v>
      </c>
      <c r="N10" s="35">
        <v>163595</v>
      </c>
      <c r="O10" s="36">
        <f>+'PT_import_H_2011-12'!N11</f>
        <v>171729.15409722101</v>
      </c>
      <c r="P10" s="35">
        <f>+'PT_import_H_2012-13'!N11</f>
        <v>184795.24788938</v>
      </c>
      <c r="Q10" s="35">
        <f>+'PT_import_H_2013-14'!N11</f>
        <v>189238.20178337503</v>
      </c>
      <c r="R10" s="35">
        <f>+'PT_Import_H_2014-15'!N10</f>
        <v>189434.85654402393</v>
      </c>
      <c r="S10" s="35">
        <f>+'PT_IMPORT_H_2015-16'!N10</f>
        <v>202850.49173136341</v>
      </c>
      <c r="T10" s="35">
        <f>+'PT_IMPORT_2016-17'!N10</f>
        <v>213931.8295302348</v>
      </c>
      <c r="U10" s="35">
        <f>'PT_IMPORT_2017-18'!N10</f>
        <v>220432.79203083119</v>
      </c>
      <c r="V10" s="35">
        <f>'PT_IMPORT_2018-19'!N11</f>
        <v>226497.61635146421</v>
      </c>
      <c r="W10" s="35">
        <f>'PT_IMPORT_2019-20'!N11</f>
        <v>226954.66551568412</v>
      </c>
      <c r="X10" s="35">
        <f>'PT_IMPORT_2020-21'!N11</f>
        <v>196460.86094549054</v>
      </c>
      <c r="Y10" s="35">
        <f>'PT_IMPORT_2021-22'!N11</f>
        <v>212381.6224362395</v>
      </c>
      <c r="Z10" s="35">
        <v>232732.35973082605</v>
      </c>
    </row>
    <row r="11" spans="1:26" s="16" customFormat="1" ht="15.75">
      <c r="A11" s="33" t="s">
        <v>30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6"/>
      <c r="P11" s="35"/>
      <c r="Q11" s="35"/>
      <c r="R11" s="35"/>
      <c r="S11" s="37"/>
      <c r="T11" s="127"/>
      <c r="U11" s="37"/>
      <c r="V11" s="37"/>
      <c r="W11" s="35"/>
      <c r="X11" s="35"/>
      <c r="Y11" s="35"/>
      <c r="Z11" s="35"/>
    </row>
    <row r="12" spans="1:26" s="16" customFormat="1" ht="15.75">
      <c r="A12" s="151" t="s">
        <v>31</v>
      </c>
      <c r="B12" s="38">
        <v>1722</v>
      </c>
      <c r="C12" s="38">
        <v>1587</v>
      </c>
      <c r="D12" s="38">
        <v>853</v>
      </c>
      <c r="E12" s="38">
        <v>659</v>
      </c>
      <c r="F12" s="38">
        <v>1073</v>
      </c>
      <c r="G12" s="38">
        <v>1708</v>
      </c>
      <c r="H12" s="38">
        <v>2334</v>
      </c>
      <c r="I12" s="38">
        <v>2883</v>
      </c>
      <c r="J12" s="38">
        <v>2278</v>
      </c>
      <c r="K12" s="38">
        <v>2833</v>
      </c>
      <c r="L12" s="38">
        <v>2422.568045</v>
      </c>
      <c r="M12" s="38">
        <v>2718</v>
      </c>
      <c r="N12" s="38">
        <v>4484.3424509999995</v>
      </c>
      <c r="O12" s="27">
        <f>+'PT_import_H_2011-12'!N13</f>
        <v>5790.0342349999992</v>
      </c>
      <c r="P12" s="39">
        <f>+'PT_import_H_2012-13'!N13</f>
        <v>6300.7970310000001</v>
      </c>
      <c r="Q12" s="39">
        <f>+'PT_import_H_2013-14'!N13</f>
        <v>6567.4136280000012</v>
      </c>
      <c r="R12" s="39">
        <f>+'PT_Import_H_2014-15'!N12</f>
        <v>8313.3945509999994</v>
      </c>
      <c r="S12" s="39">
        <f>+'PT_IMPORT_H_2015-16'!N12</f>
        <v>8959.1987740000004</v>
      </c>
      <c r="T12" s="39">
        <f>+'PT_IMPORT_2016-17'!N12</f>
        <v>11097.294751999998</v>
      </c>
      <c r="U12" s="39">
        <f>'PT_IMPORT_2017-18'!N12</f>
        <v>11379.579259000002</v>
      </c>
      <c r="V12" s="39">
        <f>'PT_IMPORT_2018-19'!N13</f>
        <v>13235.056105000001</v>
      </c>
      <c r="W12" s="39">
        <f>'PT_IMPORT_2019-20'!N13</f>
        <v>14808.598325999999</v>
      </c>
      <c r="X12" s="39">
        <f>'PT_IMPORT_2020-21'!N13</f>
        <v>16475.937722999999</v>
      </c>
      <c r="Y12" s="39">
        <f>'PT_IMPORT_2021-22'!N13</f>
        <v>17043.353519000004</v>
      </c>
      <c r="Z12" s="39">
        <v>18309.373164000008</v>
      </c>
    </row>
    <row r="13" spans="1:26" s="16" customFormat="1" ht="15.75">
      <c r="A13" s="151" t="s">
        <v>32</v>
      </c>
      <c r="B13" s="38">
        <v>251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233</v>
      </c>
      <c r="I13" s="38">
        <v>486</v>
      </c>
      <c r="J13" s="38">
        <v>421</v>
      </c>
      <c r="K13" s="38">
        <v>328</v>
      </c>
      <c r="L13" s="38">
        <v>397.41</v>
      </c>
      <c r="M13" s="38">
        <v>385</v>
      </c>
      <c r="N13" s="38">
        <v>1702.2145579999999</v>
      </c>
      <c r="O13" s="27">
        <f>+'PT_import_H_2011-12'!N14</f>
        <v>653.78093525299994</v>
      </c>
      <c r="P13" s="39">
        <f>+'PT_import_H_2012-13'!N14</f>
        <v>146.828259</v>
      </c>
      <c r="Q13" s="39">
        <f>+'PT_import_H_2013-14'!N14</f>
        <v>235.31973899999997</v>
      </c>
      <c r="R13" s="39">
        <f>+'PT_Import_H_2014-15'!N13</f>
        <v>371.77439200000003</v>
      </c>
      <c r="S13" s="39">
        <f>+'PT_IMPORT_H_2015-16'!N13</f>
        <v>1012.4411779999999</v>
      </c>
      <c r="T13" s="39">
        <f>+'PT_IMPORT_2016-17'!N13</f>
        <v>476.24676799999992</v>
      </c>
      <c r="U13" s="39">
        <f>'PT_IMPORT_2017-18'!N13</f>
        <v>173.63074400000002</v>
      </c>
      <c r="V13" s="39">
        <f>'PT_IMPORT_2018-19'!N14</f>
        <v>669.79669220000005</v>
      </c>
      <c r="W13" s="39">
        <f>'PT_IMPORT_2019-20'!N14</f>
        <v>2146.0054986999999</v>
      </c>
      <c r="X13" s="39">
        <f>'PT_IMPORT_2020-21'!N14</f>
        <v>1351.2521180000001</v>
      </c>
      <c r="Y13" s="39">
        <f>'PT_IMPORT_2021-22'!N14</f>
        <v>670.88256899999999</v>
      </c>
      <c r="Z13" s="39">
        <v>1068.7169193589168</v>
      </c>
    </row>
    <row r="14" spans="1:26" s="16" customFormat="1" ht="15.75">
      <c r="A14" s="151" t="s">
        <v>33</v>
      </c>
      <c r="B14" s="38">
        <v>2407</v>
      </c>
      <c r="C14" s="38">
        <v>1917</v>
      </c>
      <c r="D14" s="38">
        <v>3165</v>
      </c>
      <c r="E14" s="38">
        <v>3308</v>
      </c>
      <c r="F14" s="38">
        <v>2784</v>
      </c>
      <c r="G14" s="38">
        <v>2371</v>
      </c>
      <c r="H14" s="38">
        <v>2214</v>
      </c>
      <c r="I14" s="38">
        <v>2331</v>
      </c>
      <c r="J14" s="38">
        <v>5307</v>
      </c>
      <c r="K14" s="38">
        <v>5983</v>
      </c>
      <c r="L14" s="38">
        <v>5022.6309999999985</v>
      </c>
      <c r="M14" s="38">
        <v>1734</v>
      </c>
      <c r="N14" s="38">
        <v>2062.5180139999998</v>
      </c>
      <c r="O14" s="27">
        <f>+'PT_import_H_2011-12'!N15</f>
        <v>2090.5392700000002</v>
      </c>
      <c r="P14" s="39">
        <f>+'PT_import_H_2012-13'!N15</f>
        <v>1761.7346850000001</v>
      </c>
      <c r="Q14" s="39">
        <f>+'PT_import_H_2013-14'!N15</f>
        <v>1020.2223789999999</v>
      </c>
      <c r="R14" s="39">
        <f>+'PT_Import_H_2014-15'!N14</f>
        <v>1034.2662519999999</v>
      </c>
      <c r="S14" s="39">
        <f>+'PT_IMPORT_H_2015-16'!N14</f>
        <v>2931.1848920000002</v>
      </c>
      <c r="T14" s="39">
        <f>+'PT_IMPORT_2016-17'!N14</f>
        <v>2776.8219099999997</v>
      </c>
      <c r="U14" s="39">
        <f>'PT_IMPORT_2017-18'!N14</f>
        <v>2211.6300219999998</v>
      </c>
      <c r="V14" s="39">
        <f>'PT_IMPORT_2018-19'!N15</f>
        <v>2081.5549470000001</v>
      </c>
      <c r="W14" s="39">
        <f>'PT_IMPORT_2019-20'!N15</f>
        <v>1661.942888</v>
      </c>
      <c r="X14" s="39">
        <f>'PT_IMPORT_2020-21'!N15</f>
        <v>1199.1390779999999</v>
      </c>
      <c r="Y14" s="39">
        <f>'PT_IMPORT_2021-22'!N15</f>
        <v>236.937186</v>
      </c>
      <c r="Z14" s="39">
        <v>896.52557200000001</v>
      </c>
    </row>
    <row r="15" spans="1:26" s="16" customFormat="1" ht="15.75">
      <c r="A15" s="151" t="s">
        <v>34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27">
        <f>+'PT_import_H_2011-12'!N16</f>
        <v>0</v>
      </c>
      <c r="P15" s="39">
        <f>+'PT_import_H_2012-13'!N16</f>
        <v>0</v>
      </c>
      <c r="Q15" s="39">
        <f>+'PT_import_H_2013-14'!N16</f>
        <v>0</v>
      </c>
      <c r="R15" s="39">
        <f>+'PT_Import_H_2014-15'!N15</f>
        <v>139.63</v>
      </c>
      <c r="S15" s="39">
        <f>+'PT_IMPORT_H_2015-16'!N15</f>
        <v>285.74899999999997</v>
      </c>
      <c r="T15" s="39">
        <f>+'PT_IMPORT_2016-17'!N15</f>
        <v>337.54000000000008</v>
      </c>
      <c r="U15" s="39">
        <f>'PT_IMPORT_2017-18'!N15</f>
        <v>300.07600000000002</v>
      </c>
      <c r="V15" s="39">
        <f>'PT_IMPORT_2018-19'!N16</f>
        <v>258.76099999999997</v>
      </c>
      <c r="W15" s="39">
        <f>'PT_IMPORT_2019-20'!N16</f>
        <v>64.913407000000007</v>
      </c>
      <c r="X15" s="39">
        <f>'PT_IMPORT_2020-21'!N16</f>
        <v>2.9799999999999998E-4</v>
      </c>
      <c r="Y15" s="39">
        <f>'PT_IMPORT_2021-22'!N16</f>
        <v>0</v>
      </c>
      <c r="Z15" s="39">
        <v>3.0000000000000001E-6</v>
      </c>
    </row>
    <row r="16" spans="1:26" s="16" customFormat="1" ht="15.75">
      <c r="A16" s="151" t="s">
        <v>35</v>
      </c>
      <c r="B16" s="38">
        <v>7065</v>
      </c>
      <c r="C16" s="38">
        <v>6312</v>
      </c>
      <c r="D16" s="38">
        <v>1918</v>
      </c>
      <c r="E16" s="38">
        <v>391</v>
      </c>
      <c r="F16" s="38">
        <v>698</v>
      </c>
      <c r="G16" s="38">
        <v>804</v>
      </c>
      <c r="H16" s="38">
        <v>210</v>
      </c>
      <c r="I16" s="38">
        <v>1044</v>
      </c>
      <c r="J16" s="38">
        <v>1424</v>
      </c>
      <c r="K16" s="38">
        <v>2489</v>
      </c>
      <c r="L16" s="38">
        <v>1448.15</v>
      </c>
      <c r="M16" s="38">
        <v>985</v>
      </c>
      <c r="N16" s="38">
        <v>1380.5205429999999</v>
      </c>
      <c r="O16" s="27">
        <f>+'PT_import_H_2011-12'!N17</f>
        <v>564.09997099999998</v>
      </c>
      <c r="P16" s="39">
        <f>+'PT_import_H_2012-13'!N17</f>
        <v>0</v>
      </c>
      <c r="Q16" s="39">
        <f>+'PT_import_H_2013-14'!N17</f>
        <v>0</v>
      </c>
      <c r="R16" s="39">
        <f>+'PT_Import_H_2014-15'!N16</f>
        <v>29.638436000000002</v>
      </c>
      <c r="S16" s="39">
        <f>+'PT_IMPORT_H_2015-16'!N16</f>
        <v>41.150265000000005</v>
      </c>
      <c r="T16" s="39">
        <f>+'PT_IMPORT_2016-17'!N16</f>
        <v>0</v>
      </c>
      <c r="U16" s="39">
        <f>'PT_IMPORT_2017-18'!N16</f>
        <v>0</v>
      </c>
      <c r="V16" s="39">
        <f>'PT_IMPORT_2018-19'!N17</f>
        <v>0</v>
      </c>
      <c r="W16" s="39">
        <f>'PT_IMPORT_2019-20'!N17</f>
        <v>0</v>
      </c>
      <c r="X16" s="39">
        <f>'PT_IMPORT_2020-21'!N17</f>
        <v>2.7667660000000001</v>
      </c>
      <c r="Y16" s="39">
        <f>'PT_IMPORT_2021-22'!N17</f>
        <v>0</v>
      </c>
      <c r="Z16" s="39">
        <v>0</v>
      </c>
    </row>
    <row r="17" spans="1:26" s="16" customFormat="1" ht="15.75">
      <c r="A17" s="151" t="s">
        <v>36</v>
      </c>
      <c r="B17" s="38">
        <v>10231</v>
      </c>
      <c r="C17" s="38">
        <v>5006</v>
      </c>
      <c r="D17" s="38">
        <v>0</v>
      </c>
      <c r="E17" s="38">
        <v>31</v>
      </c>
      <c r="F17" s="38">
        <v>106</v>
      </c>
      <c r="G17" s="38">
        <v>100</v>
      </c>
      <c r="H17" s="38">
        <v>814</v>
      </c>
      <c r="I17" s="38">
        <v>801</v>
      </c>
      <c r="J17" s="38">
        <v>968</v>
      </c>
      <c r="K17" s="38">
        <v>2951</v>
      </c>
      <c r="L17" s="38">
        <v>2742.3579999999997</v>
      </c>
      <c r="M17" s="38">
        <v>2531</v>
      </c>
      <c r="N17" s="38">
        <v>1996.2493349999995</v>
      </c>
      <c r="O17" s="27">
        <f>+'PT_import_H_2011-12'!N18</f>
        <v>1058.9996899999999</v>
      </c>
      <c r="P17" s="39">
        <f>+'PT_import_H_2012-13'!N18</f>
        <v>527.88506599999982</v>
      </c>
      <c r="Q17" s="39">
        <f>+'PT_import_H_2013-14'!N18</f>
        <v>76.647999999999996</v>
      </c>
      <c r="R17" s="39">
        <f>+'PT_Import_H_2014-15'!N17</f>
        <v>123.63443599999999</v>
      </c>
      <c r="S17" s="39">
        <f>+'PT_IMPORT_H_2015-16'!N17</f>
        <v>177.391547</v>
      </c>
      <c r="T17" s="39">
        <f>+'PT_IMPORT_2016-17'!N17</f>
        <v>1008.1399740000002</v>
      </c>
      <c r="U17" s="39">
        <f>'PT_IMPORT_2017-18'!N17</f>
        <v>1360.5506250000001</v>
      </c>
      <c r="V17" s="39">
        <f>'PT_IMPORT_2018-19'!N18</f>
        <v>555.45274700000004</v>
      </c>
      <c r="W17" s="39">
        <f>'PT_IMPORT_2019-20'!N18</f>
        <v>2795.6504867000003</v>
      </c>
      <c r="X17" s="39">
        <f>'PT_IMPORT_2020-21'!N18</f>
        <v>648.19755800000007</v>
      </c>
      <c r="Y17" s="39">
        <f>'PT_IMPORT_2021-22'!N18</f>
        <v>43.43336</v>
      </c>
      <c r="Z17" s="39">
        <v>328.36326599999995</v>
      </c>
    </row>
    <row r="18" spans="1:26" s="16" customFormat="1" ht="15.75">
      <c r="A18" s="151" t="s">
        <v>37</v>
      </c>
      <c r="B18" s="38">
        <v>396</v>
      </c>
      <c r="C18" s="38">
        <v>407</v>
      </c>
      <c r="D18" s="38">
        <v>255</v>
      </c>
      <c r="E18" s="38">
        <v>326</v>
      </c>
      <c r="F18" s="38">
        <v>340</v>
      </c>
      <c r="G18" s="38">
        <v>612</v>
      </c>
      <c r="H18" s="38">
        <v>557</v>
      </c>
      <c r="I18" s="38">
        <v>1189</v>
      </c>
      <c r="J18" s="38">
        <v>1021</v>
      </c>
      <c r="K18" s="38">
        <v>1253</v>
      </c>
      <c r="L18" s="38">
        <v>985.977935</v>
      </c>
      <c r="M18" s="38">
        <v>1419</v>
      </c>
      <c r="N18" s="38">
        <v>1291.2570000000001</v>
      </c>
      <c r="O18" s="27">
        <f>+'PT_import_H_2011-12'!N19</f>
        <v>1434.2080469999999</v>
      </c>
      <c r="P18" s="39">
        <f>+'PT_import_H_2012-13'!N19</f>
        <v>1976.825916</v>
      </c>
      <c r="Q18" s="39">
        <f>+'PT_import_H_2013-14'!N19</f>
        <v>2090.0203549999997</v>
      </c>
      <c r="R18" s="39">
        <f>+'PT_Import_H_2014-15'!N18</f>
        <v>2148.1109999999999</v>
      </c>
      <c r="S18" s="39">
        <f>+'PT_IMPORT_H_2015-16'!N18</f>
        <v>2264.3679969999998</v>
      </c>
      <c r="T18" s="39">
        <f>+'PT_IMPORT_2016-17'!N18</f>
        <v>2130.8890000000001</v>
      </c>
      <c r="U18" s="39">
        <f>'PT_IMPORT_2017-18'!N18</f>
        <v>2538.7784319999996</v>
      </c>
      <c r="V18" s="39">
        <f>'PT_IMPORT_2018-19'!N19</f>
        <v>2456.686123999998</v>
      </c>
      <c r="W18" s="39">
        <f>'PT_IMPORT_2019-20'!N19</f>
        <v>2674.6143539999989</v>
      </c>
      <c r="X18" s="39">
        <f>'PT_IMPORT_2020-21'!N19</f>
        <v>2692.6659259999997</v>
      </c>
      <c r="Y18" s="39">
        <f>'PT_IMPORT_2021-22'!N19</f>
        <v>3058.3418839999999</v>
      </c>
      <c r="Z18" s="39">
        <v>2152.228173</v>
      </c>
    </row>
    <row r="19" spans="1:26" s="16" customFormat="1" ht="15.75">
      <c r="A19" s="151" t="s">
        <v>38</v>
      </c>
      <c r="B19" s="38">
        <v>1696</v>
      </c>
      <c r="C19" s="38">
        <v>1377</v>
      </c>
      <c r="D19" s="38">
        <v>1728</v>
      </c>
      <c r="E19" s="38">
        <v>1977</v>
      </c>
      <c r="F19" s="38">
        <v>2220</v>
      </c>
      <c r="G19" s="38">
        <v>1728</v>
      </c>
      <c r="H19" s="38">
        <v>1585</v>
      </c>
      <c r="I19" s="38">
        <v>2015</v>
      </c>
      <c r="J19" s="38">
        <v>2983</v>
      </c>
      <c r="K19" s="38">
        <v>3659</v>
      </c>
      <c r="L19" s="38">
        <v>2759.6279999999997</v>
      </c>
      <c r="M19" s="38">
        <v>896</v>
      </c>
      <c r="N19" s="38">
        <v>1012.7707599999999</v>
      </c>
      <c r="O19" s="27">
        <f>+'PT_import_H_2011-12'!N20</f>
        <v>1202.6921030000001</v>
      </c>
      <c r="P19" s="39">
        <f>+'PT_import_H_2012-13'!N20</f>
        <v>1037.705164</v>
      </c>
      <c r="Q19" s="39">
        <f>+'PT_import_H_2013-14'!N20</f>
        <v>1331.4852300000002</v>
      </c>
      <c r="R19" s="39">
        <f>+'PT_Import_H_2014-15'!N19</f>
        <v>902.06721500000015</v>
      </c>
      <c r="S19" s="39">
        <f>+'PT_IMPORT_H_2015-16'!N19</f>
        <v>1169.8403090999998</v>
      </c>
      <c r="T19" s="39">
        <f>+'PT_IMPORT_2016-17'!N19</f>
        <v>924.64492799999994</v>
      </c>
      <c r="U19" s="39">
        <f>'PT_IMPORT_2017-18'!N19</f>
        <v>1212.8578419999999</v>
      </c>
      <c r="V19" s="39">
        <f>'PT_IMPORT_2018-19'!N20</f>
        <v>1419.3999120000001</v>
      </c>
      <c r="W19" s="39">
        <f>'PT_IMPORT_2019-20'!N20</f>
        <v>4582.9589619999997</v>
      </c>
      <c r="X19" s="39">
        <f>'PT_IMPORT_2020-21'!N20</f>
        <v>6454.3538529999987</v>
      </c>
      <c r="Y19" s="39">
        <f>'PT_IMPORT_2021-22'!N20</f>
        <v>8980.4641839999986</v>
      </c>
      <c r="Z19" s="39">
        <v>8562.5943420000003</v>
      </c>
    </row>
    <row r="20" spans="1:26" s="16" customFormat="1" ht="15.75">
      <c r="A20" s="151" t="s">
        <v>39</v>
      </c>
      <c r="B20" s="38">
        <v>0</v>
      </c>
      <c r="C20" s="38">
        <v>0</v>
      </c>
      <c r="D20" s="38">
        <v>0</v>
      </c>
      <c r="E20" s="38">
        <v>9</v>
      </c>
      <c r="F20" s="38">
        <v>0</v>
      </c>
      <c r="G20" s="38">
        <v>6</v>
      </c>
      <c r="H20" s="38">
        <v>21</v>
      </c>
      <c r="I20" s="38">
        <v>23</v>
      </c>
      <c r="J20" s="38">
        <v>14</v>
      </c>
      <c r="K20" s="38">
        <v>35</v>
      </c>
      <c r="L20" s="38">
        <v>104.64786499999998</v>
      </c>
      <c r="M20" s="38">
        <v>69</v>
      </c>
      <c r="N20" s="38">
        <v>98.003999999999991</v>
      </c>
      <c r="O20" s="27">
        <f>+'PT_import_H_2011-12'!N21</f>
        <v>77.840398999999991</v>
      </c>
      <c r="P20" s="39">
        <f>+'PT_import_H_2012-13'!N21</f>
        <v>101.65153899999999</v>
      </c>
      <c r="Q20" s="39">
        <f>+'PT_import_H_2013-14'!N21</f>
        <v>245.92144999999999</v>
      </c>
      <c r="R20" s="39">
        <f>+'PT_Import_H_2014-15'!N20</f>
        <v>517.00143100000003</v>
      </c>
      <c r="S20" s="39">
        <f>+'PT_IMPORT_H_2015-16'!N20</f>
        <v>879.00778300000013</v>
      </c>
      <c r="T20" s="39">
        <f>+'PT_IMPORT_2016-17'!N20</f>
        <v>950.75404299999991</v>
      </c>
      <c r="U20" s="39">
        <f>'PT_IMPORT_2017-18'!N20</f>
        <v>950.25387699999999</v>
      </c>
      <c r="V20" s="39">
        <f>'PT_IMPORT_2018-19'!N21</f>
        <v>877.29763500000013</v>
      </c>
      <c r="W20" s="39">
        <f>'PT_IMPORT_2019-20'!N21</f>
        <v>1629.6206660000003</v>
      </c>
      <c r="X20" s="39">
        <f>'PT_IMPORT_2020-21'!N21</f>
        <v>2054.8013069999997</v>
      </c>
      <c r="Y20" s="39">
        <f>'PT_IMPORT_2021-22'!N21</f>
        <v>2580.526574</v>
      </c>
      <c r="Z20" s="39">
        <v>2786.8345889999996</v>
      </c>
    </row>
    <row r="21" spans="1:26" s="16" customFormat="1" ht="18.75">
      <c r="A21" s="151" t="s">
        <v>40</v>
      </c>
      <c r="B21" s="38">
        <v>3</v>
      </c>
      <c r="C21" s="38">
        <v>1</v>
      </c>
      <c r="D21" s="38">
        <v>1348</v>
      </c>
      <c r="E21" s="38">
        <v>308</v>
      </c>
      <c r="F21" s="38">
        <v>7</v>
      </c>
      <c r="G21" s="38">
        <v>672</v>
      </c>
      <c r="H21" s="38">
        <v>860</v>
      </c>
      <c r="I21" s="38">
        <v>2669</v>
      </c>
      <c r="J21" s="38">
        <v>3244</v>
      </c>
      <c r="K21" s="38">
        <v>2931</v>
      </c>
      <c r="L21" s="38">
        <v>2701.8165700000009</v>
      </c>
      <c r="M21" s="38">
        <v>3928</v>
      </c>
      <c r="N21" s="38">
        <v>3351.5646199999992</v>
      </c>
      <c r="O21" s="27">
        <f>+'PT_import_H_2011-12'!N22</f>
        <v>2977.1757960000009</v>
      </c>
      <c r="P21" s="39">
        <f>+'PT_import_H_2012-13'!N22</f>
        <v>4500.6919930000013</v>
      </c>
      <c r="Q21" s="39">
        <f>+'PT_import_H_2013-14'!N22</f>
        <v>5129.9739069999987</v>
      </c>
      <c r="R21" s="39">
        <f>+'PT_Import_H_2014-15'!N21</f>
        <v>7721.643844000002</v>
      </c>
      <c r="S21" s="39">
        <f>+'PT_IMPORT_H_2015-16'!N21</f>
        <v>11735.422451</v>
      </c>
      <c r="T21" s="39">
        <f>+'PT_IMPORT_2016-17'!N21</f>
        <v>16584.894573000001</v>
      </c>
      <c r="U21" s="39">
        <f>'PT_IMPORT_2017-18'!N21</f>
        <v>15333.478079927041</v>
      </c>
      <c r="V21" s="39">
        <f>'PT_IMPORT_2018-19'!N22</f>
        <v>11794.319140999996</v>
      </c>
      <c r="W21" s="39">
        <f>'PT_IMPORT_2019-20'!N22</f>
        <v>13423.306198999999</v>
      </c>
      <c r="X21" s="39">
        <f>'PT_IMPORT_2020-21'!N22+'PT_IMPORT_2020-21'!N23</f>
        <v>12368.548515000002</v>
      </c>
      <c r="Y21" s="39">
        <f>'PT_IMPORT_2021-22'!N22+'PT_IMPORT_2021-22'!N23</f>
        <v>6402.7420699999993</v>
      </c>
      <c r="Z21" s="39">
        <v>10437.276</v>
      </c>
    </row>
    <row r="22" spans="1:26" s="17" customFormat="1" ht="15.75">
      <c r="A22" s="33" t="s">
        <v>41</v>
      </c>
      <c r="B22" s="34">
        <v>23771</v>
      </c>
      <c r="C22" s="34">
        <v>16607</v>
      </c>
      <c r="D22" s="34">
        <v>9267</v>
      </c>
      <c r="E22" s="34">
        <v>7009</v>
      </c>
      <c r="F22" s="34">
        <v>7228</v>
      </c>
      <c r="G22" s="34">
        <v>8001</v>
      </c>
      <c r="H22" s="34">
        <v>8828</v>
      </c>
      <c r="I22" s="34">
        <v>13441</v>
      </c>
      <c r="J22" s="34">
        <v>17660</v>
      </c>
      <c r="K22" s="34">
        <v>22462</v>
      </c>
      <c r="L22" s="34">
        <f t="shared" ref="L22:R22" si="0">SUM(L12:L21)</f>
        <v>18585.187415</v>
      </c>
      <c r="M22" s="34">
        <f t="shared" si="0"/>
        <v>14665</v>
      </c>
      <c r="N22" s="34">
        <f t="shared" si="0"/>
        <v>17379.441280999999</v>
      </c>
      <c r="O22" s="34">
        <f>SUM(O12:O21)</f>
        <v>15849.370446253</v>
      </c>
      <c r="P22" s="34">
        <f t="shared" si="0"/>
        <v>16354.119653000002</v>
      </c>
      <c r="Q22" s="34">
        <f t="shared" si="0"/>
        <v>16697.004688000001</v>
      </c>
      <c r="R22" s="34">
        <f t="shared" si="0"/>
        <v>21301.161556999999</v>
      </c>
      <c r="S22" s="34">
        <f t="shared" ref="S22:Z22" si="1">SUM(S12:S21)</f>
        <v>29455.754196099995</v>
      </c>
      <c r="T22" s="34">
        <f t="shared" si="1"/>
        <v>36287.225948000007</v>
      </c>
      <c r="U22" s="34">
        <f t="shared" si="1"/>
        <v>35460.834880927039</v>
      </c>
      <c r="V22" s="34">
        <f t="shared" si="1"/>
        <v>33348.324303199995</v>
      </c>
      <c r="W22" s="34">
        <f t="shared" si="1"/>
        <v>43787.610787400001</v>
      </c>
      <c r="X22" s="34">
        <f t="shared" si="1"/>
        <v>43247.663142000005</v>
      </c>
      <c r="Y22" s="34">
        <f t="shared" si="1"/>
        <v>39016.681345999998</v>
      </c>
      <c r="Z22" s="34">
        <f t="shared" si="1"/>
        <v>44541.912028358922</v>
      </c>
    </row>
    <row r="23" spans="1:26" s="16" customFormat="1" ht="15.75">
      <c r="A23" s="15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  <c r="T23" s="38"/>
      <c r="U23" s="37"/>
      <c r="V23" s="37"/>
      <c r="W23" s="35"/>
      <c r="X23" s="35"/>
      <c r="Y23" s="35"/>
      <c r="Z23" s="35"/>
    </row>
    <row r="24" spans="1:26" s="17" customFormat="1" ht="15.75">
      <c r="A24" s="153" t="s">
        <v>42</v>
      </c>
      <c r="B24" s="34">
        <f t="shared" ref="B24:Z24" si="2">+B10+B22</f>
        <v>63579</v>
      </c>
      <c r="C24" s="34">
        <f t="shared" si="2"/>
        <v>74412</v>
      </c>
      <c r="D24" s="34">
        <f t="shared" si="2"/>
        <v>83364</v>
      </c>
      <c r="E24" s="34">
        <f t="shared" si="2"/>
        <v>85715</v>
      </c>
      <c r="F24" s="34">
        <f t="shared" si="2"/>
        <v>89217</v>
      </c>
      <c r="G24" s="34">
        <f t="shared" si="2"/>
        <v>98435</v>
      </c>
      <c r="H24" s="34">
        <f t="shared" si="2"/>
        <v>104689</v>
      </c>
      <c r="I24" s="34">
        <f t="shared" si="2"/>
        <v>112850</v>
      </c>
      <c r="J24" s="34">
        <f t="shared" si="2"/>
        <v>129162</v>
      </c>
      <c r="K24" s="34">
        <f t="shared" si="2"/>
        <v>144134</v>
      </c>
      <c r="L24" s="34">
        <f t="shared" si="2"/>
        <v>151360.18741499999</v>
      </c>
      <c r="M24" s="34">
        <f t="shared" si="2"/>
        <v>173924</v>
      </c>
      <c r="N24" s="34">
        <f t="shared" si="2"/>
        <v>180974.44128100001</v>
      </c>
      <c r="O24" s="34">
        <f t="shared" si="2"/>
        <v>187578.52454347402</v>
      </c>
      <c r="P24" s="34">
        <f t="shared" si="2"/>
        <v>201149.36754238</v>
      </c>
      <c r="Q24" s="34">
        <f t="shared" si="2"/>
        <v>205935.20647137502</v>
      </c>
      <c r="R24" s="34">
        <f t="shared" si="2"/>
        <v>210736.01810102392</v>
      </c>
      <c r="S24" s="34">
        <f t="shared" si="2"/>
        <v>232306.2459274634</v>
      </c>
      <c r="T24" s="34">
        <f t="shared" si="2"/>
        <v>250219.0554782348</v>
      </c>
      <c r="U24" s="34">
        <f t="shared" si="2"/>
        <v>255893.62691175821</v>
      </c>
      <c r="V24" s="34">
        <f t="shared" si="2"/>
        <v>259845.94065466421</v>
      </c>
      <c r="W24" s="34">
        <f t="shared" si="2"/>
        <v>270742.2763030841</v>
      </c>
      <c r="X24" s="34">
        <f t="shared" si="2"/>
        <v>239708.52408749054</v>
      </c>
      <c r="Y24" s="34">
        <f t="shared" si="2"/>
        <v>251398.3037822395</v>
      </c>
      <c r="Z24" s="34">
        <f t="shared" si="2"/>
        <v>277274.27175918495</v>
      </c>
    </row>
    <row r="25" spans="1:26" s="16" customFormat="1" ht="15.75">
      <c r="A25" s="143" t="s">
        <v>43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5"/>
      <c r="S25" s="37"/>
      <c r="T25" s="39"/>
      <c r="U25" s="37"/>
      <c r="V25" s="37"/>
      <c r="W25" s="37"/>
      <c r="X25" s="37"/>
      <c r="Y25" s="37"/>
      <c r="Z25" s="37"/>
    </row>
    <row r="26" spans="1:26" s="16" customFormat="1" ht="15.75">
      <c r="A26" s="154" t="s">
        <v>31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145</v>
      </c>
      <c r="I26" s="38">
        <v>53</v>
      </c>
      <c r="J26" s="38">
        <v>112</v>
      </c>
      <c r="K26" s="38">
        <v>99</v>
      </c>
      <c r="L26" s="40">
        <v>109</v>
      </c>
      <c r="M26" s="40">
        <v>131</v>
      </c>
      <c r="N26" s="40">
        <v>154</v>
      </c>
      <c r="O26" s="27">
        <f>+'PT_import_H_2011-12'!N26</f>
        <v>174.44318000000001</v>
      </c>
      <c r="P26" s="39">
        <f>+'PT_import_H_2012-13'!N26</f>
        <v>200.46512000000001</v>
      </c>
      <c r="Q26" s="39">
        <f>+'PT_import_H_2013-14'!N26</f>
        <v>227.347364</v>
      </c>
      <c r="R26" s="39">
        <f>+'PT_Import_H_2014-15'!N25</f>
        <v>253.54632300000003</v>
      </c>
      <c r="S26" s="39">
        <f>+'PT_IMPORT_H_2015-16'!N25</f>
        <v>195.203598</v>
      </c>
      <c r="T26" s="39">
        <f>+'PT_IMPORT_2016-17'!N25</f>
        <v>316.745926</v>
      </c>
      <c r="U26" s="39">
        <f>'PT_IMPORT_2017-18'!N25</f>
        <v>359.29096399999997</v>
      </c>
      <c r="V26" s="39">
        <f>'PT_IMPORT_2018-19'!N26</f>
        <v>416.96796299999937</v>
      </c>
      <c r="W26" s="39">
        <f>'PT_IMPORT_2019-20'!N26</f>
        <v>463.25791599999934</v>
      </c>
      <c r="X26" s="39">
        <f>'PT_IMPORT_2020-21'!N27</f>
        <v>451.98652699999923</v>
      </c>
      <c r="Y26" s="39">
        <f>'PT_IMPORT_2021-22'!N27</f>
        <v>512.85611899999935</v>
      </c>
      <c r="Z26" s="39">
        <v>533.93704999999977</v>
      </c>
    </row>
    <row r="27" spans="1:26" s="16" customFormat="1" ht="18.75">
      <c r="A27" s="155" t="s">
        <v>44</v>
      </c>
      <c r="B27" s="38">
        <v>0</v>
      </c>
      <c r="C27" s="38">
        <v>131</v>
      </c>
      <c r="D27" s="38">
        <v>1202</v>
      </c>
      <c r="E27" s="38">
        <v>2406</v>
      </c>
      <c r="F27" s="38">
        <v>2336</v>
      </c>
      <c r="G27" s="38">
        <v>2979</v>
      </c>
      <c r="H27" s="38">
        <v>2897</v>
      </c>
      <c r="I27" s="38">
        <v>2417</v>
      </c>
      <c r="J27" s="38">
        <v>3615</v>
      </c>
      <c r="K27" s="38">
        <v>4258</v>
      </c>
      <c r="L27" s="40">
        <v>5440</v>
      </c>
      <c r="M27" s="40">
        <v>9771</v>
      </c>
      <c r="N27" s="40">
        <v>13578</v>
      </c>
      <c r="O27" s="27">
        <f>+'PT_import_H_2011-12'!N27</f>
        <v>14523.503099</v>
      </c>
      <c r="P27" s="39">
        <f>+'PT_import_H_2012-13'!N27</f>
        <v>16657.149594999999</v>
      </c>
      <c r="Q27" s="39">
        <f>+'PT_import_H_2013-14'!N27</f>
        <v>15246.643490800001</v>
      </c>
      <c r="R27" s="39">
        <f>+'PT_Import_H_2014-15'!N26</f>
        <v>16047.681675999998</v>
      </c>
      <c r="S27" s="39">
        <f>+'PT_IMPORT_H_2015-16'!N26</f>
        <v>16816.628052</v>
      </c>
      <c r="T27" s="39">
        <f>+'PT_IMPORT_2016-17'!N26</f>
        <v>15416.507663000002</v>
      </c>
      <c r="U27" s="39">
        <f>'PT_IMPORT_2017-18'!N26</f>
        <v>14036.311635999999</v>
      </c>
      <c r="V27" s="39">
        <f>'PT_IMPORT_2018-19'!N27</f>
        <v>12884.946636617316</v>
      </c>
      <c r="W27" s="39">
        <f>'PT_IMPORT_2019-20'!N27</f>
        <v>12710.251559421607</v>
      </c>
      <c r="X27" s="39">
        <f>'PT_IMPORT_2020-21'!N28</f>
        <v>11605.833277647143</v>
      </c>
      <c r="Y27" s="39">
        <f>'PT_IMPORT_2021-22'!N28</f>
        <v>13482.484091669696</v>
      </c>
      <c r="Z27" s="39">
        <v>13117.823884853175</v>
      </c>
    </row>
    <row r="28" spans="1:26" s="16" customFormat="1" ht="15.75">
      <c r="A28" s="154" t="s">
        <v>33</v>
      </c>
      <c r="B28" s="38">
        <v>720</v>
      </c>
      <c r="C28" s="38">
        <v>583</v>
      </c>
      <c r="D28" s="38">
        <v>2882</v>
      </c>
      <c r="E28" s="38">
        <v>2535</v>
      </c>
      <c r="F28" s="38">
        <v>2067</v>
      </c>
      <c r="G28" s="38">
        <v>2176</v>
      </c>
      <c r="H28" s="38">
        <v>2926</v>
      </c>
      <c r="I28" s="38">
        <v>5066</v>
      </c>
      <c r="J28" s="38">
        <v>8411</v>
      </c>
      <c r="K28" s="38">
        <v>9297</v>
      </c>
      <c r="L28" s="40">
        <v>7601</v>
      </c>
      <c r="M28" s="40">
        <v>10042.68</v>
      </c>
      <c r="N28" s="40">
        <v>10655</v>
      </c>
      <c r="O28" s="27">
        <f>+'PT_import_H_2011-12'!N28</f>
        <v>10138.728992</v>
      </c>
      <c r="P28" s="39">
        <f>+'PT_import_H_2012-13'!N28</f>
        <v>8647.1057640000017</v>
      </c>
      <c r="Q28" s="39">
        <f>+'PT_import_H_2013-14'!N28</f>
        <v>8321.9900849999995</v>
      </c>
      <c r="R28" s="39">
        <f>+'PT_Import_H_2014-15'!N27</f>
        <v>7008.3976202999993</v>
      </c>
      <c r="S28" s="39">
        <f>+'PT_IMPORT_H_2015-16'!N27</f>
        <v>7116.1004539999985</v>
      </c>
      <c r="T28" s="39">
        <f>+'PT_IMPORT_2016-17'!N27</f>
        <v>8726.6956269999991</v>
      </c>
      <c r="U28" s="39">
        <f>'PT_IMPORT_2017-18'!N27</f>
        <v>8951.417891000001</v>
      </c>
      <c r="V28" s="39">
        <f>'PT_IMPORT_2018-19'!N28</f>
        <v>6963.4802780000009</v>
      </c>
      <c r="W28" s="39">
        <f>'PT_IMPORT_2019-20'!N28</f>
        <v>8896.6410961999991</v>
      </c>
      <c r="X28" s="39">
        <f>'PT_IMPORT_2020-21'!N29</f>
        <v>6509.1123829999997</v>
      </c>
      <c r="Y28" s="39">
        <f>'PT_IMPORT_2021-22'!N29</f>
        <v>6861.1196430000009</v>
      </c>
      <c r="Z28" s="39">
        <v>5714.1039689999989</v>
      </c>
    </row>
    <row r="29" spans="1:26" s="16" customFormat="1" ht="18.75">
      <c r="A29" s="154" t="s">
        <v>45</v>
      </c>
      <c r="B29" s="38">
        <v>0</v>
      </c>
      <c r="C29" s="38">
        <v>0</v>
      </c>
      <c r="D29" s="38">
        <v>160</v>
      </c>
      <c r="E29" s="38">
        <v>194</v>
      </c>
      <c r="F29" s="38">
        <v>697</v>
      </c>
      <c r="G29" s="38">
        <v>1660</v>
      </c>
      <c r="H29" s="38">
        <v>2480</v>
      </c>
      <c r="I29" s="38">
        <v>2828</v>
      </c>
      <c r="J29" s="38">
        <v>3652</v>
      </c>
      <c r="K29" s="38">
        <v>4486</v>
      </c>
      <c r="L29" s="40">
        <v>3701</v>
      </c>
      <c r="M29" s="40">
        <v>4588</v>
      </c>
      <c r="N29" s="40">
        <v>4478.0929999999998</v>
      </c>
      <c r="O29" s="27">
        <f>+'PT_import_H_2011-12'!N29</f>
        <v>4560.7965839999997</v>
      </c>
      <c r="P29" s="39">
        <f>+'PT_import_H_2012-13'!N29</f>
        <v>4663.6704740000005</v>
      </c>
      <c r="Q29" s="39">
        <f>+'PT_import_H_2013-14'!N29</f>
        <v>5744.5128700000005</v>
      </c>
      <c r="R29" s="39">
        <f>+'PT_Import_H_2014-15'!N28</f>
        <v>5519.9993930000001</v>
      </c>
      <c r="S29" s="39">
        <f>+'PT_IMPORT_H_2015-16'!N28</f>
        <v>5686.0629430000008</v>
      </c>
      <c r="T29" s="39">
        <f>+'PT_IMPORT_2016-17'!N28</f>
        <v>7270.599056</v>
      </c>
      <c r="U29" s="39">
        <f>'PT_IMPORT_2017-18'!N28</f>
        <v>7182.5175040000004</v>
      </c>
      <c r="V29" s="39">
        <f>'PT_IMPORT_2018-19'!N29</f>
        <v>7389.056813813665</v>
      </c>
      <c r="W29" s="39">
        <f>'PT_IMPORT_2019-20'!N29</f>
        <v>6906.4776163788829</v>
      </c>
      <c r="X29" s="39">
        <f>'PT_IMPORT_2020-21'!N30</f>
        <v>3544.3877338260868</v>
      </c>
      <c r="Y29" s="39">
        <f>'PT_IMPORT_2021-22'!N30</f>
        <v>5185.5130148012422</v>
      </c>
      <c r="Z29" s="39">
        <v>7263.5639105217369</v>
      </c>
    </row>
    <row r="30" spans="1:26" s="16" customFormat="1" ht="15.75">
      <c r="A30" s="156" t="s">
        <v>35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207</v>
      </c>
      <c r="I30" s="38">
        <v>121</v>
      </c>
      <c r="J30" s="38">
        <v>150</v>
      </c>
      <c r="K30" s="38">
        <v>137</v>
      </c>
      <c r="L30" s="40">
        <v>77</v>
      </c>
      <c r="M30" s="40">
        <v>46</v>
      </c>
      <c r="N30" s="40">
        <v>33</v>
      </c>
      <c r="O30" s="27">
        <f>+'PT_import_H_2011-12'!N30</f>
        <v>33.598932000000005</v>
      </c>
      <c r="P30" s="39">
        <f>+'PT_import_H_2012-13'!N30</f>
        <v>23.167621999999998</v>
      </c>
      <c r="Q30" s="39">
        <f>+'PT_import_H_2013-14'!N30</f>
        <v>15.245670999999998</v>
      </c>
      <c r="R30" s="39">
        <f>+'PT_Import_H_2014-15'!N29</f>
        <v>15.144155000000001</v>
      </c>
      <c r="S30" s="39">
        <f>+'PT_IMPORT_H_2015-16'!N29</f>
        <v>9.7173649999999991</v>
      </c>
      <c r="T30" s="39">
        <f>+'PT_IMPORT_2016-17'!N29</f>
        <v>15.388718000000001</v>
      </c>
      <c r="U30" s="39">
        <f>'PT_IMPORT_2017-18'!N29</f>
        <v>17.243404000000002</v>
      </c>
      <c r="V30" s="39">
        <f>'PT_IMPORT_2018-19'!N30</f>
        <v>18.748923510530027</v>
      </c>
      <c r="W30" s="39">
        <f>'PT_IMPORT_2019-20'!N30</f>
        <v>176.21543871110936</v>
      </c>
      <c r="X30" s="39">
        <f>'PT_IMPORT_2020-21'!N31</f>
        <v>15.12878728568073</v>
      </c>
      <c r="Y30" s="39">
        <f>'PT_IMPORT_2021-22'!N31</f>
        <v>14.320833007124403</v>
      </c>
      <c r="Z30" s="39">
        <v>10.833260549596805</v>
      </c>
    </row>
    <row r="31" spans="1:26" s="16" customFormat="1" ht="15.75">
      <c r="A31" s="157" t="s">
        <v>36</v>
      </c>
      <c r="B31" s="38">
        <v>0</v>
      </c>
      <c r="C31" s="38">
        <v>0</v>
      </c>
      <c r="D31" s="38">
        <v>1597</v>
      </c>
      <c r="E31" s="38">
        <v>2860</v>
      </c>
      <c r="F31" s="38">
        <v>3178</v>
      </c>
      <c r="G31" s="38">
        <v>6181</v>
      </c>
      <c r="H31" s="38">
        <v>7286</v>
      </c>
      <c r="I31" s="38">
        <v>8504</v>
      </c>
      <c r="J31" s="38">
        <v>11369</v>
      </c>
      <c r="K31" s="38">
        <v>14308</v>
      </c>
      <c r="L31" s="40">
        <v>14720</v>
      </c>
      <c r="M31" s="40">
        <v>18451</v>
      </c>
      <c r="N31" s="40">
        <v>20335</v>
      </c>
      <c r="O31" s="27">
        <f>+'PT_import_H_2011-12'!N31</f>
        <v>20406.906822999998</v>
      </c>
      <c r="P31" s="39">
        <f>+'PT_import_H_2012-13'!N31</f>
        <v>22464.038522929997</v>
      </c>
      <c r="Q31" s="39">
        <f>+'PT_import_H_2013-14'!N31</f>
        <v>26468.722417000001</v>
      </c>
      <c r="R31" s="39">
        <f>+'PT_Import_H_2014-15'!N30</f>
        <v>25559.263447000001</v>
      </c>
      <c r="S31" s="39">
        <f>+'PT_IMPORT_H_2015-16'!N30</f>
        <v>24037.386501999998</v>
      </c>
      <c r="T31" s="39">
        <f>+'PT_IMPORT_2016-17'!N30</f>
        <v>27302.120710972995</v>
      </c>
      <c r="U31" s="39">
        <f>'PT_IMPORT_2017-18'!N30</f>
        <v>29717.059771031003</v>
      </c>
      <c r="V31" s="39">
        <f>'PT_IMPORT_2018-19'!N31</f>
        <v>27832.719579668141</v>
      </c>
      <c r="W31" s="39">
        <f>'PT_IMPORT_2019-20'!N31</f>
        <v>31653.367143730604</v>
      </c>
      <c r="X31" s="39">
        <f>'PT_IMPORT_2020-21'!N32</f>
        <v>30575.880287908331</v>
      </c>
      <c r="Y31" s="39">
        <f>'PT_IMPORT_2021-22'!N32</f>
        <v>32407.154052460093</v>
      </c>
      <c r="Z31" s="39">
        <v>28534.556907377617</v>
      </c>
    </row>
    <row r="32" spans="1:26" s="16" customFormat="1" ht="15.75">
      <c r="A32" s="157" t="s">
        <v>46</v>
      </c>
      <c r="B32" s="38">
        <v>0</v>
      </c>
      <c r="C32" s="38">
        <v>0</v>
      </c>
      <c r="D32" s="38">
        <v>10</v>
      </c>
      <c r="E32" s="38">
        <v>30</v>
      </c>
      <c r="F32" s="38">
        <v>0</v>
      </c>
      <c r="G32" s="38">
        <v>0</v>
      </c>
      <c r="H32" s="38">
        <v>0</v>
      </c>
      <c r="I32" s="41">
        <v>0.2</v>
      </c>
      <c r="J32" s="41">
        <v>0.1</v>
      </c>
      <c r="K32" s="38">
        <v>0</v>
      </c>
      <c r="L32" s="42">
        <v>0.4</v>
      </c>
      <c r="M32" s="40">
        <v>41</v>
      </c>
      <c r="N32" s="40">
        <v>98</v>
      </c>
      <c r="O32" s="27">
        <f>+'PT_import_H_2011-12'!N32</f>
        <v>84.103999999999999</v>
      </c>
      <c r="P32" s="39">
        <f>+'PT_import_H_2012-13'!N32</f>
        <v>9.1828430000000001</v>
      </c>
      <c r="Q32" s="39">
        <f>+'PT_import_H_2013-14'!N32</f>
        <v>29.8</v>
      </c>
      <c r="R32" s="39">
        <f>+'PT_Import_H_2014-15'!N31</f>
        <v>6.3905110000000001</v>
      </c>
      <c r="S32" s="39">
        <f>+'PT_IMPORT_H_2015-16'!N31</f>
        <v>0</v>
      </c>
      <c r="T32" s="39">
        <f>+'PT_IMPORT_2016-17'!N31</f>
        <v>150.584924</v>
      </c>
      <c r="U32" s="39">
        <f>'PT_IMPORT_2017-18'!N31</f>
        <v>18.175159000000001</v>
      </c>
      <c r="V32" s="39">
        <f>'PT_IMPORT_2018-19'!N32</f>
        <v>98.71</v>
      </c>
      <c r="W32" s="39">
        <f>'PT_IMPORT_2019-20'!N32</f>
        <v>0</v>
      </c>
      <c r="X32" s="39">
        <f>'PT_IMPORT_2020-21'!N33</f>
        <v>0</v>
      </c>
      <c r="Y32" s="39">
        <f>'PT_IMPORT_2021-22'!N33</f>
        <v>3.7100000000000001E-2</v>
      </c>
      <c r="Z32" s="39">
        <v>1.4908222621184919</v>
      </c>
    </row>
    <row r="33" spans="1:26" s="16" customFormat="1" ht="15.75">
      <c r="A33" s="157" t="s">
        <v>47</v>
      </c>
      <c r="B33" s="38">
        <v>0</v>
      </c>
      <c r="C33" s="38">
        <v>0</v>
      </c>
      <c r="D33" s="38">
        <v>0</v>
      </c>
      <c r="E33" s="38">
        <v>0</v>
      </c>
      <c r="F33" s="38">
        <v>23</v>
      </c>
      <c r="G33" s="38">
        <v>17</v>
      </c>
      <c r="H33" s="38">
        <v>5</v>
      </c>
      <c r="I33" s="38">
        <v>291</v>
      </c>
      <c r="J33" s="38">
        <v>509</v>
      </c>
      <c r="K33" s="38">
        <v>311</v>
      </c>
      <c r="L33" s="40">
        <v>139</v>
      </c>
      <c r="M33" s="40">
        <v>28</v>
      </c>
      <c r="N33" s="40">
        <v>29</v>
      </c>
      <c r="O33" s="27">
        <f>+'PT_import_H_2011-12'!N33</f>
        <v>27.145312000000001</v>
      </c>
      <c r="P33" s="39">
        <f>+'PT_import_H_2012-13'!N33</f>
        <v>59.054060999999997</v>
      </c>
      <c r="Q33" s="39">
        <f>+'PT_import_H_2013-14'!N33</f>
        <v>20.211523999999997</v>
      </c>
      <c r="R33" s="39">
        <f>+'PT_Import_H_2014-15'!N32</f>
        <v>11.156098999999998</v>
      </c>
      <c r="S33" s="39">
        <f>+'PT_IMPORT_H_2015-16'!N32</f>
        <v>17.245884</v>
      </c>
      <c r="T33" s="39">
        <f>+'PT_IMPORT_2016-17'!N32</f>
        <v>12.709156999999998</v>
      </c>
      <c r="U33" s="39">
        <f>'PT_IMPORT_2017-18'!N32</f>
        <v>13.270314899999999</v>
      </c>
      <c r="V33" s="39">
        <f>'PT_IMPORT_2018-19'!N33</f>
        <v>8.1436299999999999</v>
      </c>
      <c r="W33" s="39">
        <f>'PT_IMPORT_2019-20'!N33</f>
        <v>7.7806600000000001</v>
      </c>
      <c r="X33" s="39">
        <f>'PT_IMPORT_2020-21'!N34</f>
        <v>14.864084999999999</v>
      </c>
      <c r="Y33" s="39">
        <f>'PT_IMPORT_2021-22'!N34</f>
        <v>10.361940000000001</v>
      </c>
      <c r="Z33" s="39">
        <v>12.420452951239142</v>
      </c>
    </row>
    <row r="34" spans="1:26" s="16" customFormat="1" ht="15.75">
      <c r="A34" s="157" t="s">
        <v>38</v>
      </c>
      <c r="B34" s="38">
        <v>0</v>
      </c>
      <c r="C34" s="38">
        <v>0</v>
      </c>
      <c r="D34" s="38">
        <v>508</v>
      </c>
      <c r="E34" s="38">
        <v>482</v>
      </c>
      <c r="F34" s="38">
        <v>1120</v>
      </c>
      <c r="G34" s="38">
        <v>1310</v>
      </c>
      <c r="H34" s="38">
        <v>1792</v>
      </c>
      <c r="I34" s="38">
        <v>1815</v>
      </c>
      <c r="J34" s="38">
        <v>3759</v>
      </c>
      <c r="K34" s="38">
        <v>4718</v>
      </c>
      <c r="L34" s="40">
        <v>6207</v>
      </c>
      <c r="M34" s="40">
        <v>5186.0659999999998</v>
      </c>
      <c r="N34" s="40">
        <v>6734</v>
      </c>
      <c r="O34" s="27">
        <f>+'PT_import_H_2011-12'!N34</f>
        <v>7895.4938520000005</v>
      </c>
      <c r="P34" s="39">
        <f>+'PT_import_H_2012-13'!N34</f>
        <v>5921.7534810000006</v>
      </c>
      <c r="Q34" s="39">
        <f>+'PT_import_H_2013-14'!N34</f>
        <v>6159.2840739999992</v>
      </c>
      <c r="R34" s="39">
        <f>+'PT_Import_H_2014-15'!N33</f>
        <v>4762.4352680000011</v>
      </c>
      <c r="S34" s="39">
        <f>+'PT_IMPORT_H_2015-16'!N33</f>
        <v>2805.8996280000001</v>
      </c>
      <c r="T34" s="39">
        <f>+'PT_IMPORT_2016-17'!N33</f>
        <v>2247.5003790000001</v>
      </c>
      <c r="U34" s="39">
        <f>'PT_IMPORT_2017-18'!N33</f>
        <v>2525.0646999999999</v>
      </c>
      <c r="V34" s="39">
        <f>'PT_IMPORT_2018-19'!N34</f>
        <v>2196.5684890000002</v>
      </c>
      <c r="W34" s="39">
        <f>'PT_IMPORT_2019-20'!N34</f>
        <v>1527.0171570000002</v>
      </c>
      <c r="X34" s="39">
        <f>'PT_IMPORT_2020-21'!N35</f>
        <v>1177.3708539999998</v>
      </c>
      <c r="Y34" s="39">
        <f>'PT_IMPORT_2021-22'!N35</f>
        <v>1757.3214519999999</v>
      </c>
      <c r="Z34" s="39">
        <v>1840.9374050000001</v>
      </c>
    </row>
    <row r="35" spans="1:26" s="16" customFormat="1" ht="15.75">
      <c r="A35" s="157" t="s">
        <v>39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4</v>
      </c>
      <c r="H35" s="38">
        <v>47</v>
      </c>
      <c r="I35" s="38">
        <v>33</v>
      </c>
      <c r="J35" s="38">
        <v>66</v>
      </c>
      <c r="K35" s="38">
        <v>43</v>
      </c>
      <c r="L35" s="40">
        <v>45</v>
      </c>
      <c r="M35" s="40">
        <v>31</v>
      </c>
      <c r="N35" s="40">
        <v>56</v>
      </c>
      <c r="O35" s="27">
        <f>+'PT_import_H_2011-12'!N35</f>
        <v>4.5379680000000002</v>
      </c>
      <c r="P35" s="39">
        <f>+'PT_import_H_2012-13'!N35</f>
        <v>86.887157000000002</v>
      </c>
      <c r="Q35" s="39">
        <f>+'PT_import_H_2013-14'!N35</f>
        <v>94.877390000000005</v>
      </c>
      <c r="R35" s="39">
        <f>+'PT_Import_H_2014-15'!N34</f>
        <v>94.491008999999991</v>
      </c>
      <c r="S35" s="39">
        <f>+'PT_IMPORT_H_2015-16'!N34</f>
        <v>100.94243</v>
      </c>
      <c r="T35" s="39">
        <f>+'PT_IMPORT_2016-17'!N34</f>
        <v>37.807326000000003</v>
      </c>
      <c r="U35" s="39">
        <f>'PT_IMPORT_2017-18'!N34</f>
        <v>63.870527999999993</v>
      </c>
      <c r="V35" s="39">
        <f>'PT_IMPORT_2018-19'!N35</f>
        <v>22.687529999999999</v>
      </c>
      <c r="W35" s="39">
        <f>'PT_IMPORT_2019-20'!N35</f>
        <v>25.343859999999999</v>
      </c>
      <c r="X35" s="39">
        <f>'PT_IMPORT_2020-21'!N36</f>
        <v>6.9444699999999999</v>
      </c>
      <c r="Y35" s="39">
        <f>'PT_IMPORT_2021-22'!N36</f>
        <v>6.173960000000001</v>
      </c>
      <c r="Z35" s="39">
        <v>8.7877969999999994</v>
      </c>
    </row>
    <row r="36" spans="1:26" s="16" customFormat="1" ht="18.75">
      <c r="A36" s="157" t="s">
        <v>48</v>
      </c>
      <c r="B36" s="38">
        <v>0</v>
      </c>
      <c r="C36" s="38">
        <v>32</v>
      </c>
      <c r="D36" s="38">
        <v>2006</v>
      </c>
      <c r="E36" s="38">
        <v>1578</v>
      </c>
      <c r="F36" s="38">
        <v>868</v>
      </c>
      <c r="G36" s="38">
        <v>293</v>
      </c>
      <c r="H36" s="38">
        <v>427</v>
      </c>
      <c r="I36" s="38">
        <v>2333</v>
      </c>
      <c r="J36" s="38">
        <v>1980</v>
      </c>
      <c r="K36" s="38">
        <v>3122</v>
      </c>
      <c r="L36" s="40">
        <v>905</v>
      </c>
      <c r="M36" s="40">
        <v>2839.1729999999998</v>
      </c>
      <c r="N36" s="40">
        <v>2927</v>
      </c>
      <c r="O36" s="27">
        <f>+'PT_import_H_2011-12'!N36</f>
        <v>2988.081777999997</v>
      </c>
      <c r="P36" s="39">
        <f>+'PT_import_H_2012-13'!N36</f>
        <v>4675.2873359999994</v>
      </c>
      <c r="Q36" s="39">
        <f>+'PT_import_H_2013-14'!N36</f>
        <v>5535.3798140000017</v>
      </c>
      <c r="R36" s="39">
        <f>+'PT_Import_H_2014-15'!N35</f>
        <v>4653.3515249999982</v>
      </c>
      <c r="S36" s="39">
        <f>+'PT_IMPORT_H_2015-16'!N35</f>
        <v>3753.3753569999967</v>
      </c>
      <c r="T36" s="39">
        <f>+'PT_IMPORT_2016-17'!N35</f>
        <v>4016.8100037079998</v>
      </c>
      <c r="U36" s="39">
        <f>'PT_IMPORT_2017-18'!N35</f>
        <v>3948.5075403189999</v>
      </c>
      <c r="V36" s="39">
        <f>'PT_IMPORT_2018-19'!N36</f>
        <v>3263.7029301229995</v>
      </c>
      <c r="W36" s="39">
        <f>'PT_IMPORT_2019-20'!N36</f>
        <v>3318.8837279549998</v>
      </c>
      <c r="X36" s="39">
        <f>'PT_IMPORT_2020-21'!N37+'PT_IMPORT_2020-21'!N38</f>
        <v>2867.191950337</v>
      </c>
      <c r="Y36" s="39">
        <f>'PT_IMPORT_2021-22'!N37+'PT_IMPORT_2021-22'!N38</f>
        <v>2517.1990771470005</v>
      </c>
      <c r="Z36" s="39">
        <v>4000.6013087889992</v>
      </c>
    </row>
    <row r="37" spans="1:26" s="17" customFormat="1" ht="15.75">
      <c r="A37" s="33" t="s">
        <v>49</v>
      </c>
      <c r="B37" s="34">
        <v>720</v>
      </c>
      <c r="C37" s="34">
        <v>746</v>
      </c>
      <c r="D37" s="34">
        <v>8365</v>
      </c>
      <c r="E37" s="34">
        <v>10085</v>
      </c>
      <c r="F37" s="34">
        <v>10289</v>
      </c>
      <c r="G37" s="34">
        <v>14620</v>
      </c>
      <c r="H37" s="34">
        <v>18211</v>
      </c>
      <c r="I37" s="34">
        <v>23460</v>
      </c>
      <c r="J37" s="34">
        <v>33624</v>
      </c>
      <c r="K37" s="34">
        <v>40779</v>
      </c>
      <c r="L37" s="34">
        <f t="shared" ref="L37:R37" si="3">SUM(L26:L36)</f>
        <v>38944.400000000001</v>
      </c>
      <c r="M37" s="34">
        <f t="shared" si="3"/>
        <v>51154.919000000002</v>
      </c>
      <c r="N37" s="34">
        <f t="shared" si="3"/>
        <v>59077.093000000001</v>
      </c>
      <c r="O37" s="34">
        <f t="shared" si="3"/>
        <v>60837.340519999998</v>
      </c>
      <c r="P37" s="34">
        <f t="shared" si="3"/>
        <v>63407.761975930007</v>
      </c>
      <c r="Q37" s="34">
        <f t="shared" si="3"/>
        <v>67864.014699800013</v>
      </c>
      <c r="R37" s="34">
        <f t="shared" si="3"/>
        <v>63931.857026299993</v>
      </c>
      <c r="S37" s="34">
        <f t="shared" ref="S37:Z37" si="4">SUM(S26:S36)</f>
        <v>60538.562213000005</v>
      </c>
      <c r="T37" s="34">
        <f t="shared" si="4"/>
        <v>65513.469490680989</v>
      </c>
      <c r="U37" s="34">
        <f t="shared" si="4"/>
        <v>66832.729412250002</v>
      </c>
      <c r="V37" s="34">
        <f t="shared" si="4"/>
        <v>61095.732773732656</v>
      </c>
      <c r="W37" s="34">
        <f t="shared" si="4"/>
        <v>65685.236175397207</v>
      </c>
      <c r="X37" s="34">
        <f t="shared" si="4"/>
        <v>56768.70035600425</v>
      </c>
      <c r="Y37" s="34">
        <f t="shared" si="4"/>
        <v>62754.541283085164</v>
      </c>
      <c r="Z37" s="34">
        <f t="shared" si="4"/>
        <v>61039.056768304479</v>
      </c>
    </row>
    <row r="38" spans="1:26" s="16" customFormat="1" ht="15.75">
      <c r="A38" s="152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8"/>
      <c r="T38" s="34"/>
      <c r="U38" s="37"/>
      <c r="V38" s="37"/>
      <c r="W38" s="37"/>
      <c r="X38" s="37"/>
      <c r="Y38" s="37"/>
      <c r="Z38" s="37"/>
    </row>
    <row r="39" spans="1:26" s="17" customFormat="1" ht="15.75">
      <c r="A39" s="153" t="s">
        <v>50</v>
      </c>
      <c r="B39" s="34">
        <f t="shared" ref="B39:R39" si="5">+B24-B37</f>
        <v>62859</v>
      </c>
      <c r="C39" s="34">
        <f t="shared" si="5"/>
        <v>73666</v>
      </c>
      <c r="D39" s="34">
        <f t="shared" si="5"/>
        <v>74999</v>
      </c>
      <c r="E39" s="34">
        <f t="shared" si="5"/>
        <v>75630</v>
      </c>
      <c r="F39" s="34">
        <f t="shared" si="5"/>
        <v>78928</v>
      </c>
      <c r="G39" s="34">
        <f t="shared" si="5"/>
        <v>83815</v>
      </c>
      <c r="H39" s="34">
        <f t="shared" si="5"/>
        <v>86478</v>
      </c>
      <c r="I39" s="34">
        <f t="shared" si="5"/>
        <v>89390</v>
      </c>
      <c r="J39" s="34">
        <f t="shared" si="5"/>
        <v>95538</v>
      </c>
      <c r="K39" s="34">
        <f t="shared" si="5"/>
        <v>103355</v>
      </c>
      <c r="L39" s="34">
        <f t="shared" si="5"/>
        <v>112415.787415</v>
      </c>
      <c r="M39" s="34">
        <f t="shared" si="5"/>
        <v>122769.08100000001</v>
      </c>
      <c r="N39" s="34">
        <f t="shared" si="5"/>
        <v>121897.34828100001</v>
      </c>
      <c r="O39" s="34">
        <f t="shared" si="5"/>
        <v>126741.18402347402</v>
      </c>
      <c r="P39" s="34">
        <f t="shared" si="5"/>
        <v>137741.60556644999</v>
      </c>
      <c r="Q39" s="34">
        <f t="shared" si="5"/>
        <v>138071.19177157502</v>
      </c>
      <c r="R39" s="34">
        <f t="shared" si="5"/>
        <v>146804.16107472393</v>
      </c>
      <c r="S39" s="34">
        <f t="shared" ref="S39:Z39" si="6">+S24-S37</f>
        <v>171767.6837144634</v>
      </c>
      <c r="T39" s="34">
        <f t="shared" si="6"/>
        <v>184705.58598755382</v>
      </c>
      <c r="U39" s="34">
        <f t="shared" si="6"/>
        <v>189060.89749950822</v>
      </c>
      <c r="V39" s="34">
        <f t="shared" si="6"/>
        <v>198750.20788093156</v>
      </c>
      <c r="W39" s="34">
        <f t="shared" si="6"/>
        <v>205057.04012768689</v>
      </c>
      <c r="X39" s="34">
        <f t="shared" si="6"/>
        <v>182939.82373148628</v>
      </c>
      <c r="Y39" s="34">
        <f t="shared" si="6"/>
        <v>188643.76249915434</v>
      </c>
      <c r="Z39" s="34">
        <f t="shared" si="6"/>
        <v>216235.21499088046</v>
      </c>
    </row>
    <row r="40" spans="1:26" s="16" customFormat="1" ht="15.75">
      <c r="A40" s="152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5"/>
      <c r="S40" s="34"/>
      <c r="T40" s="34"/>
      <c r="U40" s="37"/>
      <c r="V40" s="37"/>
      <c r="W40" s="35"/>
      <c r="X40" s="35"/>
      <c r="Y40" s="35"/>
      <c r="Z40" s="35"/>
    </row>
    <row r="41" spans="1:26" s="16" customFormat="1" ht="15.75">
      <c r="A41" s="153" t="s">
        <v>51</v>
      </c>
      <c r="B41" s="34">
        <f t="shared" ref="B41:P41" si="7">+B37-B22</f>
        <v>-23051</v>
      </c>
      <c r="C41" s="34">
        <f t="shared" si="7"/>
        <v>-15861</v>
      </c>
      <c r="D41" s="34">
        <f t="shared" si="7"/>
        <v>-902</v>
      </c>
      <c r="E41" s="34">
        <f t="shared" si="7"/>
        <v>3076</v>
      </c>
      <c r="F41" s="34">
        <f t="shared" si="7"/>
        <v>3061</v>
      </c>
      <c r="G41" s="34">
        <f t="shared" si="7"/>
        <v>6619</v>
      </c>
      <c r="H41" s="34">
        <f t="shared" si="7"/>
        <v>9383</v>
      </c>
      <c r="I41" s="34">
        <f t="shared" si="7"/>
        <v>10019</v>
      </c>
      <c r="J41" s="34">
        <f t="shared" si="7"/>
        <v>15964</v>
      </c>
      <c r="K41" s="34">
        <f t="shared" si="7"/>
        <v>18317</v>
      </c>
      <c r="L41" s="34">
        <f t="shared" si="7"/>
        <v>20359.212585000001</v>
      </c>
      <c r="M41" s="34">
        <f t="shared" si="7"/>
        <v>36489.919000000002</v>
      </c>
      <c r="N41" s="34">
        <f t="shared" si="7"/>
        <v>41697.651719000001</v>
      </c>
      <c r="O41" s="34">
        <f t="shared" si="7"/>
        <v>44987.970073746998</v>
      </c>
      <c r="P41" s="34">
        <f t="shared" si="7"/>
        <v>47053.642322930005</v>
      </c>
      <c r="Q41" s="34">
        <f t="shared" ref="Q41:W41" si="8">+Q37-Q22</f>
        <v>51167.010011800012</v>
      </c>
      <c r="R41" s="34">
        <f t="shared" si="8"/>
        <v>42630.695469299993</v>
      </c>
      <c r="S41" s="34">
        <f t="shared" si="8"/>
        <v>31082.80801690001</v>
      </c>
      <c r="T41" s="34">
        <f t="shared" si="8"/>
        <v>29226.243542680983</v>
      </c>
      <c r="U41" s="34">
        <f t="shared" si="8"/>
        <v>31371.894531322963</v>
      </c>
      <c r="V41" s="34">
        <f t="shared" si="8"/>
        <v>27747.40847053266</v>
      </c>
      <c r="W41" s="34">
        <f t="shared" si="8"/>
        <v>21897.625387997206</v>
      </c>
      <c r="X41" s="34">
        <f>+X37-X22</f>
        <v>13521.037214004245</v>
      </c>
      <c r="Y41" s="34">
        <f>+Y37-Y22</f>
        <v>23737.859937085166</v>
      </c>
      <c r="Z41" s="34">
        <f>+Z37-Z22</f>
        <v>16497.144739945557</v>
      </c>
    </row>
    <row r="42" spans="1:26" ht="15" customHeight="1">
      <c r="A42" s="171" t="s">
        <v>52</v>
      </c>
      <c r="B42" s="172"/>
      <c r="C42" s="120"/>
      <c r="D42" s="120"/>
      <c r="E42" s="120"/>
      <c r="F42" s="120"/>
      <c r="G42" s="162"/>
      <c r="H42" s="162"/>
      <c r="I42" s="162"/>
      <c r="J42" s="162"/>
      <c r="K42" s="162"/>
      <c r="L42" s="162"/>
      <c r="M42" s="162"/>
      <c r="N42" s="162"/>
      <c r="O42" s="150"/>
      <c r="P42" s="150"/>
      <c r="Q42" s="150"/>
      <c r="R42" s="150"/>
      <c r="S42" s="150"/>
      <c r="T42" s="150"/>
    </row>
    <row r="43" spans="1:26" ht="15" customHeight="1">
      <c r="A43" s="163" t="s">
        <v>53</v>
      </c>
      <c r="B43" s="147"/>
      <c r="C43" s="122"/>
      <c r="D43" s="122"/>
      <c r="E43" s="122"/>
      <c r="F43" s="122"/>
      <c r="G43" s="148"/>
      <c r="H43" s="148"/>
      <c r="I43" s="148"/>
      <c r="J43" s="148"/>
      <c r="K43" s="148"/>
      <c r="L43" s="148"/>
      <c r="M43" s="148"/>
      <c r="N43" s="147"/>
    </row>
    <row r="44" spans="1:26">
      <c r="A44" s="164" t="s">
        <v>54</v>
      </c>
      <c r="B44" s="147"/>
      <c r="C44" s="122"/>
      <c r="D44" s="122"/>
      <c r="E44" s="122"/>
      <c r="F44" s="122"/>
      <c r="G44" s="148"/>
      <c r="H44" s="148"/>
      <c r="I44" s="148"/>
      <c r="J44" s="148"/>
      <c r="K44" s="148"/>
      <c r="L44" s="148"/>
      <c r="M44" s="148"/>
      <c r="N44" s="147"/>
    </row>
    <row r="45" spans="1:26">
      <c r="A45" s="164" t="s">
        <v>55</v>
      </c>
      <c r="B45" s="147"/>
      <c r="C45" s="122"/>
      <c r="D45" s="122"/>
      <c r="E45" s="122"/>
      <c r="F45" s="122"/>
      <c r="G45" s="147"/>
      <c r="H45" s="147"/>
      <c r="I45" s="147"/>
      <c r="J45" s="147"/>
      <c r="K45" s="147"/>
      <c r="L45" s="147"/>
      <c r="M45" s="147"/>
      <c r="N45" s="148"/>
    </row>
    <row r="46" spans="1:26">
      <c r="A46" s="164" t="s">
        <v>56</v>
      </c>
      <c r="B46" s="149"/>
      <c r="G46" s="149"/>
      <c r="H46" s="149"/>
      <c r="I46" s="149"/>
      <c r="J46" s="149"/>
      <c r="K46" s="149"/>
      <c r="L46" s="149"/>
      <c r="M46" s="149"/>
      <c r="N46" s="130"/>
    </row>
    <row r="47" spans="1:26">
      <c r="A47" s="164" t="s">
        <v>57</v>
      </c>
      <c r="B47" s="149"/>
      <c r="G47" s="149"/>
      <c r="H47" s="149"/>
      <c r="I47" s="149"/>
      <c r="J47" s="149"/>
      <c r="K47" s="149"/>
      <c r="L47" s="149"/>
      <c r="M47" s="149"/>
      <c r="N47" s="130"/>
    </row>
    <row r="48" spans="1:26">
      <c r="A48" s="164" t="s">
        <v>58</v>
      </c>
      <c r="B48" s="149"/>
      <c r="G48" s="149"/>
      <c r="H48" s="149"/>
      <c r="I48" s="149"/>
      <c r="J48" s="149"/>
      <c r="K48" s="149"/>
      <c r="L48" s="149"/>
      <c r="M48" s="149"/>
      <c r="N48" s="130"/>
    </row>
    <row r="49" spans="1:14">
      <c r="A49" s="164" t="s">
        <v>59</v>
      </c>
      <c r="B49" s="149"/>
      <c r="G49" s="149"/>
      <c r="H49" s="149"/>
      <c r="I49" s="149"/>
      <c r="J49" s="149"/>
      <c r="K49" s="149"/>
      <c r="L49" s="149"/>
      <c r="M49" s="149"/>
      <c r="N49" s="130"/>
    </row>
    <row r="50" spans="1:14">
      <c r="A50" s="164" t="s">
        <v>60</v>
      </c>
      <c r="B50" s="147"/>
      <c r="C50" s="122"/>
      <c r="D50" s="122"/>
      <c r="E50" s="122"/>
      <c r="F50" s="122"/>
      <c r="G50" s="147"/>
      <c r="H50" s="147"/>
      <c r="I50" s="147"/>
      <c r="J50" s="147"/>
      <c r="K50" s="147"/>
      <c r="L50" s="147"/>
      <c r="M50" s="147"/>
      <c r="N50" s="130"/>
    </row>
  </sheetData>
  <mergeCells count="4">
    <mergeCell ref="A5:B5"/>
    <mergeCell ref="A42:B42"/>
    <mergeCell ref="A7:X7"/>
    <mergeCell ref="A6:Z6"/>
  </mergeCells>
  <pageMargins left="0.25" right="0.2" top="0.75" bottom="0.75" header="0.3" footer="0.3"/>
  <pageSetup paperSize="9" scale="4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N53"/>
  <sheetViews>
    <sheetView topLeftCell="A16" zoomScale="70" zoomScaleNormal="70" workbookViewId="0">
      <selection activeCell="E45" sqref="E45"/>
    </sheetView>
  </sheetViews>
  <sheetFormatPr defaultRowHeight="12"/>
  <cols>
    <col min="1" max="1" width="28" style="59" customWidth="1"/>
    <col min="2" max="14" width="14.7109375" style="44" customWidth="1"/>
    <col min="15" max="16384" width="9.140625" style="44"/>
  </cols>
  <sheetData>
    <row r="1" spans="1:14" ht="20.25">
      <c r="A1" s="54"/>
      <c r="E1" s="28" t="s">
        <v>0</v>
      </c>
    </row>
    <row r="2" spans="1:14">
      <c r="A2" s="44"/>
      <c r="B2" s="55"/>
    </row>
    <row r="3" spans="1:14">
      <c r="A3" s="44"/>
    </row>
    <row r="4" spans="1:14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4" ht="18.75">
      <c r="A5" s="8" t="s">
        <v>110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18.75">
      <c r="A6" s="181" t="s">
        <v>2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</row>
    <row r="7" spans="1:14" ht="18.75">
      <c r="A7" s="180" t="s">
        <v>3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4" s="56" customFormat="1" ht="18.75">
      <c r="A8" s="31" t="s">
        <v>4</v>
      </c>
      <c r="B8" s="32" t="s">
        <v>62</v>
      </c>
      <c r="C8" s="32" t="s">
        <v>63</v>
      </c>
      <c r="D8" s="32" t="s">
        <v>64</v>
      </c>
      <c r="E8" s="32" t="s">
        <v>65</v>
      </c>
      <c r="F8" s="32" t="s">
        <v>66</v>
      </c>
      <c r="G8" s="32" t="s">
        <v>67</v>
      </c>
      <c r="H8" s="32" t="s">
        <v>68</v>
      </c>
      <c r="I8" s="32" t="s">
        <v>69</v>
      </c>
      <c r="J8" s="32" t="s">
        <v>70</v>
      </c>
      <c r="K8" s="32" t="s">
        <v>71</v>
      </c>
      <c r="L8" s="32" t="s">
        <v>72</v>
      </c>
      <c r="M8" s="32" t="s">
        <v>73</v>
      </c>
      <c r="N8" s="32" t="s">
        <v>74</v>
      </c>
    </row>
    <row r="9" spans="1:14" s="57" customFormat="1" ht="18.75">
      <c r="A9" s="47" t="s">
        <v>105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4" s="57" customFormat="1" ht="15.75">
      <c r="A10" s="48" t="s">
        <v>75</v>
      </c>
      <c r="B10" s="27">
        <v>16902.408887365113</v>
      </c>
      <c r="C10" s="27">
        <v>14905.480813537</v>
      </c>
      <c r="D10" s="27">
        <v>16210.598099818</v>
      </c>
      <c r="E10" s="27">
        <v>14221.889895466167</v>
      </c>
      <c r="F10" s="27">
        <v>15990.115609459739</v>
      </c>
      <c r="G10" s="27">
        <v>15989.274013320002</v>
      </c>
      <c r="H10" s="27">
        <v>16192.553907344998</v>
      </c>
      <c r="I10" s="27">
        <v>15005.134175626001</v>
      </c>
      <c r="J10" s="27">
        <v>16820.206212207922</v>
      </c>
      <c r="K10" s="27">
        <v>17714.539781822001</v>
      </c>
      <c r="L10" s="27">
        <v>12993.225715430999</v>
      </c>
      <c r="M10" s="27">
        <v>16489.429432625999</v>
      </c>
      <c r="N10" s="36">
        <f>SUM(B10:M10)</f>
        <v>189434.85654402393</v>
      </c>
    </row>
    <row r="11" spans="1:14" ht="15.75">
      <c r="A11" s="49" t="s">
        <v>76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36"/>
    </row>
    <row r="12" spans="1:14" ht="15">
      <c r="A12" s="61" t="s">
        <v>31</v>
      </c>
      <c r="B12" s="27">
        <v>657.23725300000001</v>
      </c>
      <c r="C12" s="27">
        <v>633.10525499999983</v>
      </c>
      <c r="D12" s="27">
        <v>563.68257800000003</v>
      </c>
      <c r="E12" s="27">
        <v>711.41865399999995</v>
      </c>
      <c r="F12" s="27">
        <v>623.68581500000005</v>
      </c>
      <c r="G12" s="27">
        <v>757.96499899999992</v>
      </c>
      <c r="H12" s="27">
        <v>720.80375700000002</v>
      </c>
      <c r="I12" s="27">
        <v>651.21771599999988</v>
      </c>
      <c r="J12" s="27">
        <v>816.43956800000012</v>
      </c>
      <c r="K12" s="27">
        <v>711.41548</v>
      </c>
      <c r="L12" s="27">
        <v>623.04302000000007</v>
      </c>
      <c r="M12" s="27">
        <v>843.38045599999998</v>
      </c>
      <c r="N12" s="36">
        <f t="shared" ref="N12:N20" si="0">SUM(B12:M12)</f>
        <v>8313.3945509999994</v>
      </c>
    </row>
    <row r="13" spans="1:14" ht="15">
      <c r="A13" s="61" t="s">
        <v>32</v>
      </c>
      <c r="B13" s="27">
        <v>0</v>
      </c>
      <c r="C13" s="27">
        <v>0</v>
      </c>
      <c r="D13" s="27">
        <v>60.732511000000002</v>
      </c>
      <c r="E13" s="27">
        <v>143.29968700000001</v>
      </c>
      <c r="F13" s="27">
        <v>50.045629999999996</v>
      </c>
      <c r="G13" s="27">
        <v>20.312917000000002</v>
      </c>
      <c r="H13" s="27">
        <v>37.649577999999998</v>
      </c>
      <c r="I13" s="27">
        <v>15.625337</v>
      </c>
      <c r="J13" s="27">
        <v>0</v>
      </c>
      <c r="K13" s="27">
        <v>0</v>
      </c>
      <c r="L13" s="27">
        <v>0</v>
      </c>
      <c r="M13" s="27">
        <v>44.108732000000003</v>
      </c>
      <c r="N13" s="36">
        <f t="shared" si="0"/>
        <v>371.77439200000003</v>
      </c>
    </row>
    <row r="14" spans="1:14" ht="15">
      <c r="A14" s="61" t="s">
        <v>33</v>
      </c>
      <c r="B14" s="27">
        <v>46.055999999999997</v>
      </c>
      <c r="C14" s="27">
        <v>66.440190000000001</v>
      </c>
      <c r="D14" s="27">
        <v>69.139570000000006</v>
      </c>
      <c r="E14" s="27">
        <v>71.740165000000005</v>
      </c>
      <c r="F14" s="27">
        <v>98.928206000000003</v>
      </c>
      <c r="G14" s="27">
        <v>61.976937</v>
      </c>
      <c r="H14" s="27">
        <v>0</v>
      </c>
      <c r="I14" s="27">
        <v>23.456</v>
      </c>
      <c r="J14" s="27">
        <v>47.067999999999998</v>
      </c>
      <c r="K14" s="27">
        <v>85.665597999999989</v>
      </c>
      <c r="L14" s="27">
        <v>136.66694999999999</v>
      </c>
      <c r="M14" s="27">
        <v>327.12863599999997</v>
      </c>
      <c r="N14" s="36">
        <f t="shared" si="0"/>
        <v>1034.2662519999999</v>
      </c>
    </row>
    <row r="15" spans="1:14" ht="15">
      <c r="A15" s="61" t="s">
        <v>34</v>
      </c>
      <c r="B15" s="27">
        <v>10.481</v>
      </c>
      <c r="C15" s="27">
        <v>5.1959999999999997</v>
      </c>
      <c r="D15" s="27">
        <v>0</v>
      </c>
      <c r="E15" s="27">
        <v>5.4909999999999997</v>
      </c>
      <c r="F15" s="27">
        <v>14.273999999999999</v>
      </c>
      <c r="G15" s="27">
        <v>20.844000000000001</v>
      </c>
      <c r="H15" s="27">
        <v>13.996</v>
      </c>
      <c r="I15" s="27">
        <v>5.2480000000000002</v>
      </c>
      <c r="J15" s="27">
        <v>14.404999999999999</v>
      </c>
      <c r="K15" s="27">
        <v>19.018999999999998</v>
      </c>
      <c r="L15" s="27">
        <v>10.759</v>
      </c>
      <c r="M15" s="27">
        <v>19.917000000000002</v>
      </c>
      <c r="N15" s="36">
        <f t="shared" si="0"/>
        <v>139.63</v>
      </c>
    </row>
    <row r="16" spans="1:14" ht="15">
      <c r="A16" s="61" t="s">
        <v>35</v>
      </c>
      <c r="B16" s="27">
        <v>0</v>
      </c>
      <c r="C16" s="27">
        <v>29.638436000000002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>SUM(B16:M16)</f>
        <v>29.638436000000002</v>
      </c>
    </row>
    <row r="17" spans="1:14" ht="15">
      <c r="A17" s="61" t="s">
        <v>36</v>
      </c>
      <c r="B17" s="27">
        <v>9.6000000000000002E-2</v>
      </c>
      <c r="C17" s="27">
        <v>4.7489999999999997</v>
      </c>
      <c r="D17" s="27">
        <v>2.391</v>
      </c>
      <c r="E17" s="27">
        <v>50.697436000000003</v>
      </c>
      <c r="F17" s="27">
        <v>1.282</v>
      </c>
      <c r="G17" s="27">
        <v>6.2149999999999999</v>
      </c>
      <c r="H17" s="27">
        <v>9.5530000000000008</v>
      </c>
      <c r="I17" s="27">
        <v>8.3019999999999996</v>
      </c>
      <c r="J17" s="27">
        <v>10.423</v>
      </c>
      <c r="K17" s="27">
        <v>2.5790000000000002</v>
      </c>
      <c r="L17" s="27">
        <v>9.7829999999999995</v>
      </c>
      <c r="M17" s="27">
        <v>17.564</v>
      </c>
      <c r="N17" s="36">
        <f t="shared" si="0"/>
        <v>123.63443599999999</v>
      </c>
    </row>
    <row r="18" spans="1:14" ht="15">
      <c r="A18" s="61" t="s">
        <v>37</v>
      </c>
      <c r="B18" s="27">
        <v>273.31200000000001</v>
      </c>
      <c r="C18" s="27">
        <v>364.61700000000002</v>
      </c>
      <c r="D18" s="27">
        <v>111.441</v>
      </c>
      <c r="E18" s="27">
        <v>149.59899999999999</v>
      </c>
      <c r="F18" s="27">
        <v>236.52699999999999</v>
      </c>
      <c r="G18" s="27">
        <v>136.13900000000001</v>
      </c>
      <c r="H18" s="27">
        <v>170.51300000000001</v>
      </c>
      <c r="I18" s="27">
        <v>144.33600000000001</v>
      </c>
      <c r="J18" s="27">
        <v>129.27099999999999</v>
      </c>
      <c r="K18" s="27">
        <v>100.416</v>
      </c>
      <c r="L18" s="27">
        <v>151.49799999999999</v>
      </c>
      <c r="M18" s="27">
        <v>180.44200000000001</v>
      </c>
      <c r="N18" s="36">
        <f>SUM(B18:M18)</f>
        <v>2148.1109999999999</v>
      </c>
    </row>
    <row r="19" spans="1:14" ht="15">
      <c r="A19" s="61" t="s">
        <v>38</v>
      </c>
      <c r="B19" s="27">
        <v>158.941</v>
      </c>
      <c r="C19" s="27">
        <v>123.85599999999999</v>
      </c>
      <c r="D19" s="27">
        <v>125.75</v>
      </c>
      <c r="E19" s="27">
        <v>19.552</v>
      </c>
      <c r="F19" s="27">
        <v>105.768</v>
      </c>
      <c r="G19" s="27">
        <v>76.177000000000007</v>
      </c>
      <c r="H19" s="27">
        <v>11.839</v>
      </c>
      <c r="I19" s="27">
        <v>60.774000000000001</v>
      </c>
      <c r="J19" s="27">
        <v>29.861999999999998</v>
      </c>
      <c r="K19" s="27">
        <v>86.795434999999998</v>
      </c>
      <c r="L19" s="27">
        <v>53.195736000000004</v>
      </c>
      <c r="M19" s="27">
        <v>49.557043999999998</v>
      </c>
      <c r="N19" s="36">
        <f>SUM(B19:M19)</f>
        <v>902.06721500000015</v>
      </c>
    </row>
    <row r="20" spans="1:14" ht="15">
      <c r="A20" s="61" t="s">
        <v>39</v>
      </c>
      <c r="B20" s="27">
        <v>36.113574999999997</v>
      </c>
      <c r="C20" s="27">
        <v>38.777261000000003</v>
      </c>
      <c r="D20" s="27">
        <v>30.937423000000003</v>
      </c>
      <c r="E20" s="27">
        <v>15.965710000000001</v>
      </c>
      <c r="F20" s="27">
        <v>25.638129999999997</v>
      </c>
      <c r="G20" s="27">
        <v>20.555105000000001</v>
      </c>
      <c r="H20" s="27">
        <v>30.188076999999996</v>
      </c>
      <c r="I20" s="27">
        <v>56.092545000000008</v>
      </c>
      <c r="J20" s="27">
        <v>63.660599999999995</v>
      </c>
      <c r="K20" s="27">
        <v>52.104119000000004</v>
      </c>
      <c r="L20" s="27">
        <v>63.214615000000002</v>
      </c>
      <c r="M20" s="27">
        <v>83.754271000000003</v>
      </c>
      <c r="N20" s="36">
        <f t="shared" si="0"/>
        <v>517.00143100000003</v>
      </c>
    </row>
    <row r="21" spans="1:14" ht="18">
      <c r="A21" s="61" t="s">
        <v>106</v>
      </c>
      <c r="B21" s="27">
        <v>422.14200799999981</v>
      </c>
      <c r="C21" s="27">
        <v>491.10430000000031</v>
      </c>
      <c r="D21" s="27">
        <v>662.39882699999998</v>
      </c>
      <c r="E21" s="27">
        <v>627.85777100000018</v>
      </c>
      <c r="F21" s="27">
        <v>645.5319639999999</v>
      </c>
      <c r="G21" s="27">
        <v>866.17711700000018</v>
      </c>
      <c r="H21" s="27">
        <v>502.66676799999993</v>
      </c>
      <c r="I21" s="27">
        <v>659.32733399999972</v>
      </c>
      <c r="J21" s="27">
        <v>783.88038900000038</v>
      </c>
      <c r="K21" s="27">
        <v>634.89174600000001</v>
      </c>
      <c r="L21" s="27">
        <v>772.01413700000012</v>
      </c>
      <c r="M21" s="27">
        <v>653.65148300000021</v>
      </c>
      <c r="N21" s="36">
        <f>SUM(B21:M21)</f>
        <v>7721.643844000002</v>
      </c>
    </row>
    <row r="22" spans="1:14" ht="14.25">
      <c r="A22" s="50" t="s">
        <v>107</v>
      </c>
      <c r="B22" s="53">
        <f t="shared" ref="B22:N22" si="1">SUM(B12:B21)</f>
        <v>1604.3788359999999</v>
      </c>
      <c r="C22" s="53">
        <f t="shared" si="1"/>
        <v>1757.4834420000002</v>
      </c>
      <c r="D22" s="53">
        <f t="shared" si="1"/>
        <v>1626.4729090000001</v>
      </c>
      <c r="E22" s="53">
        <f>SUM(E12:E21)</f>
        <v>1795.621423</v>
      </c>
      <c r="F22" s="53">
        <f t="shared" si="1"/>
        <v>1801.6807450000001</v>
      </c>
      <c r="G22" s="53">
        <f t="shared" si="1"/>
        <v>1966.362075</v>
      </c>
      <c r="H22" s="53">
        <f t="shared" si="1"/>
        <v>1497.2091800000001</v>
      </c>
      <c r="I22" s="53">
        <f t="shared" si="1"/>
        <v>1624.3789319999996</v>
      </c>
      <c r="J22" s="53">
        <f t="shared" si="1"/>
        <v>1895.0095570000003</v>
      </c>
      <c r="K22" s="53">
        <f t="shared" si="1"/>
        <v>1692.8863779999999</v>
      </c>
      <c r="L22" s="53">
        <f t="shared" si="1"/>
        <v>1820.1744580000002</v>
      </c>
      <c r="M22" s="53">
        <f t="shared" si="1"/>
        <v>2219.5036220000002</v>
      </c>
      <c r="N22" s="53">
        <f t="shared" si="1"/>
        <v>21301.161556999999</v>
      </c>
    </row>
    <row r="23" spans="1:14" ht="14.25">
      <c r="A23" s="51" t="s">
        <v>42</v>
      </c>
      <c r="B23" s="53">
        <f t="shared" ref="B23:G23" si="2">+B22+B10</f>
        <v>18506.787723365112</v>
      </c>
      <c r="C23" s="53">
        <f t="shared" si="2"/>
        <v>16662.964255537001</v>
      </c>
      <c r="D23" s="53">
        <f t="shared" si="2"/>
        <v>17837.071008817999</v>
      </c>
      <c r="E23" s="53">
        <f t="shared" si="2"/>
        <v>16017.511318466168</v>
      </c>
      <c r="F23" s="53">
        <f t="shared" si="2"/>
        <v>17791.796354459741</v>
      </c>
      <c r="G23" s="53">
        <f t="shared" si="2"/>
        <v>17955.636088320003</v>
      </c>
      <c r="H23" s="53">
        <f t="shared" ref="H23:N23" si="3">+H10+H22</f>
        <v>17689.763087345</v>
      </c>
      <c r="I23" s="53">
        <f t="shared" si="3"/>
        <v>16629.513107626</v>
      </c>
      <c r="J23" s="53">
        <f t="shared" si="3"/>
        <v>18715.215769207924</v>
      </c>
      <c r="K23" s="53">
        <f t="shared" si="3"/>
        <v>19407.426159822</v>
      </c>
      <c r="L23" s="53">
        <f t="shared" si="3"/>
        <v>14813.400173430999</v>
      </c>
      <c r="M23" s="53">
        <f t="shared" si="3"/>
        <v>18708.933054625999</v>
      </c>
      <c r="N23" s="53">
        <f t="shared" si="3"/>
        <v>210736.01810102392</v>
      </c>
    </row>
    <row r="24" spans="1:14" ht="15">
      <c r="A24" s="52" t="s">
        <v>108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6"/>
    </row>
    <row r="25" spans="1:14" ht="15">
      <c r="A25" s="62" t="s">
        <v>31</v>
      </c>
      <c r="B25" s="27">
        <v>20.614384000000001</v>
      </c>
      <c r="C25" s="27">
        <v>21.052841000000001</v>
      </c>
      <c r="D25" s="27">
        <v>17.284395</v>
      </c>
      <c r="E25" s="27">
        <v>20.018066000000001</v>
      </c>
      <c r="F25" s="27">
        <v>16.065000000000001</v>
      </c>
      <c r="G25" s="27">
        <v>21.293679000000001</v>
      </c>
      <c r="H25" s="27">
        <v>18.408804</v>
      </c>
      <c r="I25" s="27">
        <v>20.020123999999999</v>
      </c>
      <c r="J25" s="27">
        <v>18.886371</v>
      </c>
      <c r="K25" s="27">
        <v>26.156762000000001</v>
      </c>
      <c r="L25" s="27">
        <v>26.055482000000001</v>
      </c>
      <c r="M25" s="27">
        <v>27.690415000000002</v>
      </c>
      <c r="N25" s="36">
        <f>SUM(B25:M25)</f>
        <v>253.54632300000003</v>
      </c>
    </row>
    <row r="26" spans="1:14" ht="18">
      <c r="A26" s="63" t="s">
        <v>100</v>
      </c>
      <c r="B26" s="27">
        <v>1199.785048</v>
      </c>
      <c r="C26" s="27">
        <v>1458.7064540000001</v>
      </c>
      <c r="D26" s="27">
        <v>1403.678594</v>
      </c>
      <c r="E26" s="27">
        <v>1240.7574709999999</v>
      </c>
      <c r="F26" s="27">
        <v>1434.788681</v>
      </c>
      <c r="G26" s="27">
        <v>1276.300084</v>
      </c>
      <c r="H26" s="27">
        <v>1391.054627</v>
      </c>
      <c r="I26" s="27">
        <v>1311.188654</v>
      </c>
      <c r="J26" s="27">
        <v>1666.903063</v>
      </c>
      <c r="K26" s="27">
        <v>1352.180366</v>
      </c>
      <c r="L26" s="27">
        <v>1245.7215110000002</v>
      </c>
      <c r="M26" s="27">
        <v>1066.617123</v>
      </c>
      <c r="N26" s="36">
        <f t="shared" ref="N26:N34" si="4">SUM(B26:M26)</f>
        <v>16047.681675999998</v>
      </c>
    </row>
    <row r="27" spans="1:14" ht="15">
      <c r="A27" s="62" t="s">
        <v>33</v>
      </c>
      <c r="B27" s="27">
        <v>539.72779400000002</v>
      </c>
      <c r="C27" s="27">
        <v>521.54348700000003</v>
      </c>
      <c r="D27" s="27">
        <v>685.07310000000007</v>
      </c>
      <c r="E27" s="27">
        <v>580.95260199999996</v>
      </c>
      <c r="F27" s="27">
        <v>571.59427800000003</v>
      </c>
      <c r="G27" s="27">
        <v>709.258104</v>
      </c>
      <c r="H27" s="27">
        <v>540.02785699999993</v>
      </c>
      <c r="I27" s="27">
        <v>755.60587299999997</v>
      </c>
      <c r="J27" s="27">
        <v>571.79059599999994</v>
      </c>
      <c r="K27" s="27">
        <v>648.69497430000001</v>
      </c>
      <c r="L27" s="27">
        <v>404.38990899999999</v>
      </c>
      <c r="M27" s="27">
        <v>479.73904600000003</v>
      </c>
      <c r="N27" s="36">
        <f t="shared" si="4"/>
        <v>7008.3976202999993</v>
      </c>
    </row>
    <row r="28" spans="1:14" ht="18">
      <c r="A28" s="62" t="s">
        <v>102</v>
      </c>
      <c r="B28" s="27">
        <v>233.97499999999999</v>
      </c>
      <c r="C28" s="27">
        <v>396.92459599999995</v>
      </c>
      <c r="D28" s="27">
        <v>333.03975200000002</v>
      </c>
      <c r="E28" s="27">
        <v>400.72844700000002</v>
      </c>
      <c r="F28" s="27">
        <v>307.24199999999996</v>
      </c>
      <c r="G28" s="27">
        <v>614.03531299999986</v>
      </c>
      <c r="H28" s="27">
        <v>515.63508200000001</v>
      </c>
      <c r="I28" s="27">
        <v>559.02674100000002</v>
      </c>
      <c r="J28" s="27">
        <v>603.01982199999998</v>
      </c>
      <c r="K28" s="27">
        <v>501.76338199999992</v>
      </c>
      <c r="L28" s="27">
        <v>491.95223099999998</v>
      </c>
      <c r="M28" s="27">
        <v>562.65702699999997</v>
      </c>
      <c r="N28" s="36">
        <f t="shared" si="4"/>
        <v>5519.9993930000001</v>
      </c>
    </row>
    <row r="29" spans="1:14" ht="15">
      <c r="A29" s="64" t="s">
        <v>35</v>
      </c>
      <c r="B29" s="27">
        <v>0.87371799999999999</v>
      </c>
      <c r="C29" s="27">
        <v>0.97706099999999996</v>
      </c>
      <c r="D29" s="27">
        <v>0.81265200000000004</v>
      </c>
      <c r="E29" s="27">
        <v>1.2988329999999999</v>
      </c>
      <c r="F29" s="27">
        <v>1.1000000000000001</v>
      </c>
      <c r="G29" s="27">
        <v>1.304</v>
      </c>
      <c r="H29" s="27">
        <v>0.94809399999999999</v>
      </c>
      <c r="I29" s="27">
        <v>0.87058599999999997</v>
      </c>
      <c r="J29" s="27">
        <v>1.1555629999999999</v>
      </c>
      <c r="K29" s="27">
        <v>1.8954040000000001</v>
      </c>
      <c r="L29" s="27">
        <v>2.1294919999999999</v>
      </c>
      <c r="M29" s="27">
        <v>1.7787520000000001</v>
      </c>
      <c r="N29" s="36">
        <f>SUM(B29:M29)</f>
        <v>15.144155000000001</v>
      </c>
    </row>
    <row r="30" spans="1:14" ht="15">
      <c r="A30" s="65" t="s">
        <v>36</v>
      </c>
      <c r="B30" s="27">
        <v>1737.7075360000001</v>
      </c>
      <c r="C30" s="27">
        <v>2005.8831109999999</v>
      </c>
      <c r="D30" s="27">
        <v>2156.3505930000001</v>
      </c>
      <c r="E30" s="27">
        <v>1354.135027</v>
      </c>
      <c r="F30" s="27">
        <v>1869.739973</v>
      </c>
      <c r="G30" s="27">
        <v>2814.2486829999998</v>
      </c>
      <c r="H30" s="27">
        <v>2796.9097490000004</v>
      </c>
      <c r="I30" s="27">
        <v>2627.4649920000002</v>
      </c>
      <c r="J30" s="27">
        <v>2276.7573170000001</v>
      </c>
      <c r="K30" s="27">
        <v>1975.0695619999999</v>
      </c>
      <c r="L30" s="27">
        <v>2130.2714940000005</v>
      </c>
      <c r="M30" s="27">
        <v>1814.72541</v>
      </c>
      <c r="N30" s="36">
        <f>SUM(B30:M30)</f>
        <v>25559.263447000001</v>
      </c>
    </row>
    <row r="31" spans="1:14" ht="15">
      <c r="A31" s="65" t="s">
        <v>46</v>
      </c>
      <c r="B31" s="27">
        <v>0</v>
      </c>
      <c r="C31" s="27">
        <v>6.3905110000000001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36">
        <f t="shared" si="4"/>
        <v>6.3905110000000001</v>
      </c>
    </row>
    <row r="32" spans="1:14" ht="15">
      <c r="A32" s="65" t="s">
        <v>47</v>
      </c>
      <c r="B32" s="27">
        <v>0.49258100000000005</v>
      </c>
      <c r="C32" s="27">
        <v>0.89617999999999998</v>
      </c>
      <c r="D32" s="27">
        <v>0.75181900000000002</v>
      </c>
      <c r="E32" s="27">
        <v>0.51340700000000006</v>
      </c>
      <c r="F32" s="27">
        <v>0.66660999999999992</v>
      </c>
      <c r="G32" s="27">
        <v>0.67199199999999992</v>
      </c>
      <c r="H32" s="27">
        <v>0.64055999999999991</v>
      </c>
      <c r="I32" s="27">
        <v>0.64468900000000007</v>
      </c>
      <c r="J32" s="27">
        <v>0.72436</v>
      </c>
      <c r="K32" s="27">
        <v>3.7475589999999999</v>
      </c>
      <c r="L32" s="27">
        <v>0.63828299999999993</v>
      </c>
      <c r="M32" s="27">
        <v>0.76805900000000005</v>
      </c>
      <c r="N32" s="36">
        <f t="shared" si="4"/>
        <v>11.156098999999998</v>
      </c>
    </row>
    <row r="33" spans="1:14" ht="15">
      <c r="A33" s="65" t="s">
        <v>38</v>
      </c>
      <c r="B33" s="27">
        <v>355.26183999999995</v>
      </c>
      <c r="C33" s="27">
        <v>489.12261499999994</v>
      </c>
      <c r="D33" s="27">
        <v>329.01561499999997</v>
      </c>
      <c r="E33" s="27">
        <v>459.582877</v>
      </c>
      <c r="F33" s="27">
        <v>536.00569400000006</v>
      </c>
      <c r="G33" s="27">
        <v>476.39240400000006</v>
      </c>
      <c r="H33" s="27">
        <v>376.26696900000002</v>
      </c>
      <c r="I33" s="27">
        <v>407.722397</v>
      </c>
      <c r="J33" s="27">
        <v>455.79919500000005</v>
      </c>
      <c r="K33" s="27">
        <v>343.77469600000001</v>
      </c>
      <c r="L33" s="27">
        <v>161.26942499999998</v>
      </c>
      <c r="M33" s="27">
        <v>372.221541</v>
      </c>
      <c r="N33" s="36">
        <f t="shared" si="4"/>
        <v>4762.4352680000011</v>
      </c>
    </row>
    <row r="34" spans="1:14" ht="15">
      <c r="A34" s="65" t="s">
        <v>39</v>
      </c>
      <c r="B34" s="27">
        <v>10.488982</v>
      </c>
      <c r="C34" s="27">
        <v>2.3290000000000002</v>
      </c>
      <c r="D34" s="27">
        <v>12.488904999999999</v>
      </c>
      <c r="E34" s="27">
        <v>9.0619300000000003</v>
      </c>
      <c r="F34" s="27">
        <v>9.213039000000002</v>
      </c>
      <c r="G34" s="27">
        <v>0</v>
      </c>
      <c r="H34" s="27">
        <v>4.6752450000000003</v>
      </c>
      <c r="I34" s="27">
        <v>8.8890010000000004</v>
      </c>
      <c r="J34" s="27">
        <v>8.0560469999999995</v>
      </c>
      <c r="K34" s="27">
        <v>7.4820010000000003</v>
      </c>
      <c r="L34" s="27">
        <v>8.2647320000000004</v>
      </c>
      <c r="M34" s="27">
        <v>13.542127000000001</v>
      </c>
      <c r="N34" s="36">
        <f t="shared" si="4"/>
        <v>94.491008999999991</v>
      </c>
    </row>
    <row r="35" spans="1:14" ht="15">
      <c r="A35" s="65" t="s">
        <v>92</v>
      </c>
      <c r="B35" s="27">
        <v>365.14220999999998</v>
      </c>
      <c r="C35" s="27">
        <v>300.7893039999999</v>
      </c>
      <c r="D35" s="27">
        <v>356.90830999999889</v>
      </c>
      <c r="E35" s="27">
        <v>359.44180000000006</v>
      </c>
      <c r="F35" s="27">
        <v>518.0860219999995</v>
      </c>
      <c r="G35" s="27">
        <v>431.77844300000106</v>
      </c>
      <c r="H35" s="27">
        <v>482.10645999999906</v>
      </c>
      <c r="I35" s="27">
        <v>320.97965100000147</v>
      </c>
      <c r="J35" s="27">
        <v>357.60868300000038</v>
      </c>
      <c r="K35" s="27">
        <v>310.15315199999895</v>
      </c>
      <c r="L35" s="27">
        <v>282.35601199999928</v>
      </c>
      <c r="M35" s="27">
        <v>568.00147800000013</v>
      </c>
      <c r="N35" s="36">
        <f>SUM(B35:M35)</f>
        <v>4653.3515249999982</v>
      </c>
    </row>
    <row r="36" spans="1:14" ht="14.25">
      <c r="A36" s="51" t="s">
        <v>85</v>
      </c>
      <c r="B36" s="53">
        <f t="shared" ref="B36:M36" si="5">SUM(B25:B35)</f>
        <v>4464.0690930000001</v>
      </c>
      <c r="C36" s="53">
        <f t="shared" si="5"/>
        <v>5204.6151599999994</v>
      </c>
      <c r="D36" s="53">
        <f t="shared" si="5"/>
        <v>5295.4037349999999</v>
      </c>
      <c r="E36" s="53">
        <f t="shared" si="5"/>
        <v>4426.4904599999991</v>
      </c>
      <c r="F36" s="53">
        <f t="shared" si="5"/>
        <v>5264.5012970000007</v>
      </c>
      <c r="G36" s="53">
        <f t="shared" si="5"/>
        <v>6345.2827020000004</v>
      </c>
      <c r="H36" s="53">
        <f t="shared" si="5"/>
        <v>6126.6734469999992</v>
      </c>
      <c r="I36" s="53">
        <f t="shared" si="5"/>
        <v>6012.4127080000017</v>
      </c>
      <c r="J36" s="53">
        <f t="shared" si="5"/>
        <v>5960.7010170000012</v>
      </c>
      <c r="K36" s="53">
        <f t="shared" si="5"/>
        <v>5170.9178583000003</v>
      </c>
      <c r="L36" s="53">
        <f t="shared" si="5"/>
        <v>4753.0485710000003</v>
      </c>
      <c r="M36" s="53">
        <f t="shared" si="5"/>
        <v>4907.7409779999998</v>
      </c>
      <c r="N36" s="53">
        <f>SUM(N25:N35)</f>
        <v>63931.857026299993</v>
      </c>
    </row>
    <row r="37" spans="1:14" ht="14.25">
      <c r="A37" s="51" t="s">
        <v>50</v>
      </c>
      <c r="B37" s="53">
        <f t="shared" ref="B37:N37" si="6">+B23-B36</f>
        <v>14042.718630365112</v>
      </c>
      <c r="C37" s="53">
        <f t="shared" si="6"/>
        <v>11458.349095537002</v>
      </c>
      <c r="D37" s="53">
        <f t="shared" si="6"/>
        <v>12541.667273817999</v>
      </c>
      <c r="E37" s="53">
        <f t="shared" si="6"/>
        <v>11591.020858466169</v>
      </c>
      <c r="F37" s="53">
        <f t="shared" si="6"/>
        <v>12527.29505745974</v>
      </c>
      <c r="G37" s="53">
        <f t="shared" si="6"/>
        <v>11610.353386320003</v>
      </c>
      <c r="H37" s="53">
        <f t="shared" si="6"/>
        <v>11563.089640345001</v>
      </c>
      <c r="I37" s="53">
        <f t="shared" si="6"/>
        <v>10617.100399625999</v>
      </c>
      <c r="J37" s="53">
        <f t="shared" si="6"/>
        <v>12754.514752207922</v>
      </c>
      <c r="K37" s="53">
        <f t="shared" si="6"/>
        <v>14236.508301522001</v>
      </c>
      <c r="L37" s="53">
        <f t="shared" si="6"/>
        <v>10060.351602430997</v>
      </c>
      <c r="M37" s="53">
        <f t="shared" si="6"/>
        <v>13801.192076625999</v>
      </c>
      <c r="N37" s="53">
        <f t="shared" si="6"/>
        <v>146804.16107472393</v>
      </c>
    </row>
    <row r="38" spans="1:14">
      <c r="A38" s="185" t="s">
        <v>109</v>
      </c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</row>
    <row r="39" spans="1:14" ht="12" customHeight="1">
      <c r="A39" s="171" t="s">
        <v>52</v>
      </c>
      <c r="B39" s="172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6"/>
    </row>
    <row r="40" spans="1:14" ht="12" customHeight="1">
      <c r="A40" s="163" t="s">
        <v>53</v>
      </c>
      <c r="B40" s="147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6"/>
    </row>
    <row r="41" spans="1:14" ht="12.75">
      <c r="A41" s="164" t="s">
        <v>54</v>
      </c>
      <c r="B41" s="14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"/>
    </row>
    <row r="42" spans="1:14" ht="15">
      <c r="A42" s="164" t="s">
        <v>55</v>
      </c>
      <c r="B42" s="14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6"/>
    </row>
    <row r="43" spans="1:14" ht="15">
      <c r="A43" s="164" t="s">
        <v>56</v>
      </c>
      <c r="B43" s="14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6"/>
    </row>
    <row r="44" spans="1:14" ht="15">
      <c r="A44" s="164" t="s">
        <v>57</v>
      </c>
      <c r="B44" s="14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6"/>
    </row>
    <row r="45" spans="1:14" ht="15">
      <c r="A45" s="164" t="s">
        <v>58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</row>
    <row r="46" spans="1:14" ht="15">
      <c r="A46" s="164" t="s">
        <v>59</v>
      </c>
      <c r="B46" s="14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</row>
    <row r="47" spans="1:14" ht="15">
      <c r="A47" s="164" t="s">
        <v>60</v>
      </c>
      <c r="B47" s="14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6"/>
    </row>
    <row r="53" spans="2:13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</sheetData>
  <mergeCells count="4">
    <mergeCell ref="A6:N6"/>
    <mergeCell ref="A38:N38"/>
    <mergeCell ref="A7:N7"/>
    <mergeCell ref="A39:B3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N49"/>
  <sheetViews>
    <sheetView topLeftCell="A19" zoomScale="70" zoomScaleNormal="70" workbookViewId="0">
      <selection activeCell="A41" sqref="A41:N49"/>
    </sheetView>
  </sheetViews>
  <sheetFormatPr defaultRowHeight="12"/>
  <cols>
    <col min="1" max="1" width="28" style="5" customWidth="1"/>
    <col min="2" max="14" width="14.7109375" style="2" customWidth="1"/>
    <col min="15" max="22" width="9.140625" style="2" customWidth="1"/>
    <col min="23" max="16384" width="9.140625" style="2"/>
  </cols>
  <sheetData>
    <row r="1" spans="1:14" ht="12.7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2.75">
      <c r="A2" s="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0.25">
      <c r="A3" s="7"/>
      <c r="B3" s="23"/>
      <c r="C3" s="23"/>
      <c r="D3" s="23"/>
      <c r="E3" s="28" t="s">
        <v>0</v>
      </c>
      <c r="F3" s="23"/>
      <c r="G3" s="23"/>
      <c r="H3" s="23"/>
      <c r="I3" s="23"/>
      <c r="J3" s="23"/>
      <c r="K3" s="23"/>
      <c r="L3" s="23"/>
      <c r="M3" s="23"/>
      <c r="N3" s="23"/>
    </row>
    <row r="4" spans="1:14" ht="18.75">
      <c r="A4" s="7"/>
      <c r="B4" s="23"/>
      <c r="C4" s="23"/>
      <c r="D4" s="23"/>
      <c r="E4" s="8"/>
      <c r="F4" s="23"/>
      <c r="G4" s="23"/>
      <c r="H4" s="23"/>
      <c r="I4" s="23"/>
      <c r="J4" s="23"/>
      <c r="K4" s="23"/>
      <c r="L4" s="23"/>
      <c r="M4" s="23"/>
      <c r="N4" s="23"/>
    </row>
    <row r="5" spans="1:14" ht="22.5" customHeight="1"/>
    <row r="6" spans="1:14" s="3" customFormat="1" ht="18.75">
      <c r="A6" s="45" t="s">
        <v>111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s="1" customFormat="1" ht="18.75">
      <c r="A7" s="181" t="s">
        <v>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</row>
    <row r="8" spans="1:14" s="1" customFormat="1" ht="18.75">
      <c r="A8" s="180" t="s">
        <v>3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</row>
    <row r="9" spans="1:14" ht="18.75">
      <c r="A9" s="68" t="s">
        <v>4</v>
      </c>
      <c r="B9" s="69" t="s">
        <v>62</v>
      </c>
      <c r="C9" s="69" t="s">
        <v>63</v>
      </c>
      <c r="D9" s="69" t="s">
        <v>64</v>
      </c>
      <c r="E9" s="69" t="s">
        <v>65</v>
      </c>
      <c r="F9" s="69" t="s">
        <v>66</v>
      </c>
      <c r="G9" s="69" t="s">
        <v>67</v>
      </c>
      <c r="H9" s="69" t="s">
        <v>68</v>
      </c>
      <c r="I9" s="69" t="s">
        <v>69</v>
      </c>
      <c r="J9" s="69" t="s">
        <v>70</v>
      </c>
      <c r="K9" s="69" t="s">
        <v>71</v>
      </c>
      <c r="L9" s="69" t="s">
        <v>72</v>
      </c>
      <c r="M9" s="69" t="s">
        <v>73</v>
      </c>
      <c r="N9" s="69" t="s">
        <v>74</v>
      </c>
    </row>
    <row r="10" spans="1:14" ht="15.75">
      <c r="A10" s="47" t="s">
        <v>112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>
      <c r="A11" s="48" t="s">
        <v>75</v>
      </c>
      <c r="B11" s="27">
        <v>16408.189321125003</v>
      </c>
      <c r="C11" s="27">
        <v>17180.707063651</v>
      </c>
      <c r="D11" s="27">
        <v>14309.989961932999</v>
      </c>
      <c r="E11" s="27">
        <v>16352.810682236999</v>
      </c>
      <c r="F11" s="27">
        <v>17572.946994470003</v>
      </c>
      <c r="G11" s="27">
        <v>15081.777216514</v>
      </c>
      <c r="H11" s="27">
        <v>15361.249192754</v>
      </c>
      <c r="I11" s="27">
        <v>14614.359237193001</v>
      </c>
      <c r="J11" s="27">
        <v>15821.725862716001</v>
      </c>
      <c r="K11" s="27">
        <v>15503.431621505</v>
      </c>
      <c r="L11" s="27">
        <v>16515.090577927</v>
      </c>
      <c r="M11" s="27">
        <v>14515.924051350001</v>
      </c>
      <c r="N11" s="36">
        <f>SUM(B11:M11)</f>
        <v>189238.20178337503</v>
      </c>
    </row>
    <row r="12" spans="1:14" ht="15.75">
      <c r="A12" s="49" t="s">
        <v>76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6"/>
    </row>
    <row r="13" spans="1:14" ht="15">
      <c r="A13" s="43" t="s">
        <v>31</v>
      </c>
      <c r="B13" s="27">
        <v>519.86430200000007</v>
      </c>
      <c r="C13" s="27">
        <v>600.84057300000006</v>
      </c>
      <c r="D13" s="27">
        <v>345.34082699999999</v>
      </c>
      <c r="E13" s="27">
        <v>400.02643700000004</v>
      </c>
      <c r="F13" s="27">
        <v>553.134861</v>
      </c>
      <c r="G13" s="27">
        <v>572.65247599999998</v>
      </c>
      <c r="H13" s="27">
        <v>642.54842299999996</v>
      </c>
      <c r="I13" s="27">
        <v>352.48770300000007</v>
      </c>
      <c r="J13" s="27">
        <v>665.93600700000002</v>
      </c>
      <c r="K13" s="27">
        <v>712.60146799999995</v>
      </c>
      <c r="L13" s="27">
        <v>650.87060300000007</v>
      </c>
      <c r="M13" s="27">
        <v>551.10994800000003</v>
      </c>
      <c r="N13" s="36">
        <f t="shared" ref="N13:N21" si="0">SUM(B13:M13)</f>
        <v>6567.4136280000012</v>
      </c>
    </row>
    <row r="14" spans="1:14" ht="15">
      <c r="A14" s="43" t="s">
        <v>32</v>
      </c>
      <c r="B14" s="27">
        <v>0</v>
      </c>
      <c r="C14" s="27">
        <v>15.489953</v>
      </c>
      <c r="D14" s="27">
        <v>114.68573799999999</v>
      </c>
      <c r="E14" s="27">
        <v>76.154048000000003</v>
      </c>
      <c r="F14" s="27">
        <v>0</v>
      </c>
      <c r="G14" s="27">
        <v>0</v>
      </c>
      <c r="H14" s="27">
        <v>28.990000000000002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36">
        <f t="shared" si="0"/>
        <v>235.31973899999997</v>
      </c>
    </row>
    <row r="15" spans="1:14" ht="15">
      <c r="A15" s="43" t="s">
        <v>33</v>
      </c>
      <c r="B15" s="27">
        <v>65.795006999999998</v>
      </c>
      <c r="C15" s="27">
        <v>65.805999999999997</v>
      </c>
      <c r="D15" s="27">
        <v>124.67925700000001</v>
      </c>
      <c r="E15" s="27">
        <v>95.294492999999989</v>
      </c>
      <c r="F15" s="27">
        <v>100.479</v>
      </c>
      <c r="G15" s="27">
        <v>155.83362199999999</v>
      </c>
      <c r="H15" s="27">
        <v>73.129000000000005</v>
      </c>
      <c r="I15" s="27">
        <v>108.10899999999999</v>
      </c>
      <c r="J15" s="27">
        <v>92.65</v>
      </c>
      <c r="K15" s="27">
        <v>65.510999999999996</v>
      </c>
      <c r="L15" s="27">
        <v>56.381</v>
      </c>
      <c r="M15" s="27">
        <v>16.555</v>
      </c>
      <c r="N15" s="36">
        <f t="shared" si="0"/>
        <v>1020.2223789999999</v>
      </c>
    </row>
    <row r="16" spans="1:14" ht="15">
      <c r="A16" s="43" t="s">
        <v>34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 t="shared" si="0"/>
        <v>0</v>
      </c>
    </row>
    <row r="17" spans="1:14" ht="15">
      <c r="A17" s="43" t="s">
        <v>35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36">
        <f>SUM(B17:M17)</f>
        <v>0</v>
      </c>
    </row>
    <row r="18" spans="1:14" ht="15">
      <c r="A18" s="43" t="s">
        <v>36</v>
      </c>
      <c r="B18" s="27">
        <v>5.6559999999999997</v>
      </c>
      <c r="C18" s="27">
        <v>16.670999999999999</v>
      </c>
      <c r="D18" s="27">
        <v>0.28299999999999997</v>
      </c>
      <c r="E18" s="27">
        <v>0.94199999999999995</v>
      </c>
      <c r="F18" s="27">
        <v>3.2530000000000001</v>
      </c>
      <c r="G18" s="27">
        <v>0.61099999999999999</v>
      </c>
      <c r="H18" s="27">
        <v>3.0590000000000002</v>
      </c>
      <c r="I18" s="27">
        <v>28.757999999999999</v>
      </c>
      <c r="J18" s="27">
        <v>3.617</v>
      </c>
      <c r="K18" s="27">
        <v>1.7789999999999999</v>
      </c>
      <c r="L18" s="27">
        <v>7.3230000000000004</v>
      </c>
      <c r="M18" s="27">
        <v>4.6959999999999997</v>
      </c>
      <c r="N18" s="36">
        <f t="shared" si="0"/>
        <v>76.647999999999996</v>
      </c>
    </row>
    <row r="19" spans="1:14" ht="15">
      <c r="A19" s="43" t="s">
        <v>37</v>
      </c>
      <c r="B19" s="27">
        <v>146.61820999999998</v>
      </c>
      <c r="C19" s="27">
        <v>212.34200000000001</v>
      </c>
      <c r="D19" s="27">
        <v>139.662385</v>
      </c>
      <c r="E19" s="27">
        <v>185.477</v>
      </c>
      <c r="F19" s="27">
        <v>150.75800000000001</v>
      </c>
      <c r="G19" s="27">
        <v>103.467</v>
      </c>
      <c r="H19" s="27">
        <v>188.22800000000001</v>
      </c>
      <c r="I19" s="27">
        <v>120.501</v>
      </c>
      <c r="J19" s="27">
        <v>229.779</v>
      </c>
      <c r="K19" s="27">
        <v>269.18599999999998</v>
      </c>
      <c r="L19" s="27">
        <v>186.41800000000001</v>
      </c>
      <c r="M19" s="27">
        <v>157.58376000000001</v>
      </c>
      <c r="N19" s="36">
        <f>SUM(B19:M19)</f>
        <v>2090.0203549999997</v>
      </c>
    </row>
    <row r="20" spans="1:14" ht="15">
      <c r="A20" s="43" t="s">
        <v>38</v>
      </c>
      <c r="B20" s="27">
        <v>107.577</v>
      </c>
      <c r="C20" s="27">
        <v>59.683</v>
      </c>
      <c r="D20" s="27">
        <v>48.097999999999999</v>
      </c>
      <c r="E20" s="27">
        <v>181.65</v>
      </c>
      <c r="F20" s="27">
        <v>147.357</v>
      </c>
      <c r="G20" s="27">
        <v>120.51900000000001</v>
      </c>
      <c r="H20" s="27">
        <v>168.29500000000002</v>
      </c>
      <c r="I20" s="27">
        <v>40.445</v>
      </c>
      <c r="J20" s="27">
        <v>121.61820900000001</v>
      </c>
      <c r="K20" s="27">
        <v>65.77600799999999</v>
      </c>
      <c r="L20" s="27">
        <v>95.828261000000111</v>
      </c>
      <c r="M20" s="27">
        <v>174.63875200000001</v>
      </c>
      <c r="N20" s="36">
        <f>SUM(B20:M20)</f>
        <v>1331.4852300000002</v>
      </c>
    </row>
    <row r="21" spans="1:14" ht="15">
      <c r="A21" s="43" t="s">
        <v>39</v>
      </c>
      <c r="B21" s="27">
        <v>24.722999999999999</v>
      </c>
      <c r="C21" s="27">
        <v>31.516999999999999</v>
      </c>
      <c r="D21" s="27">
        <v>7.024</v>
      </c>
      <c r="E21" s="27">
        <v>7.0093119999999995</v>
      </c>
      <c r="F21" s="27">
        <v>1.5583279999999999</v>
      </c>
      <c r="G21" s="27">
        <v>4.5564770000000001</v>
      </c>
      <c r="H21" s="27">
        <v>11.042999999999999</v>
      </c>
      <c r="I21" s="27">
        <v>20.991</v>
      </c>
      <c r="J21" s="27">
        <v>22.296205999999998</v>
      </c>
      <c r="K21" s="27">
        <v>20.332000000000001</v>
      </c>
      <c r="L21" s="27">
        <v>62.647910000000003</v>
      </c>
      <c r="M21" s="27">
        <v>32.223216999999998</v>
      </c>
      <c r="N21" s="36">
        <f t="shared" si="0"/>
        <v>245.92144999999999</v>
      </c>
    </row>
    <row r="22" spans="1:14" ht="18">
      <c r="A22" s="43" t="s">
        <v>106</v>
      </c>
      <c r="B22" s="27">
        <v>312.04107599999986</v>
      </c>
      <c r="C22" s="27">
        <v>467.45656699999995</v>
      </c>
      <c r="D22" s="27">
        <v>262.16508700000009</v>
      </c>
      <c r="E22" s="27">
        <v>470.29302900000005</v>
      </c>
      <c r="F22" s="27">
        <v>441.34237800000005</v>
      </c>
      <c r="G22" s="27">
        <v>589.38927699999999</v>
      </c>
      <c r="H22" s="27">
        <v>470.51129700000001</v>
      </c>
      <c r="I22" s="27">
        <v>413.94994099999985</v>
      </c>
      <c r="J22" s="27">
        <v>271.96157299999982</v>
      </c>
      <c r="K22" s="27">
        <v>519.4029029999997</v>
      </c>
      <c r="L22" s="27">
        <v>435.67113900000004</v>
      </c>
      <c r="M22" s="27">
        <v>475.78963999999996</v>
      </c>
      <c r="N22" s="36">
        <f>SUM(B22:M22)</f>
        <v>5129.9739069999987</v>
      </c>
    </row>
    <row r="23" spans="1:14" ht="14.25">
      <c r="A23" s="70" t="s">
        <v>107</v>
      </c>
      <c r="B23" s="72">
        <f>SUM(B13:B22)</f>
        <v>1182.2745949999999</v>
      </c>
      <c r="C23" s="72">
        <f t="shared" ref="C23:M23" si="1">SUM(C13:C22)</f>
        <v>1469.8060930000001</v>
      </c>
      <c r="D23" s="72">
        <f t="shared" si="1"/>
        <v>1041.938294</v>
      </c>
      <c r="E23" s="72">
        <f>SUM(E13:E22)</f>
        <v>1416.846319</v>
      </c>
      <c r="F23" s="72">
        <f t="shared" si="1"/>
        <v>1397.8825670000001</v>
      </c>
      <c r="G23" s="72">
        <f t="shared" si="1"/>
        <v>1547.0288519999999</v>
      </c>
      <c r="H23" s="72">
        <f t="shared" si="1"/>
        <v>1585.8037199999999</v>
      </c>
      <c r="I23" s="72">
        <f t="shared" si="1"/>
        <v>1085.241644</v>
      </c>
      <c r="J23" s="72">
        <f t="shared" si="1"/>
        <v>1407.8579949999998</v>
      </c>
      <c r="K23" s="72">
        <f t="shared" si="1"/>
        <v>1654.5883789999998</v>
      </c>
      <c r="L23" s="72">
        <f t="shared" si="1"/>
        <v>1495.1399130000002</v>
      </c>
      <c r="M23" s="72">
        <f t="shared" si="1"/>
        <v>1412.596317</v>
      </c>
      <c r="N23" s="72">
        <f>SUM(N13:N22)</f>
        <v>16697.004688000001</v>
      </c>
    </row>
    <row r="24" spans="1:14" ht="14.25">
      <c r="A24" s="71" t="s">
        <v>42</v>
      </c>
      <c r="B24" s="72">
        <f t="shared" ref="B24:G24" si="2">+B23+B11</f>
        <v>17590.463916125002</v>
      </c>
      <c r="C24" s="72">
        <f t="shared" si="2"/>
        <v>18650.513156650999</v>
      </c>
      <c r="D24" s="72">
        <f t="shared" si="2"/>
        <v>15351.928255932999</v>
      </c>
      <c r="E24" s="72">
        <f t="shared" si="2"/>
        <v>17769.657001236999</v>
      </c>
      <c r="F24" s="72">
        <f t="shared" si="2"/>
        <v>18970.829561470004</v>
      </c>
      <c r="G24" s="72">
        <f t="shared" si="2"/>
        <v>16628.806068514001</v>
      </c>
      <c r="H24" s="72">
        <f t="shared" ref="H24:N24" si="3">+H11+H23</f>
        <v>16947.052912753999</v>
      </c>
      <c r="I24" s="72">
        <f t="shared" si="3"/>
        <v>15699.600881193001</v>
      </c>
      <c r="J24" s="72">
        <f t="shared" si="3"/>
        <v>17229.583857715999</v>
      </c>
      <c r="K24" s="72">
        <f t="shared" si="3"/>
        <v>17158.020000504999</v>
      </c>
      <c r="L24" s="72">
        <f t="shared" si="3"/>
        <v>18010.230490926999</v>
      </c>
      <c r="M24" s="72">
        <f t="shared" si="3"/>
        <v>15928.52036835</v>
      </c>
      <c r="N24" s="72">
        <f t="shared" si="3"/>
        <v>205935.20647137502</v>
      </c>
    </row>
    <row r="25" spans="1:14" ht="15">
      <c r="A25" s="52" t="s">
        <v>108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6"/>
    </row>
    <row r="26" spans="1:14" ht="15">
      <c r="A26" s="24" t="s">
        <v>31</v>
      </c>
      <c r="B26" s="27">
        <v>18.963719999999999</v>
      </c>
      <c r="C26" s="27">
        <v>17.181370000000001</v>
      </c>
      <c r="D26" s="27">
        <v>17.238900000000001</v>
      </c>
      <c r="E26" s="27">
        <v>18.252970000000001</v>
      </c>
      <c r="F26" s="27">
        <v>20.52525</v>
      </c>
      <c r="G26" s="27">
        <v>18.078669999999999</v>
      </c>
      <c r="H26" s="27">
        <v>14.71848</v>
      </c>
      <c r="I26" s="27">
        <v>16.771630000000002</v>
      </c>
      <c r="J26" s="27">
        <v>19.77515</v>
      </c>
      <c r="K26" s="27">
        <v>23.243509999999997</v>
      </c>
      <c r="L26" s="27">
        <v>20.967917</v>
      </c>
      <c r="M26" s="27">
        <v>21.629797</v>
      </c>
      <c r="N26" s="36">
        <f>SUM(B26:M26)</f>
        <v>227.347364</v>
      </c>
    </row>
    <row r="27" spans="1:14" ht="18">
      <c r="A27" s="25" t="s">
        <v>100</v>
      </c>
      <c r="B27" s="27">
        <v>1211.0251480000002</v>
      </c>
      <c r="C27" s="27">
        <v>1402.7396119999999</v>
      </c>
      <c r="D27" s="27">
        <v>1489.1426160000001</v>
      </c>
      <c r="E27" s="27">
        <v>1241.930861</v>
      </c>
      <c r="F27" s="27">
        <v>1376.789581</v>
      </c>
      <c r="G27" s="27">
        <v>1305.2761488000001</v>
      </c>
      <c r="H27" s="27">
        <v>1222.1375829999999</v>
      </c>
      <c r="I27" s="27">
        <v>1137.56287</v>
      </c>
      <c r="J27" s="27">
        <v>1301.3666800000001</v>
      </c>
      <c r="K27" s="27">
        <v>1013.4105479999999</v>
      </c>
      <c r="L27" s="27">
        <v>1009.2773890000001</v>
      </c>
      <c r="M27" s="27">
        <v>1535.9844540000001</v>
      </c>
      <c r="N27" s="36">
        <f t="shared" ref="N27:N35" si="4">SUM(B27:M27)</f>
        <v>15246.643490800001</v>
      </c>
    </row>
    <row r="28" spans="1:14" ht="15">
      <c r="A28" s="24" t="s">
        <v>33</v>
      </c>
      <c r="B28" s="27">
        <v>623.18105200000002</v>
      </c>
      <c r="C28" s="27">
        <v>738.81124</v>
      </c>
      <c r="D28" s="27">
        <v>676.402961</v>
      </c>
      <c r="E28" s="27">
        <v>763.08759799999996</v>
      </c>
      <c r="F28" s="27">
        <v>831.61638200000004</v>
      </c>
      <c r="G28" s="27">
        <v>679.39106400000014</v>
      </c>
      <c r="H28" s="27">
        <v>794.47050899999999</v>
      </c>
      <c r="I28" s="27">
        <v>586.334968</v>
      </c>
      <c r="J28" s="27">
        <v>707.38982299999998</v>
      </c>
      <c r="K28" s="27">
        <v>625.05467400000009</v>
      </c>
      <c r="L28" s="27">
        <v>614.27539999999999</v>
      </c>
      <c r="M28" s="27">
        <v>681.97441400000002</v>
      </c>
      <c r="N28" s="36">
        <f t="shared" si="4"/>
        <v>8321.9900849999995</v>
      </c>
    </row>
    <row r="29" spans="1:14" ht="18">
      <c r="A29" s="24" t="s">
        <v>102</v>
      </c>
      <c r="B29" s="27">
        <v>551.08324800000003</v>
      </c>
      <c r="C29" s="27">
        <v>541.973522</v>
      </c>
      <c r="D29" s="27">
        <v>336.47772700000002</v>
      </c>
      <c r="E29" s="27">
        <v>414.828621</v>
      </c>
      <c r="F29" s="27">
        <v>439.66689400000001</v>
      </c>
      <c r="G29" s="27">
        <v>559.39248700000007</v>
      </c>
      <c r="H29" s="27">
        <v>536.17524800000001</v>
      </c>
      <c r="I29" s="27">
        <v>524.78771000000006</v>
      </c>
      <c r="J29" s="27">
        <v>504.23561199999995</v>
      </c>
      <c r="K29" s="27">
        <v>379.54405999999994</v>
      </c>
      <c r="L29" s="27">
        <v>453.84509199999991</v>
      </c>
      <c r="M29" s="27">
        <v>502.50264900000002</v>
      </c>
      <c r="N29" s="36">
        <f t="shared" si="4"/>
        <v>5744.5128700000005</v>
      </c>
    </row>
    <row r="30" spans="1:14" ht="15">
      <c r="A30" s="26" t="s">
        <v>35</v>
      </c>
      <c r="B30" s="27">
        <v>1.034996</v>
      </c>
      <c r="C30" s="27">
        <v>1.2315039999999999</v>
      </c>
      <c r="D30" s="27">
        <v>1.2487280000000001</v>
      </c>
      <c r="E30" s="27">
        <v>1.3371959999999998</v>
      </c>
      <c r="F30" s="27">
        <v>1.01722</v>
      </c>
      <c r="G30" s="27">
        <v>1.0960620000000001</v>
      </c>
      <c r="H30" s="27">
        <v>1.3231030000000001</v>
      </c>
      <c r="I30" s="27">
        <v>0.78446700000000003</v>
      </c>
      <c r="J30" s="27">
        <v>1.329367</v>
      </c>
      <c r="K30" s="27">
        <v>2.0582479999999999</v>
      </c>
      <c r="L30" s="27">
        <v>1.7521329999999999</v>
      </c>
      <c r="M30" s="27">
        <v>1.0326469999999999</v>
      </c>
      <c r="N30" s="36">
        <f>SUM(B30:M30)</f>
        <v>15.245670999999998</v>
      </c>
    </row>
    <row r="31" spans="1:14" ht="15">
      <c r="A31" s="27" t="s">
        <v>36</v>
      </c>
      <c r="B31" s="27">
        <v>1620.6934370000001</v>
      </c>
      <c r="C31" s="27">
        <v>1812.84915</v>
      </c>
      <c r="D31" s="27">
        <v>1813.4510799999998</v>
      </c>
      <c r="E31" s="27">
        <v>2357.6037210000004</v>
      </c>
      <c r="F31" s="27">
        <v>2410.0873980000001</v>
      </c>
      <c r="G31" s="27">
        <v>3370.8281729999994</v>
      </c>
      <c r="H31" s="27">
        <v>2357.4891379999999</v>
      </c>
      <c r="I31" s="27">
        <v>2028.2762340000002</v>
      </c>
      <c r="J31" s="27">
        <v>2580.4258579999996</v>
      </c>
      <c r="K31" s="27">
        <v>1562.4526060000001</v>
      </c>
      <c r="L31" s="27">
        <v>2056.1394359999999</v>
      </c>
      <c r="M31" s="27">
        <v>2498.4261860000001</v>
      </c>
      <c r="N31" s="36">
        <f>SUM(B31:M31)</f>
        <v>26468.722417000001</v>
      </c>
    </row>
    <row r="32" spans="1:14" ht="15">
      <c r="A32" s="27" t="s">
        <v>46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7.9</v>
      </c>
      <c r="I32" s="27">
        <v>7.5</v>
      </c>
      <c r="J32" s="27">
        <v>6.7</v>
      </c>
      <c r="K32" s="27">
        <v>7.7</v>
      </c>
      <c r="L32" s="27">
        <v>0</v>
      </c>
      <c r="M32" s="27">
        <v>0</v>
      </c>
      <c r="N32" s="36">
        <f t="shared" si="4"/>
        <v>29.8</v>
      </c>
    </row>
    <row r="33" spans="1:14" ht="15">
      <c r="A33" s="27" t="s">
        <v>47</v>
      </c>
      <c r="B33" s="27">
        <v>3.5242619999999998</v>
      </c>
      <c r="C33" s="27">
        <v>0.43412600000000001</v>
      </c>
      <c r="D33" s="27">
        <v>6.6816209999999998</v>
      </c>
      <c r="E33" s="27">
        <v>0.81278099999999998</v>
      </c>
      <c r="F33" s="27">
        <v>0.73649400000000009</v>
      </c>
      <c r="G33" s="27">
        <v>0.76088</v>
      </c>
      <c r="H33" s="27">
        <v>0.52942800000000001</v>
      </c>
      <c r="I33" s="27">
        <v>0.54326300000000005</v>
      </c>
      <c r="J33" s="27">
        <v>0.51307000000000003</v>
      </c>
      <c r="K33" s="27">
        <v>0.43051899999999999</v>
      </c>
      <c r="L33" s="27">
        <v>0.73858799999999991</v>
      </c>
      <c r="M33" s="27">
        <v>4.5064919999999997</v>
      </c>
      <c r="N33" s="36">
        <f t="shared" si="4"/>
        <v>20.211523999999997</v>
      </c>
    </row>
    <row r="34" spans="1:14" ht="15">
      <c r="A34" s="27" t="s">
        <v>38</v>
      </c>
      <c r="B34" s="27">
        <v>495.06272700000005</v>
      </c>
      <c r="C34" s="27">
        <v>419.32410199999998</v>
      </c>
      <c r="D34" s="27">
        <v>551.27067999999997</v>
      </c>
      <c r="E34" s="27">
        <v>560.31986000000006</v>
      </c>
      <c r="F34" s="27">
        <v>752.32161499999995</v>
      </c>
      <c r="G34" s="27">
        <v>570.41111199999989</v>
      </c>
      <c r="H34" s="27">
        <v>576.99691000000007</v>
      </c>
      <c r="I34" s="27">
        <v>497.65207400000003</v>
      </c>
      <c r="J34" s="27">
        <v>433.92224500000003</v>
      </c>
      <c r="K34" s="27">
        <v>287.65865000000002</v>
      </c>
      <c r="L34" s="27">
        <v>515.24744999999996</v>
      </c>
      <c r="M34" s="27">
        <v>499.09664900000001</v>
      </c>
      <c r="N34" s="36">
        <f t="shared" si="4"/>
        <v>6159.2840739999992</v>
      </c>
    </row>
    <row r="35" spans="1:14" ht="15">
      <c r="A35" s="27" t="s">
        <v>39</v>
      </c>
      <c r="B35" s="27">
        <v>5.1028310000000001</v>
      </c>
      <c r="C35" s="27">
        <v>5.5908429999999996</v>
      </c>
      <c r="D35" s="27">
        <v>5.3058639999999997</v>
      </c>
      <c r="E35" s="27">
        <v>16.210073999999999</v>
      </c>
      <c r="F35" s="27">
        <v>14.386615000000001</v>
      </c>
      <c r="G35" s="27">
        <v>8.9851259999999993</v>
      </c>
      <c r="H35" s="27">
        <v>11.888418</v>
      </c>
      <c r="I35" s="27">
        <v>10.303357</v>
      </c>
      <c r="J35" s="27">
        <v>8.5578609999999991</v>
      </c>
      <c r="K35" s="27">
        <v>3.8558870000000001</v>
      </c>
      <c r="L35" s="27">
        <v>4.3415140000000001</v>
      </c>
      <c r="M35" s="27">
        <v>0.34899999999999998</v>
      </c>
      <c r="N35" s="36">
        <f t="shared" si="4"/>
        <v>94.877390000000005</v>
      </c>
    </row>
    <row r="36" spans="1:14" ht="15">
      <c r="A36" s="27" t="s">
        <v>92</v>
      </c>
      <c r="B36" s="27">
        <v>400.26704400000108</v>
      </c>
      <c r="C36" s="27">
        <v>524.83415100000002</v>
      </c>
      <c r="D36" s="27">
        <v>365.11150300000281</v>
      </c>
      <c r="E36" s="27">
        <v>342.00009899999895</v>
      </c>
      <c r="F36" s="27">
        <v>599.35154800000055</v>
      </c>
      <c r="G36" s="27">
        <v>600.54097999999976</v>
      </c>
      <c r="H36" s="27">
        <v>602.64496799999961</v>
      </c>
      <c r="I36" s="27">
        <v>565.49332500000128</v>
      </c>
      <c r="J36" s="27">
        <v>625.72910499999944</v>
      </c>
      <c r="K36" s="27">
        <v>200.25161000000026</v>
      </c>
      <c r="L36" s="27">
        <v>340.30257799999799</v>
      </c>
      <c r="M36" s="27">
        <v>368.85290299999997</v>
      </c>
      <c r="N36" s="36">
        <f>SUM(B36:M36)</f>
        <v>5535.3798140000017</v>
      </c>
    </row>
    <row r="37" spans="1:14" ht="12" customHeight="1">
      <c r="A37" s="71" t="s">
        <v>85</v>
      </c>
      <c r="B37" s="72">
        <f t="shared" ref="B37:M37" si="5">SUM(B26:B36)</f>
        <v>4929.938465000002</v>
      </c>
      <c r="C37" s="72">
        <f t="shared" si="5"/>
        <v>5464.9696199999998</v>
      </c>
      <c r="D37" s="72">
        <f t="shared" si="5"/>
        <v>5262.3316800000021</v>
      </c>
      <c r="E37" s="72">
        <f t="shared" si="5"/>
        <v>5716.3837809999995</v>
      </c>
      <c r="F37" s="72">
        <f t="shared" si="5"/>
        <v>6446.4989970000006</v>
      </c>
      <c r="G37" s="72">
        <f t="shared" si="5"/>
        <v>7114.7607027999984</v>
      </c>
      <c r="H37" s="72">
        <f t="shared" si="5"/>
        <v>6126.2737849999985</v>
      </c>
      <c r="I37" s="72">
        <f t="shared" si="5"/>
        <v>5376.0098980000002</v>
      </c>
      <c r="J37" s="72">
        <f t="shared" si="5"/>
        <v>6189.9447709999986</v>
      </c>
      <c r="K37" s="72">
        <f t="shared" si="5"/>
        <v>4105.660312</v>
      </c>
      <c r="L37" s="72">
        <f t="shared" si="5"/>
        <v>5016.8874969999979</v>
      </c>
      <c r="M37" s="72">
        <f t="shared" si="5"/>
        <v>6114.3551910000006</v>
      </c>
      <c r="N37" s="72">
        <f>SUM(N26:N36)</f>
        <v>67864.014699800013</v>
      </c>
    </row>
    <row r="38" spans="1:14" ht="14.25">
      <c r="A38" s="71" t="s">
        <v>50</v>
      </c>
      <c r="B38" s="72">
        <f t="shared" ref="B38:N38" si="6">+B24-B37</f>
        <v>12660.525451124999</v>
      </c>
      <c r="C38" s="72">
        <f t="shared" si="6"/>
        <v>13185.543536650999</v>
      </c>
      <c r="D38" s="72">
        <f t="shared" si="6"/>
        <v>10089.596575932996</v>
      </c>
      <c r="E38" s="72">
        <f t="shared" si="6"/>
        <v>12053.273220236999</v>
      </c>
      <c r="F38" s="72">
        <f t="shared" si="6"/>
        <v>12524.330564470003</v>
      </c>
      <c r="G38" s="72">
        <f t="shared" si="6"/>
        <v>9514.0453657140024</v>
      </c>
      <c r="H38" s="72">
        <f t="shared" si="6"/>
        <v>10820.779127754002</v>
      </c>
      <c r="I38" s="72">
        <f t="shared" si="6"/>
        <v>10323.590983193</v>
      </c>
      <c r="J38" s="72">
        <f t="shared" si="6"/>
        <v>11039.639086716001</v>
      </c>
      <c r="K38" s="72">
        <f t="shared" si="6"/>
        <v>13052.359688504999</v>
      </c>
      <c r="L38" s="72">
        <f t="shared" si="6"/>
        <v>12993.342993927001</v>
      </c>
      <c r="M38" s="72">
        <f t="shared" si="6"/>
        <v>9814.1651773499998</v>
      </c>
      <c r="N38" s="72">
        <f t="shared" si="6"/>
        <v>138071.19177157502</v>
      </c>
    </row>
    <row r="39" spans="1:14" ht="12.75">
      <c r="A39" s="186" t="s">
        <v>109</v>
      </c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8"/>
    </row>
    <row r="40" spans="1:14" ht="12.75" customHeight="1">
      <c r="A40" s="189" t="s">
        <v>52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</row>
    <row r="41" spans="1:14" ht="12.75">
      <c r="A41" s="171" t="s">
        <v>52</v>
      </c>
      <c r="B41" s="172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6"/>
    </row>
    <row r="42" spans="1:14" ht="13.5">
      <c r="A42" s="163" t="s">
        <v>53</v>
      </c>
      <c r="B42" s="147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6"/>
    </row>
    <row r="43" spans="1:14" ht="12.75">
      <c r="A43" s="164" t="s">
        <v>54</v>
      </c>
      <c r="B43" s="147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6"/>
    </row>
    <row r="44" spans="1:14" ht="15">
      <c r="A44" s="164" t="s">
        <v>55</v>
      </c>
      <c r="B44" s="14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6"/>
    </row>
    <row r="45" spans="1:14" ht="15">
      <c r="A45" s="164" t="s">
        <v>56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</row>
    <row r="46" spans="1:14" ht="15">
      <c r="A46" s="164" t="s">
        <v>57</v>
      </c>
      <c r="B46" s="14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</row>
    <row r="47" spans="1:14" ht="15">
      <c r="A47" s="164" t="s">
        <v>58</v>
      </c>
      <c r="B47" s="149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6"/>
    </row>
    <row r="48" spans="1:14" ht="15">
      <c r="A48" s="164" t="s">
        <v>59</v>
      </c>
      <c r="B48" s="149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6"/>
    </row>
    <row r="49" spans="1:14" ht="15">
      <c r="A49" s="164" t="s">
        <v>60</v>
      </c>
      <c r="B49" s="147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6"/>
    </row>
  </sheetData>
  <mergeCells count="5">
    <mergeCell ref="A39:N39"/>
    <mergeCell ref="A7:N7"/>
    <mergeCell ref="A8:N8"/>
    <mergeCell ref="A40:N40"/>
    <mergeCell ref="A41:B41"/>
  </mergeCells>
  <pageMargins left="0.2" right="0.2" top="0.75" bottom="0.75" header="0.3" footer="0.3"/>
  <pageSetup scale="87" fitToHeight="0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IP72"/>
  <sheetViews>
    <sheetView topLeftCell="A16" zoomScale="70" zoomScaleNormal="70" workbookViewId="0">
      <selection activeCell="A40" sqref="A40:N48"/>
    </sheetView>
  </sheetViews>
  <sheetFormatPr defaultRowHeight="12"/>
  <cols>
    <col min="1" max="1" width="28" style="59" customWidth="1"/>
    <col min="2" max="14" width="14.7109375" style="44" customWidth="1"/>
    <col min="15" max="16384" width="9.140625" style="44"/>
  </cols>
  <sheetData>
    <row r="1" spans="1:250" ht="22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250" ht="12.75">
      <c r="A2" s="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250" ht="20.25">
      <c r="A3" s="7"/>
      <c r="B3" s="21"/>
      <c r="C3" s="21"/>
      <c r="D3" s="21"/>
      <c r="E3" s="28" t="s">
        <v>0</v>
      </c>
      <c r="F3" s="21"/>
      <c r="G3" s="21"/>
      <c r="H3" s="21"/>
      <c r="I3" s="21"/>
      <c r="J3" s="21"/>
      <c r="K3" s="21"/>
      <c r="L3" s="21"/>
      <c r="M3" s="21"/>
      <c r="N3" s="21"/>
    </row>
    <row r="4" spans="1:250" ht="18.75">
      <c r="A4" s="7"/>
      <c r="B4" s="21"/>
      <c r="C4" s="21"/>
      <c r="D4" s="21"/>
      <c r="E4" s="8"/>
      <c r="F4" s="21"/>
      <c r="G4" s="21"/>
      <c r="H4" s="21"/>
      <c r="I4" s="21"/>
      <c r="J4" s="21"/>
      <c r="K4" s="21"/>
      <c r="L4" s="21"/>
      <c r="M4" s="21"/>
      <c r="N4" s="21"/>
    </row>
    <row r="5" spans="1:250" ht="22.5" customHeight="1">
      <c r="A5" s="22"/>
      <c r="B5" s="21"/>
      <c r="C5" s="21"/>
      <c r="D5" s="21"/>
      <c r="E5" s="8"/>
      <c r="F5" s="21"/>
      <c r="G5" s="21"/>
      <c r="H5" s="21"/>
      <c r="I5" s="21"/>
      <c r="J5" s="21"/>
      <c r="K5" s="21"/>
      <c r="L5" s="21"/>
      <c r="M5" s="21"/>
      <c r="N5" s="21"/>
    </row>
    <row r="6" spans="1:250" s="56" customFormat="1" ht="18.75">
      <c r="A6" s="45" t="s">
        <v>19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250" s="57" customFormat="1" ht="18.75">
      <c r="A7" s="181" t="s">
        <v>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</row>
    <row r="8" spans="1:250" s="57" customFormat="1" ht="18.75">
      <c r="A8" s="180" t="s">
        <v>3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</row>
    <row r="9" spans="1:250" s="57" customFormat="1" ht="18.75">
      <c r="A9" s="74" t="s">
        <v>4</v>
      </c>
      <c r="B9" s="75" t="s">
        <v>62</v>
      </c>
      <c r="C9" s="75" t="s">
        <v>63</v>
      </c>
      <c r="D9" s="75" t="s">
        <v>64</v>
      </c>
      <c r="E9" s="75" t="s">
        <v>65</v>
      </c>
      <c r="F9" s="75" t="s">
        <v>66</v>
      </c>
      <c r="G9" s="75" t="s">
        <v>67</v>
      </c>
      <c r="H9" s="75" t="s">
        <v>68</v>
      </c>
      <c r="I9" s="75" t="s">
        <v>69</v>
      </c>
      <c r="J9" s="75" t="s">
        <v>70</v>
      </c>
      <c r="K9" s="75" t="s">
        <v>71</v>
      </c>
      <c r="L9" s="75" t="s">
        <v>72</v>
      </c>
      <c r="M9" s="75" t="s">
        <v>73</v>
      </c>
      <c r="N9" s="75" t="s">
        <v>74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</row>
    <row r="10" spans="1:250" ht="15.75">
      <c r="A10" s="47" t="s">
        <v>105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250" ht="15">
      <c r="A11" s="36" t="s">
        <v>75</v>
      </c>
      <c r="B11" s="27">
        <v>14808.669649324671</v>
      </c>
      <c r="C11" s="27">
        <v>15627.294558958667</v>
      </c>
      <c r="D11" s="27">
        <v>14817.471143912666</v>
      </c>
      <c r="E11" s="27">
        <v>14593.566961666667</v>
      </c>
      <c r="F11" s="27">
        <v>15045.266794666666</v>
      </c>
      <c r="G11" s="27">
        <v>15236.305464666666</v>
      </c>
      <c r="H11" s="27">
        <v>16503.270211095001</v>
      </c>
      <c r="I11" s="27">
        <v>15495.250487872001</v>
      </c>
      <c r="J11" s="27">
        <v>16021.072007765002</v>
      </c>
      <c r="K11" s="27">
        <v>18344.706450821002</v>
      </c>
      <c r="L11" s="27">
        <v>13365.88675781</v>
      </c>
      <c r="M11" s="27">
        <v>14936.487400820999</v>
      </c>
      <c r="N11" s="36">
        <f>SUM(B11:M11)</f>
        <v>184795.24788938</v>
      </c>
    </row>
    <row r="12" spans="1:250" ht="15">
      <c r="A12" s="52" t="s">
        <v>76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6"/>
    </row>
    <row r="13" spans="1:250" ht="15">
      <c r="A13" s="27" t="s">
        <v>31</v>
      </c>
      <c r="B13" s="27">
        <v>655.33769800000005</v>
      </c>
      <c r="C13" s="27">
        <v>628.002433</v>
      </c>
      <c r="D13" s="27">
        <v>459.48301300000003</v>
      </c>
      <c r="E13" s="27">
        <v>525.55629399999998</v>
      </c>
      <c r="F13" s="27">
        <v>527.51235299999996</v>
      </c>
      <c r="G13" s="27">
        <v>591.67190300000004</v>
      </c>
      <c r="H13" s="27">
        <v>508.07505100000003</v>
      </c>
      <c r="I13" s="27">
        <v>508.67066200000005</v>
      </c>
      <c r="J13" s="27">
        <v>533.24319800000001</v>
      </c>
      <c r="K13" s="27">
        <v>448.47711000000004</v>
      </c>
      <c r="L13" s="27">
        <v>383.37906900000002</v>
      </c>
      <c r="M13" s="27">
        <v>531.38824699999998</v>
      </c>
      <c r="N13" s="36">
        <f t="shared" ref="N13:N21" si="0">SUM(B13:M13)</f>
        <v>6300.7970310000001</v>
      </c>
    </row>
    <row r="14" spans="1:250" ht="15">
      <c r="A14" s="26" t="s">
        <v>32</v>
      </c>
      <c r="B14" s="27">
        <v>0</v>
      </c>
      <c r="C14" s="27">
        <v>0</v>
      </c>
      <c r="D14" s="27">
        <v>0</v>
      </c>
      <c r="E14" s="27">
        <v>56.85825899999999</v>
      </c>
      <c r="F14" s="27">
        <v>89.97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36">
        <f t="shared" si="0"/>
        <v>146.828259</v>
      </c>
    </row>
    <row r="15" spans="1:250" ht="15">
      <c r="A15" s="27" t="s">
        <v>33</v>
      </c>
      <c r="B15" s="27">
        <v>138.26999999999998</v>
      </c>
      <c r="C15" s="27">
        <v>173.411</v>
      </c>
      <c r="D15" s="27">
        <v>178.93</v>
      </c>
      <c r="E15" s="27">
        <v>186.88199700000001</v>
      </c>
      <c r="F15" s="27">
        <v>189.761</v>
      </c>
      <c r="G15" s="27">
        <v>187.97490200000001</v>
      </c>
      <c r="H15" s="27">
        <v>85.333636999999996</v>
      </c>
      <c r="I15" s="27">
        <v>214.20946700000002</v>
      </c>
      <c r="J15" s="27">
        <v>111.56857600000001</v>
      </c>
      <c r="K15" s="27">
        <v>94.668000000000006</v>
      </c>
      <c r="L15" s="27">
        <v>120.069106</v>
      </c>
      <c r="M15" s="27">
        <v>80.656999999999996</v>
      </c>
      <c r="N15" s="36">
        <f t="shared" si="0"/>
        <v>1761.7346850000001</v>
      </c>
    </row>
    <row r="16" spans="1:250" ht="15">
      <c r="A16" s="27" t="s">
        <v>34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 t="shared" si="0"/>
        <v>0</v>
      </c>
    </row>
    <row r="17" spans="1:14" ht="15">
      <c r="A17" s="26" t="s">
        <v>35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36">
        <f>SUM(B17:M17)</f>
        <v>0</v>
      </c>
    </row>
    <row r="18" spans="1:14" ht="15">
      <c r="A18" s="27" t="s">
        <v>36</v>
      </c>
      <c r="B18" s="27">
        <v>132.62939299999996</v>
      </c>
      <c r="C18" s="27">
        <v>108.97502100000001</v>
      </c>
      <c r="D18" s="27">
        <v>60.875999999999998</v>
      </c>
      <c r="E18" s="27">
        <v>131.69795199999999</v>
      </c>
      <c r="F18" s="27">
        <v>62.910699999999999</v>
      </c>
      <c r="G18" s="27">
        <v>1.7150000000000001</v>
      </c>
      <c r="H18" s="27">
        <v>1.1499999999999999</v>
      </c>
      <c r="I18" s="27">
        <v>2.1850000000000001</v>
      </c>
      <c r="J18" s="27">
        <v>7.5629999999999997</v>
      </c>
      <c r="K18" s="27">
        <v>8.4540000000000006</v>
      </c>
      <c r="L18" s="27">
        <v>4.5789999999999997</v>
      </c>
      <c r="M18" s="27">
        <v>5.15</v>
      </c>
      <c r="N18" s="36">
        <f t="shared" si="0"/>
        <v>527.88506599999982</v>
      </c>
    </row>
    <row r="19" spans="1:14" ht="15">
      <c r="A19" s="27" t="s">
        <v>37</v>
      </c>
      <c r="B19" s="27">
        <v>141.9785</v>
      </c>
      <c r="C19" s="27">
        <v>183.15970000000002</v>
      </c>
      <c r="D19" s="27">
        <v>143.75716299999999</v>
      </c>
      <c r="E19" s="27">
        <v>121.06389999999999</v>
      </c>
      <c r="F19" s="27">
        <v>259.065696</v>
      </c>
      <c r="G19" s="27">
        <v>170.86249099999995</v>
      </c>
      <c r="H19" s="27">
        <v>143.80500000000001</v>
      </c>
      <c r="I19" s="27">
        <v>262.00748199999998</v>
      </c>
      <c r="J19" s="27">
        <v>101.43588700000001</v>
      </c>
      <c r="K19" s="27">
        <v>157.092097</v>
      </c>
      <c r="L19" s="27">
        <v>146.565</v>
      </c>
      <c r="M19" s="27">
        <v>146.03299999999999</v>
      </c>
      <c r="N19" s="36">
        <f>SUM(B19:M19)</f>
        <v>1976.825916</v>
      </c>
    </row>
    <row r="20" spans="1:14" ht="15">
      <c r="A20" s="27" t="s">
        <v>38</v>
      </c>
      <c r="B20" s="27">
        <v>126.94329299999998</v>
      </c>
      <c r="C20" s="27">
        <v>62.817999999999998</v>
      </c>
      <c r="D20" s="27">
        <v>50.037999999999997</v>
      </c>
      <c r="E20" s="27">
        <v>84.570217000000014</v>
      </c>
      <c r="F20" s="27">
        <v>51.906999999999996</v>
      </c>
      <c r="G20" s="27">
        <v>95.172556</v>
      </c>
      <c r="H20" s="27">
        <v>63.445729999999998</v>
      </c>
      <c r="I20" s="27">
        <v>88.299410999999992</v>
      </c>
      <c r="J20" s="27">
        <v>77.873268999999993</v>
      </c>
      <c r="K20" s="27">
        <v>122.655</v>
      </c>
      <c r="L20" s="27">
        <v>112.513688</v>
      </c>
      <c r="M20" s="27">
        <v>101.46899999999999</v>
      </c>
      <c r="N20" s="36">
        <f>SUM(B20:M20)</f>
        <v>1037.705164</v>
      </c>
    </row>
    <row r="21" spans="1:14" ht="15">
      <c r="A21" s="27" t="s">
        <v>39</v>
      </c>
      <c r="B21" s="27">
        <v>6.9936090000000002</v>
      </c>
      <c r="C21" s="27">
        <v>14.372243000000001</v>
      </c>
      <c r="D21" s="27">
        <v>3.0761999999999996</v>
      </c>
      <c r="E21" s="27">
        <v>3.7919999999999998</v>
      </c>
      <c r="F21" s="27">
        <v>1.0229999999999999</v>
      </c>
      <c r="G21" s="27">
        <v>2.6579999999999999</v>
      </c>
      <c r="H21" s="27">
        <v>8.3620769999999975</v>
      </c>
      <c r="I21" s="27">
        <v>13.473368000000001</v>
      </c>
      <c r="J21" s="27">
        <v>7.5396899999999993</v>
      </c>
      <c r="K21" s="27">
        <v>4.6760000000000002</v>
      </c>
      <c r="L21" s="27">
        <v>15.617516999999999</v>
      </c>
      <c r="M21" s="27">
        <v>20.067834999999999</v>
      </c>
      <c r="N21" s="36">
        <f t="shared" si="0"/>
        <v>101.65153899999999</v>
      </c>
    </row>
    <row r="22" spans="1:14" ht="15">
      <c r="A22" s="27" t="s">
        <v>78</v>
      </c>
      <c r="B22" s="27">
        <v>357.65154299999995</v>
      </c>
      <c r="C22" s="27">
        <v>333.74949900000024</v>
      </c>
      <c r="D22" s="27">
        <v>300.74775699999987</v>
      </c>
      <c r="E22" s="27">
        <v>335.89017799999988</v>
      </c>
      <c r="F22" s="27">
        <v>569.68635100000029</v>
      </c>
      <c r="G22" s="27">
        <v>355.71654000000012</v>
      </c>
      <c r="H22" s="27">
        <v>370.4622300000002</v>
      </c>
      <c r="I22" s="27">
        <v>375.08317300000022</v>
      </c>
      <c r="J22" s="27">
        <v>374.9190960000002</v>
      </c>
      <c r="K22" s="27">
        <v>450.71753100000024</v>
      </c>
      <c r="L22" s="27">
        <v>321.53764100000001</v>
      </c>
      <c r="M22" s="27">
        <v>354.53045400000008</v>
      </c>
      <c r="N22" s="36">
        <f>SUM(B22:M22)</f>
        <v>4500.6919930000013</v>
      </c>
    </row>
    <row r="23" spans="1:14" ht="14.25">
      <c r="A23" s="76" t="s">
        <v>107</v>
      </c>
      <c r="B23" s="78">
        <f>SUM(B13:B22)</f>
        <v>1559.804036</v>
      </c>
      <c r="C23" s="78">
        <f t="shared" ref="C23:M23" si="1">SUM(C13:C22)</f>
        <v>1504.4878960000001</v>
      </c>
      <c r="D23" s="78">
        <f t="shared" si="1"/>
        <v>1196.9081329999999</v>
      </c>
      <c r="E23" s="78">
        <f>SUM(E13:E22)</f>
        <v>1446.3107969999999</v>
      </c>
      <c r="F23" s="78">
        <f t="shared" si="1"/>
        <v>1751.8361</v>
      </c>
      <c r="G23" s="78">
        <f t="shared" si="1"/>
        <v>1405.7713920000001</v>
      </c>
      <c r="H23" s="78">
        <f t="shared" si="1"/>
        <v>1180.6337250000001</v>
      </c>
      <c r="I23" s="78">
        <f t="shared" si="1"/>
        <v>1463.9285630000002</v>
      </c>
      <c r="J23" s="78">
        <f t="shared" si="1"/>
        <v>1214.1427160000001</v>
      </c>
      <c r="K23" s="78">
        <f t="shared" si="1"/>
        <v>1286.7397380000002</v>
      </c>
      <c r="L23" s="78">
        <f t="shared" si="1"/>
        <v>1104.261021</v>
      </c>
      <c r="M23" s="78">
        <f t="shared" si="1"/>
        <v>1239.2955360000001</v>
      </c>
      <c r="N23" s="78">
        <f>SUM(N13:N22)</f>
        <v>16354.119653000002</v>
      </c>
    </row>
    <row r="24" spans="1:14" ht="14.25">
      <c r="A24" s="77" t="s">
        <v>42</v>
      </c>
      <c r="B24" s="78">
        <f t="shared" ref="B24:G24" si="2">+B23+B11</f>
        <v>16368.47368532467</v>
      </c>
      <c r="C24" s="78">
        <f t="shared" si="2"/>
        <v>17131.782454958666</v>
      </c>
      <c r="D24" s="78">
        <f t="shared" si="2"/>
        <v>16014.379276912667</v>
      </c>
      <c r="E24" s="78">
        <f t="shared" si="2"/>
        <v>16039.877758666667</v>
      </c>
      <c r="F24" s="78">
        <f t="shared" si="2"/>
        <v>16797.102894666667</v>
      </c>
      <c r="G24" s="78">
        <f t="shared" si="2"/>
        <v>16642.076856666667</v>
      </c>
      <c r="H24" s="78">
        <f t="shared" ref="H24:N24" si="3">+H11+H23</f>
        <v>17683.903936095001</v>
      </c>
      <c r="I24" s="78">
        <f t="shared" si="3"/>
        <v>16959.179050872001</v>
      </c>
      <c r="J24" s="78">
        <f t="shared" si="3"/>
        <v>17235.214723765002</v>
      </c>
      <c r="K24" s="78">
        <f t="shared" si="3"/>
        <v>19631.446188821003</v>
      </c>
      <c r="L24" s="78">
        <f t="shared" si="3"/>
        <v>14470.14777881</v>
      </c>
      <c r="M24" s="78">
        <f t="shared" si="3"/>
        <v>16175.782936820999</v>
      </c>
      <c r="N24" s="78">
        <f t="shared" si="3"/>
        <v>201149.36754238</v>
      </c>
    </row>
    <row r="25" spans="1:14" ht="15">
      <c r="A25" s="52" t="s">
        <v>108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6"/>
    </row>
    <row r="26" spans="1:14" ht="15">
      <c r="A26" s="24" t="s">
        <v>31</v>
      </c>
      <c r="B26" s="27">
        <v>17.45</v>
      </c>
      <c r="C26" s="27">
        <v>17.223330000000001</v>
      </c>
      <c r="D26" s="27">
        <v>13.48649</v>
      </c>
      <c r="E26" s="27">
        <v>18.532640000000001</v>
      </c>
      <c r="F26" s="27">
        <v>12.61844</v>
      </c>
      <c r="G26" s="27">
        <v>14.787140000000001</v>
      </c>
      <c r="H26" s="27">
        <v>17.594280000000001</v>
      </c>
      <c r="I26" s="27">
        <v>18.310919999999999</v>
      </c>
      <c r="J26" s="27">
        <v>18.606020000000001</v>
      </c>
      <c r="K26" s="27">
        <v>18.829260000000001</v>
      </c>
      <c r="L26" s="27">
        <v>15.567399999999999</v>
      </c>
      <c r="M26" s="27">
        <v>17.459199999999999</v>
      </c>
      <c r="N26" s="36">
        <f>SUM(B26:M26)</f>
        <v>200.46512000000001</v>
      </c>
    </row>
    <row r="27" spans="1:14" ht="18">
      <c r="A27" s="25" t="s">
        <v>100</v>
      </c>
      <c r="B27" s="27">
        <v>1230.702366</v>
      </c>
      <c r="C27" s="27">
        <v>1317.927919</v>
      </c>
      <c r="D27" s="27">
        <v>1478.635432</v>
      </c>
      <c r="E27" s="27">
        <v>1309.6958430000002</v>
      </c>
      <c r="F27" s="27">
        <v>1378.6276980000002</v>
      </c>
      <c r="G27" s="27">
        <v>1526.9313500000001</v>
      </c>
      <c r="H27" s="27">
        <v>1513.7635600000001</v>
      </c>
      <c r="I27" s="27">
        <v>1295.2563930000001</v>
      </c>
      <c r="J27" s="27">
        <v>1419.4446889999999</v>
      </c>
      <c r="K27" s="27">
        <v>1435.8086449999998</v>
      </c>
      <c r="L27" s="27">
        <v>1074.905857</v>
      </c>
      <c r="M27" s="27">
        <v>1675.4498429999999</v>
      </c>
      <c r="N27" s="36">
        <f t="shared" ref="N27:N35" si="4">SUM(B27:M27)</f>
        <v>16657.149594999999</v>
      </c>
    </row>
    <row r="28" spans="1:14" ht="15">
      <c r="A28" s="24" t="s">
        <v>33</v>
      </c>
      <c r="B28" s="27">
        <v>646.92255499999999</v>
      </c>
      <c r="C28" s="27">
        <v>638.01179500000001</v>
      </c>
      <c r="D28" s="27">
        <v>698.572</v>
      </c>
      <c r="E28" s="27">
        <v>680.43363700000009</v>
      </c>
      <c r="F28" s="27">
        <v>755.590283</v>
      </c>
      <c r="G28" s="27">
        <v>535.69894499999998</v>
      </c>
      <c r="H28" s="27">
        <v>815.61806000000001</v>
      </c>
      <c r="I28" s="27">
        <v>924.2907449999999</v>
      </c>
      <c r="J28" s="27">
        <v>856.52335000000005</v>
      </c>
      <c r="K28" s="27">
        <v>733.55622800000015</v>
      </c>
      <c r="L28" s="27">
        <v>655.57446299999992</v>
      </c>
      <c r="M28" s="27">
        <v>706.31370300000003</v>
      </c>
      <c r="N28" s="36">
        <f t="shared" si="4"/>
        <v>8647.1057640000017</v>
      </c>
    </row>
    <row r="29" spans="1:14" ht="18">
      <c r="A29" s="24" t="s">
        <v>102</v>
      </c>
      <c r="B29" s="27">
        <v>299.14101400000004</v>
      </c>
      <c r="C29" s="27">
        <v>328.26638800000001</v>
      </c>
      <c r="D29" s="27">
        <v>246.389602</v>
      </c>
      <c r="E29" s="27">
        <v>267.14029800000003</v>
      </c>
      <c r="F29" s="27">
        <v>253.16951600000002</v>
      </c>
      <c r="G29" s="27">
        <v>392.12585100000001</v>
      </c>
      <c r="H29" s="27">
        <v>455.12971999999996</v>
      </c>
      <c r="I29" s="27">
        <v>624.59640399999989</v>
      </c>
      <c r="J29" s="27">
        <v>490.19363999999996</v>
      </c>
      <c r="K29" s="27">
        <v>426.006553</v>
      </c>
      <c r="L29" s="27">
        <v>414.28323999999998</v>
      </c>
      <c r="M29" s="27">
        <v>467.22824800000001</v>
      </c>
      <c r="N29" s="36">
        <f t="shared" si="4"/>
        <v>4663.6704740000005</v>
      </c>
    </row>
    <row r="30" spans="1:14" ht="15">
      <c r="A30" s="26" t="s">
        <v>35</v>
      </c>
      <c r="B30" s="27">
        <v>1.924372</v>
      </c>
      <c r="C30" s="27">
        <v>2.621937</v>
      </c>
      <c r="D30" s="27">
        <v>2.640727</v>
      </c>
      <c r="E30" s="27">
        <v>2.7088390000000002</v>
      </c>
      <c r="F30" s="27">
        <v>1.7748379999999999</v>
      </c>
      <c r="G30" s="27">
        <v>1.734127</v>
      </c>
      <c r="H30" s="27">
        <v>1.630001</v>
      </c>
      <c r="I30" s="27">
        <v>1.1078060000000001</v>
      </c>
      <c r="J30" s="27">
        <v>1.645659</v>
      </c>
      <c r="K30" s="27">
        <v>2.454396</v>
      </c>
      <c r="L30" s="27">
        <v>1.796759</v>
      </c>
      <c r="M30" s="27">
        <v>1.128161</v>
      </c>
      <c r="N30" s="36">
        <f>SUM(B30:M30)</f>
        <v>23.167621999999998</v>
      </c>
    </row>
    <row r="31" spans="1:14" ht="15">
      <c r="A31" s="27" t="s">
        <v>36</v>
      </c>
      <c r="B31" s="27">
        <v>1331.0627399999998</v>
      </c>
      <c r="C31" s="27">
        <v>1613.8375999999998</v>
      </c>
      <c r="D31" s="27">
        <v>1717.369281</v>
      </c>
      <c r="E31" s="27">
        <v>1611.3929839999998</v>
      </c>
      <c r="F31" s="27">
        <v>1561.747977</v>
      </c>
      <c r="G31" s="27">
        <v>1795.04281793</v>
      </c>
      <c r="H31" s="27">
        <v>2636.6529599999999</v>
      </c>
      <c r="I31" s="27">
        <v>2005.4367509999997</v>
      </c>
      <c r="J31" s="27">
        <v>2545.83446</v>
      </c>
      <c r="K31" s="27">
        <v>1928.863627</v>
      </c>
      <c r="L31" s="27">
        <v>1517.0719319999998</v>
      </c>
      <c r="M31" s="27">
        <v>2199.7253930000002</v>
      </c>
      <c r="N31" s="36">
        <f>SUM(B31:M31)</f>
        <v>22464.038522929997</v>
      </c>
    </row>
    <row r="32" spans="1:14" ht="15">
      <c r="A32" s="27" t="s">
        <v>46</v>
      </c>
      <c r="B32" s="27">
        <v>8.9610000000000003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0.136519</v>
      </c>
      <c r="L32" s="27">
        <v>8.5323999999999997E-2</v>
      </c>
      <c r="M32" s="27">
        <v>0</v>
      </c>
      <c r="N32" s="36">
        <f t="shared" si="4"/>
        <v>9.1828430000000001</v>
      </c>
    </row>
    <row r="33" spans="1:14" ht="15">
      <c r="A33" s="27" t="s">
        <v>47</v>
      </c>
      <c r="B33" s="27">
        <v>8.957142000000001</v>
      </c>
      <c r="C33" s="27">
        <v>14.342929999999999</v>
      </c>
      <c r="D33" s="27">
        <v>1.003922</v>
      </c>
      <c r="E33" s="27">
        <v>8.9953299999999992</v>
      </c>
      <c r="F33" s="27">
        <v>6.5289600000000005</v>
      </c>
      <c r="G33" s="27">
        <v>8.1170600000000004</v>
      </c>
      <c r="H33" s="27">
        <v>0.28921999999999998</v>
      </c>
      <c r="I33" s="27">
        <v>5.3998699999999999</v>
      </c>
      <c r="J33" s="27">
        <v>0.95701100000000006</v>
      </c>
      <c r="K33" s="27">
        <v>1.2007589999999999</v>
      </c>
      <c r="L33" s="27">
        <v>0.88146999999999998</v>
      </c>
      <c r="M33" s="27">
        <v>2.3803869999999998</v>
      </c>
      <c r="N33" s="36">
        <f t="shared" si="4"/>
        <v>59.054060999999997</v>
      </c>
    </row>
    <row r="34" spans="1:14" ht="15">
      <c r="A34" s="27" t="s">
        <v>38</v>
      </c>
      <c r="B34" s="27">
        <v>490.85334899999998</v>
      </c>
      <c r="C34" s="27">
        <v>337.96835699999997</v>
      </c>
      <c r="D34" s="27">
        <v>391.75841300000002</v>
      </c>
      <c r="E34" s="27">
        <v>508.23362599999996</v>
      </c>
      <c r="F34" s="27">
        <v>511.51996199999996</v>
      </c>
      <c r="G34" s="27">
        <v>703.82802900000002</v>
      </c>
      <c r="H34" s="27">
        <v>634.506438</v>
      </c>
      <c r="I34" s="27">
        <v>477.32619799999998</v>
      </c>
      <c r="J34" s="27">
        <v>442.30834200000004</v>
      </c>
      <c r="K34" s="27">
        <v>520.66371199999992</v>
      </c>
      <c r="L34" s="27">
        <v>393.17791</v>
      </c>
      <c r="M34" s="27">
        <v>509.60914499999996</v>
      </c>
      <c r="N34" s="36">
        <f t="shared" si="4"/>
        <v>5921.7534810000006</v>
      </c>
    </row>
    <row r="35" spans="1:14" ht="15">
      <c r="A35" s="27" t="s">
        <v>39</v>
      </c>
      <c r="B35" s="27">
        <v>3.1070000000000002</v>
      </c>
      <c r="C35" s="27">
        <v>5.5759999999999996</v>
      </c>
      <c r="D35" s="27">
        <v>0.33</v>
      </c>
      <c r="E35" s="27">
        <v>5.3483800000000006</v>
      </c>
      <c r="F35" s="27">
        <v>8.5711699999999986</v>
      </c>
      <c r="G35" s="27">
        <v>6.0280000000000005</v>
      </c>
      <c r="H35" s="27">
        <v>15.761419999999999</v>
      </c>
      <c r="I35" s="27">
        <v>10.258000000000001</v>
      </c>
      <c r="J35" s="27">
        <v>10.055052</v>
      </c>
      <c r="K35" s="27">
        <v>8.8155380000000001</v>
      </c>
      <c r="L35" s="27">
        <v>4.1297449999999998</v>
      </c>
      <c r="M35" s="27">
        <v>8.9068520000000007</v>
      </c>
      <c r="N35" s="36">
        <f t="shared" si="4"/>
        <v>86.887157000000002</v>
      </c>
    </row>
    <row r="36" spans="1:14" ht="15">
      <c r="A36" s="27" t="s">
        <v>92</v>
      </c>
      <c r="B36" s="27">
        <v>173.34769499999902</v>
      </c>
      <c r="C36" s="27">
        <v>300.3439559999988</v>
      </c>
      <c r="D36" s="27">
        <v>307.2926209999996</v>
      </c>
      <c r="E36" s="27">
        <v>558.12979199999972</v>
      </c>
      <c r="F36" s="27">
        <v>293.14656400000058</v>
      </c>
      <c r="G36" s="27">
        <v>446.60076000000026</v>
      </c>
      <c r="H36" s="27">
        <v>312.98757300000034</v>
      </c>
      <c r="I36" s="27">
        <v>405.16595299999972</v>
      </c>
      <c r="J36" s="27">
        <v>551.00809200000094</v>
      </c>
      <c r="K36" s="27">
        <v>371.04699999999957</v>
      </c>
      <c r="L36" s="27">
        <v>487.52514400000018</v>
      </c>
      <c r="M36" s="27">
        <v>468.69218600000022</v>
      </c>
      <c r="N36" s="36">
        <f>SUM(B36:M36)</f>
        <v>4675.2873359999994</v>
      </c>
    </row>
    <row r="37" spans="1:14" ht="14.25">
      <c r="A37" s="77" t="s">
        <v>85</v>
      </c>
      <c r="B37" s="78">
        <f t="shared" ref="B37:M37" si="5">SUM(B26:B36)</f>
        <v>4212.4292329999989</v>
      </c>
      <c r="C37" s="78">
        <f t="shared" si="5"/>
        <v>4576.120211999998</v>
      </c>
      <c r="D37" s="78">
        <f t="shared" si="5"/>
        <v>4857.4784879999997</v>
      </c>
      <c r="E37" s="78">
        <f t="shared" si="5"/>
        <v>4970.6113690000002</v>
      </c>
      <c r="F37" s="78">
        <f t="shared" si="5"/>
        <v>4783.2954080000009</v>
      </c>
      <c r="G37" s="78">
        <f t="shared" si="5"/>
        <v>5430.8940799300008</v>
      </c>
      <c r="H37" s="78">
        <f t="shared" si="5"/>
        <v>6403.9332320000003</v>
      </c>
      <c r="I37" s="78">
        <f t="shared" si="5"/>
        <v>5767.1490399999984</v>
      </c>
      <c r="J37" s="78">
        <f t="shared" si="5"/>
        <v>6336.5763150000012</v>
      </c>
      <c r="K37" s="78">
        <f t="shared" si="5"/>
        <v>5447.3822369999989</v>
      </c>
      <c r="L37" s="78">
        <f t="shared" si="5"/>
        <v>4564.9992439999996</v>
      </c>
      <c r="M37" s="78">
        <f t="shared" si="5"/>
        <v>6056.8931180000009</v>
      </c>
      <c r="N37" s="78">
        <f>SUM(N26:N36)</f>
        <v>63407.761975930007</v>
      </c>
    </row>
    <row r="38" spans="1:14" ht="14.25">
      <c r="A38" s="77" t="s">
        <v>50</v>
      </c>
      <c r="B38" s="78">
        <f t="shared" ref="B38:N38" si="6">+B24-B37</f>
        <v>12156.044452324672</v>
      </c>
      <c r="C38" s="78">
        <f t="shared" si="6"/>
        <v>12555.662242958668</v>
      </c>
      <c r="D38" s="78">
        <f t="shared" si="6"/>
        <v>11156.900788912666</v>
      </c>
      <c r="E38" s="78">
        <f t="shared" si="6"/>
        <v>11069.266389666667</v>
      </c>
      <c r="F38" s="78">
        <f t="shared" si="6"/>
        <v>12013.807486666665</v>
      </c>
      <c r="G38" s="78">
        <f t="shared" si="6"/>
        <v>11211.182776736667</v>
      </c>
      <c r="H38" s="78">
        <f t="shared" si="6"/>
        <v>11279.970704095002</v>
      </c>
      <c r="I38" s="78">
        <f t="shared" si="6"/>
        <v>11192.030010872002</v>
      </c>
      <c r="J38" s="78">
        <f t="shared" si="6"/>
        <v>10898.638408765</v>
      </c>
      <c r="K38" s="78">
        <f t="shared" si="6"/>
        <v>14184.063951821005</v>
      </c>
      <c r="L38" s="78">
        <f t="shared" si="6"/>
        <v>9905.1485348099995</v>
      </c>
      <c r="M38" s="78">
        <f t="shared" si="6"/>
        <v>10118.889818820997</v>
      </c>
      <c r="N38" s="78">
        <f t="shared" si="6"/>
        <v>137741.60556644999</v>
      </c>
    </row>
    <row r="39" spans="1:14" ht="12.75">
      <c r="A39" s="190" t="s">
        <v>109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2"/>
    </row>
    <row r="40" spans="1:14" ht="12.75" customHeight="1">
      <c r="A40" s="171" t="s">
        <v>52</v>
      </c>
      <c r="B40" s="172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6"/>
    </row>
    <row r="41" spans="1:14" ht="13.5">
      <c r="A41" s="163" t="s">
        <v>53</v>
      </c>
      <c r="B41" s="14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"/>
    </row>
    <row r="42" spans="1:14" ht="12.75">
      <c r="A42" s="164" t="s">
        <v>54</v>
      </c>
      <c r="B42" s="147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6"/>
    </row>
    <row r="43" spans="1:14" ht="12" customHeight="1">
      <c r="A43" s="164" t="s">
        <v>55</v>
      </c>
      <c r="B43" s="14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6"/>
    </row>
    <row r="44" spans="1:14" ht="12" customHeight="1">
      <c r="A44" s="164" t="s">
        <v>56</v>
      </c>
      <c r="B44" s="14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6"/>
    </row>
    <row r="45" spans="1:14" ht="12" customHeight="1">
      <c r="A45" s="164" t="s">
        <v>57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</row>
    <row r="46" spans="1:14" ht="12" customHeight="1">
      <c r="A46" s="164" t="s">
        <v>58</v>
      </c>
      <c r="B46" s="14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</row>
    <row r="47" spans="1:14" ht="12" customHeight="1">
      <c r="A47" s="164" t="s">
        <v>59</v>
      </c>
      <c r="B47" s="149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6"/>
    </row>
    <row r="48" spans="1:14" ht="12" customHeight="1">
      <c r="A48" s="164" t="s">
        <v>60</v>
      </c>
      <c r="B48" s="14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6"/>
    </row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</sheetData>
  <mergeCells count="4">
    <mergeCell ref="A7:N7"/>
    <mergeCell ref="A8:N8"/>
    <mergeCell ref="A39:N39"/>
    <mergeCell ref="A40:B40"/>
  </mergeCells>
  <pageMargins left="0.25" right="0.2" top="0.75" bottom="0.75" header="0.3" footer="0.3"/>
  <pageSetup scale="86" fitToHeight="0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33"/>
  <sheetViews>
    <sheetView workbookViewId="0">
      <selection activeCell="B21" sqref="B21:M31"/>
    </sheetView>
  </sheetViews>
  <sheetFormatPr defaultRowHeight="15"/>
  <cols>
    <col min="1" max="1" width="23" bestFit="1" customWidth="1"/>
  </cols>
  <sheetData>
    <row r="1" spans="1:16" s="2" customFormat="1" ht="12">
      <c r="A1" s="5" t="s">
        <v>105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</row>
    <row r="2" spans="1:16" s="2" customFormat="1" ht="12">
      <c r="A2" s="5"/>
      <c r="B2" s="2" t="s">
        <v>126</v>
      </c>
      <c r="C2" s="2" t="s">
        <v>126</v>
      </c>
      <c r="D2" s="2" t="s">
        <v>126</v>
      </c>
      <c r="E2" s="2" t="s">
        <v>126</v>
      </c>
      <c r="F2" s="2" t="s">
        <v>126</v>
      </c>
      <c r="G2" s="2" t="s">
        <v>126</v>
      </c>
      <c r="H2" s="2" t="s">
        <v>126</v>
      </c>
      <c r="I2" s="2" t="s">
        <v>126</v>
      </c>
      <c r="J2" s="2" t="s">
        <v>126</v>
      </c>
      <c r="K2" s="2" t="s">
        <v>126</v>
      </c>
      <c r="L2" s="2" t="s">
        <v>126</v>
      </c>
      <c r="M2" s="2" t="s">
        <v>126</v>
      </c>
      <c r="N2" s="2" t="s">
        <v>126</v>
      </c>
      <c r="O2" s="2" t="s">
        <v>127</v>
      </c>
    </row>
    <row r="3" spans="1:16" s="2" customFormat="1" ht="12">
      <c r="A3" s="5"/>
      <c r="B3" s="2" t="s">
        <v>128</v>
      </c>
      <c r="C3" s="2" t="s">
        <v>128</v>
      </c>
      <c r="D3" s="2" t="s">
        <v>128</v>
      </c>
      <c r="E3" s="2" t="s">
        <v>128</v>
      </c>
      <c r="F3" s="2" t="s">
        <v>128</v>
      </c>
      <c r="G3" s="2" t="s">
        <v>128</v>
      </c>
      <c r="H3" s="2" t="s">
        <v>128</v>
      </c>
      <c r="I3" s="2" t="s">
        <v>128</v>
      </c>
      <c r="J3" s="2" t="s">
        <v>128</v>
      </c>
      <c r="K3" s="2" t="s">
        <v>128</v>
      </c>
      <c r="L3" s="2" t="s">
        <v>128</v>
      </c>
      <c r="M3" s="2" t="s">
        <v>128</v>
      </c>
      <c r="N3" s="2" t="s">
        <v>128</v>
      </c>
      <c r="O3" s="2" t="s">
        <v>129</v>
      </c>
      <c r="P3" s="2" t="s">
        <v>130</v>
      </c>
    </row>
    <row r="4" spans="1:16" s="2" customFormat="1" ht="12">
      <c r="A4" s="5"/>
    </row>
    <row r="5" spans="1:16" s="2" customFormat="1" ht="12">
      <c r="A5" s="5" t="s">
        <v>131</v>
      </c>
      <c r="B5" s="4">
        <v>14808.669649324671</v>
      </c>
      <c r="C5" s="4">
        <v>15627.294558958667</v>
      </c>
      <c r="D5" s="4">
        <v>14817.471143912666</v>
      </c>
      <c r="E5" s="4">
        <v>14593.566961666667</v>
      </c>
      <c r="F5" s="4">
        <v>15045.266794666666</v>
      </c>
      <c r="G5" s="4">
        <v>15236.305464666666</v>
      </c>
      <c r="H5" s="4">
        <v>16503.270211095001</v>
      </c>
      <c r="I5" s="4">
        <v>15495.250487872001</v>
      </c>
      <c r="J5" s="4">
        <v>16021.072007765002</v>
      </c>
      <c r="K5" s="4">
        <v>18344.706450821002</v>
      </c>
      <c r="L5" s="4">
        <v>13365.88675781</v>
      </c>
      <c r="M5" s="4">
        <v>14936.487400820999</v>
      </c>
      <c r="N5" s="4">
        <v>184795.24788938</v>
      </c>
      <c r="O5" s="4">
        <v>144293.11621430775</v>
      </c>
      <c r="P5" s="4">
        <v>784652.27936349681</v>
      </c>
    </row>
    <row r="6" spans="1:16" s="2" customFormat="1" ht="1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2" customFormat="1" ht="12">
      <c r="A7" s="5" t="s">
        <v>76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2" customFormat="1" ht="12">
      <c r="A8" s="5" t="s">
        <v>31</v>
      </c>
      <c r="B8" s="4">
        <v>652.12300000000005</v>
      </c>
      <c r="C8" s="4">
        <v>628.48469299999999</v>
      </c>
      <c r="D8" s="4">
        <v>464.28128800000002</v>
      </c>
      <c r="E8" s="4">
        <v>528.80629399999998</v>
      </c>
      <c r="F8" s="4">
        <v>525.42835300000002</v>
      </c>
      <c r="G8" s="4">
        <v>592.96853899999996</v>
      </c>
      <c r="H8" s="4">
        <v>512.10805100000005</v>
      </c>
      <c r="I8" s="4">
        <v>508.63575400000002</v>
      </c>
      <c r="J8" s="4">
        <v>529.81109500000002</v>
      </c>
      <c r="K8" s="4">
        <v>441.39980577777777</v>
      </c>
      <c r="L8" s="4">
        <v>375.37938277777778</v>
      </c>
      <c r="M8" s="4">
        <v>533.70024999999998</v>
      </c>
      <c r="N8" s="4">
        <v>6293.1265055555559</v>
      </c>
      <c r="O8" s="4">
        <v>5807.4133780840803</v>
      </c>
      <c r="P8" s="4">
        <v>31695.72047864558</v>
      </c>
    </row>
    <row r="9" spans="1:16" s="2" customFormat="1" ht="12">
      <c r="A9" s="5" t="s">
        <v>132</v>
      </c>
      <c r="B9" s="4">
        <v>69.42039299999999</v>
      </c>
      <c r="C9" s="4">
        <v>108.26202100000002</v>
      </c>
      <c r="D9" s="4">
        <v>0</v>
      </c>
      <c r="E9" s="4">
        <v>56.85825899999999</v>
      </c>
      <c r="F9" s="4">
        <v>89.97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324.510673</v>
      </c>
      <c r="O9" s="4">
        <v>334.18102047000002</v>
      </c>
      <c r="P9" s="4">
        <v>1823.9659202139392</v>
      </c>
    </row>
    <row r="10" spans="1:16" s="2" customFormat="1" ht="12">
      <c r="A10" s="5" t="s">
        <v>133</v>
      </c>
      <c r="B10" s="4">
        <v>136.07</v>
      </c>
      <c r="C10" s="4">
        <v>173.39099999999999</v>
      </c>
      <c r="D10" s="4">
        <v>178.93</v>
      </c>
      <c r="E10" s="4">
        <v>186.88199700000001</v>
      </c>
      <c r="F10" s="4">
        <v>214.762</v>
      </c>
      <c r="G10" s="4">
        <v>187.97490200000001</v>
      </c>
      <c r="H10" s="4">
        <v>85.328637000000001</v>
      </c>
      <c r="I10" s="4">
        <v>214.20946700000002</v>
      </c>
      <c r="J10" s="4">
        <v>111.56857600000001</v>
      </c>
      <c r="K10" s="4">
        <v>97.455111111111108</v>
      </c>
      <c r="L10" s="4">
        <v>68.258677111111112</v>
      </c>
      <c r="M10" s="4">
        <v>80.656999999999996</v>
      </c>
      <c r="N10" s="4">
        <v>1735.4873672222222</v>
      </c>
      <c r="O10" s="4">
        <v>1786.930135506271</v>
      </c>
      <c r="P10" s="4">
        <v>9790.8909412699995</v>
      </c>
    </row>
    <row r="11" spans="1:16" s="2" customFormat="1" ht="12">
      <c r="A11" s="5" t="s">
        <v>134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s="2" customFormat="1" ht="12">
      <c r="A12" s="5" t="s">
        <v>135</v>
      </c>
      <c r="B12" s="4">
        <v>132.58739299999999</v>
      </c>
      <c r="C12" s="4">
        <v>129.81302100000002</v>
      </c>
      <c r="D12" s="4">
        <v>60.927999999999997</v>
      </c>
      <c r="E12" s="4">
        <v>174.735952</v>
      </c>
      <c r="F12" s="4">
        <v>86.773700000000005</v>
      </c>
      <c r="G12" s="4">
        <v>1.569</v>
      </c>
      <c r="H12" s="4">
        <v>1.796</v>
      </c>
      <c r="I12" s="4">
        <v>2.1850000000000001</v>
      </c>
      <c r="J12" s="4">
        <v>7.1859999999999999</v>
      </c>
      <c r="K12" s="4">
        <v>11.886555555555555</v>
      </c>
      <c r="L12" s="4">
        <v>11.886555555555555</v>
      </c>
      <c r="M12" s="4">
        <v>5.0220000000000002</v>
      </c>
      <c r="N12" s="4">
        <v>626.36917711111107</v>
      </c>
      <c r="O12" s="4">
        <v>587.47561800057179</v>
      </c>
      <c r="P12" s="4">
        <v>3219.0480445888888</v>
      </c>
    </row>
    <row r="13" spans="1:16" s="2" customFormat="1" ht="12">
      <c r="A13" s="5" t="s">
        <v>136</v>
      </c>
      <c r="B13" s="4">
        <v>129.61693799999998</v>
      </c>
      <c r="C13" s="4">
        <v>126.63396299999998</v>
      </c>
      <c r="D13" s="4">
        <v>133.046907</v>
      </c>
      <c r="E13" s="4">
        <v>114.56578800000003</v>
      </c>
      <c r="F13" s="4">
        <v>140.78946800000003</v>
      </c>
      <c r="G13" s="4">
        <v>120.77117899999998</v>
      </c>
      <c r="H13" s="4">
        <v>109.85465499999999</v>
      </c>
      <c r="I13" s="4">
        <v>160.42966800000002</v>
      </c>
      <c r="J13" s="4">
        <v>91.04794200000002</v>
      </c>
      <c r="K13" s="4">
        <v>99.663975888888885</v>
      </c>
      <c r="L13" s="4">
        <v>97.548210888888889</v>
      </c>
      <c r="M13" s="4">
        <v>143.61600000000001</v>
      </c>
      <c r="N13" s="4">
        <v>1467.5846947777775</v>
      </c>
      <c r="O13" s="4">
        <v>1689.9392499139497</v>
      </c>
      <c r="P13" s="4">
        <v>9258.6864302777776</v>
      </c>
    </row>
    <row r="14" spans="1:16" s="2" customFormat="1" ht="12">
      <c r="A14" s="5" t="s">
        <v>137</v>
      </c>
      <c r="B14" s="4">
        <v>127.483293</v>
      </c>
      <c r="C14" s="4">
        <v>63.154000000000003</v>
      </c>
      <c r="D14" s="4">
        <v>49.554000000000002</v>
      </c>
      <c r="E14" s="4">
        <v>84.869216999999992</v>
      </c>
      <c r="F14" s="4">
        <v>50.808</v>
      </c>
      <c r="G14" s="4">
        <v>93.455556000000001</v>
      </c>
      <c r="H14" s="4">
        <v>61.327730000000003</v>
      </c>
      <c r="I14" s="4">
        <v>87.038410999999996</v>
      </c>
      <c r="J14" s="4">
        <v>76.828269000000006</v>
      </c>
      <c r="K14" s="4">
        <v>86.460888888888888</v>
      </c>
      <c r="L14" s="4">
        <v>120.08057688888888</v>
      </c>
      <c r="M14" s="4">
        <v>166.87</v>
      </c>
      <c r="N14" s="4">
        <v>1067.9299417777779</v>
      </c>
      <c r="O14" s="4">
        <v>838.22711461145843</v>
      </c>
      <c r="P14" s="4">
        <v>4546.4318383961017</v>
      </c>
    </row>
    <row r="15" spans="1:16" s="2" customFormat="1" ht="12">
      <c r="A15" s="5" t="s">
        <v>138</v>
      </c>
      <c r="B15" s="4">
        <v>6.9936090000000002</v>
      </c>
      <c r="C15" s="4">
        <v>13.872242</v>
      </c>
      <c r="D15" s="4">
        <v>2.9001999999999999</v>
      </c>
      <c r="E15" s="4">
        <v>3.7919999999999998</v>
      </c>
      <c r="F15" s="4">
        <v>1.0229999999999999</v>
      </c>
      <c r="G15" s="4">
        <v>2.6579999999999999</v>
      </c>
      <c r="H15" s="4">
        <v>8.3620769999999975</v>
      </c>
      <c r="I15" s="4">
        <v>11.773368</v>
      </c>
      <c r="J15" s="4">
        <v>4.9066900000000002</v>
      </c>
      <c r="K15" s="4">
        <v>4.4001253333333334</v>
      </c>
      <c r="L15" s="4">
        <v>4.4001253333333334</v>
      </c>
      <c r="M15" s="4">
        <v>20.059999999999999</v>
      </c>
      <c r="N15" s="4">
        <v>85.141436666666664</v>
      </c>
      <c r="O15" s="4">
        <v>42.924034014810509</v>
      </c>
      <c r="P15" s="4">
        <v>234.6337388222222</v>
      </c>
    </row>
    <row r="16" spans="1:16" s="2" customFormat="1" ht="12">
      <c r="A16" s="5" t="s">
        <v>139</v>
      </c>
      <c r="B16" s="4">
        <v>417.03912699999978</v>
      </c>
      <c r="C16" s="4">
        <v>370.74020700000005</v>
      </c>
      <c r="D16" s="4">
        <v>276.89043999999978</v>
      </c>
      <c r="E16" s="4">
        <v>322.62428999999997</v>
      </c>
      <c r="F16" s="4">
        <v>562.93403100000046</v>
      </c>
      <c r="G16" s="4">
        <v>271.20433900000012</v>
      </c>
      <c r="H16" s="4">
        <v>348.23887800000023</v>
      </c>
      <c r="I16" s="4">
        <v>415.80856499999993</v>
      </c>
      <c r="J16" s="4">
        <v>417.84314399999994</v>
      </c>
      <c r="K16" s="4">
        <v>293.27210033333336</v>
      </c>
      <c r="L16" s="4">
        <v>308.01210033333348</v>
      </c>
      <c r="M16" s="4">
        <v>346.90908799999988</v>
      </c>
      <c r="N16" s="4">
        <v>4351.5163096666656</v>
      </c>
      <c r="O16" s="4">
        <v>1592.9245433706092</v>
      </c>
      <c r="P16" s="4">
        <v>8727.030703852819</v>
      </c>
    </row>
    <row r="17" spans="1:16" s="2" customFormat="1" ht="12">
      <c r="A17" s="5" t="s">
        <v>41</v>
      </c>
      <c r="B17" s="4">
        <v>1671.3337529999999</v>
      </c>
      <c r="C17" s="4">
        <v>1614.3511469999999</v>
      </c>
      <c r="D17" s="4">
        <v>1166.5308349999998</v>
      </c>
      <c r="E17" s="4">
        <v>1473.133797</v>
      </c>
      <c r="F17" s="4">
        <v>1672.4885520000003</v>
      </c>
      <c r="G17" s="4">
        <v>1270.6015150000001</v>
      </c>
      <c r="H17" s="4">
        <v>1127.0160280000002</v>
      </c>
      <c r="I17" s="4">
        <v>1400.0802329999999</v>
      </c>
      <c r="J17" s="4">
        <v>1239.191716</v>
      </c>
      <c r="K17" s="4">
        <v>1034.5385628888889</v>
      </c>
      <c r="L17" s="4">
        <v>985.56562888888902</v>
      </c>
      <c r="M17" s="4">
        <v>1296.8343379999999</v>
      </c>
      <c r="N17" s="4">
        <v>15951.666105777778</v>
      </c>
      <c r="O17" s="4">
        <v>12680.01509397175</v>
      </c>
      <c r="P17" s="4">
        <v>69296.408096067331</v>
      </c>
    </row>
    <row r="18" spans="1:16" s="2" customFormat="1" ht="12">
      <c r="A18" s="5" t="s">
        <v>42</v>
      </c>
      <c r="B18" s="4">
        <v>16480.00340232467</v>
      </c>
      <c r="C18" s="4">
        <v>17241.645705958668</v>
      </c>
      <c r="D18" s="4">
        <v>15984.001978912665</v>
      </c>
      <c r="E18" s="4">
        <v>16066.700758666668</v>
      </c>
      <c r="F18" s="4">
        <v>16717.755346666665</v>
      </c>
      <c r="G18" s="4">
        <v>16506.906979666666</v>
      </c>
      <c r="H18" s="4">
        <v>17630.286239095003</v>
      </c>
      <c r="I18" s="4">
        <v>16895.330720872</v>
      </c>
      <c r="J18" s="4">
        <v>17260.263723765001</v>
      </c>
      <c r="K18" s="4">
        <v>19379.245013709893</v>
      </c>
      <c r="L18" s="4">
        <v>14351.452386698889</v>
      </c>
      <c r="M18" s="4">
        <v>16233.321738821</v>
      </c>
      <c r="N18" s="4">
        <v>200746.91399515778</v>
      </c>
      <c r="O18" s="4">
        <v>156973.13130827949</v>
      </c>
      <c r="P18" s="4">
        <v>853948.68745956419</v>
      </c>
    </row>
    <row r="19" spans="1:16" s="2" customFormat="1" ht="1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s="2" customFormat="1" ht="12">
      <c r="A20" s="5" t="s">
        <v>140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s="2" customFormat="1" ht="12">
      <c r="A21" s="5" t="s">
        <v>31</v>
      </c>
      <c r="B21" s="4">
        <v>17.45</v>
      </c>
      <c r="C21" s="4">
        <v>17.223330000000001</v>
      </c>
      <c r="D21" s="4">
        <v>13.48649</v>
      </c>
      <c r="E21" s="4">
        <v>18.532640000000001</v>
      </c>
      <c r="F21" s="4">
        <v>12.61844</v>
      </c>
      <c r="G21" s="4">
        <v>14.787140000000001</v>
      </c>
      <c r="H21" s="4">
        <v>17.594280000000001</v>
      </c>
      <c r="I21" s="4">
        <v>18.310919999999999</v>
      </c>
      <c r="J21" s="4">
        <v>18.606020000000001</v>
      </c>
      <c r="K21" s="4">
        <v>18.829260000000001</v>
      </c>
      <c r="L21" s="4">
        <v>15.567399999999999</v>
      </c>
      <c r="M21" s="4">
        <v>17.459199999999999</v>
      </c>
      <c r="N21" s="4">
        <v>200.46512000000001</v>
      </c>
      <c r="O21" s="4">
        <v>235.95505044836375</v>
      </c>
      <c r="P21" s="4">
        <v>1294.0300000000002</v>
      </c>
    </row>
    <row r="22" spans="1:16" s="2" customFormat="1" ht="12">
      <c r="A22" s="5" t="s">
        <v>132</v>
      </c>
      <c r="B22" s="4">
        <v>1230.702366</v>
      </c>
      <c r="C22" s="4">
        <v>1317.927919</v>
      </c>
      <c r="D22" s="4">
        <v>1478.635432</v>
      </c>
      <c r="E22" s="4">
        <v>1309.6958430000002</v>
      </c>
      <c r="F22" s="4">
        <v>1378.6276980000002</v>
      </c>
      <c r="G22" s="4">
        <v>1526.9313500000001</v>
      </c>
      <c r="H22" s="4">
        <v>1513.7635600000001</v>
      </c>
      <c r="I22" s="4">
        <v>1295.2563930000001</v>
      </c>
      <c r="J22" s="4">
        <v>1419.4446889999999</v>
      </c>
      <c r="K22" s="4">
        <v>1435.8086449999998</v>
      </c>
      <c r="L22" s="4">
        <v>1074.905857</v>
      </c>
      <c r="M22" s="4">
        <v>1675.4498429999999</v>
      </c>
      <c r="N22" s="4">
        <v>16657.149594999999</v>
      </c>
      <c r="O22" s="4">
        <v>17528.218484090427</v>
      </c>
      <c r="P22" s="4">
        <v>95345.913833755156</v>
      </c>
    </row>
    <row r="23" spans="1:16" s="2" customFormat="1" ht="12">
      <c r="A23" s="5" t="s">
        <v>133</v>
      </c>
      <c r="B23" s="4">
        <v>646.92255499999999</v>
      </c>
      <c r="C23" s="4">
        <v>638.01179500000001</v>
      </c>
      <c r="D23" s="4">
        <v>698.572</v>
      </c>
      <c r="E23" s="4">
        <v>680.43363700000009</v>
      </c>
      <c r="F23" s="4">
        <v>755.590283</v>
      </c>
      <c r="G23" s="4">
        <v>535.69894499999998</v>
      </c>
      <c r="H23" s="4">
        <v>815.61806000000001</v>
      </c>
      <c r="I23" s="4">
        <v>924.2907449999999</v>
      </c>
      <c r="J23" s="4">
        <v>856.52335000000005</v>
      </c>
      <c r="K23" s="4">
        <v>733.55622800000015</v>
      </c>
      <c r="L23" s="4">
        <v>655.57446299999992</v>
      </c>
      <c r="M23" s="4">
        <v>706.31370300000003</v>
      </c>
      <c r="N23" s="4">
        <v>8647.1057640000017</v>
      </c>
      <c r="O23" s="4">
        <v>7991.7216112835831</v>
      </c>
      <c r="P23" s="4">
        <v>43533.08609818371</v>
      </c>
    </row>
    <row r="24" spans="1:16" s="2" customFormat="1" ht="12">
      <c r="A24" s="5" t="s">
        <v>34</v>
      </c>
      <c r="B24" s="4">
        <v>299.14101400000004</v>
      </c>
      <c r="C24" s="4">
        <v>328.26638800000001</v>
      </c>
      <c r="D24" s="4">
        <v>246.389602</v>
      </c>
      <c r="E24" s="4">
        <v>267.14029800000003</v>
      </c>
      <c r="F24" s="4">
        <v>253.16951600000002</v>
      </c>
      <c r="G24" s="4">
        <v>392.12585100000001</v>
      </c>
      <c r="H24" s="4">
        <v>455.12971999999996</v>
      </c>
      <c r="I24" s="4">
        <v>624.59640399999989</v>
      </c>
      <c r="J24" s="4">
        <v>490.19363999999996</v>
      </c>
      <c r="K24" s="4">
        <v>426.006553</v>
      </c>
      <c r="L24" s="4">
        <v>414.28323999999998</v>
      </c>
      <c r="M24" s="4">
        <v>467.22824800000001</v>
      </c>
      <c r="N24" s="4">
        <v>4663.6704740000005</v>
      </c>
      <c r="O24" s="4">
        <v>4644.5557377613295</v>
      </c>
      <c r="P24" s="4">
        <v>25222.790024358997</v>
      </c>
    </row>
    <row r="25" spans="1:16" s="2" customFormat="1" ht="12">
      <c r="A25" s="5" t="s">
        <v>135</v>
      </c>
      <c r="B25" s="4">
        <v>1331.0627399999998</v>
      </c>
      <c r="C25" s="4">
        <v>1613.8375999999998</v>
      </c>
      <c r="D25" s="4">
        <v>1717.369281</v>
      </c>
      <c r="E25" s="4">
        <v>1611.3929839999998</v>
      </c>
      <c r="F25" s="4">
        <v>1561.747977</v>
      </c>
      <c r="G25" s="4">
        <v>1795.04281793</v>
      </c>
      <c r="H25" s="4">
        <v>2636.6529599999999</v>
      </c>
      <c r="I25" s="4">
        <v>2005.4367509999997</v>
      </c>
      <c r="J25" s="4">
        <v>2545.83446</v>
      </c>
      <c r="K25" s="4">
        <v>1928.863627</v>
      </c>
      <c r="L25" s="4">
        <v>1517.0719319999998</v>
      </c>
      <c r="M25" s="4">
        <v>2199.7253930000002</v>
      </c>
      <c r="N25" s="4">
        <v>22464.038522929997</v>
      </c>
      <c r="O25" s="4">
        <v>21252.772030943335</v>
      </c>
      <c r="P25" s="4">
        <v>115553.80714408608</v>
      </c>
    </row>
    <row r="26" spans="1:16" s="2" customFormat="1" ht="12">
      <c r="A26" s="5" t="s">
        <v>134</v>
      </c>
      <c r="B26" s="4">
        <v>1.924372</v>
      </c>
      <c r="C26" s="4">
        <v>2.621937</v>
      </c>
      <c r="D26" s="4">
        <v>2.640727</v>
      </c>
      <c r="E26" s="4">
        <v>2.7088390000000002</v>
      </c>
      <c r="F26" s="4">
        <v>1.7748379999999999</v>
      </c>
      <c r="G26" s="4">
        <v>1.734127</v>
      </c>
      <c r="H26" s="4">
        <v>1.630001</v>
      </c>
      <c r="I26" s="4">
        <v>1.1078060000000001</v>
      </c>
      <c r="J26" s="4">
        <v>1.645659</v>
      </c>
      <c r="K26" s="4">
        <v>2.454396</v>
      </c>
      <c r="L26" s="4">
        <v>1.796759</v>
      </c>
      <c r="M26" s="4">
        <v>1.128161</v>
      </c>
      <c r="N26" s="4">
        <v>23.167621999999998</v>
      </c>
      <c r="O26" s="4">
        <v>25.468013077343397</v>
      </c>
      <c r="P26" s="4">
        <v>139.84700000000001</v>
      </c>
    </row>
    <row r="27" spans="1:16" s="2" customFormat="1" ht="12">
      <c r="A27" s="5" t="s">
        <v>46</v>
      </c>
      <c r="B27" s="4">
        <v>8.9610000000000003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0.136519</v>
      </c>
      <c r="L27" s="4">
        <v>8.5323999999999997E-2</v>
      </c>
      <c r="M27" s="4">
        <v>0</v>
      </c>
      <c r="N27" s="4">
        <v>9.1828430000000001</v>
      </c>
      <c r="O27" s="4">
        <v>7.8491181591719341</v>
      </c>
      <c r="P27" s="4">
        <v>41.650999999999996</v>
      </c>
    </row>
    <row r="28" spans="1:16" s="2" customFormat="1" ht="12">
      <c r="A28" s="5" t="s">
        <v>136</v>
      </c>
      <c r="B28" s="4">
        <v>8.957142000000001</v>
      </c>
      <c r="C28" s="4">
        <v>14.342929999999999</v>
      </c>
      <c r="D28" s="4">
        <v>1.003922</v>
      </c>
      <c r="E28" s="4">
        <v>8.9953299999999992</v>
      </c>
      <c r="F28" s="4">
        <v>6.5289600000000005</v>
      </c>
      <c r="G28" s="4">
        <v>8.1170600000000004</v>
      </c>
      <c r="H28" s="4">
        <v>0.28921999999999998</v>
      </c>
      <c r="I28" s="4">
        <v>5.3998699999999999</v>
      </c>
      <c r="J28" s="4">
        <v>0.95701100000000006</v>
      </c>
      <c r="K28" s="4">
        <v>1.2007589999999999</v>
      </c>
      <c r="L28" s="4">
        <v>0.88146999999999998</v>
      </c>
      <c r="M28" s="4">
        <v>2.3803869999999998</v>
      </c>
      <c r="N28" s="4">
        <v>59.054060999999997</v>
      </c>
      <c r="O28" s="4">
        <v>64.939777378842152</v>
      </c>
      <c r="P28" s="4">
        <v>381.45421587300001</v>
      </c>
    </row>
    <row r="29" spans="1:16" s="2" customFormat="1" ht="12">
      <c r="A29" s="5" t="s">
        <v>137</v>
      </c>
      <c r="B29" s="4">
        <v>490.85334899999998</v>
      </c>
      <c r="C29" s="4">
        <v>337.96835699999997</v>
      </c>
      <c r="D29" s="4">
        <v>391.75841300000002</v>
      </c>
      <c r="E29" s="4">
        <v>508.23362599999996</v>
      </c>
      <c r="F29" s="4">
        <v>511.51996199999996</v>
      </c>
      <c r="G29" s="4">
        <v>703.82802900000002</v>
      </c>
      <c r="H29" s="4">
        <v>634.506438</v>
      </c>
      <c r="I29" s="4">
        <v>477.32619799999998</v>
      </c>
      <c r="J29" s="4">
        <v>442.30834200000004</v>
      </c>
      <c r="K29" s="4">
        <v>520.66371199999992</v>
      </c>
      <c r="L29" s="4">
        <v>393.17791</v>
      </c>
      <c r="M29" s="4">
        <v>509.60914499999996</v>
      </c>
      <c r="N29" s="4">
        <v>5921.7534810000006</v>
      </c>
      <c r="O29" s="4">
        <v>3757.0654328678238</v>
      </c>
      <c r="P29" s="4">
        <v>20415.47676443676</v>
      </c>
    </row>
    <row r="30" spans="1:16" s="2" customFormat="1" ht="12">
      <c r="A30" s="5" t="s">
        <v>138</v>
      </c>
      <c r="B30" s="4">
        <v>3.1070000000000002</v>
      </c>
      <c r="C30" s="4">
        <v>5.5759999999999996</v>
      </c>
      <c r="D30" s="4">
        <v>0.33</v>
      </c>
      <c r="E30" s="4">
        <v>5.3483800000000006</v>
      </c>
      <c r="F30" s="4">
        <v>8.5711699999999986</v>
      </c>
      <c r="G30" s="4">
        <v>6.0280000000000005</v>
      </c>
      <c r="H30" s="4">
        <v>15.761419999999999</v>
      </c>
      <c r="I30" s="4">
        <v>10.258000000000001</v>
      </c>
      <c r="J30" s="4">
        <v>10.055052</v>
      </c>
      <c r="K30" s="4">
        <v>8.8155380000000001</v>
      </c>
      <c r="L30" s="4">
        <v>4.1297449999999998</v>
      </c>
      <c r="M30" s="4">
        <v>8.9068520000000007</v>
      </c>
      <c r="N30" s="4">
        <v>86.887157000000002</v>
      </c>
      <c r="O30" s="4">
        <v>52.028923183853031</v>
      </c>
      <c r="P30" s="4">
        <v>281.219164922</v>
      </c>
    </row>
    <row r="31" spans="1:16" s="2" customFormat="1" ht="12">
      <c r="A31" s="5" t="s">
        <v>139</v>
      </c>
      <c r="B31" s="4">
        <v>172.34769499999902</v>
      </c>
      <c r="C31" s="4">
        <v>300.3439559999988</v>
      </c>
      <c r="D31" s="4">
        <v>303.2926209999996</v>
      </c>
      <c r="E31" s="4">
        <v>558.12979199999972</v>
      </c>
      <c r="F31" s="4">
        <v>293.14656400000058</v>
      </c>
      <c r="G31" s="4">
        <v>446.60076000000026</v>
      </c>
      <c r="H31" s="4">
        <v>310.98757300000034</v>
      </c>
      <c r="I31" s="4">
        <v>405.16595299999972</v>
      </c>
      <c r="J31" s="4">
        <v>551.00809200000094</v>
      </c>
      <c r="K31" s="4">
        <v>370.04699999999957</v>
      </c>
      <c r="L31" s="4">
        <v>487.52514400000018</v>
      </c>
      <c r="M31" s="4">
        <v>468.69218600000022</v>
      </c>
      <c r="N31" s="4">
        <v>4667.2873360000012</v>
      </c>
      <c r="O31" s="4">
        <v>3277.8382388355312</v>
      </c>
      <c r="P31" s="4">
        <v>17832.317290117033</v>
      </c>
    </row>
    <row r="32" spans="1:16" s="2" customFormat="1" ht="12">
      <c r="A32" s="5" t="s">
        <v>141</v>
      </c>
      <c r="B32" s="4">
        <v>4211.4292329999989</v>
      </c>
      <c r="C32" s="4">
        <v>4576.120211999998</v>
      </c>
      <c r="D32" s="4">
        <v>4853.4784879999997</v>
      </c>
      <c r="E32" s="4">
        <v>4970.6113690000002</v>
      </c>
      <c r="F32" s="4">
        <v>4783.2954080000009</v>
      </c>
      <c r="G32" s="4">
        <v>5430.8940799299999</v>
      </c>
      <c r="H32" s="4">
        <v>6401.9332320000003</v>
      </c>
      <c r="I32" s="4">
        <v>5767.1490399999984</v>
      </c>
      <c r="J32" s="4">
        <v>6336.5763150000012</v>
      </c>
      <c r="K32" s="4">
        <v>5446.3822369999989</v>
      </c>
      <c r="L32" s="4">
        <v>4564.9992439999996</v>
      </c>
      <c r="M32" s="4">
        <v>6056.893118</v>
      </c>
      <c r="N32" s="4">
        <v>63399.76197593</v>
      </c>
      <c r="O32" s="4">
        <v>58838.412418029606</v>
      </c>
      <c r="P32" s="4">
        <v>320041.59253573278</v>
      </c>
    </row>
    <row r="33" spans="1:16" s="2" customFormat="1" ht="12">
      <c r="A33" s="5" t="s">
        <v>50</v>
      </c>
      <c r="B33" s="4">
        <v>12268.574169324671</v>
      </c>
      <c r="C33" s="4">
        <v>12665.52549395867</v>
      </c>
      <c r="D33" s="4">
        <v>11130.523490912667</v>
      </c>
      <c r="E33" s="4">
        <v>11096.089389666668</v>
      </c>
      <c r="F33" s="4">
        <v>11934.459938666663</v>
      </c>
      <c r="G33" s="4">
        <v>11076.012899736666</v>
      </c>
      <c r="H33" s="4">
        <v>11228.353007095004</v>
      </c>
      <c r="I33" s="4">
        <v>11128.181680872001</v>
      </c>
      <c r="J33" s="4">
        <v>10923.687408764999</v>
      </c>
      <c r="K33" s="4">
        <v>13932.862776709895</v>
      </c>
      <c r="L33" s="4">
        <v>9786.4531426988906</v>
      </c>
      <c r="M33" s="4">
        <v>10176.428620821</v>
      </c>
      <c r="N33" s="4">
        <v>137347.1520192278</v>
      </c>
      <c r="O33" s="4">
        <v>98134.718890249889</v>
      </c>
      <c r="P33" s="4">
        <v>533907.09492383141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AI49"/>
  <sheetViews>
    <sheetView topLeftCell="A25" zoomScale="70" zoomScaleNormal="70" workbookViewId="0">
      <pane xSplit="1" topLeftCell="B1" activePane="topRight" state="frozen"/>
      <selection pane="topRight" activeCell="A40" sqref="A40:N48"/>
    </sheetView>
  </sheetViews>
  <sheetFormatPr defaultColWidth="8.85546875" defaultRowHeight="12"/>
  <cols>
    <col min="1" max="1" width="23.85546875" style="44" bestFit="1" customWidth="1"/>
    <col min="2" max="14" width="14.7109375" style="44" customWidth="1"/>
    <col min="15" max="15" width="9.42578125" style="44" bestFit="1" customWidth="1"/>
    <col min="16" max="16" width="9.85546875" style="44" bestFit="1" customWidth="1"/>
    <col min="17" max="17" width="10.140625" style="44" bestFit="1" customWidth="1"/>
    <col min="18" max="19" width="9.42578125" style="44" bestFit="1" customWidth="1"/>
    <col min="20" max="20" width="10.140625" style="44" bestFit="1" customWidth="1"/>
    <col min="21" max="22" width="9.42578125" style="44" bestFit="1" customWidth="1"/>
    <col min="23" max="23" width="9.85546875" style="44" bestFit="1" customWidth="1"/>
    <col min="24" max="25" width="9.42578125" style="44" bestFit="1" customWidth="1"/>
    <col min="26" max="27" width="9.85546875" style="44" bestFit="1" customWidth="1"/>
    <col min="28" max="28" width="9.42578125" style="44" bestFit="1" customWidth="1"/>
    <col min="29" max="29" width="10.140625" style="44" bestFit="1" customWidth="1"/>
    <col min="30" max="30" width="9.42578125" style="44" bestFit="1" customWidth="1"/>
    <col min="31" max="31" width="9.85546875" style="44" bestFit="1" customWidth="1"/>
    <col min="32" max="32" width="10.140625" style="44" bestFit="1" customWidth="1"/>
    <col min="33" max="33" width="10.85546875" style="44" bestFit="1" customWidth="1"/>
    <col min="34" max="34" width="10.5703125" style="44" bestFit="1" customWidth="1"/>
    <col min="35" max="35" width="10.85546875" style="44" bestFit="1" customWidth="1"/>
    <col min="36" max="16384" width="8.85546875" style="44"/>
  </cols>
  <sheetData>
    <row r="1" spans="1:14" ht="12.7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2.75">
      <c r="A2" s="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0.25">
      <c r="A3" s="7"/>
      <c r="B3" s="21"/>
      <c r="C3" s="21"/>
      <c r="D3" s="21"/>
      <c r="E3" s="28" t="s">
        <v>0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ht="18.75">
      <c r="A4" s="7"/>
      <c r="B4" s="21"/>
      <c r="C4" s="21"/>
      <c r="D4" s="21"/>
      <c r="E4" s="8"/>
      <c r="F4" s="21"/>
      <c r="G4" s="21"/>
      <c r="H4" s="21"/>
      <c r="I4" s="21"/>
      <c r="J4" s="21"/>
      <c r="K4" s="21"/>
      <c r="L4" s="21"/>
      <c r="M4" s="21"/>
      <c r="N4" s="21"/>
    </row>
    <row r="5" spans="1:14" ht="18.75">
      <c r="A5" s="22"/>
      <c r="B5" s="21"/>
      <c r="C5" s="21"/>
      <c r="D5" s="21"/>
      <c r="E5" s="8"/>
      <c r="F5" s="21"/>
      <c r="G5" s="21"/>
      <c r="H5" s="21"/>
      <c r="I5" s="21"/>
      <c r="J5" s="21"/>
      <c r="K5" s="21"/>
      <c r="L5" s="21"/>
      <c r="M5" s="21"/>
      <c r="N5" s="21"/>
    </row>
    <row r="6" spans="1:14" ht="18.75">
      <c r="A6" s="45" t="s">
        <v>18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56" customFormat="1" ht="18.75">
      <c r="A7" s="181" t="s">
        <v>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</row>
    <row r="8" spans="1:14" ht="18.75">
      <c r="A8" s="180" t="s">
        <v>3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</row>
    <row r="9" spans="1:14" s="79" customFormat="1" ht="37.5">
      <c r="A9" s="74" t="s">
        <v>4</v>
      </c>
      <c r="B9" s="75" t="s">
        <v>62</v>
      </c>
      <c r="C9" s="75" t="s">
        <v>63</v>
      </c>
      <c r="D9" s="75" t="s">
        <v>64</v>
      </c>
      <c r="E9" s="75" t="s">
        <v>65</v>
      </c>
      <c r="F9" s="75" t="s">
        <v>66</v>
      </c>
      <c r="G9" s="75" t="s">
        <v>67</v>
      </c>
      <c r="H9" s="75" t="s">
        <v>68</v>
      </c>
      <c r="I9" s="75" t="s">
        <v>69</v>
      </c>
      <c r="J9" s="75" t="s">
        <v>70</v>
      </c>
      <c r="K9" s="75" t="s">
        <v>71</v>
      </c>
      <c r="L9" s="75" t="s">
        <v>72</v>
      </c>
      <c r="M9" s="75" t="s">
        <v>73</v>
      </c>
      <c r="N9" s="75" t="s">
        <v>74</v>
      </c>
    </row>
    <row r="10" spans="1:14" ht="15.75">
      <c r="A10" s="47" t="s">
        <v>112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>
      <c r="A11" s="48" t="s">
        <v>75</v>
      </c>
      <c r="B11" s="27">
        <v>15736.680377492999</v>
      </c>
      <c r="C11" s="27">
        <v>13784.48931984</v>
      </c>
      <c r="D11" s="27">
        <v>13934.808788703</v>
      </c>
      <c r="E11" s="27">
        <v>13749.861859729001</v>
      </c>
      <c r="F11" s="27">
        <v>14263.804069545</v>
      </c>
      <c r="G11" s="27">
        <v>12989.752229177</v>
      </c>
      <c r="H11" s="27">
        <v>12462.82488745</v>
      </c>
      <c r="I11" s="27">
        <v>14849.809222831</v>
      </c>
      <c r="J11" s="27">
        <v>13932.537784142998</v>
      </c>
      <c r="K11" s="27">
        <v>17017.134084138001</v>
      </c>
      <c r="L11" s="27">
        <v>13718.539503831998</v>
      </c>
      <c r="M11" s="27">
        <v>15288.911970339999</v>
      </c>
      <c r="N11" s="36">
        <f>SUM(B11:M11)</f>
        <v>171729.15409722101</v>
      </c>
    </row>
    <row r="12" spans="1:14" ht="15.75">
      <c r="A12" s="49" t="s">
        <v>76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6"/>
    </row>
    <row r="13" spans="1:14" ht="15">
      <c r="A13" s="27" t="s">
        <v>31</v>
      </c>
      <c r="B13" s="27">
        <v>418.585689</v>
      </c>
      <c r="C13" s="27">
        <v>469.10727499999996</v>
      </c>
      <c r="D13" s="27">
        <v>481.71323899999993</v>
      </c>
      <c r="E13" s="27">
        <v>494.59097800000001</v>
      </c>
      <c r="F13" s="27">
        <v>428.47699999999998</v>
      </c>
      <c r="G13" s="27">
        <v>503.91924600000004</v>
      </c>
      <c r="H13" s="27">
        <v>453.23164500000007</v>
      </c>
      <c r="I13" s="27">
        <v>446.83755600000001</v>
      </c>
      <c r="J13" s="27">
        <v>475.32441000000006</v>
      </c>
      <c r="K13" s="27">
        <v>512.20408099999997</v>
      </c>
      <c r="L13" s="27">
        <v>514.06589099999997</v>
      </c>
      <c r="M13" s="27">
        <v>591.97722499999998</v>
      </c>
      <c r="N13" s="36">
        <f t="shared" ref="N13:N21" si="0">SUM(B13:M13)</f>
        <v>5790.0342349999992</v>
      </c>
    </row>
    <row r="14" spans="1:14" ht="15">
      <c r="A14" s="26" t="s">
        <v>32</v>
      </c>
      <c r="B14" s="27">
        <v>19.972120999999998</v>
      </c>
      <c r="C14" s="27">
        <v>0</v>
      </c>
      <c r="D14" s="27">
        <v>215.04945600000002</v>
      </c>
      <c r="E14" s="27">
        <v>134.569524</v>
      </c>
      <c r="F14" s="27">
        <v>108.447183</v>
      </c>
      <c r="G14" s="27">
        <v>35.948</v>
      </c>
      <c r="H14" s="27">
        <v>139.79465125299998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36">
        <f t="shared" si="0"/>
        <v>653.78093525299994</v>
      </c>
    </row>
    <row r="15" spans="1:14" ht="15">
      <c r="A15" s="27" t="s">
        <v>33</v>
      </c>
      <c r="B15" s="27">
        <v>152.94</v>
      </c>
      <c r="C15" s="27">
        <v>133.498256</v>
      </c>
      <c r="D15" s="27">
        <v>161.74700000000001</v>
      </c>
      <c r="E15" s="27">
        <v>227.453</v>
      </c>
      <c r="F15" s="27">
        <v>121.904</v>
      </c>
      <c r="G15" s="27">
        <v>202.37</v>
      </c>
      <c r="H15" s="27">
        <v>181.87199999999999</v>
      </c>
      <c r="I15" s="27">
        <v>273.92700000000002</v>
      </c>
      <c r="J15" s="27">
        <v>240.209</v>
      </c>
      <c r="K15" s="27">
        <v>111.07300000000001</v>
      </c>
      <c r="L15" s="27">
        <v>108.437979</v>
      </c>
      <c r="M15" s="27">
        <v>175.108035</v>
      </c>
      <c r="N15" s="36">
        <f t="shared" si="0"/>
        <v>2090.5392700000002</v>
      </c>
    </row>
    <row r="16" spans="1:14" ht="15">
      <c r="A16" s="27" t="s">
        <v>34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 t="shared" si="0"/>
        <v>0</v>
      </c>
    </row>
    <row r="17" spans="1:14" ht="15">
      <c r="A17" s="26" t="s">
        <v>35</v>
      </c>
      <c r="B17" s="27">
        <v>128.54507699999999</v>
      </c>
      <c r="C17" s="27">
        <v>141.32184100000001</v>
      </c>
      <c r="D17" s="27">
        <v>110.54286500000001</v>
      </c>
      <c r="E17" s="27">
        <v>110.19062799999999</v>
      </c>
      <c r="F17" s="27">
        <v>73.499560000000002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36">
        <f>SUM(B17:M17)</f>
        <v>564.09997099999998</v>
      </c>
    </row>
    <row r="18" spans="1:14" ht="15">
      <c r="A18" s="27" t="s">
        <v>36</v>
      </c>
      <c r="B18" s="27">
        <v>507.95166899999998</v>
      </c>
      <c r="C18" s="27">
        <v>39.605000000000004</v>
      </c>
      <c r="D18" s="27">
        <v>191.77762300000001</v>
      </c>
      <c r="E18" s="27">
        <v>0.19400000000000001</v>
      </c>
      <c r="F18" s="27">
        <v>15.834000000000001</v>
      </c>
      <c r="G18" s="27">
        <v>1.0129999999999999</v>
      </c>
      <c r="H18" s="27">
        <v>4.7590000000000003</v>
      </c>
      <c r="I18" s="27">
        <v>2.1219999999999999</v>
      </c>
      <c r="J18" s="27">
        <v>22.271000000000001</v>
      </c>
      <c r="K18" s="27">
        <v>206.90400600000001</v>
      </c>
      <c r="L18" s="27">
        <v>62.336392000000004</v>
      </c>
      <c r="M18" s="27">
        <v>4.2320000000000002</v>
      </c>
      <c r="N18" s="36">
        <f t="shared" si="0"/>
        <v>1058.9996899999999</v>
      </c>
    </row>
    <row r="19" spans="1:14" ht="15">
      <c r="A19" s="27" t="s">
        <v>37</v>
      </c>
      <c r="B19" s="27">
        <v>115.88279399999999</v>
      </c>
      <c r="C19" s="27">
        <v>100.57746400000002</v>
      </c>
      <c r="D19" s="27">
        <v>104.63934999999999</v>
      </c>
      <c r="E19" s="27">
        <v>81.903489000000008</v>
      </c>
      <c r="F19" s="27">
        <v>150.37384400000002</v>
      </c>
      <c r="G19" s="27">
        <v>132.53557100000003</v>
      </c>
      <c r="H19" s="27">
        <v>94.390887000000021</v>
      </c>
      <c r="I19" s="27">
        <v>165.06313099999997</v>
      </c>
      <c r="J19" s="27">
        <v>130.68663999999998</v>
      </c>
      <c r="K19" s="27">
        <v>128.01249200000001</v>
      </c>
      <c r="L19" s="27">
        <v>107.22715600000001</v>
      </c>
      <c r="M19" s="27">
        <v>122.915229</v>
      </c>
      <c r="N19" s="36">
        <f>SUM(B19:M19)</f>
        <v>1434.2080469999999</v>
      </c>
    </row>
    <row r="20" spans="1:14" ht="15">
      <c r="A20" s="27" t="s">
        <v>38</v>
      </c>
      <c r="B20" s="27">
        <v>94.503169999999997</v>
      </c>
      <c r="C20" s="27">
        <v>20.571999999999999</v>
      </c>
      <c r="D20" s="27">
        <v>59.887</v>
      </c>
      <c r="E20" s="27">
        <v>140.79592300000002</v>
      </c>
      <c r="F20" s="27">
        <v>183.44200000000001</v>
      </c>
      <c r="G20" s="27">
        <v>158.63</v>
      </c>
      <c r="H20" s="27">
        <v>56.491</v>
      </c>
      <c r="I20" s="27">
        <v>136.98699999999999</v>
      </c>
      <c r="J20" s="27">
        <v>80.764199999999988</v>
      </c>
      <c r="K20" s="27">
        <v>9.9090000000000007</v>
      </c>
      <c r="L20" s="27">
        <v>170.670052</v>
      </c>
      <c r="M20" s="27">
        <v>90.040757999999997</v>
      </c>
      <c r="N20" s="36">
        <f>SUM(B20:M20)</f>
        <v>1202.6921030000001</v>
      </c>
    </row>
    <row r="21" spans="1:14" ht="15">
      <c r="A21" s="27" t="s">
        <v>39</v>
      </c>
      <c r="B21" s="27">
        <v>6.7001599999999994</v>
      </c>
      <c r="C21" s="27">
        <v>9.4002730000000003</v>
      </c>
      <c r="D21" s="27">
        <v>1.802</v>
      </c>
      <c r="E21" s="27">
        <v>4.8673159999999998</v>
      </c>
      <c r="F21" s="27">
        <v>1.0714650000000001</v>
      </c>
      <c r="G21" s="27">
        <v>1.655105</v>
      </c>
      <c r="H21" s="27">
        <v>1.3705769999999999</v>
      </c>
      <c r="I21" s="27">
        <v>5.47403</v>
      </c>
      <c r="J21" s="27">
        <v>6.3471109999999999</v>
      </c>
      <c r="K21" s="27">
        <v>2.9112550000000001</v>
      </c>
      <c r="L21" s="27">
        <v>14.619481</v>
      </c>
      <c r="M21" s="27">
        <v>21.621626000000003</v>
      </c>
      <c r="N21" s="36">
        <f t="shared" si="0"/>
        <v>77.840398999999991</v>
      </c>
    </row>
    <row r="22" spans="1:14" ht="15">
      <c r="A22" s="27" t="s">
        <v>78</v>
      </c>
      <c r="B22" s="27">
        <v>256.13049199999955</v>
      </c>
      <c r="C22" s="27">
        <v>280.65597700000001</v>
      </c>
      <c r="D22" s="27">
        <v>292.93084300000032</v>
      </c>
      <c r="E22" s="27">
        <v>214.43734199999994</v>
      </c>
      <c r="F22" s="27">
        <v>241.35376500000029</v>
      </c>
      <c r="G22" s="27">
        <v>232.91821499999992</v>
      </c>
      <c r="H22" s="27">
        <v>141.12664600000016</v>
      </c>
      <c r="I22" s="27">
        <v>344.31115599999976</v>
      </c>
      <c r="J22" s="27">
        <v>174.83071900000027</v>
      </c>
      <c r="K22" s="27">
        <v>263.55057500000009</v>
      </c>
      <c r="L22" s="27">
        <v>239.54758700000002</v>
      </c>
      <c r="M22" s="27">
        <v>295.38247900000022</v>
      </c>
      <c r="N22" s="36">
        <f>SUM(B22:M22)</f>
        <v>2977.1757960000009</v>
      </c>
    </row>
    <row r="23" spans="1:14" ht="14.25">
      <c r="A23" s="76" t="s">
        <v>107</v>
      </c>
      <c r="B23" s="78">
        <f>SUM(B13:B22)</f>
        <v>1701.2111719999998</v>
      </c>
      <c r="C23" s="78">
        <f t="shared" ref="C23:M23" si="1">SUM(C13:C22)</f>
        <v>1194.7380859999998</v>
      </c>
      <c r="D23" s="78">
        <f t="shared" si="1"/>
        <v>1620.0893760000001</v>
      </c>
      <c r="E23" s="78">
        <f>SUM(E13:E22)</f>
        <v>1409.0021999999999</v>
      </c>
      <c r="F23" s="78">
        <f t="shared" si="1"/>
        <v>1324.4028170000001</v>
      </c>
      <c r="G23" s="78">
        <f t="shared" si="1"/>
        <v>1268.989137</v>
      </c>
      <c r="H23" s="78">
        <f t="shared" si="1"/>
        <v>1073.0364062530002</v>
      </c>
      <c r="I23" s="78">
        <f t="shared" si="1"/>
        <v>1374.721873</v>
      </c>
      <c r="J23" s="78">
        <f t="shared" si="1"/>
        <v>1130.4330800000002</v>
      </c>
      <c r="K23" s="78">
        <f t="shared" si="1"/>
        <v>1234.5644090000001</v>
      </c>
      <c r="L23" s="78">
        <f t="shared" si="1"/>
        <v>1216.904538</v>
      </c>
      <c r="M23" s="78">
        <f t="shared" si="1"/>
        <v>1301.2773520000001</v>
      </c>
      <c r="N23" s="78">
        <f>SUM(N13:N22)</f>
        <v>15849.370446253</v>
      </c>
    </row>
    <row r="24" spans="1:14" ht="14.25">
      <c r="A24" s="77" t="s">
        <v>42</v>
      </c>
      <c r="B24" s="78">
        <f t="shared" ref="B24:G24" si="2">+B23+B11</f>
        <v>17437.891549493001</v>
      </c>
      <c r="C24" s="78">
        <f t="shared" si="2"/>
        <v>14979.22740584</v>
      </c>
      <c r="D24" s="78">
        <f t="shared" si="2"/>
        <v>15554.898164703</v>
      </c>
      <c r="E24" s="78">
        <f t="shared" si="2"/>
        <v>15158.864059729</v>
      </c>
      <c r="F24" s="78">
        <f t="shared" si="2"/>
        <v>15588.206886545</v>
      </c>
      <c r="G24" s="78">
        <f t="shared" si="2"/>
        <v>14258.741366177001</v>
      </c>
      <c r="H24" s="78">
        <f t="shared" ref="H24:N24" si="3">+H11+H23</f>
        <v>13535.861293703001</v>
      </c>
      <c r="I24" s="78">
        <f t="shared" si="3"/>
        <v>16224.531095831</v>
      </c>
      <c r="J24" s="78">
        <f t="shared" si="3"/>
        <v>15062.970864142999</v>
      </c>
      <c r="K24" s="78">
        <f t="shared" si="3"/>
        <v>18251.698493137999</v>
      </c>
      <c r="L24" s="78">
        <f t="shared" si="3"/>
        <v>14935.444041831999</v>
      </c>
      <c r="M24" s="78">
        <f t="shared" si="3"/>
        <v>16590.18932234</v>
      </c>
      <c r="N24" s="78">
        <f t="shared" si="3"/>
        <v>187578.52454347402</v>
      </c>
    </row>
    <row r="25" spans="1:14" ht="15">
      <c r="A25" s="52" t="s">
        <v>108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6"/>
    </row>
    <row r="26" spans="1:14" ht="15">
      <c r="A26" s="24" t="s">
        <v>31</v>
      </c>
      <c r="B26" s="27">
        <v>13.404</v>
      </c>
      <c r="C26" s="27">
        <v>15.967000000000001</v>
      </c>
      <c r="D26" s="27">
        <v>13.459</v>
      </c>
      <c r="E26" s="27">
        <v>12.17319</v>
      </c>
      <c r="F26" s="27">
        <v>10.143969999999999</v>
      </c>
      <c r="G26" s="27">
        <v>16.211970000000001</v>
      </c>
      <c r="H26" s="27">
        <v>15.28102</v>
      </c>
      <c r="I26" s="27">
        <v>16.438140000000001</v>
      </c>
      <c r="J26" s="27">
        <v>14.867000000000001</v>
      </c>
      <c r="K26" s="27">
        <v>11.51487</v>
      </c>
      <c r="L26" s="27">
        <v>17.529050000000002</v>
      </c>
      <c r="M26" s="27">
        <v>17.453970000000002</v>
      </c>
      <c r="N26" s="36">
        <f>SUM(B26:M26)</f>
        <v>174.44318000000001</v>
      </c>
    </row>
    <row r="27" spans="1:14" ht="18">
      <c r="A27" s="25" t="s">
        <v>100</v>
      </c>
      <c r="B27" s="27">
        <v>1184.2150630000001</v>
      </c>
      <c r="C27" s="27">
        <v>1475.895012</v>
      </c>
      <c r="D27" s="27">
        <v>1359.3080869999999</v>
      </c>
      <c r="E27" s="27">
        <v>1144.4166009999999</v>
      </c>
      <c r="F27" s="27">
        <v>1076.3220309999999</v>
      </c>
      <c r="G27" s="27">
        <v>1295.2610319999999</v>
      </c>
      <c r="H27" s="27">
        <v>886.374549</v>
      </c>
      <c r="I27" s="27">
        <v>1052.293694</v>
      </c>
      <c r="J27" s="27">
        <v>1422.4679900000001</v>
      </c>
      <c r="K27" s="27">
        <v>1089.2434410000001</v>
      </c>
      <c r="L27" s="27">
        <v>1009.802834</v>
      </c>
      <c r="M27" s="27">
        <v>1527.902765</v>
      </c>
      <c r="N27" s="36">
        <f t="shared" ref="N27:N35" si="4">SUM(B27:M27)</f>
        <v>14523.503099</v>
      </c>
    </row>
    <row r="28" spans="1:14" ht="15">
      <c r="A28" s="24" t="s">
        <v>33</v>
      </c>
      <c r="B28" s="27">
        <v>870.18643099999986</v>
      </c>
      <c r="C28" s="27">
        <v>799.53799500000014</v>
      </c>
      <c r="D28" s="27">
        <v>818.44152699999995</v>
      </c>
      <c r="E28" s="27">
        <v>976.95683600000007</v>
      </c>
      <c r="F28" s="27">
        <v>998.43519299999991</v>
      </c>
      <c r="G28" s="27">
        <v>751.53371400000003</v>
      </c>
      <c r="H28" s="27">
        <v>635.00950499999999</v>
      </c>
      <c r="I28" s="27">
        <v>1025.1019999999999</v>
      </c>
      <c r="J28" s="27">
        <v>779.8516259999999</v>
      </c>
      <c r="K28" s="27">
        <v>775.39787000000001</v>
      </c>
      <c r="L28" s="27">
        <v>841.78943400000003</v>
      </c>
      <c r="M28" s="27">
        <v>866.48686099999998</v>
      </c>
      <c r="N28" s="36">
        <f t="shared" si="4"/>
        <v>10138.728992</v>
      </c>
    </row>
    <row r="29" spans="1:14" ht="18">
      <c r="A29" s="24" t="s">
        <v>102</v>
      </c>
      <c r="B29" s="27">
        <v>295.19299999999998</v>
      </c>
      <c r="C29" s="27">
        <v>336.50800000000004</v>
      </c>
      <c r="D29" s="27">
        <v>435.803</v>
      </c>
      <c r="E29" s="27">
        <v>418.33494400000001</v>
      </c>
      <c r="F29" s="27">
        <v>455.78999999999996</v>
      </c>
      <c r="G29" s="27">
        <v>460.78565800000001</v>
      </c>
      <c r="H29" s="27">
        <v>520.94508100000007</v>
      </c>
      <c r="I29" s="27">
        <v>429.30492499999997</v>
      </c>
      <c r="J29" s="27">
        <v>410.89255299999996</v>
      </c>
      <c r="K29" s="27">
        <v>306.90816799999999</v>
      </c>
      <c r="L29" s="27">
        <v>245.06025500000001</v>
      </c>
      <c r="M29" s="27">
        <v>245.27100000000002</v>
      </c>
      <c r="N29" s="36">
        <f t="shared" si="4"/>
        <v>4560.7965839999997</v>
      </c>
    </row>
    <row r="30" spans="1:14" ht="15">
      <c r="A30" s="26" t="s">
        <v>35</v>
      </c>
      <c r="B30" s="27">
        <v>2.4540000000000002</v>
      </c>
      <c r="C30" s="27">
        <v>3.64</v>
      </c>
      <c r="D30" s="27">
        <v>1.8740000000000001</v>
      </c>
      <c r="E30" s="27">
        <v>2.8403659999999999</v>
      </c>
      <c r="F30" s="27">
        <v>1.947859</v>
      </c>
      <c r="G30" s="27">
        <v>2.553042</v>
      </c>
      <c r="H30" s="27">
        <v>1.8194630000000001</v>
      </c>
      <c r="I30" s="27">
        <v>2.3706260000000001</v>
      </c>
      <c r="J30" s="27">
        <v>3.0188679999999999</v>
      </c>
      <c r="K30" s="27">
        <v>3.9207700000000001</v>
      </c>
      <c r="L30" s="27">
        <v>3.5559379999999998</v>
      </c>
      <c r="M30" s="27">
        <v>3.6040000000000001</v>
      </c>
      <c r="N30" s="36">
        <f>SUM(B30:M30)</f>
        <v>33.598932000000005</v>
      </c>
    </row>
    <row r="31" spans="1:14" ht="15">
      <c r="A31" s="27" t="s">
        <v>36</v>
      </c>
      <c r="B31" s="27">
        <v>1391.2586800000001</v>
      </c>
      <c r="C31" s="27">
        <v>2163.755279</v>
      </c>
      <c r="D31" s="27">
        <v>1587.48702</v>
      </c>
      <c r="E31" s="27">
        <v>1637.0714709999997</v>
      </c>
      <c r="F31" s="27">
        <v>1720.5523640000001</v>
      </c>
      <c r="G31" s="27">
        <v>1916.0693160000001</v>
      </c>
      <c r="H31" s="27">
        <v>2079.1034499999996</v>
      </c>
      <c r="I31" s="27">
        <v>1730.9079710000001</v>
      </c>
      <c r="J31" s="27">
        <v>1705.1415139999999</v>
      </c>
      <c r="K31" s="27">
        <v>1261.7665799999997</v>
      </c>
      <c r="L31" s="27">
        <v>1122.161918</v>
      </c>
      <c r="M31" s="27">
        <v>2091.6312600000001</v>
      </c>
      <c r="N31" s="36">
        <f>SUM(B31:M31)</f>
        <v>20406.906822999998</v>
      </c>
    </row>
    <row r="32" spans="1:14" ht="15">
      <c r="A32" s="27" t="s">
        <v>46</v>
      </c>
      <c r="B32" s="27">
        <v>8.968</v>
      </c>
      <c r="C32" s="27">
        <v>8.7029999999999994</v>
      </c>
      <c r="D32" s="27">
        <v>6.0579999999999998</v>
      </c>
      <c r="E32" s="27">
        <v>8.9</v>
      </c>
      <c r="F32" s="27">
        <v>8.9</v>
      </c>
      <c r="G32" s="27">
        <v>8.25</v>
      </c>
      <c r="H32" s="27">
        <v>8.99</v>
      </c>
      <c r="I32" s="27">
        <v>0</v>
      </c>
      <c r="J32" s="27">
        <v>8.2000000000000011</v>
      </c>
      <c r="K32" s="27">
        <v>0</v>
      </c>
      <c r="L32" s="27">
        <v>8.2479999999999993</v>
      </c>
      <c r="M32" s="27">
        <v>8.8870000000000005</v>
      </c>
      <c r="N32" s="36">
        <f t="shared" si="4"/>
        <v>84.103999999999999</v>
      </c>
    </row>
    <row r="33" spans="1:35" ht="15">
      <c r="A33" s="27" t="s">
        <v>47</v>
      </c>
      <c r="B33" s="27">
        <v>0.11788</v>
      </c>
      <c r="C33" s="27">
        <v>0.24537</v>
      </c>
      <c r="D33" s="27">
        <v>0.27187</v>
      </c>
      <c r="E33" s="27">
        <v>0.25583</v>
      </c>
      <c r="F33" s="27">
        <v>0.24142000000000002</v>
      </c>
      <c r="G33" s="27">
        <v>0.47061999999999998</v>
      </c>
      <c r="H33" s="27">
        <v>0.22248000000000001</v>
      </c>
      <c r="I33" s="27">
        <v>0.22123000000000001</v>
      </c>
      <c r="J33" s="27">
        <v>5.0389600000000003</v>
      </c>
      <c r="K33" s="27">
        <v>4.4490090000000002</v>
      </c>
      <c r="L33" s="27">
        <v>11.913957</v>
      </c>
      <c r="M33" s="27">
        <v>3.6966859999999997</v>
      </c>
      <c r="N33" s="36">
        <f t="shared" si="4"/>
        <v>27.145312000000001</v>
      </c>
    </row>
    <row r="34" spans="1:35" ht="15">
      <c r="A34" s="27" t="s">
        <v>38</v>
      </c>
      <c r="B34" s="27">
        <v>402.52239499999996</v>
      </c>
      <c r="C34" s="27">
        <v>677.58867899999996</v>
      </c>
      <c r="D34" s="27">
        <v>663.45877499999995</v>
      </c>
      <c r="E34" s="27">
        <v>765.89377400000001</v>
      </c>
      <c r="F34" s="27">
        <v>815.95083700000009</v>
      </c>
      <c r="G34" s="27">
        <v>670.32323100000008</v>
      </c>
      <c r="H34" s="27">
        <v>586.76125499999989</v>
      </c>
      <c r="I34" s="27">
        <v>631.84339599999998</v>
      </c>
      <c r="J34" s="27">
        <v>699.690472</v>
      </c>
      <c r="K34" s="27">
        <v>761.35770000000002</v>
      </c>
      <c r="L34" s="27">
        <v>605.66486999999984</v>
      </c>
      <c r="M34" s="27">
        <v>614.43846800000006</v>
      </c>
      <c r="N34" s="36">
        <f t="shared" si="4"/>
        <v>7895.4938520000005</v>
      </c>
    </row>
    <row r="35" spans="1:35" ht="15">
      <c r="A35" s="27" t="s">
        <v>39</v>
      </c>
      <c r="B35" s="27">
        <v>2.1800000000000002</v>
      </c>
      <c r="C35" s="27">
        <v>0.189</v>
      </c>
      <c r="D35" s="27">
        <v>1.9370000000000001</v>
      </c>
      <c r="E35" s="27">
        <v>0</v>
      </c>
      <c r="F35" s="27">
        <v>0</v>
      </c>
      <c r="G35" s="27">
        <v>0</v>
      </c>
      <c r="H35" s="27">
        <v>0</v>
      </c>
      <c r="I35" s="27">
        <v>1.9300000000000001E-2</v>
      </c>
      <c r="J35" s="27">
        <v>0.18609999999999999</v>
      </c>
      <c r="K35" s="27">
        <v>0</v>
      </c>
      <c r="L35" s="27">
        <v>1.9400000000000001E-2</v>
      </c>
      <c r="M35" s="27">
        <v>7.1680000000000008E-3</v>
      </c>
      <c r="N35" s="36">
        <f t="shared" si="4"/>
        <v>4.5379680000000002</v>
      </c>
    </row>
    <row r="36" spans="1:35" s="80" customFormat="1" ht="15">
      <c r="A36" s="27" t="s">
        <v>92</v>
      </c>
      <c r="B36" s="27">
        <v>427.57199999999921</v>
      </c>
      <c r="C36" s="27">
        <v>275.31677799999852</v>
      </c>
      <c r="D36" s="27">
        <v>177.00500000000102</v>
      </c>
      <c r="E36" s="27">
        <v>262.23300000000108</v>
      </c>
      <c r="F36" s="27">
        <v>169.02599999999984</v>
      </c>
      <c r="G36" s="27">
        <v>214.94300000000021</v>
      </c>
      <c r="H36" s="27">
        <v>290.48999999999796</v>
      </c>
      <c r="I36" s="27">
        <v>274.04699999999957</v>
      </c>
      <c r="J36" s="27">
        <v>148.01599999999962</v>
      </c>
      <c r="K36" s="27">
        <v>144</v>
      </c>
      <c r="L36" s="27">
        <v>305.39300000000003</v>
      </c>
      <c r="M36" s="27">
        <v>300.03999999999996</v>
      </c>
      <c r="N36" s="36">
        <f>SUM(B36:M36)</f>
        <v>2988.081777999997</v>
      </c>
    </row>
    <row r="37" spans="1:35" ht="14.25">
      <c r="A37" s="77" t="s">
        <v>85</v>
      </c>
      <c r="B37" s="78">
        <f t="shared" ref="B37:M37" si="5">SUM(B26:B36)</f>
        <v>4598.071449</v>
      </c>
      <c r="C37" s="78">
        <f t="shared" si="5"/>
        <v>5757.3461129999996</v>
      </c>
      <c r="D37" s="78">
        <f t="shared" si="5"/>
        <v>5065.1032789999999</v>
      </c>
      <c r="E37" s="78">
        <f t="shared" si="5"/>
        <v>5229.0760120000004</v>
      </c>
      <c r="F37" s="78">
        <f t="shared" si="5"/>
        <v>5257.3096740000001</v>
      </c>
      <c r="G37" s="78">
        <f t="shared" si="5"/>
        <v>5336.4015829999998</v>
      </c>
      <c r="H37" s="78">
        <f t="shared" si="5"/>
        <v>5024.9968029999982</v>
      </c>
      <c r="I37" s="78">
        <f t="shared" si="5"/>
        <v>5162.5482819999997</v>
      </c>
      <c r="J37" s="78">
        <f t="shared" si="5"/>
        <v>5197.371083</v>
      </c>
      <c r="K37" s="78">
        <f t="shared" si="5"/>
        <v>4358.5584080000008</v>
      </c>
      <c r="L37" s="78">
        <f t="shared" si="5"/>
        <v>4171.1386560000001</v>
      </c>
      <c r="M37" s="78">
        <f t="shared" si="5"/>
        <v>5679.419178000001</v>
      </c>
      <c r="N37" s="78">
        <f>SUM(N26:N36)</f>
        <v>60837.340519999998</v>
      </c>
    </row>
    <row r="38" spans="1:35" ht="14.25">
      <c r="A38" s="77" t="s">
        <v>50</v>
      </c>
      <c r="B38" s="78">
        <f t="shared" ref="B38:N38" si="6">+B24-B37</f>
        <v>12839.820100493002</v>
      </c>
      <c r="C38" s="78">
        <f t="shared" si="6"/>
        <v>9221.8812928400002</v>
      </c>
      <c r="D38" s="78">
        <f t="shared" si="6"/>
        <v>10489.794885702999</v>
      </c>
      <c r="E38" s="78">
        <f t="shared" si="6"/>
        <v>9929.7880477289982</v>
      </c>
      <c r="F38" s="78">
        <f t="shared" si="6"/>
        <v>10330.897212545</v>
      </c>
      <c r="G38" s="78">
        <f t="shared" si="6"/>
        <v>8922.3397831770017</v>
      </c>
      <c r="H38" s="78">
        <f t="shared" si="6"/>
        <v>8510.864490703003</v>
      </c>
      <c r="I38" s="78">
        <f t="shared" si="6"/>
        <v>11061.982813831</v>
      </c>
      <c r="J38" s="78">
        <f t="shared" si="6"/>
        <v>9865.5997811429988</v>
      </c>
      <c r="K38" s="78">
        <f t="shared" si="6"/>
        <v>13893.140085137999</v>
      </c>
      <c r="L38" s="78">
        <f t="shared" si="6"/>
        <v>10764.305385831998</v>
      </c>
      <c r="M38" s="78">
        <f t="shared" si="6"/>
        <v>10910.77014434</v>
      </c>
      <c r="N38" s="78">
        <f t="shared" si="6"/>
        <v>126741.18402347402</v>
      </c>
    </row>
    <row r="39" spans="1:35" ht="12.75">
      <c r="A39" s="190" t="s">
        <v>109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2"/>
    </row>
    <row r="40" spans="1:35" ht="12.75" customHeight="1">
      <c r="A40" s="171" t="s">
        <v>52</v>
      </c>
      <c r="B40" s="172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6"/>
    </row>
    <row r="41" spans="1:35" ht="13.5">
      <c r="A41" s="163" t="s">
        <v>53</v>
      </c>
      <c r="B41" s="14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"/>
    </row>
    <row r="42" spans="1:35" ht="12.75">
      <c r="A42" s="164" t="s">
        <v>54</v>
      </c>
      <c r="B42" s="147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6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5">
      <c r="A43" s="164" t="s">
        <v>55</v>
      </c>
      <c r="B43" s="14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6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5">
      <c r="A44" s="164" t="s">
        <v>56</v>
      </c>
      <c r="B44" s="14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6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5">
      <c r="A45" s="164" t="s">
        <v>57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5">
      <c r="A46" s="164" t="s">
        <v>58</v>
      </c>
      <c r="B46" s="14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 ht="15">
      <c r="A47" s="164" t="s">
        <v>59</v>
      </c>
      <c r="B47" s="149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6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</row>
    <row r="48" spans="1:35" ht="15">
      <c r="A48" s="164" t="s">
        <v>60</v>
      </c>
      <c r="B48" s="14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6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2:35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</sheetData>
  <mergeCells count="4">
    <mergeCell ref="A7:N7"/>
    <mergeCell ref="A8:N8"/>
    <mergeCell ref="A39:N39"/>
    <mergeCell ref="A40:B40"/>
  </mergeCells>
  <pageMargins left="0.25" right="0.2" top="0.75" bottom="0.75" header="0.3" footer="0.3"/>
  <pageSetup scale="85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B611-5718-4EB4-83F8-7AF6BFACAD7B}">
  <sheetPr>
    <pageSetUpPr fitToPage="1"/>
  </sheetPr>
  <dimension ref="A2:N51"/>
  <sheetViews>
    <sheetView zoomScale="70" zoomScaleNormal="70" workbookViewId="0">
      <selection activeCell="B27" sqref="B27"/>
    </sheetView>
  </sheetViews>
  <sheetFormatPr defaultRowHeight="15"/>
  <cols>
    <col min="1" max="1" width="32.42578125" customWidth="1"/>
    <col min="2" max="10" width="17.5703125" customWidth="1"/>
    <col min="11" max="11" width="14.140625" bestFit="1" customWidth="1"/>
    <col min="12" max="12" width="17.5703125" customWidth="1"/>
    <col min="13" max="13" width="14.140625" customWidth="1"/>
    <col min="14" max="14" width="14.42578125" customWidth="1"/>
  </cols>
  <sheetData>
    <row r="2" spans="1:1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>
      <c r="A3" s="10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ht="20.25">
      <c r="A4" s="100"/>
      <c r="B4" s="130"/>
      <c r="C4" s="130"/>
      <c r="D4" s="130"/>
      <c r="E4" s="101" t="s">
        <v>0</v>
      </c>
      <c r="F4" s="130"/>
      <c r="G4" s="130"/>
      <c r="H4" s="130"/>
      <c r="I4" s="130"/>
      <c r="J4" s="130"/>
      <c r="K4" s="130"/>
      <c r="L4" s="130"/>
      <c r="M4" s="130"/>
      <c r="N4" s="130"/>
    </row>
    <row r="5" spans="1:14" ht="18.75">
      <c r="A5" s="100"/>
      <c r="B5" s="130"/>
      <c r="C5" s="130"/>
      <c r="D5" s="130"/>
      <c r="E5" s="102"/>
      <c r="F5" s="130"/>
      <c r="G5" s="130"/>
      <c r="H5" s="130"/>
      <c r="I5" s="130"/>
      <c r="J5" s="130"/>
      <c r="K5" s="130"/>
      <c r="L5" s="130"/>
      <c r="M5" s="130"/>
      <c r="N5" s="130"/>
    </row>
    <row r="6" spans="1:14" ht="18.75">
      <c r="A6" s="103" t="s">
        <v>61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>
      <c r="A7" s="177" t="s">
        <v>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33" t="s">
        <v>4</v>
      </c>
      <c r="B9" s="134" t="s">
        <v>62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67</v>
      </c>
      <c r="H9" s="134" t="s">
        <v>68</v>
      </c>
      <c r="I9" s="134" t="s">
        <v>69</v>
      </c>
      <c r="J9" s="134" t="s">
        <v>70</v>
      </c>
      <c r="K9" s="134" t="s">
        <v>71</v>
      </c>
      <c r="L9" s="134" t="s">
        <v>72</v>
      </c>
      <c r="M9" s="134" t="s">
        <v>73</v>
      </c>
      <c r="N9" s="134" t="s">
        <v>74</v>
      </c>
    </row>
    <row r="10" spans="1:14" ht="15.75">
      <c r="A10" s="135" t="s">
        <v>28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</row>
    <row r="11" spans="1:14" ht="15.75">
      <c r="A11" s="137" t="s">
        <v>75</v>
      </c>
      <c r="B11" s="138">
        <v>21626.169696184999</v>
      </c>
      <c r="C11" s="138">
        <v>19644.253621534997</v>
      </c>
      <c r="D11" s="138">
        <v>19441.039757542003</v>
      </c>
      <c r="E11" s="138">
        <v>20624.253959482001</v>
      </c>
      <c r="F11" s="138">
        <v>17637.212315264998</v>
      </c>
      <c r="G11" s="138">
        <v>16772.209972765002</v>
      </c>
      <c r="H11" s="138">
        <v>18123.446675545001</v>
      </c>
      <c r="I11" s="138">
        <v>19003.280854934001</v>
      </c>
      <c r="J11" s="138">
        <v>19617.709583499</v>
      </c>
      <c r="K11" s="138">
        <v>20229.309738625001</v>
      </c>
      <c r="L11" s="138">
        <v>19284.873472955001</v>
      </c>
      <c r="M11" s="138">
        <v>20728.600082493998</v>
      </c>
      <c r="N11" s="139">
        <f>SUM(B11:M11)</f>
        <v>232732.35973082599</v>
      </c>
    </row>
    <row r="12" spans="1:14" ht="15.75">
      <c r="A12" s="137" t="s">
        <v>76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</row>
    <row r="13" spans="1:14">
      <c r="A13" s="138" t="s">
        <v>31</v>
      </c>
      <c r="B13" s="138">
        <v>1605.468269</v>
      </c>
      <c r="C13" s="138">
        <v>1363.3369949999999</v>
      </c>
      <c r="D13" s="138">
        <v>1263.9366419999997</v>
      </c>
      <c r="E13" s="138">
        <v>1417.224277</v>
      </c>
      <c r="F13" s="138">
        <v>1573.9470129999997</v>
      </c>
      <c r="G13" s="138">
        <v>1448.2228650000002</v>
      </c>
      <c r="H13" s="138">
        <v>1374.0610160000001</v>
      </c>
      <c r="I13" s="138">
        <v>1778.0029619999998</v>
      </c>
      <c r="J13" s="138">
        <v>1718.1362620000004</v>
      </c>
      <c r="K13" s="138">
        <v>1709.1091599999997</v>
      </c>
      <c r="L13" s="138">
        <v>1647.4827930000001</v>
      </c>
      <c r="M13" s="138">
        <v>1410.4449099999999</v>
      </c>
      <c r="N13" s="139">
        <f t="shared" ref="N13:N23" si="0">SUM(B13:M13)</f>
        <v>18309.373163999997</v>
      </c>
    </row>
    <row r="14" spans="1:14">
      <c r="A14" s="140" t="s">
        <v>32</v>
      </c>
      <c r="B14" s="138">
        <v>0</v>
      </c>
      <c r="C14" s="138">
        <v>29.787617999999998</v>
      </c>
      <c r="D14" s="138">
        <v>127.49949100000001</v>
      </c>
      <c r="E14" s="138">
        <v>62.846021999999998</v>
      </c>
      <c r="F14" s="138">
        <v>2.14E-3</v>
      </c>
      <c r="G14" s="138">
        <v>189.75118199999997</v>
      </c>
      <c r="H14" s="138">
        <v>327.48302835891656</v>
      </c>
      <c r="I14" s="138">
        <v>211.35630600000002</v>
      </c>
      <c r="J14" s="138">
        <v>119.98531999999999</v>
      </c>
      <c r="K14" s="138">
        <v>5.8120000000000003E-3</v>
      </c>
      <c r="L14" s="138">
        <v>0</v>
      </c>
      <c r="M14" s="138">
        <v>0</v>
      </c>
      <c r="N14" s="139">
        <f t="shared" si="0"/>
        <v>1068.7169193589166</v>
      </c>
    </row>
    <row r="15" spans="1:14">
      <c r="A15" s="138" t="s">
        <v>33</v>
      </c>
      <c r="B15" s="138">
        <v>35.357442999999996</v>
      </c>
      <c r="C15" s="138">
        <v>30.45983</v>
      </c>
      <c r="D15" s="138">
        <v>2.4879899999999999</v>
      </c>
      <c r="E15" s="138">
        <v>144.88401200000001</v>
      </c>
      <c r="F15" s="138">
        <v>89.845921000000004</v>
      </c>
      <c r="G15" s="138">
        <v>76.372092000000009</v>
      </c>
      <c r="H15" s="138">
        <v>134.80330999999998</v>
      </c>
      <c r="I15" s="138">
        <v>27.564233000000002</v>
      </c>
      <c r="J15" s="138">
        <v>88.425336000000001</v>
      </c>
      <c r="K15" s="138">
        <v>40.508217999999999</v>
      </c>
      <c r="L15" s="138">
        <v>127.55459500000001</v>
      </c>
      <c r="M15" s="138">
        <v>98.262592000000012</v>
      </c>
      <c r="N15" s="139">
        <f t="shared" si="0"/>
        <v>896.52557200000001</v>
      </c>
    </row>
    <row r="16" spans="1:14">
      <c r="A16" s="138" t="s">
        <v>34</v>
      </c>
      <c r="B16" s="138">
        <v>0</v>
      </c>
      <c r="C16" s="138">
        <v>3.0000000000000001E-6</v>
      </c>
      <c r="D16" s="138">
        <v>0</v>
      </c>
      <c r="E16" s="138">
        <v>0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9">
        <f t="shared" si="0"/>
        <v>3.0000000000000001E-6</v>
      </c>
    </row>
    <row r="17" spans="1:14">
      <c r="A17" s="140" t="s">
        <v>35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0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9">
        <f t="shared" si="0"/>
        <v>0</v>
      </c>
    </row>
    <row r="18" spans="1:14">
      <c r="A18" s="138" t="s">
        <v>36</v>
      </c>
      <c r="B18" s="138">
        <v>2.5573809999999999</v>
      </c>
      <c r="C18" s="138">
        <v>8.5039700000000007</v>
      </c>
      <c r="D18" s="138">
        <v>114.662301</v>
      </c>
      <c r="E18" s="138">
        <v>145.80149000000003</v>
      </c>
      <c r="F18" s="138">
        <v>7.8559769999999993</v>
      </c>
      <c r="G18" s="138">
        <v>1.6733549999999999</v>
      </c>
      <c r="H18" s="138">
        <v>10.223495999999999</v>
      </c>
      <c r="I18" s="138">
        <v>6.624117</v>
      </c>
      <c r="J18" s="138">
        <v>12.168863</v>
      </c>
      <c r="K18" s="138">
        <v>4.6451740000000008</v>
      </c>
      <c r="L18" s="138">
        <v>9.7901699999999998</v>
      </c>
      <c r="M18" s="138">
        <v>3.8569719999999998</v>
      </c>
      <c r="N18" s="139">
        <f t="shared" si="0"/>
        <v>328.36326600000001</v>
      </c>
    </row>
    <row r="19" spans="1:14">
      <c r="A19" s="138" t="s">
        <v>37</v>
      </c>
      <c r="B19" s="138">
        <v>229.79375400000004</v>
      </c>
      <c r="C19" s="138">
        <v>213.50183699999997</v>
      </c>
      <c r="D19" s="138">
        <v>180.552784</v>
      </c>
      <c r="E19" s="138">
        <v>221.73892200000003</v>
      </c>
      <c r="F19" s="138">
        <v>165.01618099999996</v>
      </c>
      <c r="G19" s="138">
        <v>133.129931</v>
      </c>
      <c r="H19" s="138">
        <v>212.25088399999999</v>
      </c>
      <c r="I19" s="138">
        <v>159.26768700000002</v>
      </c>
      <c r="J19" s="138">
        <v>139.05468200000001</v>
      </c>
      <c r="K19" s="138">
        <v>139.03016400000001</v>
      </c>
      <c r="L19" s="138">
        <v>184.27805399999994</v>
      </c>
      <c r="M19" s="138">
        <v>174.613293</v>
      </c>
      <c r="N19" s="139">
        <f t="shared" si="0"/>
        <v>2152.228173</v>
      </c>
    </row>
    <row r="20" spans="1:14">
      <c r="A20" s="138" t="s">
        <v>38</v>
      </c>
      <c r="B20" s="138">
        <v>995.86337600000002</v>
      </c>
      <c r="C20" s="138">
        <v>481.89615199999997</v>
      </c>
      <c r="D20" s="138">
        <v>600.689213</v>
      </c>
      <c r="E20" s="138">
        <v>749.26784199999997</v>
      </c>
      <c r="F20" s="138">
        <v>702.33319099999994</v>
      </c>
      <c r="G20" s="138">
        <v>567.21850199999994</v>
      </c>
      <c r="H20" s="138">
        <v>654.75544400000001</v>
      </c>
      <c r="I20" s="138">
        <v>568.74398699999995</v>
      </c>
      <c r="J20" s="138">
        <v>963.11989200000005</v>
      </c>
      <c r="K20" s="138">
        <v>893.43974700000001</v>
      </c>
      <c r="L20" s="138">
        <v>640.15217500000006</v>
      </c>
      <c r="M20" s="138">
        <v>745.11482100000001</v>
      </c>
      <c r="N20" s="139">
        <f t="shared" si="0"/>
        <v>8562.5943420000003</v>
      </c>
    </row>
    <row r="21" spans="1:14">
      <c r="A21" s="138" t="s">
        <v>39</v>
      </c>
      <c r="B21" s="138">
        <v>258.42737999999997</v>
      </c>
      <c r="C21" s="138">
        <v>250.675231</v>
      </c>
      <c r="D21" s="138">
        <v>210.360354</v>
      </c>
      <c r="E21" s="138">
        <v>119.68058499999999</v>
      </c>
      <c r="F21" s="138">
        <v>64.462388000000004</v>
      </c>
      <c r="G21" s="138">
        <v>116.37751</v>
      </c>
      <c r="H21" s="138">
        <v>225.999966</v>
      </c>
      <c r="I21" s="138">
        <v>345.947607</v>
      </c>
      <c r="J21" s="138">
        <v>282.50185799999997</v>
      </c>
      <c r="K21" s="138">
        <v>268.87514900000002</v>
      </c>
      <c r="L21" s="138">
        <v>296.05136799999997</v>
      </c>
      <c r="M21" s="138">
        <v>347.47519299999999</v>
      </c>
      <c r="N21" s="139">
        <f t="shared" si="0"/>
        <v>2786.8345890000001</v>
      </c>
    </row>
    <row r="22" spans="1:14">
      <c r="A22" s="138" t="s">
        <v>77</v>
      </c>
      <c r="B22" s="138">
        <v>891.89396699999998</v>
      </c>
      <c r="C22" s="138">
        <v>708.667283</v>
      </c>
      <c r="D22" s="138">
        <v>544.26377100000002</v>
      </c>
      <c r="E22" s="138">
        <v>793.22803700000009</v>
      </c>
      <c r="F22" s="138">
        <v>465.98446999999999</v>
      </c>
      <c r="G22" s="138">
        <v>539.088078</v>
      </c>
      <c r="H22" s="138">
        <v>855.04523300000005</v>
      </c>
      <c r="I22" s="138">
        <v>846.85456899999997</v>
      </c>
      <c r="J22" s="138">
        <v>595.31154700000002</v>
      </c>
      <c r="K22" s="138">
        <v>515.66192599999999</v>
      </c>
      <c r="L22" s="138">
        <v>724.76930800000002</v>
      </c>
      <c r="M22" s="138">
        <v>1182.9110579999999</v>
      </c>
      <c r="N22" s="139">
        <f t="shared" si="0"/>
        <v>8663.679247</v>
      </c>
    </row>
    <row r="23" spans="1:14">
      <c r="A23" s="138" t="s">
        <v>78</v>
      </c>
      <c r="B23" s="138">
        <v>157.42883600000002</v>
      </c>
      <c r="C23" s="138">
        <v>197.78959799999993</v>
      </c>
      <c r="D23" s="138">
        <v>95.137468999999996</v>
      </c>
      <c r="E23" s="138">
        <v>84.380407000000005</v>
      </c>
      <c r="F23" s="138">
        <v>139.72822599999998</v>
      </c>
      <c r="G23" s="138">
        <v>89.156476999999981</v>
      </c>
      <c r="H23" s="138">
        <v>96.270188000000005</v>
      </c>
      <c r="I23" s="138">
        <v>94.414183000000008</v>
      </c>
      <c r="J23" s="138">
        <v>130.254062</v>
      </c>
      <c r="K23" s="138">
        <v>211.146931</v>
      </c>
      <c r="L23" s="138">
        <v>88.786082000000007</v>
      </c>
      <c r="M23" s="138">
        <v>389.10429399999998</v>
      </c>
      <c r="N23" s="139">
        <f t="shared" si="0"/>
        <v>1773.596753</v>
      </c>
    </row>
    <row r="24" spans="1:14" ht="15.75">
      <c r="A24" s="159" t="s">
        <v>79</v>
      </c>
      <c r="B24" s="141">
        <f t="shared" ref="B24:N24" si="1">SUM(B13:B23)</f>
        <v>4176.7904060000001</v>
      </c>
      <c r="C24" s="141">
        <f t="shared" si="1"/>
        <v>3284.6185170000003</v>
      </c>
      <c r="D24" s="141">
        <f t="shared" si="1"/>
        <v>3139.5900149999993</v>
      </c>
      <c r="E24" s="141">
        <f t="shared" si="1"/>
        <v>3739.051594</v>
      </c>
      <c r="F24" s="141">
        <f t="shared" si="1"/>
        <v>3209.1755069999995</v>
      </c>
      <c r="G24" s="141">
        <f t="shared" si="1"/>
        <v>3160.9899920000003</v>
      </c>
      <c r="H24" s="141">
        <f t="shared" si="1"/>
        <v>3890.8925653589163</v>
      </c>
      <c r="I24" s="141">
        <f t="shared" si="1"/>
        <v>4038.7756509999999</v>
      </c>
      <c r="J24" s="141">
        <f t="shared" si="1"/>
        <v>4048.9578220000012</v>
      </c>
      <c r="K24" s="141">
        <f t="shared" si="1"/>
        <v>3782.4222810000001</v>
      </c>
      <c r="L24" s="141">
        <f t="shared" si="1"/>
        <v>3718.8645449999999</v>
      </c>
      <c r="M24" s="141">
        <f t="shared" si="1"/>
        <v>4351.7831329999999</v>
      </c>
      <c r="N24" s="141">
        <f t="shared" si="1"/>
        <v>44541.912028358915</v>
      </c>
    </row>
    <row r="25" spans="1:14" ht="15.75">
      <c r="A25" s="142" t="s">
        <v>42</v>
      </c>
      <c r="B25" s="141">
        <f t="shared" ref="B25:G25" si="2">+B24+B11</f>
        <v>25802.960102184999</v>
      </c>
      <c r="C25" s="141">
        <f t="shared" si="2"/>
        <v>22928.872138534996</v>
      </c>
      <c r="D25" s="141">
        <f t="shared" si="2"/>
        <v>22580.629772542001</v>
      </c>
      <c r="E25" s="141">
        <f t="shared" si="2"/>
        <v>24363.305553482001</v>
      </c>
      <c r="F25" s="141">
        <f t="shared" si="2"/>
        <v>20846.387822264998</v>
      </c>
      <c r="G25" s="141">
        <f t="shared" si="2"/>
        <v>19933.199964765001</v>
      </c>
      <c r="H25" s="141">
        <f t="shared" ref="H25:N25" si="3">+H11+H24</f>
        <v>22014.339240903919</v>
      </c>
      <c r="I25" s="141">
        <f t="shared" si="3"/>
        <v>23042.056505934001</v>
      </c>
      <c r="J25" s="141">
        <f t="shared" si="3"/>
        <v>23666.667405499</v>
      </c>
      <c r="K25" s="141">
        <f t="shared" si="3"/>
        <v>24011.732019625</v>
      </c>
      <c r="L25" s="141">
        <f t="shared" si="3"/>
        <v>23003.738017955002</v>
      </c>
      <c r="M25" s="141">
        <f t="shared" si="3"/>
        <v>25080.383215493999</v>
      </c>
      <c r="N25" s="141">
        <f t="shared" si="3"/>
        <v>277274.27175918489</v>
      </c>
    </row>
    <row r="26" spans="1:14" ht="15.75">
      <c r="A26" s="143" t="s">
        <v>43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9"/>
    </row>
    <row r="27" spans="1:14">
      <c r="A27" s="160" t="s">
        <v>31</v>
      </c>
      <c r="B27" s="138">
        <v>47.343001999999956</v>
      </c>
      <c r="C27" s="138">
        <v>47.233846799999959</v>
      </c>
      <c r="D27" s="138">
        <v>49.582766799999973</v>
      </c>
      <c r="E27" s="138">
        <v>41.271201199999958</v>
      </c>
      <c r="F27" s="138">
        <v>39.075136799999989</v>
      </c>
      <c r="G27" s="138">
        <v>39.786506400000007</v>
      </c>
      <c r="H27" s="138">
        <v>42.773909999999994</v>
      </c>
      <c r="I27" s="138">
        <v>41.43481000000002</v>
      </c>
      <c r="J27" s="138">
        <v>44.232539999999908</v>
      </c>
      <c r="K27" s="138">
        <v>47.431689999999982</v>
      </c>
      <c r="L27" s="138">
        <v>42.482909999999961</v>
      </c>
      <c r="M27" s="138">
        <v>51.288729999999973</v>
      </c>
      <c r="N27" s="139">
        <f t="shared" ref="N27:N38" si="4">SUM(B27:M27)</f>
        <v>533.93704999999966</v>
      </c>
    </row>
    <row r="28" spans="1:14">
      <c r="A28" s="161" t="s">
        <v>80</v>
      </c>
      <c r="B28" s="138">
        <v>1402.2777116227719</v>
      </c>
      <c r="C28" s="138">
        <v>1156.9353983946889</v>
      </c>
      <c r="D28" s="138">
        <v>1161.6013260902146</v>
      </c>
      <c r="E28" s="138">
        <v>1109.3986467144416</v>
      </c>
      <c r="F28" s="138">
        <v>1018.4017889505275</v>
      </c>
      <c r="G28" s="138">
        <v>670.65801605565673</v>
      </c>
      <c r="H28" s="138">
        <v>499.70824012113496</v>
      </c>
      <c r="I28" s="138">
        <v>841.6584982844671</v>
      </c>
      <c r="J28" s="138">
        <v>1242.1059160575185</v>
      </c>
      <c r="K28" s="138">
        <v>1165.2991867184883</v>
      </c>
      <c r="L28" s="138">
        <v>1379.3699524513052</v>
      </c>
      <c r="M28" s="138">
        <v>1470.4092033919574</v>
      </c>
      <c r="N28" s="139">
        <f t="shared" si="4"/>
        <v>13117.823884853171</v>
      </c>
    </row>
    <row r="29" spans="1:14">
      <c r="A29" s="160" t="s">
        <v>81</v>
      </c>
      <c r="B29" s="138">
        <v>610.66256999999996</v>
      </c>
      <c r="C29" s="138">
        <v>556.0566080000001</v>
      </c>
      <c r="D29" s="138">
        <v>815.0855160000001</v>
      </c>
      <c r="E29" s="138">
        <v>354.59431600000005</v>
      </c>
      <c r="F29" s="138">
        <v>413.78567399999991</v>
      </c>
      <c r="G29" s="138">
        <v>467.85066499999999</v>
      </c>
      <c r="H29" s="138">
        <v>371.58164199999999</v>
      </c>
      <c r="I29" s="138">
        <v>423.18609100000003</v>
      </c>
      <c r="J29" s="138">
        <v>440.81441400000006</v>
      </c>
      <c r="K29" s="138">
        <v>333.13713199999995</v>
      </c>
      <c r="L29" s="138">
        <v>416.01382500000005</v>
      </c>
      <c r="M29" s="138">
        <v>511.33551600000004</v>
      </c>
      <c r="N29" s="139">
        <f t="shared" si="4"/>
        <v>5714.1039689999998</v>
      </c>
    </row>
    <row r="30" spans="1:14">
      <c r="A30" s="160" t="s">
        <v>82</v>
      </c>
      <c r="B30" s="138">
        <v>349.9313180248447</v>
      </c>
      <c r="C30" s="138">
        <v>447.69568263354034</v>
      </c>
      <c r="D30" s="138">
        <v>590.80385809937889</v>
      </c>
      <c r="E30" s="138">
        <v>582.87300106211183</v>
      </c>
      <c r="F30" s="138">
        <v>744.92790499378884</v>
      </c>
      <c r="G30" s="138">
        <v>689.20182288819876</v>
      </c>
      <c r="H30" s="138">
        <v>639.48128995652178</v>
      </c>
      <c r="I30" s="138">
        <v>591.09544039130435</v>
      </c>
      <c r="J30" s="138">
        <v>623.58141256521742</v>
      </c>
      <c r="K30" s="138">
        <v>567.86503103105588</v>
      </c>
      <c r="L30" s="138">
        <v>649.61481398757769</v>
      </c>
      <c r="M30" s="138">
        <v>786.49233488819868</v>
      </c>
      <c r="N30" s="139">
        <f t="shared" si="4"/>
        <v>7263.5639105217397</v>
      </c>
    </row>
    <row r="31" spans="1:14">
      <c r="A31" s="140" t="s">
        <v>35</v>
      </c>
      <c r="B31" s="138">
        <v>1.9588193846394739</v>
      </c>
      <c r="C31" s="138">
        <v>0.69208486651530565</v>
      </c>
      <c r="D31" s="138">
        <v>1.2604713066624911</v>
      </c>
      <c r="E31" s="138">
        <v>0.95513974790573841</v>
      </c>
      <c r="F31" s="138">
        <v>0.46504345102951533</v>
      </c>
      <c r="G31" s="138">
        <v>0.79229624990213732</v>
      </c>
      <c r="H31" s="138">
        <v>0.71563720347608228</v>
      </c>
      <c r="I31" s="138">
        <v>0.86395427855632967</v>
      </c>
      <c r="J31" s="138">
        <v>0.89295427855632958</v>
      </c>
      <c r="K31" s="138">
        <v>0.88021749001800664</v>
      </c>
      <c r="L31" s="138">
        <v>0.5200569169341579</v>
      </c>
      <c r="M31" s="138">
        <v>0.8365853754012369</v>
      </c>
      <c r="N31" s="139">
        <f t="shared" si="4"/>
        <v>10.833260549596803</v>
      </c>
    </row>
    <row r="32" spans="1:14">
      <c r="A32" s="138" t="s">
        <v>36</v>
      </c>
      <c r="B32" s="138">
        <v>2697.5626916684314</v>
      </c>
      <c r="C32" s="138">
        <v>3062.5217937195712</v>
      </c>
      <c r="D32" s="138">
        <v>2456.2079324160632</v>
      </c>
      <c r="E32" s="138">
        <v>2188.0855010085211</v>
      </c>
      <c r="F32" s="138">
        <v>2365.0892316549362</v>
      </c>
      <c r="G32" s="138">
        <v>2689.1719715231357</v>
      </c>
      <c r="H32" s="138">
        <v>2062.1530962422967</v>
      </c>
      <c r="I32" s="138">
        <v>1978.5937332317765</v>
      </c>
      <c r="J32" s="138">
        <v>2412.6045931829549</v>
      </c>
      <c r="K32" s="138">
        <v>1990.6576795183105</v>
      </c>
      <c r="L32" s="138">
        <v>2149.9563763834258</v>
      </c>
      <c r="M32" s="138">
        <v>2481.9523068281901</v>
      </c>
      <c r="N32" s="139">
        <f t="shared" si="4"/>
        <v>28534.556907377613</v>
      </c>
    </row>
    <row r="33" spans="1:14">
      <c r="A33" s="138" t="s">
        <v>46</v>
      </c>
      <c r="B33" s="138">
        <v>8.9766606822262118E-2</v>
      </c>
      <c r="C33" s="138">
        <v>0.10771992818671453</v>
      </c>
      <c r="D33" s="138">
        <v>8.9766606822262118E-2</v>
      </c>
      <c r="E33" s="138">
        <v>0.11849192100538598</v>
      </c>
      <c r="F33" s="138">
        <v>8.2585278276481142E-2</v>
      </c>
      <c r="G33" s="138">
        <v>0.11849192100538598</v>
      </c>
      <c r="H33" s="138">
        <v>0.14699999999999999</v>
      </c>
      <c r="I33" s="138">
        <v>0.13300000000000001</v>
      </c>
      <c r="J33" s="138">
        <v>0.19</v>
      </c>
      <c r="K33" s="138">
        <v>0.108</v>
      </c>
      <c r="L33" s="138">
        <v>0.14399999999999999</v>
      </c>
      <c r="M33" s="138">
        <v>0.16200000000000001</v>
      </c>
      <c r="N33" s="139">
        <f t="shared" si="4"/>
        <v>1.4908222621184919</v>
      </c>
    </row>
    <row r="34" spans="1:14">
      <c r="A34" s="138" t="s">
        <v>47</v>
      </c>
      <c r="B34" s="138">
        <v>5.2874037771999998</v>
      </c>
      <c r="C34" s="138">
        <v>0.42042097780000004</v>
      </c>
      <c r="D34" s="138">
        <v>1.0645253106000006</v>
      </c>
      <c r="E34" s="138">
        <v>0.77731355120000023</v>
      </c>
      <c r="F34" s="138">
        <v>0.46897657090000011</v>
      </c>
      <c r="G34" s="138">
        <v>0.73464922070000016</v>
      </c>
      <c r="H34" s="138">
        <v>0.46973752240000016</v>
      </c>
      <c r="I34" s="138">
        <v>0.7989980898000002</v>
      </c>
      <c r="J34" s="138">
        <v>0.57504950089766627</v>
      </c>
      <c r="K34" s="138">
        <v>0.69294184715619389</v>
      </c>
      <c r="L34" s="138">
        <v>0.1034527648114901</v>
      </c>
      <c r="M34" s="138">
        <v>1.026983817773788</v>
      </c>
      <c r="N34" s="139">
        <f t="shared" si="4"/>
        <v>12.420452951239138</v>
      </c>
    </row>
    <row r="35" spans="1:14">
      <c r="A35" s="138" t="s">
        <v>38</v>
      </c>
      <c r="B35" s="138">
        <v>41.939214999999997</v>
      </c>
      <c r="C35" s="138">
        <v>76.751639000000011</v>
      </c>
      <c r="D35" s="138">
        <v>126.830478</v>
      </c>
      <c r="E35" s="138">
        <v>186.18254399999998</v>
      </c>
      <c r="F35" s="138">
        <v>221.402174</v>
      </c>
      <c r="G35" s="138">
        <v>155.731447</v>
      </c>
      <c r="H35" s="138">
        <v>229.37529499999999</v>
      </c>
      <c r="I35" s="138">
        <v>158.568502</v>
      </c>
      <c r="J35" s="138">
        <v>247.83754299999998</v>
      </c>
      <c r="K35" s="138">
        <v>179.18715599999999</v>
      </c>
      <c r="L35" s="138">
        <v>75.889242999999993</v>
      </c>
      <c r="M35" s="138">
        <v>141.24216899999999</v>
      </c>
      <c r="N35" s="139">
        <f t="shared" si="4"/>
        <v>1840.9374050000001</v>
      </c>
    </row>
    <row r="36" spans="1:14">
      <c r="A36" s="138" t="s">
        <v>39</v>
      </c>
      <c r="B36" s="138">
        <v>2.2210000000000001E-2</v>
      </c>
      <c r="C36" s="138">
        <v>0.136074</v>
      </c>
      <c r="D36" s="138">
        <v>1.05982</v>
      </c>
      <c r="E36" s="138">
        <v>5.2760000000000008E-2</v>
      </c>
      <c r="F36" s="138">
        <v>2.2059999999999899E-2</v>
      </c>
      <c r="G36" s="138">
        <v>2.1127499999999997</v>
      </c>
      <c r="H36" s="138">
        <v>2.1286359999999998</v>
      </c>
      <c r="I36" s="138">
        <v>9.4001000000000001E-2</v>
      </c>
      <c r="J36" s="138">
        <v>0.186</v>
      </c>
      <c r="K36" s="138">
        <v>4.3999999999999997E-2</v>
      </c>
      <c r="L36" s="138">
        <v>0.36771600000000004</v>
      </c>
      <c r="M36" s="138">
        <v>2.5617699999999997</v>
      </c>
      <c r="N36" s="139">
        <f t="shared" si="4"/>
        <v>8.7877969999999994</v>
      </c>
    </row>
    <row r="37" spans="1:14">
      <c r="A37" s="138" t="s">
        <v>83</v>
      </c>
      <c r="B37" s="138">
        <v>4.4000000000000004</v>
      </c>
      <c r="C37" s="138">
        <v>33</v>
      </c>
      <c r="D37" s="138">
        <v>35.5</v>
      </c>
      <c r="E37" s="138">
        <v>11</v>
      </c>
      <c r="F37" s="138">
        <v>38.5</v>
      </c>
      <c r="G37" s="138">
        <v>16.5</v>
      </c>
      <c r="H37" s="138">
        <v>0</v>
      </c>
      <c r="I37" s="138">
        <v>0</v>
      </c>
      <c r="J37" s="138">
        <v>0</v>
      </c>
      <c r="K37" s="138">
        <v>0</v>
      </c>
      <c r="L37" s="138">
        <v>22</v>
      </c>
      <c r="M37" s="138">
        <v>123.188265</v>
      </c>
      <c r="N37" s="139">
        <f t="shared" si="4"/>
        <v>284.08826499999998</v>
      </c>
    </row>
    <row r="38" spans="1:14">
      <c r="A38" s="138" t="s">
        <v>84</v>
      </c>
      <c r="B38" s="138">
        <v>275.36875600000002</v>
      </c>
      <c r="C38" s="138">
        <v>300.483291764</v>
      </c>
      <c r="D38" s="138">
        <v>267.10901900000005</v>
      </c>
      <c r="E38" s="138">
        <v>213.67492699999997</v>
      </c>
      <c r="F38" s="138">
        <v>398.12709799999999</v>
      </c>
      <c r="G38" s="138">
        <v>254.49000000000004</v>
      </c>
      <c r="H38" s="138">
        <v>123.094763</v>
      </c>
      <c r="I38" s="138">
        <v>229.29450600000001</v>
      </c>
      <c r="J38" s="138">
        <v>684.2507720000001</v>
      </c>
      <c r="K38" s="138">
        <v>215.47647999999998</v>
      </c>
      <c r="L38" s="138">
        <v>319.98867189999999</v>
      </c>
      <c r="M38" s="138">
        <v>435.15475912500006</v>
      </c>
      <c r="N38" s="139">
        <f t="shared" si="4"/>
        <v>3716.5130437890002</v>
      </c>
    </row>
    <row r="39" spans="1:14" ht="15.75">
      <c r="A39" s="146" t="s">
        <v>85</v>
      </c>
      <c r="B39" s="141">
        <f t="shared" ref="B39:N39" si="5">SUM(B27:B38)</f>
        <v>5436.843464084709</v>
      </c>
      <c r="C39" s="141">
        <f t="shared" si="5"/>
        <v>5682.034560084302</v>
      </c>
      <c r="D39" s="141">
        <f t="shared" si="5"/>
        <v>5506.1954796297423</v>
      </c>
      <c r="E39" s="141">
        <f t="shared" si="5"/>
        <v>4688.9838422051853</v>
      </c>
      <c r="F39" s="141">
        <f t="shared" si="5"/>
        <v>5240.347673699458</v>
      </c>
      <c r="G39" s="141">
        <f t="shared" si="5"/>
        <v>4987.1486162585988</v>
      </c>
      <c r="H39" s="141">
        <f t="shared" si="5"/>
        <v>3971.6292470458293</v>
      </c>
      <c r="I39" s="141">
        <f t="shared" si="5"/>
        <v>4265.7215342759037</v>
      </c>
      <c r="J39" s="141">
        <f t="shared" si="5"/>
        <v>5697.2711945851443</v>
      </c>
      <c r="K39" s="141">
        <f t="shared" si="5"/>
        <v>4500.7795146050285</v>
      </c>
      <c r="L39" s="141">
        <f t="shared" si="5"/>
        <v>5056.4510184040537</v>
      </c>
      <c r="M39" s="141">
        <f t="shared" si="5"/>
        <v>6005.6506234265216</v>
      </c>
      <c r="N39" s="141">
        <f t="shared" si="5"/>
        <v>61039.056768304479</v>
      </c>
    </row>
    <row r="40" spans="1:14" ht="15.75">
      <c r="A40" s="142" t="s">
        <v>50</v>
      </c>
      <c r="B40" s="141">
        <f t="shared" ref="B40:N40" si="6">+B25-B39</f>
        <v>20366.116638100291</v>
      </c>
      <c r="C40" s="141">
        <f t="shared" si="6"/>
        <v>17246.837578450693</v>
      </c>
      <c r="D40" s="141">
        <f t="shared" si="6"/>
        <v>17074.434292912258</v>
      </c>
      <c r="E40" s="141">
        <f t="shared" si="6"/>
        <v>19674.321711276818</v>
      </c>
      <c r="F40" s="141">
        <f t="shared" si="6"/>
        <v>15606.04014856554</v>
      </c>
      <c r="G40" s="141">
        <f t="shared" si="6"/>
        <v>14946.051348506402</v>
      </c>
      <c r="H40" s="141">
        <f t="shared" si="6"/>
        <v>18042.70999385809</v>
      </c>
      <c r="I40" s="141">
        <f t="shared" si="6"/>
        <v>18776.334971658096</v>
      </c>
      <c r="J40" s="141">
        <f t="shared" si="6"/>
        <v>17969.396210913856</v>
      </c>
      <c r="K40" s="141">
        <f t="shared" si="6"/>
        <v>19510.952505019974</v>
      </c>
      <c r="L40" s="141">
        <f t="shared" si="6"/>
        <v>17947.286999550946</v>
      </c>
      <c r="M40" s="141">
        <f t="shared" si="6"/>
        <v>19074.732592067478</v>
      </c>
      <c r="N40" s="141">
        <f t="shared" si="6"/>
        <v>216235.2149908804</v>
      </c>
    </row>
    <row r="41" spans="1:14" ht="15" customHeight="1">
      <c r="A41" s="169" t="s">
        <v>86</v>
      </c>
      <c r="B41" s="168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</row>
    <row r="42" spans="1:14">
      <c r="A42" s="163" t="s">
        <v>53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</row>
    <row r="43" spans="1:14">
      <c r="A43" s="164" t="s">
        <v>54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</row>
    <row r="44" spans="1:14">
      <c r="A44" s="164" t="s">
        <v>55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8"/>
    </row>
    <row r="45" spans="1:14">
      <c r="A45" s="164" t="s">
        <v>87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30"/>
    </row>
    <row r="46" spans="1:14">
      <c r="A46" s="164" t="s">
        <v>57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30"/>
    </row>
    <row r="47" spans="1:14">
      <c r="A47" s="164" t="s">
        <v>58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30"/>
    </row>
    <row r="48" spans="1:14">
      <c r="A48" s="164" t="s">
        <v>59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30"/>
    </row>
    <row r="49" spans="1:14">
      <c r="A49" s="164" t="s">
        <v>88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30"/>
    </row>
    <row r="50" spans="1:14">
      <c r="A50" s="166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30"/>
    </row>
    <row r="51" spans="1:14">
      <c r="A51" s="166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51"/>
  <sheetViews>
    <sheetView topLeftCell="A17" zoomScale="70" zoomScaleNormal="70" workbookViewId="0">
      <selection activeCell="O21" sqref="O21"/>
    </sheetView>
  </sheetViews>
  <sheetFormatPr defaultRowHeight="15"/>
  <cols>
    <col min="1" max="1" width="32.42578125" customWidth="1"/>
    <col min="2" max="10" width="17.5703125" customWidth="1"/>
    <col min="11" max="11" width="14.140625" bestFit="1" customWidth="1"/>
    <col min="12" max="12" width="17.5703125" customWidth="1"/>
    <col min="13" max="13" width="14.140625" customWidth="1"/>
    <col min="14" max="14" width="14.42578125" customWidth="1"/>
  </cols>
  <sheetData>
    <row r="2" spans="1:1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>
      <c r="A3" s="10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ht="20.25">
      <c r="A4" s="100"/>
      <c r="B4" s="130"/>
      <c r="C4" s="130"/>
      <c r="D4" s="130"/>
      <c r="E4" s="101" t="s">
        <v>0</v>
      </c>
      <c r="F4" s="130"/>
      <c r="G4" s="130"/>
      <c r="H4" s="130"/>
      <c r="I4" s="130"/>
      <c r="J4" s="130"/>
      <c r="K4" s="130"/>
      <c r="L4" s="130"/>
      <c r="M4" s="130"/>
      <c r="N4" s="130"/>
    </row>
    <row r="5" spans="1:14" ht="18.75">
      <c r="A5" s="100"/>
      <c r="B5" s="130"/>
      <c r="C5" s="130"/>
      <c r="D5" s="130"/>
      <c r="E5" s="102"/>
      <c r="F5" s="130"/>
      <c r="G5" s="130"/>
      <c r="H5" s="130"/>
      <c r="I5" s="130"/>
      <c r="J5" s="130"/>
      <c r="K5" s="130"/>
      <c r="L5" s="130"/>
      <c r="M5" s="130"/>
      <c r="N5" s="130"/>
    </row>
    <row r="6" spans="1:14" ht="18.75">
      <c r="A6" s="103" t="s">
        <v>89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>
      <c r="A7" s="177" t="s">
        <v>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33" t="s">
        <v>4</v>
      </c>
      <c r="B9" s="134" t="s">
        <v>62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67</v>
      </c>
      <c r="H9" s="134" t="s">
        <v>68</v>
      </c>
      <c r="I9" s="134" t="s">
        <v>69</v>
      </c>
      <c r="J9" s="134" t="s">
        <v>70</v>
      </c>
      <c r="K9" s="134" t="s">
        <v>71</v>
      </c>
      <c r="L9" s="134" t="s">
        <v>72</v>
      </c>
      <c r="M9" s="134" t="s">
        <v>73</v>
      </c>
      <c r="N9" s="134" t="s">
        <v>74</v>
      </c>
    </row>
    <row r="10" spans="1:14" ht="15.75">
      <c r="A10" s="135" t="s">
        <v>28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</row>
    <row r="11" spans="1:14" ht="15.75">
      <c r="A11" s="137" t="s">
        <v>75</v>
      </c>
      <c r="B11" s="138">
        <v>18256.492266788002</v>
      </c>
      <c r="C11" s="138">
        <v>17259.238289191999</v>
      </c>
      <c r="D11" s="138">
        <v>15904.74071692</v>
      </c>
      <c r="E11" s="138">
        <v>15021.215412387</v>
      </c>
      <c r="F11" s="138">
        <v>17386.686679644998</v>
      </c>
      <c r="G11" s="138">
        <v>17607.534813625</v>
      </c>
      <c r="H11" s="138">
        <v>17084.174631723999</v>
      </c>
      <c r="I11" s="138">
        <v>18340.381595481929</v>
      </c>
      <c r="J11" s="138">
        <v>19648.115803371995</v>
      </c>
      <c r="K11" s="138">
        <v>19253.803364503616</v>
      </c>
      <c r="L11" s="138">
        <v>17588.537024211</v>
      </c>
      <c r="M11" s="138">
        <v>19030.701838389999</v>
      </c>
      <c r="N11" s="139">
        <f>SUM(B11:M11)</f>
        <v>212381.6224362395</v>
      </c>
    </row>
    <row r="12" spans="1:14" ht="15.75">
      <c r="A12" s="137" t="s">
        <v>76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</row>
    <row r="13" spans="1:14">
      <c r="A13" s="138" t="s">
        <v>31</v>
      </c>
      <c r="B13" s="138">
        <v>1043.1981700000001</v>
      </c>
      <c r="C13" s="138">
        <v>1045.5622309999999</v>
      </c>
      <c r="D13" s="138">
        <v>1389.0896180000002</v>
      </c>
      <c r="E13" s="138">
        <v>1402.6431790000001</v>
      </c>
      <c r="F13" s="138">
        <v>1695.16956</v>
      </c>
      <c r="G13" s="138">
        <v>1562.9889140000002</v>
      </c>
      <c r="H13" s="138">
        <v>1599.1625140000001</v>
      </c>
      <c r="I13" s="138">
        <v>1581.0865789999998</v>
      </c>
      <c r="J13" s="138">
        <v>1650.1093820000001</v>
      </c>
      <c r="K13" s="138">
        <v>1387.688418</v>
      </c>
      <c r="L13" s="138">
        <v>1248.925475</v>
      </c>
      <c r="M13" s="138">
        <v>1437.7294790000001</v>
      </c>
      <c r="N13" s="139">
        <f t="shared" ref="N13:N23" si="0">SUM(B13:M13)</f>
        <v>17043.353519000004</v>
      </c>
    </row>
    <row r="14" spans="1:14">
      <c r="A14" s="140" t="s">
        <v>32</v>
      </c>
      <c r="B14" s="138">
        <v>73.895883000000012</v>
      </c>
      <c r="C14" s="138">
        <v>0</v>
      </c>
      <c r="D14" s="138">
        <v>0</v>
      </c>
      <c r="E14" s="138">
        <v>3.82E-3</v>
      </c>
      <c r="F14" s="138">
        <v>0</v>
      </c>
      <c r="G14" s="138">
        <v>153.30026900000001</v>
      </c>
      <c r="H14" s="138">
        <v>412.17921399999994</v>
      </c>
      <c r="I14" s="138">
        <v>31.499068000000001</v>
      </c>
      <c r="J14" s="138">
        <v>3.3639999999999998E-3</v>
      </c>
      <c r="K14" s="138">
        <v>0</v>
      </c>
      <c r="L14" s="138">
        <v>9.5100000000000002E-4</v>
      </c>
      <c r="M14" s="138">
        <v>0</v>
      </c>
      <c r="N14" s="139">
        <f t="shared" si="0"/>
        <v>670.88256899999999</v>
      </c>
    </row>
    <row r="15" spans="1:14">
      <c r="A15" s="138" t="s">
        <v>33</v>
      </c>
      <c r="B15" s="138">
        <v>39.125270999999998</v>
      </c>
      <c r="C15" s="138">
        <v>34.568548</v>
      </c>
      <c r="D15" s="138">
        <v>37.095032000000003</v>
      </c>
      <c r="E15" s="138">
        <v>0</v>
      </c>
      <c r="F15" s="138">
        <v>0</v>
      </c>
      <c r="G15" s="138">
        <v>0</v>
      </c>
      <c r="H15" s="138">
        <v>0</v>
      </c>
      <c r="I15" s="138">
        <v>16.522962</v>
      </c>
      <c r="J15" s="138">
        <v>0</v>
      </c>
      <c r="K15" s="138">
        <v>0</v>
      </c>
      <c r="L15" s="138">
        <v>0</v>
      </c>
      <c r="M15" s="138">
        <v>109.625373</v>
      </c>
      <c r="N15" s="139">
        <f t="shared" si="0"/>
        <v>236.937186</v>
      </c>
    </row>
    <row r="16" spans="1:14">
      <c r="A16" s="138" t="s">
        <v>34</v>
      </c>
      <c r="B16" s="138">
        <v>0</v>
      </c>
      <c r="C16" s="138">
        <v>0</v>
      </c>
      <c r="D16" s="138">
        <v>0</v>
      </c>
      <c r="E16" s="138">
        <v>0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9">
        <f t="shared" si="0"/>
        <v>0</v>
      </c>
    </row>
    <row r="17" spans="1:14">
      <c r="A17" s="140" t="s">
        <v>35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0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9">
        <f t="shared" si="0"/>
        <v>0</v>
      </c>
    </row>
    <row r="18" spans="1:14">
      <c r="A18" s="138" t="s">
        <v>36</v>
      </c>
      <c r="B18" s="138">
        <v>2.6987319999999997</v>
      </c>
      <c r="C18" s="138">
        <v>3.6624269999999997</v>
      </c>
      <c r="D18" s="138">
        <v>1.302298</v>
      </c>
      <c r="E18" s="138">
        <v>0.969495</v>
      </c>
      <c r="F18" s="138">
        <v>4.1035330000000005</v>
      </c>
      <c r="G18" s="138">
        <v>5.6611829999999994</v>
      </c>
      <c r="H18" s="138">
        <v>2.237447</v>
      </c>
      <c r="I18" s="138">
        <v>5.7908399999999993</v>
      </c>
      <c r="J18" s="138">
        <v>3.7669569999999997</v>
      </c>
      <c r="K18" s="138">
        <v>2.8835540000000002</v>
      </c>
      <c r="L18" s="138">
        <v>5.2925089999999999</v>
      </c>
      <c r="M18" s="138">
        <v>5.0643850000000006</v>
      </c>
      <c r="N18" s="139">
        <f t="shared" si="0"/>
        <v>43.43336</v>
      </c>
    </row>
    <row r="19" spans="1:14">
      <c r="A19" s="138" t="s">
        <v>37</v>
      </c>
      <c r="B19" s="138">
        <v>289.03063400000002</v>
      </c>
      <c r="C19" s="138">
        <v>252.17208099999993</v>
      </c>
      <c r="D19" s="138">
        <v>208.31148500000003</v>
      </c>
      <c r="E19" s="138">
        <v>208.182154</v>
      </c>
      <c r="F19" s="138">
        <v>247.20005700000004</v>
      </c>
      <c r="G19" s="138">
        <v>246.88914899999997</v>
      </c>
      <c r="H19" s="138">
        <v>329.53018300000002</v>
      </c>
      <c r="I19" s="138">
        <v>231.910021</v>
      </c>
      <c r="J19" s="138">
        <v>333.91216600000001</v>
      </c>
      <c r="K19" s="138">
        <v>164.15455799999998</v>
      </c>
      <c r="L19" s="138">
        <v>230.53268</v>
      </c>
      <c r="M19" s="138">
        <v>316.51671599999997</v>
      </c>
      <c r="N19" s="139">
        <f t="shared" si="0"/>
        <v>3058.3418839999999</v>
      </c>
    </row>
    <row r="20" spans="1:14">
      <c r="A20" s="138" t="s">
        <v>38</v>
      </c>
      <c r="B20" s="138">
        <v>774.47343100000001</v>
      </c>
      <c r="C20" s="138">
        <v>584.75109699999996</v>
      </c>
      <c r="D20" s="138">
        <v>554.44054399999993</v>
      </c>
      <c r="E20" s="138">
        <v>944.70112900000004</v>
      </c>
      <c r="F20" s="138">
        <v>697.35920699999997</v>
      </c>
      <c r="G20" s="138">
        <v>424.71402799999993</v>
      </c>
      <c r="H20" s="138">
        <v>731.10645499999998</v>
      </c>
      <c r="I20" s="138">
        <v>564.26350500000001</v>
      </c>
      <c r="J20" s="138">
        <v>882.98170099999993</v>
      </c>
      <c r="K20" s="138">
        <v>817.63115499999992</v>
      </c>
      <c r="L20" s="138">
        <v>947.80375199999992</v>
      </c>
      <c r="M20" s="138">
        <v>1056.2381800000001</v>
      </c>
      <c r="N20" s="139">
        <f t="shared" si="0"/>
        <v>8980.4641839999986</v>
      </c>
    </row>
    <row r="21" spans="1:14">
      <c r="A21" s="138" t="s">
        <v>39</v>
      </c>
      <c r="B21" s="138">
        <v>301.67703200000005</v>
      </c>
      <c r="C21" s="138">
        <v>258.42517199999998</v>
      </c>
      <c r="D21" s="138">
        <v>197.71462600000001</v>
      </c>
      <c r="E21" s="138">
        <v>155.43947</v>
      </c>
      <c r="F21" s="138">
        <v>111.52384499999999</v>
      </c>
      <c r="G21" s="138">
        <v>153.122544</v>
      </c>
      <c r="H21" s="138">
        <v>196.17059999999998</v>
      </c>
      <c r="I21" s="138">
        <v>191.19645700000001</v>
      </c>
      <c r="J21" s="138">
        <v>291.14119399999998</v>
      </c>
      <c r="K21" s="138">
        <v>238.47262900000001</v>
      </c>
      <c r="L21" s="138">
        <v>219.43149100000002</v>
      </c>
      <c r="M21" s="138">
        <v>266.21151400000002</v>
      </c>
      <c r="N21" s="139">
        <f t="shared" si="0"/>
        <v>2580.526574</v>
      </c>
    </row>
    <row r="22" spans="1:14">
      <c r="A22" s="138" t="s">
        <v>77</v>
      </c>
      <c r="B22" s="138">
        <v>27.76</v>
      </c>
      <c r="C22" s="138">
        <v>283.35595499999999</v>
      </c>
      <c r="D22" s="138">
        <v>255.02169600000002</v>
      </c>
      <c r="E22" s="138">
        <v>226.96276</v>
      </c>
      <c r="F22" s="138">
        <v>78.001199999999997</v>
      </c>
      <c r="G22" s="138">
        <v>211.25116699999998</v>
      </c>
      <c r="H22" s="138">
        <v>315.18924900000002</v>
      </c>
      <c r="I22" s="138">
        <v>300.11632899999995</v>
      </c>
      <c r="J22" s="138">
        <v>974.59952199999998</v>
      </c>
      <c r="K22" s="138">
        <v>707.26728899999989</v>
      </c>
      <c r="L22" s="138">
        <v>456.155395</v>
      </c>
      <c r="M22" s="138">
        <v>377.68355299999996</v>
      </c>
      <c r="N22" s="139">
        <f t="shared" si="0"/>
        <v>4213.3641149999994</v>
      </c>
    </row>
    <row r="23" spans="1:14">
      <c r="A23" s="138" t="s">
        <v>78</v>
      </c>
      <c r="B23" s="138">
        <v>201.97405800000001</v>
      </c>
      <c r="C23" s="138">
        <v>124.40745799999999</v>
      </c>
      <c r="D23" s="138">
        <v>151.942949</v>
      </c>
      <c r="E23" s="138">
        <v>286.68186700000001</v>
      </c>
      <c r="F23" s="138">
        <v>208.80986199999998</v>
      </c>
      <c r="G23" s="138">
        <v>419.654405</v>
      </c>
      <c r="H23" s="138">
        <v>133.87881400000003</v>
      </c>
      <c r="I23" s="138">
        <v>95.284335999999996</v>
      </c>
      <c r="J23" s="138">
        <v>176.32144099999999</v>
      </c>
      <c r="K23" s="138">
        <v>200.421358</v>
      </c>
      <c r="L23" s="138">
        <v>89.766698000000019</v>
      </c>
      <c r="M23" s="138">
        <v>100.23470899999998</v>
      </c>
      <c r="N23" s="139">
        <f t="shared" si="0"/>
        <v>2189.3779549999999</v>
      </c>
    </row>
    <row r="24" spans="1:14" ht="15.75">
      <c r="A24" s="159" t="s">
        <v>79</v>
      </c>
      <c r="B24" s="141">
        <f t="shared" ref="B24:N24" si="1">SUM(B13:B23)</f>
        <v>2753.8332110000001</v>
      </c>
      <c r="C24" s="141">
        <f t="shared" si="1"/>
        <v>2586.9049689999997</v>
      </c>
      <c r="D24" s="141">
        <f t="shared" si="1"/>
        <v>2794.9182479999999</v>
      </c>
      <c r="E24" s="141">
        <f t="shared" si="1"/>
        <v>3225.5838739999999</v>
      </c>
      <c r="F24" s="141">
        <f t="shared" si="1"/>
        <v>3042.1672640000006</v>
      </c>
      <c r="G24" s="141">
        <f t="shared" si="1"/>
        <v>3177.5816589999995</v>
      </c>
      <c r="H24" s="141">
        <f t="shared" si="1"/>
        <v>3719.4544760000003</v>
      </c>
      <c r="I24" s="141">
        <f t="shared" si="1"/>
        <v>3017.6700969999997</v>
      </c>
      <c r="J24" s="141">
        <f t="shared" si="1"/>
        <v>4312.8357269999997</v>
      </c>
      <c r="K24" s="141">
        <f t="shared" si="1"/>
        <v>3518.5189609999998</v>
      </c>
      <c r="L24" s="141">
        <f t="shared" si="1"/>
        <v>3197.9089509999999</v>
      </c>
      <c r="M24" s="141">
        <f t="shared" si="1"/>
        <v>3669.3039090000002</v>
      </c>
      <c r="N24" s="141">
        <f t="shared" si="1"/>
        <v>39016.681345999998</v>
      </c>
    </row>
    <row r="25" spans="1:14" ht="15.75">
      <c r="A25" s="142" t="s">
        <v>42</v>
      </c>
      <c r="B25" s="141">
        <f t="shared" ref="B25:G25" si="2">+B24+B11</f>
        <v>21010.325477788003</v>
      </c>
      <c r="C25" s="141">
        <f t="shared" si="2"/>
        <v>19846.143258191998</v>
      </c>
      <c r="D25" s="141">
        <f t="shared" si="2"/>
        <v>18699.65896492</v>
      </c>
      <c r="E25" s="141">
        <f t="shared" si="2"/>
        <v>18246.799286387002</v>
      </c>
      <c r="F25" s="141">
        <f t="shared" si="2"/>
        <v>20428.853943644997</v>
      </c>
      <c r="G25" s="141">
        <f t="shared" si="2"/>
        <v>20785.116472624999</v>
      </c>
      <c r="H25" s="141">
        <f t="shared" ref="H25:N25" si="3">+H11+H24</f>
        <v>20803.629107723998</v>
      </c>
      <c r="I25" s="141">
        <f t="shared" si="3"/>
        <v>21358.051692481928</v>
      </c>
      <c r="J25" s="141">
        <f t="shared" si="3"/>
        <v>23960.951530371996</v>
      </c>
      <c r="K25" s="141">
        <f t="shared" si="3"/>
        <v>22772.322325503614</v>
      </c>
      <c r="L25" s="141">
        <f t="shared" si="3"/>
        <v>20786.445975211001</v>
      </c>
      <c r="M25" s="141">
        <f t="shared" si="3"/>
        <v>22700.005747390001</v>
      </c>
      <c r="N25" s="141">
        <f t="shared" si="3"/>
        <v>251398.3037822395</v>
      </c>
    </row>
    <row r="26" spans="1:14" ht="15.75">
      <c r="A26" s="143" t="s">
        <v>43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9"/>
    </row>
    <row r="27" spans="1:14">
      <c r="A27" s="160" t="s">
        <v>31</v>
      </c>
      <c r="B27" s="138">
        <v>42.142876999999906</v>
      </c>
      <c r="C27" s="138">
        <v>46.265394999999963</v>
      </c>
      <c r="D27" s="138">
        <v>35.925487999999937</v>
      </c>
      <c r="E27" s="138">
        <v>31.457394999999984</v>
      </c>
      <c r="F27" s="138">
        <v>42.691433999999923</v>
      </c>
      <c r="G27" s="138">
        <v>44.542219999999872</v>
      </c>
      <c r="H27" s="138">
        <v>43.818749999999987</v>
      </c>
      <c r="I27" s="138">
        <v>45.648890000000016</v>
      </c>
      <c r="J27" s="138">
        <v>49.80387999999995</v>
      </c>
      <c r="K27" s="138">
        <v>48.911159999999889</v>
      </c>
      <c r="L27" s="138">
        <v>44.728759999999959</v>
      </c>
      <c r="M27" s="138">
        <v>36.91987000000001</v>
      </c>
      <c r="N27" s="139">
        <f t="shared" ref="N27:N38" si="4">SUM(B27:M27)</f>
        <v>512.85611899999935</v>
      </c>
    </row>
    <row r="28" spans="1:14">
      <c r="A28" s="161" t="s">
        <v>80</v>
      </c>
      <c r="B28" s="138">
        <v>933.65534816369598</v>
      </c>
      <c r="C28" s="138">
        <v>1333.9149429501638</v>
      </c>
      <c r="D28" s="138">
        <v>1145.8825685245542</v>
      </c>
      <c r="E28" s="138">
        <v>1002.1494895554748</v>
      </c>
      <c r="F28" s="138">
        <v>902.64914618770467</v>
      </c>
      <c r="G28" s="138">
        <v>850.82737828192069</v>
      </c>
      <c r="H28" s="138">
        <v>1005.3885506191343</v>
      </c>
      <c r="I28" s="138">
        <v>1034.7690135787559</v>
      </c>
      <c r="J28" s="138">
        <v>1374.1646379447068</v>
      </c>
      <c r="K28" s="138">
        <v>1082.2732037679157</v>
      </c>
      <c r="L28" s="138">
        <v>1217.2528505900327</v>
      </c>
      <c r="M28" s="138">
        <v>1599.5569615056384</v>
      </c>
      <c r="N28" s="139">
        <f t="shared" si="4"/>
        <v>13482.484091669696</v>
      </c>
    </row>
    <row r="29" spans="1:14">
      <c r="A29" s="160" t="s">
        <v>81</v>
      </c>
      <c r="B29" s="138">
        <v>457.54318899999998</v>
      </c>
      <c r="C29" s="138">
        <v>499.36016499999999</v>
      </c>
      <c r="D29" s="138">
        <v>607.69646899999998</v>
      </c>
      <c r="E29" s="138">
        <v>477.06042000000002</v>
      </c>
      <c r="F29" s="138">
        <v>634.7844960000001</v>
      </c>
      <c r="G29" s="138">
        <v>655.59835899999996</v>
      </c>
      <c r="H29" s="138">
        <v>551.06214299999988</v>
      </c>
      <c r="I29" s="138">
        <v>595.36748699999998</v>
      </c>
      <c r="J29" s="138">
        <v>642.20263199999999</v>
      </c>
      <c r="K29" s="138">
        <v>511.07751500000006</v>
      </c>
      <c r="L29" s="138">
        <v>438.12621499999995</v>
      </c>
      <c r="M29" s="138">
        <v>791.24055299999998</v>
      </c>
      <c r="N29" s="139">
        <f t="shared" si="4"/>
        <v>6861.1196430000009</v>
      </c>
    </row>
    <row r="30" spans="1:14">
      <c r="A30" s="160" t="s">
        <v>82</v>
      </c>
      <c r="B30" s="138">
        <v>269.7056136024845</v>
      </c>
      <c r="C30" s="138">
        <v>418.25226362732923</v>
      </c>
      <c r="D30" s="138">
        <v>492.61240464596278</v>
      </c>
      <c r="E30" s="138">
        <v>336.07379945962737</v>
      </c>
      <c r="F30" s="138">
        <v>323.61379876397513</v>
      </c>
      <c r="G30" s="138">
        <v>292.48856064596271</v>
      </c>
      <c r="H30" s="138">
        <v>452.59235336024847</v>
      </c>
      <c r="I30" s="138">
        <v>552.06717996273301</v>
      </c>
      <c r="J30" s="138">
        <v>568.7332752608695</v>
      </c>
      <c r="K30" s="138">
        <v>447.91662872049693</v>
      </c>
      <c r="L30" s="138">
        <v>413.9881082173913</v>
      </c>
      <c r="M30" s="138">
        <v>617.46902853416145</v>
      </c>
      <c r="N30" s="139">
        <f t="shared" si="4"/>
        <v>5185.5130148012422</v>
      </c>
    </row>
    <row r="31" spans="1:14">
      <c r="A31" s="140" t="s">
        <v>35</v>
      </c>
      <c r="B31" s="138">
        <v>1.3559852814530651</v>
      </c>
      <c r="C31" s="138">
        <v>1.32466922414468</v>
      </c>
      <c r="D31" s="138">
        <v>1.8476473811947074</v>
      </c>
      <c r="E31" s="138">
        <v>1.1430360917560478</v>
      </c>
      <c r="F31" s="138">
        <v>0.64197917482188982</v>
      </c>
      <c r="G31" s="138">
        <v>1.0804039771392782</v>
      </c>
      <c r="H31" s="138">
        <v>1.0490879198308933</v>
      </c>
      <c r="I31" s="138">
        <v>1.3090111954904875</v>
      </c>
      <c r="J31" s="138">
        <v>1.2369842636812025</v>
      </c>
      <c r="K31" s="138">
        <v>1.22132623502701</v>
      </c>
      <c r="L31" s="138">
        <v>1.0584827370234087</v>
      </c>
      <c r="M31" s="138">
        <v>1.0522195255617317</v>
      </c>
      <c r="N31" s="139">
        <f t="shared" si="4"/>
        <v>14.320833007124403</v>
      </c>
    </row>
    <row r="32" spans="1:14">
      <c r="A32" s="138" t="s">
        <v>36</v>
      </c>
      <c r="B32" s="138">
        <v>1879.5287346805671</v>
      </c>
      <c r="C32" s="138">
        <v>2945.4862908965802</v>
      </c>
      <c r="D32" s="138">
        <v>2833.7165696914089</v>
      </c>
      <c r="E32" s="138">
        <v>2258.5186725913259</v>
      </c>
      <c r="F32" s="138">
        <v>2603.4563720992501</v>
      </c>
      <c r="G32" s="138">
        <v>2794.7441475454552</v>
      </c>
      <c r="H32" s="138">
        <v>2896.6405444220177</v>
      </c>
      <c r="I32" s="138">
        <v>2780.9197039599667</v>
      </c>
      <c r="J32" s="138">
        <v>3056.9062896997498</v>
      </c>
      <c r="K32" s="138">
        <v>2578.1088722085069</v>
      </c>
      <c r="L32" s="138">
        <v>2414.5532217564637</v>
      </c>
      <c r="M32" s="138">
        <v>3364.574632908797</v>
      </c>
      <c r="N32" s="139">
        <f t="shared" si="4"/>
        <v>32407.154052460093</v>
      </c>
    </row>
    <row r="33" spans="1:14">
      <c r="A33" s="138" t="s">
        <v>46</v>
      </c>
      <c r="B33" s="138">
        <v>0</v>
      </c>
      <c r="C33" s="138">
        <v>0</v>
      </c>
      <c r="D33" s="138">
        <v>0</v>
      </c>
      <c r="E33" s="138">
        <v>0</v>
      </c>
      <c r="F33" s="138">
        <v>0</v>
      </c>
      <c r="G33" s="138">
        <v>0</v>
      </c>
      <c r="H33" s="138">
        <v>0</v>
      </c>
      <c r="I33" s="138">
        <v>0</v>
      </c>
      <c r="J33" s="138">
        <v>1.898E-2</v>
      </c>
      <c r="K33" s="138">
        <v>1.8120000000000001E-2</v>
      </c>
      <c r="L33" s="138">
        <v>0</v>
      </c>
      <c r="M33" s="138">
        <v>0</v>
      </c>
      <c r="N33" s="139">
        <f t="shared" si="4"/>
        <v>3.7100000000000001E-2</v>
      </c>
    </row>
    <row r="34" spans="1:14">
      <c r="A34" s="138" t="s">
        <v>47</v>
      </c>
      <c r="B34" s="138">
        <v>0.23380999999999999</v>
      </c>
      <c r="C34" s="138">
        <v>4.7979999999999995E-2</v>
      </c>
      <c r="D34" s="138">
        <v>0.39267999999999997</v>
      </c>
      <c r="E34" s="138">
        <v>0.21840999999999999</v>
      </c>
      <c r="F34" s="138">
        <v>0.47266000000000002</v>
      </c>
      <c r="G34" s="138">
        <v>0.33115999999999995</v>
      </c>
      <c r="H34" s="138">
        <v>0.30480000000000002</v>
      </c>
      <c r="I34" s="138">
        <v>0.38628000000000001</v>
      </c>
      <c r="J34" s="138">
        <v>1.0212700000000001</v>
      </c>
      <c r="K34" s="138">
        <v>0.41170000000000001</v>
      </c>
      <c r="L34" s="138">
        <v>5.3251099999999996</v>
      </c>
      <c r="M34" s="138">
        <v>1.2160799999999998</v>
      </c>
      <c r="N34" s="139">
        <f t="shared" si="4"/>
        <v>10.361940000000001</v>
      </c>
    </row>
    <row r="35" spans="1:14">
      <c r="A35" s="138" t="s">
        <v>38</v>
      </c>
      <c r="B35" s="138">
        <v>80</v>
      </c>
      <c r="C35" s="138">
        <v>231.916248</v>
      </c>
      <c r="D35" s="138">
        <v>200.01552700000002</v>
      </c>
      <c r="E35" s="138">
        <v>298.84306700000002</v>
      </c>
      <c r="F35" s="138">
        <v>154.737449</v>
      </c>
      <c r="G35" s="138">
        <v>127.200748</v>
      </c>
      <c r="H35" s="138">
        <v>111.14792199999999</v>
      </c>
      <c r="I35" s="138">
        <v>68.042749999999998</v>
      </c>
      <c r="J35" s="138">
        <v>138.32843</v>
      </c>
      <c r="K35" s="138">
        <v>164.85607899999999</v>
      </c>
      <c r="L35" s="138">
        <v>90.037104999999997</v>
      </c>
      <c r="M35" s="138">
        <v>92.19612699999999</v>
      </c>
      <c r="N35" s="139">
        <f t="shared" si="4"/>
        <v>1757.3214519999999</v>
      </c>
    </row>
    <row r="36" spans="1:14">
      <c r="A36" s="138" t="s">
        <v>39</v>
      </c>
      <c r="B36" s="138">
        <v>0.155</v>
      </c>
      <c r="C36" s="138">
        <v>0</v>
      </c>
      <c r="D36" s="138">
        <v>0</v>
      </c>
      <c r="E36" s="138">
        <v>0</v>
      </c>
      <c r="F36" s="138">
        <v>0</v>
      </c>
      <c r="G36" s="138">
        <v>2.0386800000000003</v>
      </c>
      <c r="H36" s="138">
        <v>3.9802800000000005</v>
      </c>
      <c r="I36" s="138">
        <v>0</v>
      </c>
      <c r="J36" s="138">
        <v>0</v>
      </c>
      <c r="K36" s="138">
        <v>0</v>
      </c>
      <c r="L36" s="138">
        <v>0</v>
      </c>
      <c r="M36" s="138">
        <v>0</v>
      </c>
      <c r="N36" s="139">
        <f t="shared" si="4"/>
        <v>6.173960000000001</v>
      </c>
    </row>
    <row r="37" spans="1:14">
      <c r="A37" s="138" t="s">
        <v>83</v>
      </c>
      <c r="B37" s="138">
        <v>0.753</v>
      </c>
      <c r="C37" s="138">
        <v>0.1135</v>
      </c>
      <c r="D37" s="138">
        <v>0.22719999999999999</v>
      </c>
      <c r="E37" s="138">
        <v>0.16631000000000001</v>
      </c>
      <c r="F37" s="138">
        <v>41.902057000000006</v>
      </c>
      <c r="G37" s="138">
        <v>42.078795999999997</v>
      </c>
      <c r="H37" s="138">
        <v>52.198067000000002</v>
      </c>
      <c r="I37" s="138">
        <v>0</v>
      </c>
      <c r="J37" s="138">
        <v>0.10038000000000001</v>
      </c>
      <c r="K37" s="138">
        <v>0</v>
      </c>
      <c r="L37" s="138">
        <v>44</v>
      </c>
      <c r="M37" s="138">
        <v>5.5</v>
      </c>
      <c r="N37" s="139">
        <f t="shared" si="4"/>
        <v>187.03931</v>
      </c>
    </row>
    <row r="38" spans="1:14">
      <c r="A38" s="138" t="s">
        <v>84</v>
      </c>
      <c r="B38" s="138">
        <v>250.97532800000005</v>
      </c>
      <c r="C38" s="138">
        <v>259.71306900000002</v>
      </c>
      <c r="D38" s="138">
        <v>192.835308</v>
      </c>
      <c r="E38" s="138">
        <v>294.07480999999996</v>
      </c>
      <c r="F38" s="138">
        <v>98.094487322999996</v>
      </c>
      <c r="G38" s="138">
        <v>131.42255682400003</v>
      </c>
      <c r="H38" s="138">
        <v>190.45461300000002</v>
      </c>
      <c r="I38" s="138">
        <v>114.80344600000001</v>
      </c>
      <c r="J38" s="138">
        <v>143.32637800000001</v>
      </c>
      <c r="K38" s="138">
        <v>236.61514199999999</v>
      </c>
      <c r="L38" s="138">
        <v>185.590408</v>
      </c>
      <c r="M38" s="138">
        <v>232.25422100000003</v>
      </c>
      <c r="N38" s="139">
        <f t="shared" si="4"/>
        <v>2330.1597671470004</v>
      </c>
    </row>
    <row r="39" spans="1:14" ht="15.75">
      <c r="A39" s="146" t="s">
        <v>85</v>
      </c>
      <c r="B39" s="141">
        <f t="shared" ref="B39:N39" si="5">SUM(B27:B38)</f>
        <v>3916.0488857282007</v>
      </c>
      <c r="C39" s="141">
        <f t="shared" si="5"/>
        <v>5736.3945236982181</v>
      </c>
      <c r="D39" s="141">
        <f t="shared" si="5"/>
        <v>5511.1518622431204</v>
      </c>
      <c r="E39" s="141">
        <f t="shared" si="5"/>
        <v>4699.7054096981847</v>
      </c>
      <c r="F39" s="141">
        <f t="shared" si="5"/>
        <v>4803.0438795487526</v>
      </c>
      <c r="G39" s="141">
        <f t="shared" si="5"/>
        <v>4942.3530102744771</v>
      </c>
      <c r="H39" s="141">
        <f t="shared" si="5"/>
        <v>5308.6371113212308</v>
      </c>
      <c r="I39" s="141">
        <f t="shared" si="5"/>
        <v>5193.3137616969452</v>
      </c>
      <c r="J39" s="141">
        <f t="shared" si="5"/>
        <v>5975.8431371690058</v>
      </c>
      <c r="K39" s="141">
        <f t="shared" si="5"/>
        <v>5071.4097469319458</v>
      </c>
      <c r="L39" s="141">
        <f t="shared" si="5"/>
        <v>4854.6602613009118</v>
      </c>
      <c r="M39" s="141">
        <f t="shared" si="5"/>
        <v>6741.9796934741589</v>
      </c>
      <c r="N39" s="141">
        <f t="shared" si="5"/>
        <v>62754.541283085164</v>
      </c>
    </row>
    <row r="40" spans="1:14" ht="15.75">
      <c r="A40" s="142" t="s">
        <v>50</v>
      </c>
      <c r="B40" s="141">
        <f t="shared" ref="B40:N40" si="6">+B25-B39</f>
        <v>17094.276592059803</v>
      </c>
      <c r="C40" s="141">
        <f t="shared" si="6"/>
        <v>14109.74873449378</v>
      </c>
      <c r="D40" s="141">
        <f t="shared" si="6"/>
        <v>13188.507102676878</v>
      </c>
      <c r="E40" s="141">
        <f t="shared" si="6"/>
        <v>13547.093876688818</v>
      </c>
      <c r="F40" s="141">
        <f t="shared" si="6"/>
        <v>15625.810064096244</v>
      </c>
      <c r="G40" s="141">
        <f t="shared" si="6"/>
        <v>15842.763462350522</v>
      </c>
      <c r="H40" s="141">
        <f t="shared" si="6"/>
        <v>15494.991996402769</v>
      </c>
      <c r="I40" s="141">
        <f t="shared" si="6"/>
        <v>16164.737930784982</v>
      </c>
      <c r="J40" s="141">
        <f t="shared" si="6"/>
        <v>17985.108393202991</v>
      </c>
      <c r="K40" s="141">
        <f t="shared" si="6"/>
        <v>17700.912578571668</v>
      </c>
      <c r="L40" s="141">
        <f t="shared" si="6"/>
        <v>15931.785713910089</v>
      </c>
      <c r="M40" s="141">
        <f t="shared" si="6"/>
        <v>15958.026053915843</v>
      </c>
      <c r="N40" s="141">
        <f t="shared" si="6"/>
        <v>188643.76249915434</v>
      </c>
    </row>
    <row r="41" spans="1:14" ht="15" customHeight="1">
      <c r="A41" s="169" t="s">
        <v>86</v>
      </c>
      <c r="B41" s="168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</row>
    <row r="42" spans="1:14">
      <c r="A42" s="163" t="s">
        <v>53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</row>
    <row r="43" spans="1:14">
      <c r="A43" s="164" t="s">
        <v>54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</row>
    <row r="44" spans="1:14">
      <c r="A44" s="164" t="s">
        <v>55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8"/>
    </row>
    <row r="45" spans="1:14">
      <c r="A45" s="164" t="s">
        <v>87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30"/>
    </row>
    <row r="46" spans="1:14">
      <c r="A46" s="164" t="s">
        <v>57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30"/>
    </row>
    <row r="47" spans="1:14">
      <c r="A47" s="164" t="s">
        <v>58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30"/>
    </row>
    <row r="48" spans="1:14">
      <c r="A48" s="164" t="s">
        <v>59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30"/>
    </row>
    <row r="49" spans="1:14">
      <c r="A49" s="164" t="s">
        <v>88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30"/>
    </row>
    <row r="50" spans="1:14">
      <c r="A50" s="166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30"/>
    </row>
    <row r="51" spans="1:14">
      <c r="A51" s="166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N51"/>
  <sheetViews>
    <sheetView topLeftCell="A5" zoomScale="70" zoomScaleNormal="70" workbookViewId="0">
      <selection activeCell="Q30" sqref="Q30"/>
    </sheetView>
  </sheetViews>
  <sheetFormatPr defaultRowHeight="15"/>
  <cols>
    <col min="1" max="1" width="32.42578125" customWidth="1"/>
    <col min="2" max="10" width="17.5703125" customWidth="1"/>
    <col min="11" max="11" width="14.140625" bestFit="1" customWidth="1"/>
    <col min="12" max="12" width="17.5703125" customWidth="1"/>
    <col min="13" max="13" width="14.140625" customWidth="1"/>
    <col min="14" max="14" width="17.5703125" customWidth="1"/>
  </cols>
  <sheetData>
    <row r="2" spans="1:1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>
      <c r="A3" s="10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ht="20.25">
      <c r="A4" s="100"/>
      <c r="B4" s="130"/>
      <c r="C4" s="130"/>
      <c r="D4" s="130"/>
      <c r="E4" s="101" t="s">
        <v>0</v>
      </c>
      <c r="F4" s="130"/>
      <c r="G4" s="130"/>
      <c r="H4" s="130"/>
      <c r="I4" s="130"/>
      <c r="J4" s="130"/>
      <c r="K4" s="130"/>
      <c r="L4" s="130"/>
      <c r="M4" s="130"/>
      <c r="N4" s="130"/>
    </row>
    <row r="5" spans="1:14" ht="18.75">
      <c r="A5" s="100"/>
      <c r="B5" s="130"/>
      <c r="C5" s="130"/>
      <c r="D5" s="130"/>
      <c r="E5" s="102"/>
      <c r="F5" s="130"/>
      <c r="G5" s="130"/>
      <c r="H5" s="130"/>
      <c r="I5" s="130"/>
      <c r="J5" s="130"/>
      <c r="K5" s="130"/>
      <c r="L5" s="130"/>
      <c r="M5" s="130"/>
      <c r="N5" s="130"/>
    </row>
    <row r="6" spans="1:14" ht="18.75">
      <c r="A6" s="103" t="s">
        <v>25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>
      <c r="A7" s="177" t="s">
        <v>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33" t="s">
        <v>4</v>
      </c>
      <c r="B9" s="134" t="s">
        <v>62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67</v>
      </c>
      <c r="H9" s="134" t="s">
        <v>68</v>
      </c>
      <c r="I9" s="134" t="s">
        <v>69</v>
      </c>
      <c r="J9" s="134" t="s">
        <v>70</v>
      </c>
      <c r="K9" s="134" t="s">
        <v>71</v>
      </c>
      <c r="L9" s="134" t="s">
        <v>72</v>
      </c>
      <c r="M9" s="134" t="s">
        <v>73</v>
      </c>
      <c r="N9" s="134" t="s">
        <v>74</v>
      </c>
    </row>
    <row r="10" spans="1:14" ht="15.75">
      <c r="A10" s="135" t="s">
        <v>28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</row>
    <row r="11" spans="1:14" ht="15.75">
      <c r="A11" s="137" t="s">
        <v>75</v>
      </c>
      <c r="B11" s="138">
        <v>16552.706435043747</v>
      </c>
      <c r="C11" s="138">
        <v>14606.829776791896</v>
      </c>
      <c r="D11" s="138">
        <v>13676.510171806</v>
      </c>
      <c r="E11" s="138">
        <v>12335.495538241998</v>
      </c>
      <c r="F11" s="138">
        <v>16858.785622813997</v>
      </c>
      <c r="G11" s="138">
        <v>15180.006144035999</v>
      </c>
      <c r="H11" s="138">
        <v>15381.458577314999</v>
      </c>
      <c r="I11" s="138">
        <v>18290.446275114999</v>
      </c>
      <c r="J11" s="138">
        <v>20489.408846244998</v>
      </c>
      <c r="K11" s="138">
        <v>19593.587939287001</v>
      </c>
      <c r="L11" s="138">
        <v>15235.023744967</v>
      </c>
      <c r="M11" s="138">
        <v>18260.601873827873</v>
      </c>
      <c r="N11" s="139">
        <f>SUM(B11:M11)</f>
        <v>196460.86094549054</v>
      </c>
    </row>
    <row r="12" spans="1:14" ht="15.75">
      <c r="A12" s="137" t="s">
        <v>76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</row>
    <row r="13" spans="1:14">
      <c r="A13" s="138" t="s">
        <v>31</v>
      </c>
      <c r="B13" s="138">
        <v>1358.0071780000001</v>
      </c>
      <c r="C13" s="138">
        <v>1487.0225780000001</v>
      </c>
      <c r="D13" s="138">
        <v>1218.0476570000001</v>
      </c>
      <c r="E13" s="138">
        <v>985.82555600000001</v>
      </c>
      <c r="F13" s="138">
        <v>1228.1418110000002</v>
      </c>
      <c r="G13" s="138">
        <v>1637.7517870000001</v>
      </c>
      <c r="H13" s="138">
        <v>1425.8227689999999</v>
      </c>
      <c r="I13" s="138">
        <v>1393.6833899999999</v>
      </c>
      <c r="J13" s="138">
        <v>1502.9804590000001</v>
      </c>
      <c r="K13" s="138">
        <v>1362.5879559999998</v>
      </c>
      <c r="L13" s="138">
        <v>1521.146305</v>
      </c>
      <c r="M13" s="138">
        <v>1354.9202770000002</v>
      </c>
      <c r="N13" s="139">
        <f t="shared" ref="N13:N23" si="0">SUM(B13:M13)</f>
        <v>16475.937722999999</v>
      </c>
    </row>
    <row r="14" spans="1:14">
      <c r="A14" s="140" t="s">
        <v>32</v>
      </c>
      <c r="B14" s="138">
        <v>1.7432E-2</v>
      </c>
      <c r="C14" s="138">
        <v>0</v>
      </c>
      <c r="D14" s="138">
        <v>34.977937999999995</v>
      </c>
      <c r="E14" s="138">
        <v>37.936559000000003</v>
      </c>
      <c r="F14" s="138">
        <v>34.797869999999996</v>
      </c>
      <c r="G14" s="138">
        <v>75.44228600000001</v>
      </c>
      <c r="H14" s="138">
        <v>131.01144000000002</v>
      </c>
      <c r="I14" s="138">
        <v>154.892776</v>
      </c>
      <c r="J14" s="138">
        <v>543.50208600000008</v>
      </c>
      <c r="K14" s="138">
        <v>123.590936</v>
      </c>
      <c r="L14" s="138">
        <v>82.060677999999996</v>
      </c>
      <c r="M14" s="138">
        <v>133.02211700000001</v>
      </c>
      <c r="N14" s="139">
        <f t="shared" si="0"/>
        <v>1351.2521180000001</v>
      </c>
    </row>
    <row r="15" spans="1:14">
      <c r="A15" s="138" t="s">
        <v>33</v>
      </c>
      <c r="B15" s="138">
        <v>25.527937000000001</v>
      </c>
      <c r="C15" s="138">
        <v>43.832294999999995</v>
      </c>
      <c r="D15" s="138">
        <v>176.356684</v>
      </c>
      <c r="E15" s="138">
        <v>156.61172699999997</v>
      </c>
      <c r="F15" s="138">
        <v>124.01870099999999</v>
      </c>
      <c r="G15" s="138">
        <v>85.580074999999994</v>
      </c>
      <c r="H15" s="138">
        <v>154.36199999999999</v>
      </c>
      <c r="I15" s="138">
        <v>169.04826900000003</v>
      </c>
      <c r="J15" s="138">
        <v>81.936425</v>
      </c>
      <c r="K15" s="138">
        <v>48.018940000000001</v>
      </c>
      <c r="L15" s="138">
        <v>104.46864000000001</v>
      </c>
      <c r="M15" s="138">
        <v>29.377385</v>
      </c>
      <c r="N15" s="139">
        <f t="shared" si="0"/>
        <v>1199.1390779999999</v>
      </c>
    </row>
    <row r="16" spans="1:14">
      <c r="A16" s="138" t="s">
        <v>34</v>
      </c>
      <c r="B16" s="138">
        <v>2.0000000000000001E-4</v>
      </c>
      <c r="C16" s="138">
        <v>5.0000000000000002E-5</v>
      </c>
      <c r="D16" s="138">
        <v>0</v>
      </c>
      <c r="E16" s="138">
        <v>2.1999999999999999E-5</v>
      </c>
      <c r="F16" s="138">
        <v>0</v>
      </c>
      <c r="G16" s="138">
        <v>0</v>
      </c>
      <c r="H16" s="138">
        <v>6.0000000000000002E-6</v>
      </c>
      <c r="I16" s="138">
        <v>0</v>
      </c>
      <c r="J16" s="138">
        <v>0</v>
      </c>
      <c r="K16" s="138">
        <v>0</v>
      </c>
      <c r="L16" s="138">
        <v>2.0000000000000002E-5</v>
      </c>
      <c r="M16" s="138">
        <v>0</v>
      </c>
      <c r="N16" s="139">
        <f t="shared" si="0"/>
        <v>2.9799999999999998E-4</v>
      </c>
    </row>
    <row r="17" spans="1:14">
      <c r="A17" s="140" t="s">
        <v>35</v>
      </c>
      <c r="B17" s="138">
        <v>0</v>
      </c>
      <c r="C17" s="138">
        <v>0</v>
      </c>
      <c r="D17" s="138">
        <v>1E-4</v>
      </c>
      <c r="E17" s="138">
        <v>2.1603400000000001</v>
      </c>
      <c r="F17" s="138">
        <v>0</v>
      </c>
      <c r="G17" s="138">
        <v>0.14299999999999999</v>
      </c>
      <c r="H17" s="138">
        <v>0.46299700000000005</v>
      </c>
      <c r="I17" s="138">
        <v>1.8399999999999997E-4</v>
      </c>
      <c r="J17" s="138">
        <v>1.45E-4</v>
      </c>
      <c r="K17" s="138">
        <v>0</v>
      </c>
      <c r="L17" s="138">
        <v>0</v>
      </c>
      <c r="M17" s="138">
        <v>0</v>
      </c>
      <c r="N17" s="139">
        <f t="shared" si="0"/>
        <v>2.7667660000000001</v>
      </c>
    </row>
    <row r="18" spans="1:14">
      <c r="A18" s="138" t="s">
        <v>36</v>
      </c>
      <c r="B18" s="138">
        <v>34.341974</v>
      </c>
      <c r="C18" s="138">
        <v>37.312732000000004</v>
      </c>
      <c r="D18" s="138">
        <v>70.346937999999994</v>
      </c>
      <c r="E18" s="138">
        <v>136.469842</v>
      </c>
      <c r="F18" s="138">
        <v>3.5970070000000005</v>
      </c>
      <c r="G18" s="138">
        <v>1.5839889999999996</v>
      </c>
      <c r="H18" s="138">
        <v>13.959258999999999</v>
      </c>
      <c r="I18" s="138">
        <v>3.2992780000000002</v>
      </c>
      <c r="J18" s="138">
        <v>246.00697499999998</v>
      </c>
      <c r="K18" s="138">
        <v>73.439883999999978</v>
      </c>
      <c r="L18" s="138">
        <v>18.460595999999999</v>
      </c>
      <c r="M18" s="138">
        <v>9.3790839999999989</v>
      </c>
      <c r="N18" s="139">
        <f t="shared" si="0"/>
        <v>648.19755800000007</v>
      </c>
    </row>
    <row r="19" spans="1:14">
      <c r="A19" s="138" t="s">
        <v>37</v>
      </c>
      <c r="B19" s="138">
        <v>154.19502799999998</v>
      </c>
      <c r="C19" s="138">
        <v>90.820181000000034</v>
      </c>
      <c r="D19" s="138">
        <v>118.26057100000001</v>
      </c>
      <c r="E19" s="138">
        <v>202.79789999999994</v>
      </c>
      <c r="F19" s="138">
        <v>244.46080500000005</v>
      </c>
      <c r="G19" s="138">
        <v>237.66029000000012</v>
      </c>
      <c r="H19" s="138">
        <v>270.65537599999976</v>
      </c>
      <c r="I19" s="138">
        <v>306.47000099999991</v>
      </c>
      <c r="J19" s="138">
        <v>300.49687499999993</v>
      </c>
      <c r="K19" s="138">
        <v>284.11396000000019</v>
      </c>
      <c r="L19" s="138">
        <v>251.693828</v>
      </c>
      <c r="M19" s="138">
        <v>231.04111099999994</v>
      </c>
      <c r="N19" s="139">
        <f t="shared" si="0"/>
        <v>2692.6659259999997</v>
      </c>
    </row>
    <row r="20" spans="1:14">
      <c r="A20" s="138" t="s">
        <v>38</v>
      </c>
      <c r="B20" s="138">
        <v>379.24401599999999</v>
      </c>
      <c r="C20" s="138">
        <v>459.88410299999998</v>
      </c>
      <c r="D20" s="138">
        <v>549.94776000000002</v>
      </c>
      <c r="E20" s="138">
        <v>1192.7408820000001</v>
      </c>
      <c r="F20" s="138">
        <v>484.59386499999994</v>
      </c>
      <c r="G20" s="138">
        <v>238.085509</v>
      </c>
      <c r="H20" s="138">
        <v>167.01639299999999</v>
      </c>
      <c r="I20" s="138">
        <v>224.23010600000001</v>
      </c>
      <c r="J20" s="138">
        <v>478.15225300000003</v>
      </c>
      <c r="K20" s="138">
        <v>380.50930799999998</v>
      </c>
      <c r="L20" s="138">
        <v>791.76068199999997</v>
      </c>
      <c r="M20" s="138">
        <v>1108.1889759999999</v>
      </c>
      <c r="N20" s="139">
        <f t="shared" si="0"/>
        <v>6454.3538529999987</v>
      </c>
    </row>
    <row r="21" spans="1:14">
      <c r="A21" s="138" t="s">
        <v>39</v>
      </c>
      <c r="B21" s="138">
        <v>92.301013999999995</v>
      </c>
      <c r="C21" s="138">
        <v>120.65341599999999</v>
      </c>
      <c r="D21" s="138">
        <v>182.04721799999999</v>
      </c>
      <c r="E21" s="138">
        <v>160.006945</v>
      </c>
      <c r="F21" s="138">
        <v>85.726314000000002</v>
      </c>
      <c r="G21" s="138">
        <v>108.20766600000002</v>
      </c>
      <c r="H21" s="138">
        <v>113.98889299999999</v>
      </c>
      <c r="I21" s="138">
        <v>160.953688</v>
      </c>
      <c r="J21" s="138">
        <v>228.14613499999999</v>
      </c>
      <c r="K21" s="138">
        <v>278.66802300000001</v>
      </c>
      <c r="L21" s="138">
        <v>264.90804100000003</v>
      </c>
      <c r="M21" s="138">
        <v>259.19395400000002</v>
      </c>
      <c r="N21" s="139">
        <f t="shared" si="0"/>
        <v>2054.8013069999997</v>
      </c>
    </row>
    <row r="22" spans="1:14">
      <c r="A22" s="138" t="s">
        <v>77</v>
      </c>
      <c r="B22" s="138">
        <v>556.58972499999993</v>
      </c>
      <c r="C22" s="138">
        <v>1891.4531200000001</v>
      </c>
      <c r="D22" s="138">
        <v>705.5116300000002</v>
      </c>
      <c r="E22" s="138">
        <v>875.06268</v>
      </c>
      <c r="F22" s="138">
        <v>864.44322</v>
      </c>
      <c r="G22" s="138">
        <v>616.54733999999985</v>
      </c>
      <c r="H22" s="138">
        <v>747.375</v>
      </c>
      <c r="I22" s="138">
        <v>597.12279999999998</v>
      </c>
      <c r="J22" s="138">
        <v>506.39</v>
      </c>
      <c r="K22" s="138">
        <v>256.36696000000001</v>
      </c>
      <c r="L22" s="138">
        <v>86.490989999999996</v>
      </c>
      <c r="M22" s="138">
        <v>552.86214499999994</v>
      </c>
      <c r="N22" s="139">
        <f t="shared" si="0"/>
        <v>8256.2156100000011</v>
      </c>
    </row>
    <row r="23" spans="1:14">
      <c r="A23" s="138" t="s">
        <v>78</v>
      </c>
      <c r="B23" s="138">
        <v>215.80178599999999</v>
      </c>
      <c r="C23" s="138">
        <v>164.92079799999999</v>
      </c>
      <c r="D23" s="138">
        <v>321.68312700000001</v>
      </c>
      <c r="E23" s="138">
        <v>292.29941700000001</v>
      </c>
      <c r="F23" s="138">
        <v>177.576774</v>
      </c>
      <c r="G23" s="138">
        <v>100.510989</v>
      </c>
      <c r="H23" s="138">
        <v>175.23715200000001</v>
      </c>
      <c r="I23" s="138">
        <v>1744.7999939999995</v>
      </c>
      <c r="J23" s="138">
        <v>111.64407300000001</v>
      </c>
      <c r="K23" s="138">
        <v>241.08124600000002</v>
      </c>
      <c r="L23" s="138">
        <v>242.74459900000002</v>
      </c>
      <c r="M23" s="138">
        <v>324.03295000000003</v>
      </c>
      <c r="N23" s="139">
        <f t="shared" si="0"/>
        <v>4112.3329050000002</v>
      </c>
    </row>
    <row r="24" spans="1:14" ht="15.75">
      <c r="A24" s="159" t="s">
        <v>79</v>
      </c>
      <c r="B24" s="141">
        <f t="shared" ref="B24:N24" si="1">SUM(B13:B23)</f>
        <v>2816.0262900000002</v>
      </c>
      <c r="C24" s="141">
        <f t="shared" si="1"/>
        <v>4295.899273</v>
      </c>
      <c r="D24" s="141">
        <f t="shared" si="1"/>
        <v>3377.1796230000009</v>
      </c>
      <c r="E24" s="141">
        <f t="shared" si="1"/>
        <v>4041.9118699999999</v>
      </c>
      <c r="F24" s="141">
        <f t="shared" si="1"/>
        <v>3247.3563670000003</v>
      </c>
      <c r="G24" s="141">
        <f t="shared" si="1"/>
        <v>3101.5129310000007</v>
      </c>
      <c r="H24" s="141">
        <f t="shared" si="1"/>
        <v>3199.8912850000002</v>
      </c>
      <c r="I24" s="141">
        <f t="shared" si="1"/>
        <v>4754.500485999999</v>
      </c>
      <c r="J24" s="141">
        <f t="shared" si="1"/>
        <v>3999.2554259999997</v>
      </c>
      <c r="K24" s="141">
        <f t="shared" si="1"/>
        <v>3048.3772130000002</v>
      </c>
      <c r="L24" s="141">
        <f t="shared" si="1"/>
        <v>3363.734379</v>
      </c>
      <c r="M24" s="141">
        <f t="shared" si="1"/>
        <v>4002.0179989999997</v>
      </c>
      <c r="N24" s="141">
        <f t="shared" si="1"/>
        <v>43247.663142000005</v>
      </c>
    </row>
    <row r="25" spans="1:14" ht="15.75">
      <c r="A25" s="142" t="s">
        <v>42</v>
      </c>
      <c r="B25" s="141">
        <f t="shared" ref="B25:G25" si="2">+B24+B11</f>
        <v>19368.732725043748</v>
      </c>
      <c r="C25" s="141">
        <f t="shared" si="2"/>
        <v>18902.729049791895</v>
      </c>
      <c r="D25" s="141">
        <f t="shared" si="2"/>
        <v>17053.689794806</v>
      </c>
      <c r="E25" s="141">
        <f t="shared" si="2"/>
        <v>16377.407408241997</v>
      </c>
      <c r="F25" s="141">
        <f t="shared" si="2"/>
        <v>20106.141989813997</v>
      </c>
      <c r="G25" s="141">
        <f t="shared" si="2"/>
        <v>18281.519075035998</v>
      </c>
      <c r="H25" s="141">
        <f t="shared" ref="H25:N25" si="3">+H11+H24</f>
        <v>18581.349862315001</v>
      </c>
      <c r="I25" s="141">
        <f t="shared" si="3"/>
        <v>23044.946761114996</v>
      </c>
      <c r="J25" s="141">
        <f t="shared" si="3"/>
        <v>24488.664272244998</v>
      </c>
      <c r="K25" s="141">
        <f t="shared" si="3"/>
        <v>22641.965152287001</v>
      </c>
      <c r="L25" s="141">
        <f t="shared" si="3"/>
        <v>18598.758123967</v>
      </c>
      <c r="M25" s="141">
        <f t="shared" si="3"/>
        <v>22262.619872827872</v>
      </c>
      <c r="N25" s="141">
        <f t="shared" si="3"/>
        <v>239708.52408749054</v>
      </c>
    </row>
    <row r="26" spans="1:14" ht="15.75">
      <c r="A26" s="143" t="s">
        <v>43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9"/>
    </row>
    <row r="27" spans="1:14">
      <c r="A27" s="160" t="s">
        <v>31</v>
      </c>
      <c r="B27" s="138">
        <v>35.218480999999905</v>
      </c>
      <c r="C27" s="138">
        <v>31.677288999999924</v>
      </c>
      <c r="D27" s="138">
        <v>31.576374999999928</v>
      </c>
      <c r="E27" s="138">
        <v>30.852570999999926</v>
      </c>
      <c r="F27" s="138">
        <v>34.142851999999912</v>
      </c>
      <c r="G27" s="138">
        <v>38.529999999999902</v>
      </c>
      <c r="H27" s="138">
        <v>36.183868000000004</v>
      </c>
      <c r="I27" s="138">
        <v>38.655065999999962</v>
      </c>
      <c r="J27" s="138">
        <v>40.808696999999952</v>
      </c>
      <c r="K27" s="138">
        <v>46.090084999999938</v>
      </c>
      <c r="L27" s="138">
        <v>41.266908999999956</v>
      </c>
      <c r="M27" s="138">
        <v>46.984333999999961</v>
      </c>
      <c r="N27" s="139">
        <f t="shared" ref="N27:N38" si="4">SUM(B27:M27)</f>
        <v>451.98652699999923</v>
      </c>
    </row>
    <row r="28" spans="1:14">
      <c r="A28" s="161" t="s">
        <v>80</v>
      </c>
      <c r="B28" s="138">
        <v>932.03952264896338</v>
      </c>
      <c r="C28" s="138">
        <v>1108.4497014812659</v>
      </c>
      <c r="D28" s="138">
        <v>985.32997435249172</v>
      </c>
      <c r="E28" s="138">
        <v>1012.416397792288</v>
      </c>
      <c r="F28" s="138">
        <v>874.32525807639138</v>
      </c>
      <c r="G28" s="138">
        <v>984.34139774899961</v>
      </c>
      <c r="H28" s="138">
        <v>797.07278546453267</v>
      </c>
      <c r="I28" s="138">
        <v>894.80336017279012</v>
      </c>
      <c r="J28" s="138">
        <v>953.53936739978167</v>
      </c>
      <c r="K28" s="138">
        <v>889.62650456238634</v>
      </c>
      <c r="L28" s="138">
        <v>883.65305424445251</v>
      </c>
      <c r="M28" s="138">
        <v>1290.235953702801</v>
      </c>
      <c r="N28" s="139">
        <f t="shared" si="4"/>
        <v>11605.833277647143</v>
      </c>
    </row>
    <row r="29" spans="1:14">
      <c r="A29" s="160" t="s">
        <v>81</v>
      </c>
      <c r="B29" s="138">
        <v>683.17632100000003</v>
      </c>
      <c r="C29" s="138">
        <v>641.83129699999995</v>
      </c>
      <c r="D29" s="138">
        <v>439.85251</v>
      </c>
      <c r="E29" s="138">
        <v>298.904404</v>
      </c>
      <c r="F29" s="138">
        <v>547.19549199999994</v>
      </c>
      <c r="G29" s="138">
        <v>608.64772400000004</v>
      </c>
      <c r="H29" s="138">
        <v>283.53624100000002</v>
      </c>
      <c r="I29" s="138">
        <v>441.85452300000009</v>
      </c>
      <c r="J29" s="138">
        <v>610.96920399999999</v>
      </c>
      <c r="K29" s="138">
        <v>598.95400400000005</v>
      </c>
      <c r="L29" s="138">
        <v>553.00842399999999</v>
      </c>
      <c r="M29" s="138">
        <v>801.18223899999987</v>
      </c>
      <c r="N29" s="139">
        <f t="shared" si="4"/>
        <v>6509.1123829999997</v>
      </c>
    </row>
    <row r="30" spans="1:14">
      <c r="A30" s="160" t="s">
        <v>82</v>
      </c>
      <c r="B30" s="138">
        <v>439.36666370186333</v>
      </c>
      <c r="C30" s="138">
        <v>303.5182936024845</v>
      </c>
      <c r="D30" s="138">
        <v>254.5225352857143</v>
      </c>
      <c r="E30" s="138">
        <v>225.2549324596273</v>
      </c>
      <c r="F30" s="138">
        <v>141.13320102484471</v>
      </c>
      <c r="G30" s="138">
        <v>267.03003913043477</v>
      </c>
      <c r="H30" s="138">
        <v>176.2582381055901</v>
      </c>
      <c r="I30" s="138">
        <v>273.30838789440998</v>
      </c>
      <c r="J30" s="138">
        <v>313.80720425465842</v>
      </c>
      <c r="K30" s="138">
        <v>304.14928944720498</v>
      </c>
      <c r="L30" s="138">
        <v>433.45068898136651</v>
      </c>
      <c r="M30" s="138">
        <v>412.58825993788821</v>
      </c>
      <c r="N30" s="139">
        <f t="shared" si="4"/>
        <v>3544.3877338260868</v>
      </c>
    </row>
    <row r="31" spans="1:14">
      <c r="A31" s="140" t="s">
        <v>35</v>
      </c>
      <c r="B31" s="138">
        <v>3.1316057308384868E-2</v>
      </c>
      <c r="C31" s="138">
        <v>4.6974085962577308E-2</v>
      </c>
      <c r="D31" s="138">
        <v>0.86432318171142242</v>
      </c>
      <c r="E31" s="138">
        <v>1.5188287794566664</v>
      </c>
      <c r="F31" s="138">
        <v>0.69834807797698262</v>
      </c>
      <c r="G31" s="138">
        <v>0.6451107805527283</v>
      </c>
      <c r="H31" s="138">
        <v>2.2547561262037106</v>
      </c>
      <c r="I31" s="138">
        <v>1.8946214671572847</v>
      </c>
      <c r="J31" s="138">
        <v>2.1451499256243638</v>
      </c>
      <c r="K31" s="138">
        <v>1.8883582556956078</v>
      </c>
      <c r="L31" s="138">
        <v>1.4029593674156422</v>
      </c>
      <c r="M31" s="138">
        <v>1.7380411806153604</v>
      </c>
      <c r="N31" s="139">
        <f t="shared" si="4"/>
        <v>15.12878728568073</v>
      </c>
    </row>
    <row r="32" spans="1:14">
      <c r="A32" s="138" t="s">
        <v>36</v>
      </c>
      <c r="B32" s="138">
        <v>3403.6094409683064</v>
      </c>
      <c r="C32" s="138">
        <v>2785.9519943527939</v>
      </c>
      <c r="D32" s="138">
        <v>2094.0469603628021</v>
      </c>
      <c r="E32" s="138">
        <v>2057.7004357406172</v>
      </c>
      <c r="F32" s="138">
        <v>2789.5831246964135</v>
      </c>
      <c r="G32" s="138">
        <v>2672.8326966989157</v>
      </c>
      <c r="H32" s="138">
        <v>2372.9891820992489</v>
      </c>
      <c r="I32" s="138">
        <v>2244.0191418222962</v>
      </c>
      <c r="J32" s="138">
        <v>2652.7899105221018</v>
      </c>
      <c r="K32" s="138">
        <v>2323.8814174814711</v>
      </c>
      <c r="L32" s="138">
        <v>2109.1638728281896</v>
      </c>
      <c r="M32" s="138">
        <v>3069.3121103351718</v>
      </c>
      <c r="N32" s="139">
        <f t="shared" si="4"/>
        <v>30575.880287908331</v>
      </c>
    </row>
    <row r="33" spans="1:14">
      <c r="A33" s="138" t="s">
        <v>46</v>
      </c>
      <c r="B33" s="138">
        <v>0</v>
      </c>
      <c r="C33" s="138">
        <v>0</v>
      </c>
      <c r="D33" s="138">
        <v>0</v>
      </c>
      <c r="E33" s="138">
        <v>0</v>
      </c>
      <c r="F33" s="138">
        <v>0</v>
      </c>
      <c r="G33" s="138">
        <v>0</v>
      </c>
      <c r="H33" s="138">
        <v>0</v>
      </c>
      <c r="I33" s="138">
        <v>0</v>
      </c>
      <c r="J33" s="138">
        <v>0</v>
      </c>
      <c r="K33" s="138">
        <v>0</v>
      </c>
      <c r="L33" s="138">
        <v>0</v>
      </c>
      <c r="M33" s="138">
        <v>0</v>
      </c>
      <c r="N33" s="139">
        <f t="shared" si="4"/>
        <v>0</v>
      </c>
    </row>
    <row r="34" spans="1:14">
      <c r="A34" s="138" t="s">
        <v>47</v>
      </c>
      <c r="B34" s="138">
        <v>0</v>
      </c>
      <c r="C34" s="138">
        <v>2.741015</v>
      </c>
      <c r="D34" s="138">
        <v>4.8007400000000002</v>
      </c>
      <c r="E34" s="138">
        <v>3.2850700000000002</v>
      </c>
      <c r="F34" s="138">
        <v>0.45598999999999995</v>
      </c>
      <c r="G34" s="138">
        <v>0.56444000000000005</v>
      </c>
      <c r="H34" s="138">
        <v>0.56357000000000002</v>
      </c>
      <c r="I34" s="138">
        <v>0.45247999999999999</v>
      </c>
      <c r="J34" s="138">
        <v>0.39021000000000006</v>
      </c>
      <c r="K34" s="138">
        <v>0.39258000000000004</v>
      </c>
      <c r="L34" s="138">
        <v>0.52970000000000006</v>
      </c>
      <c r="M34" s="138">
        <v>0.68829000000000007</v>
      </c>
      <c r="N34" s="139">
        <f t="shared" si="4"/>
        <v>14.864084999999999</v>
      </c>
    </row>
    <row r="35" spans="1:14">
      <c r="A35" s="138" t="s">
        <v>38</v>
      </c>
      <c r="B35" s="138">
        <v>178.26672200000002</v>
      </c>
      <c r="C35" s="138">
        <v>234.98770299999998</v>
      </c>
      <c r="D35" s="138">
        <v>136.50741299999999</v>
      </c>
      <c r="E35" s="138">
        <v>61.772877999999999</v>
      </c>
      <c r="F35" s="138">
        <v>0</v>
      </c>
      <c r="G35" s="138">
        <v>21.253776000000002</v>
      </c>
      <c r="H35" s="138">
        <v>81.622906999999998</v>
      </c>
      <c r="I35" s="138">
        <v>28.281596</v>
      </c>
      <c r="J35" s="138">
        <v>48.131989999999995</v>
      </c>
      <c r="K35" s="138">
        <v>111.553541</v>
      </c>
      <c r="L35" s="138">
        <v>74.669358000000003</v>
      </c>
      <c r="M35" s="138">
        <v>200.32296999999997</v>
      </c>
      <c r="N35" s="139">
        <f t="shared" si="4"/>
        <v>1177.3708539999998</v>
      </c>
    </row>
    <row r="36" spans="1:14">
      <c r="A36" s="138" t="s">
        <v>39</v>
      </c>
      <c r="B36" s="138">
        <v>0</v>
      </c>
      <c r="C36" s="138">
        <v>0</v>
      </c>
      <c r="D36" s="138">
        <v>0</v>
      </c>
      <c r="E36" s="138">
        <v>0</v>
      </c>
      <c r="F36" s="138">
        <v>0</v>
      </c>
      <c r="G36" s="138">
        <v>2.0386800000000003</v>
      </c>
      <c r="H36" s="138">
        <v>2.0386800000000003</v>
      </c>
      <c r="I36" s="138">
        <v>5.6309999999999999E-2</v>
      </c>
      <c r="J36" s="138">
        <v>2.2783100000000003</v>
      </c>
      <c r="K36" s="138">
        <v>7.798999999999999E-2</v>
      </c>
      <c r="L36" s="138">
        <v>2.3300000000000001E-2</v>
      </c>
      <c r="M36" s="138">
        <v>0.43119999999999997</v>
      </c>
      <c r="N36" s="139">
        <f t="shared" si="4"/>
        <v>6.9444699999999999</v>
      </c>
    </row>
    <row r="37" spans="1:14">
      <c r="A37" s="138" t="s">
        <v>83</v>
      </c>
      <c r="B37" s="138">
        <v>59.4</v>
      </c>
      <c r="C37" s="138">
        <v>207.068228</v>
      </c>
      <c r="D37" s="138">
        <v>241.89566599999998</v>
      </c>
      <c r="E37" s="138">
        <v>54.056889999999996</v>
      </c>
      <c r="F37" s="138">
        <v>6.8240299999999996</v>
      </c>
      <c r="G37" s="138">
        <v>5.5567799999999998</v>
      </c>
      <c r="H37" s="138">
        <v>0.13365000000000002</v>
      </c>
      <c r="I37" s="138">
        <v>0.23300999999999999</v>
      </c>
      <c r="J37" s="138">
        <v>0.35158000000000006</v>
      </c>
      <c r="K37" s="138">
        <v>0.76839999999999997</v>
      </c>
      <c r="L37" s="138">
        <v>0.80245</v>
      </c>
      <c r="M37" s="138">
        <v>0.22700000000000001</v>
      </c>
      <c r="N37" s="139">
        <f t="shared" si="4"/>
        <v>577.31768399999999</v>
      </c>
    </row>
    <row r="38" spans="1:14">
      <c r="A38" s="138" t="s">
        <v>84</v>
      </c>
      <c r="B38" s="138">
        <v>309.20392099999998</v>
      </c>
      <c r="C38" s="138">
        <v>435.99596100000002</v>
      </c>
      <c r="D38" s="138">
        <v>224.42881899999998</v>
      </c>
      <c r="E38" s="138">
        <v>174.894195</v>
      </c>
      <c r="F38" s="138">
        <v>196.798158</v>
      </c>
      <c r="G38" s="138">
        <v>198.01800400000002</v>
      </c>
      <c r="H38" s="138">
        <v>87.300120000000007</v>
      </c>
      <c r="I38" s="138">
        <v>138.60664233699998</v>
      </c>
      <c r="J38" s="138">
        <v>67.330913999999993</v>
      </c>
      <c r="K38" s="138">
        <v>151.13209199999997</v>
      </c>
      <c r="L38" s="138">
        <v>49.975519999999996</v>
      </c>
      <c r="M38" s="138">
        <v>256.18991999999997</v>
      </c>
      <c r="N38" s="139">
        <f t="shared" si="4"/>
        <v>2289.8742663369999</v>
      </c>
    </row>
    <row r="39" spans="1:14" ht="15.75">
      <c r="A39" s="146" t="s">
        <v>85</v>
      </c>
      <c r="B39" s="141">
        <f t="shared" ref="B39:N39" si="5">SUM(B27:B38)</f>
        <v>6040.312388376442</v>
      </c>
      <c r="C39" s="141">
        <f t="shared" si="5"/>
        <v>5752.2684565225063</v>
      </c>
      <c r="D39" s="141">
        <f t="shared" si="5"/>
        <v>4413.8253161827188</v>
      </c>
      <c r="E39" s="141">
        <f t="shared" si="5"/>
        <v>3920.6566027719887</v>
      </c>
      <c r="F39" s="141">
        <f t="shared" si="5"/>
        <v>4591.1564538756265</v>
      </c>
      <c r="G39" s="141">
        <f t="shared" si="5"/>
        <v>4799.4586483589028</v>
      </c>
      <c r="H39" s="141">
        <f t="shared" si="5"/>
        <v>3839.9539977955756</v>
      </c>
      <c r="I39" s="141">
        <f t="shared" si="5"/>
        <v>4062.1651386936528</v>
      </c>
      <c r="J39" s="141">
        <f t="shared" si="5"/>
        <v>4692.5425371021647</v>
      </c>
      <c r="K39" s="141">
        <f t="shared" si="5"/>
        <v>4428.5142617467573</v>
      </c>
      <c r="L39" s="141">
        <f t="shared" si="5"/>
        <v>4147.9462364214241</v>
      </c>
      <c r="M39" s="141">
        <f t="shared" si="5"/>
        <v>6079.9003181564767</v>
      </c>
      <c r="N39" s="141">
        <f t="shared" si="5"/>
        <v>56768.70035600425</v>
      </c>
    </row>
    <row r="40" spans="1:14" ht="15.75">
      <c r="A40" s="142" t="s">
        <v>50</v>
      </c>
      <c r="B40" s="141">
        <f t="shared" ref="B40:N40" si="6">+B25-B39</f>
        <v>13328.420336667306</v>
      </c>
      <c r="C40" s="141">
        <f t="shared" si="6"/>
        <v>13150.460593269388</v>
      </c>
      <c r="D40" s="141">
        <f t="shared" si="6"/>
        <v>12639.86447862328</v>
      </c>
      <c r="E40" s="141">
        <f t="shared" si="6"/>
        <v>12456.750805470008</v>
      </c>
      <c r="F40" s="141">
        <f t="shared" si="6"/>
        <v>15514.985535938371</v>
      </c>
      <c r="G40" s="141">
        <f t="shared" si="6"/>
        <v>13482.060426677095</v>
      </c>
      <c r="H40" s="141">
        <f t="shared" si="6"/>
        <v>14741.395864519425</v>
      </c>
      <c r="I40" s="141">
        <f t="shared" si="6"/>
        <v>18982.781622421342</v>
      </c>
      <c r="J40" s="141">
        <f t="shared" si="6"/>
        <v>19796.121735142835</v>
      </c>
      <c r="K40" s="141">
        <f t="shared" si="6"/>
        <v>18213.450890540244</v>
      </c>
      <c r="L40" s="141">
        <f t="shared" si="6"/>
        <v>14450.811887545577</v>
      </c>
      <c r="M40" s="141">
        <f t="shared" si="6"/>
        <v>16182.719554671396</v>
      </c>
      <c r="N40" s="141">
        <f t="shared" si="6"/>
        <v>182939.82373148628</v>
      </c>
    </row>
    <row r="41" spans="1:14">
      <c r="A41" s="171" t="s">
        <v>52</v>
      </c>
      <c r="B41" s="17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</row>
    <row r="42" spans="1:14">
      <c r="A42" s="163" t="s">
        <v>53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</row>
    <row r="43" spans="1:14">
      <c r="A43" s="164" t="s">
        <v>54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</row>
    <row r="44" spans="1:14">
      <c r="A44" s="164" t="s">
        <v>55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8"/>
    </row>
    <row r="45" spans="1:14">
      <c r="A45" s="164" t="s">
        <v>87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30"/>
    </row>
    <row r="46" spans="1:14">
      <c r="A46" s="164" t="s">
        <v>57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30"/>
    </row>
    <row r="47" spans="1:14">
      <c r="A47" s="164" t="s">
        <v>58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30"/>
    </row>
    <row r="48" spans="1:14">
      <c r="A48" s="164" t="s">
        <v>59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30"/>
    </row>
    <row r="49" spans="1:14">
      <c r="A49" s="164" t="s">
        <v>88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30"/>
    </row>
    <row r="50" spans="1:14">
      <c r="A50" s="166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30"/>
    </row>
    <row r="51" spans="1:14">
      <c r="A51" s="166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</sheetData>
  <mergeCells count="3">
    <mergeCell ref="A7:N7"/>
    <mergeCell ref="A8:N8"/>
    <mergeCell ref="A41:B41"/>
  </mergeCells>
  <pageMargins left="0.7" right="0.7" top="0.75" bottom="0.75" header="0.3" footer="0.3"/>
  <pageSetup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2:N47"/>
  <sheetViews>
    <sheetView topLeftCell="A4" zoomScale="70" zoomScaleNormal="70" workbookViewId="0">
      <selection activeCell="F20" sqref="F20"/>
    </sheetView>
  </sheetViews>
  <sheetFormatPr defaultRowHeight="15"/>
  <cols>
    <col min="1" max="1" width="32.42578125" customWidth="1"/>
    <col min="2" max="10" width="17.5703125" customWidth="1"/>
    <col min="11" max="11" width="14.140625" bestFit="1" customWidth="1"/>
    <col min="12" max="12" width="17.5703125" customWidth="1"/>
    <col min="13" max="13" width="14.140625" customWidth="1"/>
    <col min="14" max="14" width="17.5703125" customWidth="1"/>
  </cols>
  <sheetData>
    <row r="2" spans="1:1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>
      <c r="A3" s="10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ht="20.25">
      <c r="A4" s="100"/>
      <c r="B4" s="130"/>
      <c r="C4" s="130"/>
      <c r="D4" s="130"/>
      <c r="E4" s="101" t="s">
        <v>0</v>
      </c>
      <c r="F4" s="130"/>
      <c r="G4" s="130"/>
      <c r="H4" s="130"/>
      <c r="I4" s="130"/>
      <c r="J4" s="130"/>
      <c r="K4" s="130"/>
      <c r="L4" s="130"/>
      <c r="M4" s="130"/>
      <c r="N4" s="130"/>
    </row>
    <row r="5" spans="1:14" ht="18.75">
      <c r="A5" s="100"/>
      <c r="B5" s="130"/>
      <c r="C5" s="130"/>
      <c r="D5" s="130"/>
      <c r="E5" s="102"/>
      <c r="F5" s="130"/>
      <c r="G5" s="130"/>
      <c r="H5" s="130"/>
      <c r="I5" s="130"/>
      <c r="J5" s="130"/>
      <c r="K5" s="130"/>
      <c r="L5" s="130"/>
      <c r="M5" s="130"/>
      <c r="N5" s="130"/>
    </row>
    <row r="6" spans="1:14" ht="18.75">
      <c r="A6" s="103" t="s">
        <v>24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>
      <c r="A7" s="177" t="s">
        <v>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33" t="s">
        <v>4</v>
      </c>
      <c r="B9" s="134" t="s">
        <v>62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67</v>
      </c>
      <c r="H9" s="134" t="s">
        <v>68</v>
      </c>
      <c r="I9" s="134" t="s">
        <v>69</v>
      </c>
      <c r="J9" s="134" t="s">
        <v>70</v>
      </c>
      <c r="K9" s="134" t="s">
        <v>71</v>
      </c>
      <c r="L9" s="134" t="s">
        <v>72</v>
      </c>
      <c r="M9" s="134" t="s">
        <v>73</v>
      </c>
      <c r="N9" s="134" t="s">
        <v>74</v>
      </c>
    </row>
    <row r="10" spans="1:14" ht="15.75">
      <c r="A10" s="135" t="s">
        <v>28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</row>
    <row r="11" spans="1:14" ht="15.75">
      <c r="A11" s="137" t="s">
        <v>75</v>
      </c>
      <c r="B11" s="138">
        <v>19711.975577445999</v>
      </c>
      <c r="C11" s="138">
        <v>18869.481547121999</v>
      </c>
      <c r="D11" s="138">
        <v>16865.532298727005</v>
      </c>
      <c r="E11" s="138">
        <v>19411.431345924</v>
      </c>
      <c r="F11" s="138">
        <v>19786.522951415001</v>
      </c>
      <c r="G11" s="138">
        <v>16821.249568580151</v>
      </c>
      <c r="H11" s="138">
        <v>19303.123117736999</v>
      </c>
      <c r="I11" s="138">
        <v>19171.159042249998</v>
      </c>
      <c r="J11" s="138">
        <v>18714.037728161999</v>
      </c>
      <c r="K11" s="138">
        <v>20138.219020094999</v>
      </c>
      <c r="L11" s="138">
        <v>18646.687177962001</v>
      </c>
      <c r="M11" s="138">
        <v>19515.246140264</v>
      </c>
      <c r="N11" s="139">
        <f>SUM(B11:M11)</f>
        <v>226954.66551568412</v>
      </c>
    </row>
    <row r="12" spans="1:14" ht="15.75">
      <c r="A12" s="137" t="s">
        <v>76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</row>
    <row r="13" spans="1:14">
      <c r="A13" s="138" t="s">
        <v>31</v>
      </c>
      <c r="B13" s="138">
        <v>1262.3805649999999</v>
      </c>
      <c r="C13" s="138">
        <v>1036.8993009999999</v>
      </c>
      <c r="D13" s="138">
        <v>958.30850800000007</v>
      </c>
      <c r="E13" s="138">
        <v>857.00358000000006</v>
      </c>
      <c r="F13" s="138">
        <v>1220.4723040000001</v>
      </c>
      <c r="G13" s="138">
        <v>1572.9245309999999</v>
      </c>
      <c r="H13" s="138">
        <v>1413.474434</v>
      </c>
      <c r="I13" s="138">
        <v>1301.6098269999998</v>
      </c>
      <c r="J13" s="138">
        <v>1226.7953160000002</v>
      </c>
      <c r="K13" s="138">
        <v>1410.6806450000001</v>
      </c>
      <c r="L13" s="138">
        <v>1330.3540169999999</v>
      </c>
      <c r="M13" s="138">
        <v>1217.6952980000001</v>
      </c>
      <c r="N13" s="139">
        <f t="shared" ref="N13:N22" si="0">SUM(B13:M13)</f>
        <v>14808.598325999999</v>
      </c>
    </row>
    <row r="14" spans="1:14">
      <c r="A14" s="140" t="s">
        <v>32</v>
      </c>
      <c r="B14" s="138">
        <v>118.77019480000001</v>
      </c>
      <c r="C14" s="138">
        <v>125.21290999999999</v>
      </c>
      <c r="D14" s="138">
        <v>183.42262799999997</v>
      </c>
      <c r="E14" s="138">
        <v>244.95410399999997</v>
      </c>
      <c r="F14" s="138">
        <v>174.39743500000003</v>
      </c>
      <c r="G14" s="138">
        <v>409.00413390000006</v>
      </c>
      <c r="H14" s="138">
        <v>192.93424300000001</v>
      </c>
      <c r="I14" s="138">
        <v>137.72671800000001</v>
      </c>
      <c r="J14" s="138">
        <v>225.86473100000001</v>
      </c>
      <c r="K14" s="138">
        <v>198.18618599999999</v>
      </c>
      <c r="L14" s="138">
        <v>61.320508000000004</v>
      </c>
      <c r="M14" s="138">
        <v>74.21170699999999</v>
      </c>
      <c r="N14" s="139">
        <f t="shared" si="0"/>
        <v>2146.0054986999999</v>
      </c>
    </row>
    <row r="15" spans="1:14">
      <c r="A15" s="138" t="s">
        <v>33</v>
      </c>
      <c r="B15" s="138">
        <v>119.01643200000001</v>
      </c>
      <c r="C15" s="138">
        <v>122.06899999999999</v>
      </c>
      <c r="D15" s="138">
        <v>70.465893999999992</v>
      </c>
      <c r="E15" s="138">
        <v>203.32322099999999</v>
      </c>
      <c r="F15" s="138">
        <v>202.73213200000001</v>
      </c>
      <c r="G15" s="138">
        <v>259.021005</v>
      </c>
      <c r="H15" s="138">
        <v>118.264509</v>
      </c>
      <c r="I15" s="138">
        <v>99.654694000000006</v>
      </c>
      <c r="J15" s="138">
        <v>134.60922900000003</v>
      </c>
      <c r="K15" s="138">
        <v>177.28613000000001</v>
      </c>
      <c r="L15" s="138">
        <v>65.171000000000006</v>
      </c>
      <c r="M15" s="138">
        <v>90.329642000000007</v>
      </c>
      <c r="N15" s="139">
        <f t="shared" si="0"/>
        <v>1661.942888</v>
      </c>
    </row>
    <row r="16" spans="1:14">
      <c r="A16" s="138" t="s">
        <v>34</v>
      </c>
      <c r="B16" s="138">
        <v>64.913407000000007</v>
      </c>
      <c r="C16" s="138">
        <v>0</v>
      </c>
      <c r="D16" s="138">
        <v>0</v>
      </c>
      <c r="E16" s="138">
        <v>0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9">
        <f t="shared" si="0"/>
        <v>64.913407000000007</v>
      </c>
    </row>
    <row r="17" spans="1:14">
      <c r="A17" s="140" t="s">
        <v>35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0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9">
        <f t="shared" si="0"/>
        <v>0</v>
      </c>
    </row>
    <row r="18" spans="1:14">
      <c r="A18" s="138" t="s">
        <v>36</v>
      </c>
      <c r="B18" s="138">
        <v>135.299713</v>
      </c>
      <c r="C18" s="138">
        <v>201.22798700000001</v>
      </c>
      <c r="D18" s="138">
        <v>443.35110900000001</v>
      </c>
      <c r="E18" s="138">
        <v>114.75938500000001</v>
      </c>
      <c r="F18" s="138">
        <v>46.455358999999994</v>
      </c>
      <c r="G18" s="138">
        <v>140.158976</v>
      </c>
      <c r="H18" s="138">
        <v>69.789359999999988</v>
      </c>
      <c r="I18" s="138">
        <v>11.462242</v>
      </c>
      <c r="J18" s="138">
        <v>507.46229170000004</v>
      </c>
      <c r="K18" s="138">
        <v>699.11206300000003</v>
      </c>
      <c r="L18" s="138">
        <v>278.45544899999999</v>
      </c>
      <c r="M18" s="138">
        <v>148.11655200000001</v>
      </c>
      <c r="N18" s="139">
        <f t="shared" si="0"/>
        <v>2795.6504867000003</v>
      </c>
    </row>
    <row r="19" spans="1:14">
      <c r="A19" s="138" t="s">
        <v>37</v>
      </c>
      <c r="B19" s="138">
        <v>181.78420399999985</v>
      </c>
      <c r="C19" s="138">
        <v>271.23148699999945</v>
      </c>
      <c r="D19" s="138">
        <v>236.39012800000006</v>
      </c>
      <c r="E19" s="138">
        <v>250.61816100000016</v>
      </c>
      <c r="F19" s="138">
        <v>218.99194800000041</v>
      </c>
      <c r="G19" s="138">
        <v>186.99896599999994</v>
      </c>
      <c r="H19" s="138">
        <v>260.15970000000004</v>
      </c>
      <c r="I19" s="138">
        <v>217.77238299999971</v>
      </c>
      <c r="J19" s="138">
        <v>180.27637599999974</v>
      </c>
      <c r="K19" s="138">
        <v>269.18412399999994</v>
      </c>
      <c r="L19" s="138">
        <v>206.86655799999983</v>
      </c>
      <c r="M19" s="138">
        <v>194.34031899999991</v>
      </c>
      <c r="N19" s="139">
        <f t="shared" si="0"/>
        <v>2674.6143539999989</v>
      </c>
    </row>
    <row r="20" spans="1:14">
      <c r="A20" s="138" t="s">
        <v>38</v>
      </c>
      <c r="B20" s="138">
        <v>34.181000000000004</v>
      </c>
      <c r="C20" s="138">
        <v>96.733999999999966</v>
      </c>
      <c r="D20" s="138">
        <v>284.796561</v>
      </c>
      <c r="E20" s="138">
        <v>127.36712700000001</v>
      </c>
      <c r="F20" s="138">
        <v>285.50635899999997</v>
      </c>
      <c r="G20" s="138">
        <v>370.746893</v>
      </c>
      <c r="H20" s="138">
        <v>325.23858899999993</v>
      </c>
      <c r="I20" s="138">
        <v>257.24736300000001</v>
      </c>
      <c r="J20" s="138">
        <v>625.22196099999996</v>
      </c>
      <c r="K20" s="138">
        <v>825.13017599999989</v>
      </c>
      <c r="L20" s="138">
        <v>482.94690800000001</v>
      </c>
      <c r="M20" s="138">
        <v>867.84202500000004</v>
      </c>
      <c r="N20" s="139">
        <f t="shared" si="0"/>
        <v>4582.9589619999997</v>
      </c>
    </row>
    <row r="21" spans="1:14">
      <c r="A21" s="138" t="s">
        <v>39</v>
      </c>
      <c r="B21" s="138">
        <v>112.65067200000001</v>
      </c>
      <c r="C21" s="138">
        <v>137.49603000000008</v>
      </c>
      <c r="D21" s="138">
        <v>126.21968000000001</v>
      </c>
      <c r="E21" s="138">
        <v>93.327168999999984</v>
      </c>
      <c r="F21" s="138">
        <v>52.460134000000004</v>
      </c>
      <c r="G21" s="138">
        <v>63.266314999999977</v>
      </c>
      <c r="H21" s="138">
        <v>114.28802300000001</v>
      </c>
      <c r="I21" s="138">
        <v>119.66332299999999</v>
      </c>
      <c r="J21" s="138">
        <v>154.99980400000001</v>
      </c>
      <c r="K21" s="138">
        <v>210.24302300000005</v>
      </c>
      <c r="L21" s="138">
        <v>245.15031700000006</v>
      </c>
      <c r="M21" s="138">
        <v>199.856176</v>
      </c>
      <c r="N21" s="139">
        <f t="shared" si="0"/>
        <v>1629.6206660000003</v>
      </c>
    </row>
    <row r="22" spans="1:14">
      <c r="A22" s="138" t="s">
        <v>78</v>
      </c>
      <c r="B22" s="138">
        <v>1570.1230960000007</v>
      </c>
      <c r="C22" s="138">
        <v>1748.3735690000001</v>
      </c>
      <c r="D22" s="138">
        <v>1135.4780029999999</v>
      </c>
      <c r="E22" s="138">
        <v>1127.8358189999999</v>
      </c>
      <c r="F22" s="138">
        <v>949.98054799999989</v>
      </c>
      <c r="G22" s="138">
        <v>1034.1914589999999</v>
      </c>
      <c r="H22" s="138">
        <v>1027.1974459999999</v>
      </c>
      <c r="I22" s="138">
        <v>826.81175899999994</v>
      </c>
      <c r="J22" s="138">
        <v>1154.2944190000003</v>
      </c>
      <c r="K22" s="138">
        <v>1029.5138379999999</v>
      </c>
      <c r="L22" s="138">
        <v>839.65066999999999</v>
      </c>
      <c r="M22" s="138">
        <v>979.85557299999982</v>
      </c>
      <c r="N22" s="139">
        <f t="shared" si="0"/>
        <v>13423.306198999999</v>
      </c>
    </row>
    <row r="23" spans="1:14" ht="15.75">
      <c r="A23" s="159" t="s">
        <v>79</v>
      </c>
      <c r="B23" s="141">
        <f t="shared" ref="B23:N23" si="1">SUM(B13:B22)</f>
        <v>3599.1192838000002</v>
      </c>
      <c r="C23" s="141">
        <f t="shared" si="1"/>
        <v>3739.2442839999994</v>
      </c>
      <c r="D23" s="141">
        <f t="shared" si="1"/>
        <v>3438.432511</v>
      </c>
      <c r="E23" s="141">
        <f t="shared" si="1"/>
        <v>3019.1885659999998</v>
      </c>
      <c r="F23" s="141">
        <f t="shared" si="1"/>
        <v>3150.9962190000006</v>
      </c>
      <c r="G23" s="141">
        <f t="shared" si="1"/>
        <v>4036.3122788999999</v>
      </c>
      <c r="H23" s="141">
        <f t="shared" si="1"/>
        <v>3521.3463039999997</v>
      </c>
      <c r="I23" s="141">
        <f t="shared" si="1"/>
        <v>2971.9483089999994</v>
      </c>
      <c r="J23" s="141">
        <f t="shared" si="1"/>
        <v>4209.5241277000005</v>
      </c>
      <c r="K23" s="141">
        <f t="shared" si="1"/>
        <v>4819.3361850000001</v>
      </c>
      <c r="L23" s="141">
        <f t="shared" si="1"/>
        <v>3509.9154269999999</v>
      </c>
      <c r="M23" s="141">
        <f t="shared" si="1"/>
        <v>3772.247292</v>
      </c>
      <c r="N23" s="141">
        <f t="shared" si="1"/>
        <v>43787.610787400001</v>
      </c>
    </row>
    <row r="24" spans="1:14" ht="15.75">
      <c r="A24" s="142" t="s">
        <v>42</v>
      </c>
      <c r="B24" s="141">
        <f t="shared" ref="B24:G24" si="2">+B23+B11</f>
        <v>23311.094861245998</v>
      </c>
      <c r="C24" s="141">
        <f t="shared" si="2"/>
        <v>22608.725831121999</v>
      </c>
      <c r="D24" s="141">
        <f t="shared" si="2"/>
        <v>20303.964809727004</v>
      </c>
      <c r="E24" s="141">
        <f t="shared" si="2"/>
        <v>22430.619911924001</v>
      </c>
      <c r="F24" s="141">
        <f t="shared" si="2"/>
        <v>22937.519170415002</v>
      </c>
      <c r="G24" s="141">
        <f t="shared" si="2"/>
        <v>20857.561847480152</v>
      </c>
      <c r="H24" s="141">
        <f t="shared" ref="H24:N24" si="3">+H11+H23</f>
        <v>22824.469421736998</v>
      </c>
      <c r="I24" s="141">
        <f t="shared" si="3"/>
        <v>22143.107351249997</v>
      </c>
      <c r="J24" s="141">
        <f t="shared" si="3"/>
        <v>22923.561855861997</v>
      </c>
      <c r="K24" s="141">
        <f t="shared" si="3"/>
        <v>24957.555205094999</v>
      </c>
      <c r="L24" s="141">
        <f t="shared" si="3"/>
        <v>22156.602604962001</v>
      </c>
      <c r="M24" s="141">
        <f t="shared" si="3"/>
        <v>23287.493432264</v>
      </c>
      <c r="N24" s="141">
        <f t="shared" si="3"/>
        <v>270742.2763030841</v>
      </c>
    </row>
    <row r="25" spans="1:14" ht="15.75">
      <c r="A25" s="143" t="s">
        <v>43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9"/>
    </row>
    <row r="26" spans="1:14">
      <c r="A26" s="160" t="s">
        <v>31</v>
      </c>
      <c r="B26" s="138">
        <v>37.615312999999936</v>
      </c>
      <c r="C26" s="138">
        <v>35.645268999999949</v>
      </c>
      <c r="D26" s="138">
        <v>33.925256999999966</v>
      </c>
      <c r="E26" s="138">
        <v>37.697138999999943</v>
      </c>
      <c r="F26" s="138">
        <v>31.563422999999911</v>
      </c>
      <c r="G26" s="138">
        <v>40.264686999999874</v>
      </c>
      <c r="H26" s="138">
        <v>36.951670999999926</v>
      </c>
      <c r="I26" s="138">
        <v>42.168014999999983</v>
      </c>
      <c r="J26" s="138">
        <v>41.88572999999996</v>
      </c>
      <c r="K26" s="138">
        <v>39.126630000000013</v>
      </c>
      <c r="L26" s="138">
        <v>41.115080999999947</v>
      </c>
      <c r="M26" s="138">
        <v>45.299700999999892</v>
      </c>
      <c r="N26" s="139">
        <f t="shared" ref="N26:N36" si="4">SUM(B26:M26)</f>
        <v>463.25791599999934</v>
      </c>
    </row>
    <row r="27" spans="1:14">
      <c r="A27" s="161" t="s">
        <v>80</v>
      </c>
      <c r="B27" s="138">
        <v>1001.8649012626408</v>
      </c>
      <c r="C27" s="138">
        <v>1376.615409202619</v>
      </c>
      <c r="D27" s="138">
        <v>841.00190023353946</v>
      </c>
      <c r="E27" s="138">
        <v>1155.9756090891233</v>
      </c>
      <c r="F27" s="138">
        <v>904.24406503164789</v>
      </c>
      <c r="G27" s="138">
        <v>1133.1392652259003</v>
      </c>
      <c r="H27" s="138">
        <v>993.78905755765732</v>
      </c>
      <c r="I27" s="138">
        <v>992.84808985558379</v>
      </c>
      <c r="J27" s="138">
        <v>1329.4624898104767</v>
      </c>
      <c r="K27" s="138">
        <v>812.83983965660241</v>
      </c>
      <c r="L27" s="138">
        <v>1027.3341717420881</v>
      </c>
      <c r="M27" s="138">
        <v>1141.1367607537286</v>
      </c>
      <c r="N27" s="139">
        <f t="shared" si="4"/>
        <v>12710.251559421607</v>
      </c>
    </row>
    <row r="28" spans="1:14">
      <c r="A28" s="160" t="s">
        <v>81</v>
      </c>
      <c r="B28" s="138">
        <v>615.43863599999997</v>
      </c>
      <c r="C28" s="138">
        <v>974.23582699999997</v>
      </c>
      <c r="D28" s="138">
        <v>547.52452300000004</v>
      </c>
      <c r="E28" s="138">
        <v>401.13599899999997</v>
      </c>
      <c r="F28" s="138">
        <v>681.36051500000008</v>
      </c>
      <c r="G28" s="138">
        <v>779.911115</v>
      </c>
      <c r="H28" s="138">
        <v>879.87286719999997</v>
      </c>
      <c r="I28" s="138">
        <v>735.73833400000012</v>
      </c>
      <c r="J28" s="138">
        <v>972.82150500000012</v>
      </c>
      <c r="K28" s="138">
        <v>787.39593600000001</v>
      </c>
      <c r="L28" s="138">
        <v>700.87898600000005</v>
      </c>
      <c r="M28" s="138">
        <v>820.32685299999991</v>
      </c>
      <c r="N28" s="139">
        <f t="shared" si="4"/>
        <v>8896.6410961999991</v>
      </c>
    </row>
    <row r="29" spans="1:14">
      <c r="A29" s="160" t="s">
        <v>82</v>
      </c>
      <c r="B29" s="138">
        <v>553.73240931677014</v>
      </c>
      <c r="C29" s="138">
        <v>473.18336498757765</v>
      </c>
      <c r="D29" s="138">
        <v>634.23676806211176</v>
      </c>
      <c r="E29" s="138">
        <v>484.06831616770188</v>
      </c>
      <c r="F29" s="138">
        <v>543.77369837267076</v>
      </c>
      <c r="G29" s="138">
        <v>720.30478695652175</v>
      </c>
      <c r="H29" s="138">
        <v>617.51973713664597</v>
      </c>
      <c r="I29" s="138">
        <v>713.50642531055905</v>
      </c>
      <c r="J29" s="138">
        <v>655.73978823602476</v>
      </c>
      <c r="K29" s="138">
        <v>497.42592877639754</v>
      </c>
      <c r="L29" s="138">
        <v>524.61654513664598</v>
      </c>
      <c r="M29" s="138">
        <v>488.3698479192546</v>
      </c>
      <c r="N29" s="139">
        <f t="shared" si="4"/>
        <v>6906.4776163788829</v>
      </c>
    </row>
    <row r="30" spans="1:14">
      <c r="A30" s="140" t="s">
        <v>35</v>
      </c>
      <c r="B30" s="138">
        <v>1.6127769513818209</v>
      </c>
      <c r="C30" s="138">
        <v>1.5720660768809205</v>
      </c>
      <c r="D30" s="138">
        <v>1.9635167932357316</v>
      </c>
      <c r="E30" s="138">
        <v>1.7630940264620683</v>
      </c>
      <c r="F30" s="138">
        <v>2.1639395600093945</v>
      </c>
      <c r="G30" s="138">
        <v>2.2735457605887417</v>
      </c>
      <c r="H30" s="138">
        <v>0.93321850778986914</v>
      </c>
      <c r="I30" s="138">
        <v>1.8257261410788381</v>
      </c>
      <c r="J30" s="138">
        <v>20.754545682611759</v>
      </c>
      <c r="K30" s="138">
        <v>59.398171754795264</v>
      </c>
      <c r="L30" s="138">
        <v>21.153166966256947</v>
      </c>
      <c r="M30" s="138">
        <v>60.801670490018012</v>
      </c>
      <c r="N30" s="139">
        <f t="shared" si="4"/>
        <v>176.21543871110936</v>
      </c>
    </row>
    <row r="31" spans="1:14">
      <c r="A31" s="138" t="s">
        <v>36</v>
      </c>
      <c r="B31" s="138">
        <v>2017.1889723661384</v>
      </c>
      <c r="C31" s="138">
        <v>2101.0674166113427</v>
      </c>
      <c r="D31" s="138">
        <v>2220.2259356847371</v>
      </c>
      <c r="E31" s="138">
        <v>2614.4655938123433</v>
      </c>
      <c r="F31" s="138">
        <v>2357.4774209908255</v>
      </c>
      <c r="G31" s="138">
        <v>3321.7610281025854</v>
      </c>
      <c r="H31" s="138">
        <v>3118.9795182710591</v>
      </c>
      <c r="I31" s="138">
        <v>3269.6530708098412</v>
      </c>
      <c r="J31" s="138">
        <v>3142.9953885321102</v>
      </c>
      <c r="K31" s="138">
        <v>2141.418154009174</v>
      </c>
      <c r="L31" s="138">
        <v>2389.9585589049211</v>
      </c>
      <c r="M31" s="138">
        <v>2958.1760856355295</v>
      </c>
      <c r="N31" s="139">
        <f t="shared" si="4"/>
        <v>31653.367143730604</v>
      </c>
    </row>
    <row r="32" spans="1:14">
      <c r="A32" s="138" t="s">
        <v>46</v>
      </c>
      <c r="B32" s="138">
        <v>0</v>
      </c>
      <c r="C32" s="138">
        <v>0</v>
      </c>
      <c r="D32" s="138">
        <v>0</v>
      </c>
      <c r="E32" s="138">
        <v>0</v>
      </c>
      <c r="F32" s="138">
        <v>0</v>
      </c>
      <c r="G32" s="138">
        <v>0</v>
      </c>
      <c r="H32" s="138">
        <v>0</v>
      </c>
      <c r="I32" s="138">
        <v>0</v>
      </c>
      <c r="J32" s="138">
        <v>0</v>
      </c>
      <c r="K32" s="138">
        <v>0</v>
      </c>
      <c r="L32" s="138">
        <v>0</v>
      </c>
      <c r="M32" s="138">
        <v>0</v>
      </c>
      <c r="N32" s="139">
        <f t="shared" si="4"/>
        <v>0</v>
      </c>
    </row>
    <row r="33" spans="1:14">
      <c r="A33" s="138" t="s">
        <v>47</v>
      </c>
      <c r="B33" s="138">
        <v>7.4230000000000004E-2</v>
      </c>
      <c r="C33" s="138">
        <v>0.53073999999999999</v>
      </c>
      <c r="D33" s="138">
        <v>0.7902499999999999</v>
      </c>
      <c r="E33" s="138">
        <v>0.75224999999999997</v>
      </c>
      <c r="F33" s="138">
        <v>0.68320000000000003</v>
      </c>
      <c r="G33" s="138">
        <v>0.82601999999999998</v>
      </c>
      <c r="H33" s="138">
        <v>0.7295799999999999</v>
      </c>
      <c r="I33" s="138">
        <v>0.84348999999999996</v>
      </c>
      <c r="J33" s="138">
        <v>0.59522999999999993</v>
      </c>
      <c r="K33" s="138">
        <v>0.79095999999999989</v>
      </c>
      <c r="L33" s="138">
        <v>0.78671000000000002</v>
      </c>
      <c r="M33" s="138">
        <v>0.37799999999999995</v>
      </c>
      <c r="N33" s="139">
        <f t="shared" si="4"/>
        <v>7.7806600000000001</v>
      </c>
    </row>
    <row r="34" spans="1:14">
      <c r="A34" s="138" t="s">
        <v>38</v>
      </c>
      <c r="B34" s="138">
        <v>54.558234000000006</v>
      </c>
      <c r="C34" s="138">
        <v>98.77</v>
      </c>
      <c r="D34" s="138">
        <v>127.029023</v>
      </c>
      <c r="E34" s="138">
        <v>151.83444400000002</v>
      </c>
      <c r="F34" s="138">
        <v>171.39976300000001</v>
      </c>
      <c r="G34" s="138">
        <v>364.51775199999997</v>
      </c>
      <c r="H34" s="138">
        <v>156.97931</v>
      </c>
      <c r="I34" s="138">
        <v>151.696662</v>
      </c>
      <c r="J34" s="138">
        <v>33.056003999999994</v>
      </c>
      <c r="K34" s="138">
        <v>0.11308</v>
      </c>
      <c r="L34" s="138">
        <v>102.94315500000002</v>
      </c>
      <c r="M34" s="138">
        <v>114.11973</v>
      </c>
      <c r="N34" s="139">
        <f t="shared" si="4"/>
        <v>1527.0171570000002</v>
      </c>
    </row>
    <row r="35" spans="1:14">
      <c r="A35" s="138" t="s">
        <v>39</v>
      </c>
      <c r="B35" s="138">
        <v>3.7670300000000001</v>
      </c>
      <c r="C35" s="138">
        <v>3.4951999999999996</v>
      </c>
      <c r="D35" s="138">
        <v>0.75802999999999998</v>
      </c>
      <c r="E35" s="138">
        <v>0.93325999999999998</v>
      </c>
      <c r="F35" s="138">
        <v>4.3038800000000004</v>
      </c>
      <c r="G35" s="138">
        <v>1.99014</v>
      </c>
      <c r="H35" s="138">
        <v>1.9416</v>
      </c>
      <c r="I35" s="138">
        <v>2.0386800000000003</v>
      </c>
      <c r="J35" s="138">
        <v>0</v>
      </c>
      <c r="K35" s="138">
        <v>4.0773600000000005</v>
      </c>
      <c r="L35" s="138">
        <v>2.0386800000000003</v>
      </c>
      <c r="M35" s="138">
        <v>0</v>
      </c>
      <c r="N35" s="139">
        <f t="shared" si="4"/>
        <v>25.343859999999999</v>
      </c>
    </row>
    <row r="36" spans="1:14">
      <c r="A36" s="138" t="s">
        <v>84</v>
      </c>
      <c r="B36" s="138">
        <v>121.01298373499999</v>
      </c>
      <c r="C36" s="138">
        <v>368.54180422000002</v>
      </c>
      <c r="D36" s="138">
        <v>281.61202500000002</v>
      </c>
      <c r="E36" s="138">
        <v>222.38503900000001</v>
      </c>
      <c r="F36" s="138">
        <v>608.24365300000011</v>
      </c>
      <c r="G36" s="138">
        <v>218.67515</v>
      </c>
      <c r="H36" s="138">
        <v>163.03004899999999</v>
      </c>
      <c r="I36" s="138">
        <v>220.81576400000003</v>
      </c>
      <c r="J36" s="138">
        <v>285.80005799999998</v>
      </c>
      <c r="K36" s="138">
        <v>307.50466399999999</v>
      </c>
      <c r="L36" s="138">
        <v>224.28104200000001</v>
      </c>
      <c r="M36" s="138">
        <v>296.98149599999999</v>
      </c>
      <c r="N36" s="139">
        <f t="shared" si="4"/>
        <v>3318.8837279549998</v>
      </c>
    </row>
    <row r="37" spans="1:14" ht="15.75">
      <c r="A37" s="146" t="s">
        <v>85</v>
      </c>
      <c r="B37" s="141">
        <f t="shared" ref="B37:N37" si="5">SUM(B26:B36)</f>
        <v>4406.8654866319312</v>
      </c>
      <c r="C37" s="141">
        <f t="shared" si="5"/>
        <v>5433.6570970984212</v>
      </c>
      <c r="D37" s="141">
        <f t="shared" si="5"/>
        <v>4689.0672287736243</v>
      </c>
      <c r="E37" s="141">
        <f t="shared" si="5"/>
        <v>5071.0107440956299</v>
      </c>
      <c r="F37" s="141">
        <f t="shared" si="5"/>
        <v>5305.2135579551559</v>
      </c>
      <c r="G37" s="141">
        <f t="shared" si="5"/>
        <v>6583.6634900455965</v>
      </c>
      <c r="H37" s="141">
        <f t="shared" si="5"/>
        <v>5970.7266086731515</v>
      </c>
      <c r="I37" s="141">
        <f t="shared" si="5"/>
        <v>6131.1342571170626</v>
      </c>
      <c r="J37" s="141">
        <f t="shared" si="5"/>
        <v>6483.110739261223</v>
      </c>
      <c r="K37" s="141">
        <f t="shared" si="5"/>
        <v>4650.0907241969699</v>
      </c>
      <c r="L37" s="141">
        <f t="shared" si="5"/>
        <v>5035.1060967499116</v>
      </c>
      <c r="M37" s="141">
        <f t="shared" si="5"/>
        <v>5925.5901447985307</v>
      </c>
      <c r="N37" s="141">
        <f t="shared" si="5"/>
        <v>65685.236175397207</v>
      </c>
    </row>
    <row r="38" spans="1:14" ht="15.75">
      <c r="A38" s="142" t="s">
        <v>50</v>
      </c>
      <c r="B38" s="141">
        <f t="shared" ref="B38:N38" si="6">+B24-B37</f>
        <v>18904.229374614068</v>
      </c>
      <c r="C38" s="141">
        <f t="shared" si="6"/>
        <v>17175.068734023578</v>
      </c>
      <c r="D38" s="141">
        <f t="shared" si="6"/>
        <v>15614.89758095338</v>
      </c>
      <c r="E38" s="141">
        <f t="shared" si="6"/>
        <v>17359.60916782837</v>
      </c>
      <c r="F38" s="141">
        <f t="shared" si="6"/>
        <v>17632.305612459844</v>
      </c>
      <c r="G38" s="141">
        <f t="shared" si="6"/>
        <v>14273.898357434555</v>
      </c>
      <c r="H38" s="141">
        <f t="shared" si="6"/>
        <v>16853.742813063847</v>
      </c>
      <c r="I38" s="141">
        <f t="shared" si="6"/>
        <v>16011.973094132934</v>
      </c>
      <c r="J38" s="141">
        <f t="shared" si="6"/>
        <v>16440.451116600772</v>
      </c>
      <c r="K38" s="141">
        <f t="shared" si="6"/>
        <v>20307.46448089803</v>
      </c>
      <c r="L38" s="141">
        <f t="shared" si="6"/>
        <v>17121.496508212091</v>
      </c>
      <c r="M38" s="141">
        <f t="shared" si="6"/>
        <v>17361.903287465469</v>
      </c>
      <c r="N38" s="141">
        <f t="shared" si="6"/>
        <v>205057.04012768689</v>
      </c>
    </row>
    <row r="39" spans="1:14" ht="15" customHeight="1">
      <c r="A39" s="171" t="s">
        <v>52</v>
      </c>
      <c r="B39" s="172"/>
      <c r="C39" s="120"/>
      <c r="D39" s="120"/>
      <c r="E39" s="120"/>
      <c r="F39" s="120"/>
      <c r="G39" s="158"/>
      <c r="H39" s="158"/>
      <c r="I39" s="158"/>
      <c r="J39" s="158"/>
      <c r="K39" s="158"/>
      <c r="L39" s="158"/>
      <c r="M39" s="158"/>
      <c r="N39" s="158"/>
    </row>
    <row r="40" spans="1:14">
      <c r="A40" s="163" t="s">
        <v>53</v>
      </c>
      <c r="B40" s="147"/>
      <c r="C40" s="122"/>
      <c r="D40" s="122"/>
      <c r="E40" s="122"/>
      <c r="F40" s="122"/>
      <c r="G40" s="148"/>
      <c r="H40" s="148"/>
      <c r="I40" s="148"/>
      <c r="J40" s="148"/>
      <c r="K40" s="148"/>
      <c r="L40" s="148"/>
      <c r="M40" s="148"/>
      <c r="N40" s="147"/>
    </row>
    <row r="41" spans="1:14">
      <c r="A41" s="164" t="s">
        <v>54</v>
      </c>
      <c r="B41" s="147"/>
      <c r="C41" s="122"/>
      <c r="D41" s="122"/>
      <c r="E41" s="122"/>
      <c r="F41" s="122"/>
      <c r="G41" s="148"/>
      <c r="H41" s="148"/>
      <c r="I41" s="148"/>
      <c r="J41" s="148"/>
      <c r="K41" s="148"/>
      <c r="L41" s="148"/>
      <c r="M41" s="148"/>
      <c r="N41" s="147"/>
    </row>
    <row r="42" spans="1:14">
      <c r="A42" s="164" t="s">
        <v>55</v>
      </c>
      <c r="B42" s="147"/>
      <c r="C42" s="122"/>
      <c r="D42" s="122"/>
      <c r="E42" s="122"/>
      <c r="F42" s="122"/>
      <c r="G42" s="147"/>
      <c r="H42" s="147"/>
      <c r="I42" s="147"/>
      <c r="J42" s="147"/>
      <c r="K42" s="147"/>
      <c r="L42" s="147"/>
      <c r="M42" s="147"/>
      <c r="N42" s="148"/>
    </row>
    <row r="43" spans="1:14">
      <c r="A43" s="164" t="s">
        <v>56</v>
      </c>
      <c r="B43" s="149"/>
      <c r="C43" s="14"/>
      <c r="D43" s="14"/>
      <c r="E43" s="14"/>
      <c r="F43" s="14"/>
      <c r="G43" s="149"/>
      <c r="H43" s="149"/>
      <c r="I43" s="149"/>
      <c r="J43" s="149"/>
      <c r="K43" s="149"/>
      <c r="L43" s="149"/>
      <c r="M43" s="149"/>
      <c r="N43" s="130"/>
    </row>
    <row r="44" spans="1:14">
      <c r="A44" s="164" t="s">
        <v>57</v>
      </c>
      <c r="B44" s="149"/>
      <c r="C44" s="14"/>
      <c r="D44" s="14"/>
      <c r="E44" s="14"/>
      <c r="F44" s="14"/>
      <c r="G44" s="149"/>
      <c r="H44" s="149"/>
      <c r="I44" s="149"/>
      <c r="J44" s="149"/>
      <c r="K44" s="149"/>
      <c r="L44" s="149"/>
      <c r="M44" s="149"/>
      <c r="N44" s="130"/>
    </row>
    <row r="45" spans="1:14">
      <c r="A45" s="164" t="s">
        <v>58</v>
      </c>
      <c r="B45" s="149"/>
      <c r="C45" s="14"/>
      <c r="D45" s="14"/>
      <c r="E45" s="14"/>
      <c r="F45" s="14"/>
      <c r="G45" s="149"/>
      <c r="H45" s="149"/>
      <c r="I45" s="149"/>
      <c r="J45" s="149"/>
      <c r="K45" s="149"/>
      <c r="L45" s="149"/>
      <c r="M45" s="149"/>
      <c r="N45" s="130"/>
    </row>
    <row r="46" spans="1:14">
      <c r="A46" s="164" t="s">
        <v>59</v>
      </c>
      <c r="B46" s="149"/>
      <c r="C46" s="14"/>
      <c r="D46" s="14"/>
      <c r="E46" s="14"/>
      <c r="F46" s="14"/>
      <c r="G46" s="149"/>
      <c r="H46" s="149"/>
      <c r="I46" s="149"/>
      <c r="J46" s="149"/>
      <c r="K46" s="149"/>
      <c r="L46" s="149"/>
      <c r="M46" s="149"/>
      <c r="N46" s="130"/>
    </row>
    <row r="47" spans="1:14">
      <c r="A47" s="164" t="s">
        <v>60</v>
      </c>
      <c r="B47" s="147"/>
      <c r="C47" s="122"/>
      <c r="D47" s="122"/>
      <c r="E47" s="122"/>
      <c r="F47" s="122"/>
      <c r="G47" s="147"/>
      <c r="H47" s="147"/>
      <c r="I47" s="147"/>
      <c r="J47" s="147"/>
      <c r="K47" s="147"/>
      <c r="L47" s="147"/>
      <c r="M47" s="147"/>
      <c r="N47" s="130"/>
    </row>
  </sheetData>
  <mergeCells count="3">
    <mergeCell ref="A7:N7"/>
    <mergeCell ref="A8:N8"/>
    <mergeCell ref="A39:B39"/>
  </mergeCells>
  <pageMargins left="0.7" right="0.7" top="0.75" bottom="0.75" header="0.3" footer="0.3"/>
  <pageSetup paperSize="9" scale="52" orientation="landscape" horizontalDpi="300" verticalDpi="300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N47"/>
  <sheetViews>
    <sheetView zoomScale="70" zoomScaleNormal="70" workbookViewId="0">
      <selection activeCell="E46" sqref="E46"/>
    </sheetView>
  </sheetViews>
  <sheetFormatPr defaultRowHeight="15"/>
  <cols>
    <col min="1" max="1" width="35.42578125" customWidth="1"/>
    <col min="2" max="10" width="17.5703125" customWidth="1"/>
    <col min="11" max="11" width="14.140625" bestFit="1" customWidth="1"/>
    <col min="12" max="12" width="17.5703125" customWidth="1"/>
    <col min="13" max="13" width="14.140625" customWidth="1"/>
    <col min="14" max="14" width="17.5703125" customWidth="1"/>
  </cols>
  <sheetData>
    <row r="2" spans="1:14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>
      <c r="A3" s="10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1:14" ht="20.25">
      <c r="A4" s="100"/>
      <c r="B4" s="130"/>
      <c r="C4" s="130"/>
      <c r="D4" s="130"/>
      <c r="E4" s="101" t="s">
        <v>0</v>
      </c>
      <c r="F4" s="130"/>
      <c r="G4" s="130"/>
      <c r="H4" s="130"/>
      <c r="I4" s="130"/>
      <c r="J4" s="130"/>
      <c r="K4" s="130"/>
      <c r="L4" s="130"/>
      <c r="M4" s="130"/>
      <c r="N4" s="130"/>
    </row>
    <row r="5" spans="1:14" ht="18.75">
      <c r="A5" s="100"/>
      <c r="B5" s="130"/>
      <c r="C5" s="130"/>
      <c r="D5" s="130"/>
      <c r="E5" s="102"/>
      <c r="F5" s="130"/>
      <c r="G5" s="130"/>
      <c r="H5" s="130"/>
      <c r="I5" s="130"/>
      <c r="J5" s="130"/>
      <c r="K5" s="130"/>
      <c r="L5" s="130"/>
      <c r="M5" s="130"/>
      <c r="N5" s="130"/>
    </row>
    <row r="6" spans="1:14" ht="18.75">
      <c r="A6" s="103" t="s">
        <v>90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>
      <c r="A7" s="177" t="s">
        <v>2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33" t="s">
        <v>4</v>
      </c>
      <c r="B9" s="134" t="s">
        <v>62</v>
      </c>
      <c r="C9" s="134" t="s">
        <v>63</v>
      </c>
      <c r="D9" s="134" t="s">
        <v>64</v>
      </c>
      <c r="E9" s="134" t="s">
        <v>65</v>
      </c>
      <c r="F9" s="134" t="s">
        <v>66</v>
      </c>
      <c r="G9" s="134" t="s">
        <v>67</v>
      </c>
      <c r="H9" s="134" t="s">
        <v>68</v>
      </c>
      <c r="I9" s="134" t="s">
        <v>69</v>
      </c>
      <c r="J9" s="134" t="s">
        <v>70</v>
      </c>
      <c r="K9" s="134" t="s">
        <v>71</v>
      </c>
      <c r="L9" s="134" t="s">
        <v>72</v>
      </c>
      <c r="M9" s="134" t="s">
        <v>73</v>
      </c>
      <c r="N9" s="134" t="s">
        <v>74</v>
      </c>
    </row>
    <row r="10" spans="1:14" ht="15.75">
      <c r="A10" s="135" t="s">
        <v>28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</row>
    <row r="11" spans="1:14" ht="15.75">
      <c r="A11" s="137" t="s">
        <v>29</v>
      </c>
      <c r="B11" s="138">
        <v>17279.962234201001</v>
      </c>
      <c r="C11" s="138">
        <v>19962.768583448</v>
      </c>
      <c r="D11" s="138">
        <v>19476.871293657998</v>
      </c>
      <c r="E11" s="138">
        <v>19583.290058888</v>
      </c>
      <c r="F11" s="138">
        <v>18639.401869497004</v>
      </c>
      <c r="G11" s="138">
        <v>17924.334042210998</v>
      </c>
      <c r="H11" s="138">
        <v>21101.995773553001</v>
      </c>
      <c r="I11" s="138">
        <v>17014.181911388176</v>
      </c>
      <c r="J11" s="138">
        <v>19542.559462995003</v>
      </c>
      <c r="K11" s="138">
        <v>19681.848592191003</v>
      </c>
      <c r="L11" s="138">
        <v>17114.454574283001</v>
      </c>
      <c r="M11" s="138">
        <v>19175.947955151001</v>
      </c>
      <c r="N11" s="139">
        <f>SUM(B11:M11)</f>
        <v>226497.61635146421</v>
      </c>
    </row>
    <row r="12" spans="1:14" ht="15.75">
      <c r="A12" s="137" t="s">
        <v>76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9"/>
    </row>
    <row r="13" spans="1:14">
      <c r="A13" s="138" t="s">
        <v>31</v>
      </c>
      <c r="B13" s="138">
        <v>862.89174800000001</v>
      </c>
      <c r="C13" s="138">
        <v>866.81513799999993</v>
      </c>
      <c r="D13" s="138">
        <v>1098.906025</v>
      </c>
      <c r="E13" s="138">
        <v>1083.1989169999999</v>
      </c>
      <c r="F13" s="138">
        <v>1229.7668200000001</v>
      </c>
      <c r="G13" s="138">
        <v>1173.7000750000002</v>
      </c>
      <c r="H13" s="138">
        <v>999.10594500000002</v>
      </c>
      <c r="I13" s="138">
        <v>1027.720161</v>
      </c>
      <c r="J13" s="138">
        <v>1221.6304230000001</v>
      </c>
      <c r="K13" s="138">
        <v>1066.3028569999999</v>
      </c>
      <c r="L13" s="138">
        <v>1213.2456550000002</v>
      </c>
      <c r="M13" s="138">
        <v>1391.7723410000003</v>
      </c>
      <c r="N13" s="139">
        <f t="shared" ref="N13:N22" si="0">SUM(B13:M13)</f>
        <v>13235.056105000001</v>
      </c>
    </row>
    <row r="14" spans="1:14">
      <c r="A14" s="140" t="s">
        <v>32</v>
      </c>
      <c r="B14" s="138">
        <v>0</v>
      </c>
      <c r="C14" s="138">
        <v>163.97261220000001</v>
      </c>
      <c r="D14" s="138">
        <v>0</v>
      </c>
      <c r="E14" s="138">
        <v>0</v>
      </c>
      <c r="F14" s="138">
        <v>37.488141999999996</v>
      </c>
      <c r="G14" s="138">
        <v>43.812016</v>
      </c>
      <c r="H14" s="138">
        <v>36.036782000000002</v>
      </c>
      <c r="I14" s="138">
        <v>37.315279000000004</v>
      </c>
      <c r="J14" s="138">
        <v>36.644502000000003</v>
      </c>
      <c r="K14" s="138">
        <v>65.890857999999994</v>
      </c>
      <c r="L14" s="138">
        <v>100.713785</v>
      </c>
      <c r="M14" s="138">
        <v>147.92271600000001</v>
      </c>
      <c r="N14" s="139">
        <f t="shared" si="0"/>
        <v>669.79669220000005</v>
      </c>
    </row>
    <row r="15" spans="1:14">
      <c r="A15" s="138" t="s">
        <v>33</v>
      </c>
      <c r="B15" s="138">
        <v>331.87095099999999</v>
      </c>
      <c r="C15" s="138">
        <v>123.64396500000001</v>
      </c>
      <c r="D15" s="138">
        <v>199.31632699999997</v>
      </c>
      <c r="E15" s="138">
        <v>160.72939200000002</v>
      </c>
      <c r="F15" s="138">
        <v>154.79226999999997</v>
      </c>
      <c r="G15" s="138">
        <v>159.91672700000004</v>
      </c>
      <c r="H15" s="138">
        <v>242.12973299999993</v>
      </c>
      <c r="I15" s="138">
        <v>232.29153800000006</v>
      </c>
      <c r="J15" s="138">
        <v>178.50264100000004</v>
      </c>
      <c r="K15" s="138">
        <v>51.934322000000002</v>
      </c>
      <c r="L15" s="138">
        <v>178.07343</v>
      </c>
      <c r="M15" s="138">
        <v>68.353650999999999</v>
      </c>
      <c r="N15" s="139">
        <f t="shared" si="0"/>
        <v>2081.5549470000001</v>
      </c>
    </row>
    <row r="16" spans="1:14">
      <c r="A16" s="138" t="s">
        <v>34</v>
      </c>
      <c r="B16" s="138">
        <v>37.355999999999995</v>
      </c>
      <c r="C16" s="138">
        <v>6.9589999999999996</v>
      </c>
      <c r="D16" s="138">
        <v>14.722000000000001</v>
      </c>
      <c r="E16" s="138">
        <v>30.384999999999998</v>
      </c>
      <c r="F16" s="138">
        <v>37.64</v>
      </c>
      <c r="G16" s="138">
        <v>37.080999999999996</v>
      </c>
      <c r="H16" s="138">
        <v>40.646000000000001</v>
      </c>
      <c r="I16" s="138">
        <v>20.815999999999999</v>
      </c>
      <c r="J16" s="138">
        <v>22</v>
      </c>
      <c r="K16" s="138">
        <v>6.01</v>
      </c>
      <c r="L16" s="138">
        <v>0</v>
      </c>
      <c r="M16" s="138">
        <v>5.1459999999999999</v>
      </c>
      <c r="N16" s="139">
        <f t="shared" si="0"/>
        <v>258.76099999999997</v>
      </c>
    </row>
    <row r="17" spans="1:14">
      <c r="A17" s="140" t="s">
        <v>35</v>
      </c>
      <c r="B17" s="138">
        <v>0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0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9">
        <f t="shared" si="0"/>
        <v>0</v>
      </c>
    </row>
    <row r="18" spans="1:14">
      <c r="A18" s="138" t="s">
        <v>36</v>
      </c>
      <c r="B18" s="138">
        <v>71.725172999999998</v>
      </c>
      <c r="C18" s="138">
        <v>114.81394700000001</v>
      </c>
      <c r="D18" s="138">
        <v>5.7419999999999964</v>
      </c>
      <c r="E18" s="138">
        <v>2.0109999999999997</v>
      </c>
      <c r="F18" s="138">
        <v>3.5999999999999974</v>
      </c>
      <c r="G18" s="138">
        <v>2.403</v>
      </c>
      <c r="H18" s="138">
        <v>19.198999999999998</v>
      </c>
      <c r="I18" s="138">
        <v>8.3440000000000012</v>
      </c>
      <c r="J18" s="138">
        <v>7.3609999999999989</v>
      </c>
      <c r="K18" s="138">
        <v>70.566115999999994</v>
      </c>
      <c r="L18" s="138">
        <v>170.58709700000003</v>
      </c>
      <c r="M18" s="138">
        <v>79.100414000000001</v>
      </c>
      <c r="N18" s="139">
        <f t="shared" si="0"/>
        <v>555.45274700000004</v>
      </c>
    </row>
    <row r="19" spans="1:14">
      <c r="A19" s="138" t="s">
        <v>37</v>
      </c>
      <c r="B19" s="138">
        <v>111.45350400000027</v>
      </c>
      <c r="C19" s="138">
        <v>201.30251200000012</v>
      </c>
      <c r="D19" s="138">
        <v>226.31167700000012</v>
      </c>
      <c r="E19" s="138">
        <v>184.9340649999998</v>
      </c>
      <c r="F19" s="138">
        <v>217.16702599999985</v>
      </c>
      <c r="G19" s="138">
        <v>162.4023099999998</v>
      </c>
      <c r="H19" s="138">
        <v>247.71466000000024</v>
      </c>
      <c r="I19" s="138">
        <v>213.70093199999963</v>
      </c>
      <c r="J19" s="138">
        <v>197.28034299999933</v>
      </c>
      <c r="K19" s="138">
        <v>195.85444399999972</v>
      </c>
      <c r="L19" s="138">
        <v>195.17838099999972</v>
      </c>
      <c r="M19" s="138">
        <v>303.3862699999994</v>
      </c>
      <c r="N19" s="139">
        <f t="shared" si="0"/>
        <v>2456.686123999998</v>
      </c>
    </row>
    <row r="20" spans="1:14">
      <c r="A20" s="138" t="s">
        <v>38</v>
      </c>
      <c r="B20" s="138">
        <v>300.70433600000001</v>
      </c>
      <c r="C20" s="138">
        <v>127.10321300000001</v>
      </c>
      <c r="D20" s="138">
        <v>194.72275400000007</v>
      </c>
      <c r="E20" s="138">
        <v>164.30584499999998</v>
      </c>
      <c r="F20" s="138">
        <v>77.850000000000009</v>
      </c>
      <c r="G20" s="138">
        <v>55.101571999999997</v>
      </c>
      <c r="H20" s="138">
        <v>50.128999999999998</v>
      </c>
      <c r="I20" s="138">
        <v>36.024000000000022</v>
      </c>
      <c r="J20" s="138">
        <v>196.76166000000009</v>
      </c>
      <c r="K20" s="138">
        <v>20.258999999999993</v>
      </c>
      <c r="L20" s="138">
        <v>127.79629600000001</v>
      </c>
      <c r="M20" s="138">
        <v>68.642235999999997</v>
      </c>
      <c r="N20" s="139">
        <f t="shared" si="0"/>
        <v>1419.3999120000001</v>
      </c>
    </row>
    <row r="21" spans="1:14">
      <c r="A21" s="138" t="s">
        <v>39</v>
      </c>
      <c r="B21" s="138">
        <v>103.92452500000005</v>
      </c>
      <c r="C21" s="138">
        <v>91.602984000000006</v>
      </c>
      <c r="D21" s="138">
        <v>58.864677000000022</v>
      </c>
      <c r="E21" s="138">
        <v>46.109951000000002</v>
      </c>
      <c r="F21" s="138">
        <v>37.287490999999996</v>
      </c>
      <c r="G21" s="138">
        <v>53.635784000000001</v>
      </c>
      <c r="H21" s="138">
        <v>55.863534000000001</v>
      </c>
      <c r="I21" s="138">
        <v>55.571823999999992</v>
      </c>
      <c r="J21" s="138">
        <v>58.664068999999998</v>
      </c>
      <c r="K21" s="138">
        <v>84.958862000000011</v>
      </c>
      <c r="L21" s="138">
        <v>88.075028000000017</v>
      </c>
      <c r="M21" s="138">
        <v>142.73890600000001</v>
      </c>
      <c r="N21" s="139">
        <f t="shared" si="0"/>
        <v>877.29763500000013</v>
      </c>
    </row>
    <row r="22" spans="1:14" ht="18.75">
      <c r="A22" s="151" t="s">
        <v>40</v>
      </c>
      <c r="B22" s="138">
        <v>1080.1766239999997</v>
      </c>
      <c r="C22" s="138">
        <v>897.93302100000028</v>
      </c>
      <c r="D22" s="138">
        <v>1069.2623330000001</v>
      </c>
      <c r="E22" s="138">
        <v>896.91713299999947</v>
      </c>
      <c r="F22" s="138">
        <v>881.14064899999971</v>
      </c>
      <c r="G22" s="138">
        <v>605.67447200000004</v>
      </c>
      <c r="H22" s="138">
        <v>413.66985499999987</v>
      </c>
      <c r="I22" s="138">
        <v>627.86371199999985</v>
      </c>
      <c r="J22" s="138">
        <v>1196.3417239999999</v>
      </c>
      <c r="K22" s="138">
        <v>1443.5027419999997</v>
      </c>
      <c r="L22" s="138">
        <v>1233.9681029999999</v>
      </c>
      <c r="M22" s="138">
        <v>1447.8687729999992</v>
      </c>
      <c r="N22" s="139">
        <f t="shared" si="0"/>
        <v>11794.319140999996</v>
      </c>
    </row>
    <row r="23" spans="1:14" ht="15.75">
      <c r="A23" s="112" t="s">
        <v>79</v>
      </c>
      <c r="B23" s="141">
        <f t="shared" ref="B23:N23" si="1">SUM(B13:B22)</f>
        <v>2900.1028610000003</v>
      </c>
      <c r="C23" s="141">
        <f t="shared" si="1"/>
        <v>2594.1463922000007</v>
      </c>
      <c r="D23" s="141">
        <f t="shared" si="1"/>
        <v>2867.8477930000004</v>
      </c>
      <c r="E23" s="141">
        <f t="shared" si="1"/>
        <v>2568.5913029999988</v>
      </c>
      <c r="F23" s="141">
        <f t="shared" si="1"/>
        <v>2676.7323979999992</v>
      </c>
      <c r="G23" s="141">
        <f t="shared" si="1"/>
        <v>2293.726956</v>
      </c>
      <c r="H23" s="141">
        <f t="shared" si="1"/>
        <v>2104.4945090000001</v>
      </c>
      <c r="I23" s="141">
        <f t="shared" si="1"/>
        <v>2259.6474459999995</v>
      </c>
      <c r="J23" s="141">
        <f t="shared" si="1"/>
        <v>3115.1863619999995</v>
      </c>
      <c r="K23" s="141">
        <f t="shared" si="1"/>
        <v>3005.2792009999994</v>
      </c>
      <c r="L23" s="141">
        <f t="shared" si="1"/>
        <v>3307.6377750000001</v>
      </c>
      <c r="M23" s="141">
        <f t="shared" si="1"/>
        <v>3654.9313069999989</v>
      </c>
      <c r="N23" s="141">
        <f t="shared" si="1"/>
        <v>33348.324303199995</v>
      </c>
    </row>
    <row r="24" spans="1:14" ht="15.75">
      <c r="A24" s="142" t="s">
        <v>42</v>
      </c>
      <c r="B24" s="141">
        <f t="shared" ref="B24:G24" si="2">+B23+B11</f>
        <v>20180.065095201</v>
      </c>
      <c r="C24" s="141">
        <f t="shared" si="2"/>
        <v>22556.914975648</v>
      </c>
      <c r="D24" s="141">
        <f t="shared" si="2"/>
        <v>22344.719086657999</v>
      </c>
      <c r="E24" s="141">
        <f t="shared" si="2"/>
        <v>22151.881361887998</v>
      </c>
      <c r="F24" s="141">
        <f t="shared" si="2"/>
        <v>21316.134267497004</v>
      </c>
      <c r="G24" s="141">
        <f t="shared" si="2"/>
        <v>20218.060998210996</v>
      </c>
      <c r="H24" s="141">
        <f t="shared" ref="H24:N24" si="3">+H11+H23</f>
        <v>23206.490282553001</v>
      </c>
      <c r="I24" s="141">
        <f t="shared" si="3"/>
        <v>19273.829357388175</v>
      </c>
      <c r="J24" s="141">
        <f t="shared" si="3"/>
        <v>22657.745824995003</v>
      </c>
      <c r="K24" s="141">
        <f t="shared" si="3"/>
        <v>22687.127793191001</v>
      </c>
      <c r="L24" s="141">
        <f t="shared" si="3"/>
        <v>20422.092349283001</v>
      </c>
      <c r="M24" s="141">
        <f t="shared" si="3"/>
        <v>22830.879262151</v>
      </c>
      <c r="N24" s="141">
        <f t="shared" si="3"/>
        <v>259845.94065466421</v>
      </c>
    </row>
    <row r="25" spans="1:14" ht="15.75">
      <c r="A25" s="143" t="s">
        <v>43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9"/>
    </row>
    <row r="26" spans="1:14">
      <c r="A26" s="144" t="s">
        <v>31</v>
      </c>
      <c r="B26" s="138">
        <v>28.971969999999963</v>
      </c>
      <c r="C26" s="138">
        <v>33.666233999999925</v>
      </c>
      <c r="D26" s="138">
        <v>34.497247999999935</v>
      </c>
      <c r="E26" s="138">
        <v>33.869780999999946</v>
      </c>
      <c r="F26" s="138">
        <v>31.757286999999952</v>
      </c>
      <c r="G26" s="138">
        <v>33.228454999999954</v>
      </c>
      <c r="H26" s="138">
        <v>34.332848999999975</v>
      </c>
      <c r="I26" s="138">
        <v>28.713377999999963</v>
      </c>
      <c r="J26" s="138">
        <v>40.904722999999883</v>
      </c>
      <c r="K26" s="138">
        <v>40.457427999999986</v>
      </c>
      <c r="L26" s="138">
        <v>35.753659999999975</v>
      </c>
      <c r="M26" s="138">
        <v>40.814949999999968</v>
      </c>
      <c r="N26" s="139">
        <f t="shared" ref="N26:N36" si="4">SUM(B26:M26)</f>
        <v>416.96796299999937</v>
      </c>
    </row>
    <row r="27" spans="1:14">
      <c r="A27" s="145" t="s">
        <v>80</v>
      </c>
      <c r="B27" s="138">
        <v>915.19036124736272</v>
      </c>
      <c r="C27" s="138">
        <v>1147.780778945071</v>
      </c>
      <c r="D27" s="138">
        <v>1205.8605690240088</v>
      </c>
      <c r="E27" s="138">
        <v>1047.1569837289924</v>
      </c>
      <c r="F27" s="138">
        <v>840.45326107675521</v>
      </c>
      <c r="G27" s="138">
        <v>1168.1613587071663</v>
      </c>
      <c r="H27" s="138">
        <v>1176.3566152331757</v>
      </c>
      <c r="I27" s="138">
        <v>1109.8009645311022</v>
      </c>
      <c r="J27" s="138">
        <v>1047.0964124867226</v>
      </c>
      <c r="K27" s="138">
        <v>1043.655538981084</v>
      </c>
      <c r="L27" s="138">
        <v>979.95553622480907</v>
      </c>
      <c r="M27" s="138">
        <v>1203.4782564310658</v>
      </c>
      <c r="N27" s="139">
        <f t="shared" si="4"/>
        <v>12884.946636617316</v>
      </c>
    </row>
    <row r="28" spans="1:14">
      <c r="A28" s="144" t="s">
        <v>81</v>
      </c>
      <c r="B28" s="138">
        <v>530.16761199999996</v>
      </c>
      <c r="C28" s="138">
        <v>542.39366299999995</v>
      </c>
      <c r="D28" s="138">
        <v>634.5004550000001</v>
      </c>
      <c r="E28" s="138">
        <v>620.73576300000013</v>
      </c>
      <c r="F28" s="138">
        <v>682.69944200000009</v>
      </c>
      <c r="G28" s="138">
        <v>761.93643099999997</v>
      </c>
      <c r="H28" s="138">
        <v>562.83751400000006</v>
      </c>
      <c r="I28" s="138">
        <v>660.77933500000006</v>
      </c>
      <c r="J28" s="138">
        <v>625.03639799999996</v>
      </c>
      <c r="K28" s="138">
        <v>455.61567300000002</v>
      </c>
      <c r="L28" s="138">
        <v>428.09456499999999</v>
      </c>
      <c r="M28" s="138">
        <v>458.68342700000005</v>
      </c>
      <c r="N28" s="139">
        <f t="shared" si="4"/>
        <v>6963.4802780000009</v>
      </c>
    </row>
    <row r="29" spans="1:14">
      <c r="A29" s="144" t="s">
        <v>82</v>
      </c>
      <c r="B29" s="138">
        <v>492.23359791304352</v>
      </c>
      <c r="C29" s="138">
        <v>547.45657934161488</v>
      </c>
      <c r="D29" s="138">
        <v>730.231460621118</v>
      </c>
      <c r="E29" s="138">
        <v>653.40826186335403</v>
      </c>
      <c r="F29" s="138">
        <v>611.0217481180124</v>
      </c>
      <c r="G29" s="138">
        <v>650.75516070186336</v>
      </c>
      <c r="H29" s="138">
        <v>597.6374114596274</v>
      </c>
      <c r="I29" s="138">
        <v>611.26446096273287</v>
      </c>
      <c r="J29" s="138">
        <v>647.47817673291922</v>
      </c>
      <c r="K29" s="138">
        <v>606.30971591925459</v>
      </c>
      <c r="L29" s="138">
        <v>496.23366470807451</v>
      </c>
      <c r="M29" s="138">
        <v>745.02657547204967</v>
      </c>
      <c r="N29" s="139">
        <f t="shared" si="4"/>
        <v>7389.056813813665</v>
      </c>
    </row>
    <row r="30" spans="1:14">
      <c r="A30" s="140" t="s">
        <v>35</v>
      </c>
      <c r="B30" s="138">
        <v>1.3058795897596491</v>
      </c>
      <c r="C30" s="138">
        <v>1.7536992092695527</v>
      </c>
      <c r="D30" s="138">
        <v>1.7349095748845218</v>
      </c>
      <c r="E30" s="138">
        <v>1.5689344711500821</v>
      </c>
      <c r="F30" s="138">
        <v>1.7693572379237452</v>
      </c>
      <c r="G30" s="138">
        <v>1.4781179049557658</v>
      </c>
      <c r="H30" s="138">
        <v>1.7255147576920065</v>
      </c>
      <c r="I30" s="138">
        <v>1.3653800986455804</v>
      </c>
      <c r="J30" s="138">
        <v>1.4123541846081578</v>
      </c>
      <c r="K30" s="138">
        <v>1.5250919909183434</v>
      </c>
      <c r="L30" s="138">
        <v>1.587724105535113</v>
      </c>
      <c r="M30" s="138">
        <v>1.5219603851875048</v>
      </c>
      <c r="N30" s="139">
        <f t="shared" si="4"/>
        <v>18.748923510530027</v>
      </c>
    </row>
    <row r="31" spans="1:14">
      <c r="A31" s="138" t="s">
        <v>36</v>
      </c>
      <c r="B31" s="138">
        <v>1554.8180200959382</v>
      </c>
      <c r="C31" s="138">
        <v>1988.2329789031476</v>
      </c>
      <c r="D31" s="138">
        <v>2446.8090022301917</v>
      </c>
      <c r="E31" s="138">
        <v>2481.7827274170145</v>
      </c>
      <c r="F31" s="138">
        <v>2844.0943890108429</v>
      </c>
      <c r="G31" s="138">
        <v>2812.5230692668893</v>
      </c>
      <c r="H31" s="138">
        <v>2740.5516290542123</v>
      </c>
      <c r="I31" s="138">
        <v>2310.5111887314429</v>
      </c>
      <c r="J31" s="138">
        <v>2274.4467564505412</v>
      </c>
      <c r="K31" s="138">
        <v>1836.5896475779814</v>
      </c>
      <c r="L31" s="138">
        <v>1894.8547120583821</v>
      </c>
      <c r="M31" s="138">
        <v>2647.5054588715593</v>
      </c>
      <c r="N31" s="139">
        <f t="shared" si="4"/>
        <v>27832.719579668141</v>
      </c>
    </row>
    <row r="32" spans="1:14">
      <c r="A32" s="138" t="s">
        <v>46</v>
      </c>
      <c r="B32" s="138">
        <v>0</v>
      </c>
      <c r="C32" s="138">
        <v>0</v>
      </c>
      <c r="D32" s="138">
        <v>0</v>
      </c>
      <c r="E32" s="138">
        <v>0</v>
      </c>
      <c r="F32" s="138">
        <v>0</v>
      </c>
      <c r="G32" s="138">
        <v>0</v>
      </c>
      <c r="H32" s="138">
        <v>32.83</v>
      </c>
      <c r="I32" s="138">
        <v>65.88</v>
      </c>
      <c r="J32" s="138">
        <v>0</v>
      </c>
      <c r="K32" s="138">
        <v>0</v>
      </c>
      <c r="L32" s="138">
        <v>0</v>
      </c>
      <c r="M32" s="138">
        <v>0</v>
      </c>
      <c r="N32" s="139">
        <f t="shared" si="4"/>
        <v>98.71</v>
      </c>
    </row>
    <row r="33" spans="1:14">
      <c r="A33" s="138" t="s">
        <v>47</v>
      </c>
      <c r="B33" s="138">
        <v>0.31405</v>
      </c>
      <c r="C33" s="138">
        <v>0.38321000000000005</v>
      </c>
      <c r="D33" s="138">
        <v>0.65630999999999995</v>
      </c>
      <c r="E33" s="138">
        <v>0.55438999999999994</v>
      </c>
      <c r="F33" s="138">
        <v>0.67757000000000001</v>
      </c>
      <c r="G33" s="138">
        <v>0.85716000000000003</v>
      </c>
      <c r="H33" s="138">
        <v>0.44366999999999995</v>
      </c>
      <c r="I33" s="138">
        <v>0.75536999999999987</v>
      </c>
      <c r="J33" s="138">
        <v>0.80240999999999985</v>
      </c>
      <c r="K33" s="138">
        <v>0.68462000000000001</v>
      </c>
      <c r="L33" s="138">
        <v>0.56569999999999987</v>
      </c>
      <c r="M33" s="138">
        <v>1.4491700000000001</v>
      </c>
      <c r="N33" s="139">
        <f t="shared" si="4"/>
        <v>8.1436299999999999</v>
      </c>
    </row>
    <row r="34" spans="1:14">
      <c r="A34" s="138" t="s">
        <v>38</v>
      </c>
      <c r="B34" s="138">
        <v>14.52134</v>
      </c>
      <c r="C34" s="138">
        <v>35.184228000000004</v>
      </c>
      <c r="D34" s="138">
        <v>73.885587000000001</v>
      </c>
      <c r="E34" s="138">
        <v>194.16597199999998</v>
      </c>
      <c r="F34" s="138">
        <v>338.50236100000001</v>
      </c>
      <c r="G34" s="138">
        <v>324.65283699999998</v>
      </c>
      <c r="H34" s="138">
        <v>309.80572000000001</v>
      </c>
      <c r="I34" s="138">
        <v>74.641710000000003</v>
      </c>
      <c r="J34" s="138">
        <v>394.23474999999996</v>
      </c>
      <c r="K34" s="138">
        <v>270.04634900000002</v>
      </c>
      <c r="L34" s="138">
        <v>74.482779999999991</v>
      </c>
      <c r="M34" s="138">
        <v>92.44485499999999</v>
      </c>
      <c r="N34" s="139">
        <f t="shared" si="4"/>
        <v>2196.5684890000002</v>
      </c>
    </row>
    <row r="35" spans="1:14">
      <c r="A35" s="138" t="s">
        <v>39</v>
      </c>
      <c r="B35" s="138">
        <v>0</v>
      </c>
      <c r="C35" s="138">
        <v>0.44114999999999999</v>
      </c>
      <c r="D35" s="138">
        <v>3.1081799999999999</v>
      </c>
      <c r="E35" s="138">
        <v>0</v>
      </c>
      <c r="F35" s="138">
        <v>1.9416</v>
      </c>
      <c r="G35" s="138">
        <v>4.9507600000000007</v>
      </c>
      <c r="H35" s="138">
        <v>2.0754099999999998</v>
      </c>
      <c r="I35" s="138">
        <v>8.4949999999999998E-2</v>
      </c>
      <c r="J35" s="138">
        <v>4.36083</v>
      </c>
      <c r="K35" s="138">
        <v>0</v>
      </c>
      <c r="L35" s="138">
        <v>5.2272799999999995</v>
      </c>
      <c r="M35" s="138">
        <v>0.49736999999999998</v>
      </c>
      <c r="N35" s="139">
        <f t="shared" si="4"/>
        <v>22.687529999999999</v>
      </c>
    </row>
    <row r="36" spans="1:14">
      <c r="A36" s="138" t="s">
        <v>84</v>
      </c>
      <c r="B36" s="138">
        <v>276.345850912</v>
      </c>
      <c r="C36" s="138">
        <v>247.62183043399997</v>
      </c>
      <c r="D36" s="138">
        <v>207.03500327199998</v>
      </c>
      <c r="E36" s="138">
        <v>309.71213422199992</v>
      </c>
      <c r="F36" s="138">
        <v>242.28342921000001</v>
      </c>
      <c r="G36" s="138">
        <v>313.90978812899999</v>
      </c>
      <c r="H36" s="138">
        <v>280.07962700000002</v>
      </c>
      <c r="I36" s="138">
        <v>377.750272</v>
      </c>
      <c r="J36" s="138">
        <v>168.754672704</v>
      </c>
      <c r="K36" s="138">
        <v>289.58722499999999</v>
      </c>
      <c r="L36" s="138">
        <v>226.5970365</v>
      </c>
      <c r="M36" s="138">
        <v>324.02606073999999</v>
      </c>
      <c r="N36" s="139">
        <f t="shared" si="4"/>
        <v>3263.7029301229995</v>
      </c>
    </row>
    <row r="37" spans="1:14" ht="15.75">
      <c r="A37" s="146" t="s">
        <v>85</v>
      </c>
      <c r="B37" s="141">
        <f t="shared" ref="B37:N37" si="5">SUM(B26:B36)</f>
        <v>3813.8686817581038</v>
      </c>
      <c r="C37" s="141">
        <f t="shared" si="5"/>
        <v>4544.914351833103</v>
      </c>
      <c r="D37" s="141">
        <f t="shared" si="5"/>
        <v>5338.3187247222031</v>
      </c>
      <c r="E37" s="141">
        <f t="shared" si="5"/>
        <v>5342.9549477025103</v>
      </c>
      <c r="F37" s="141">
        <f t="shared" si="5"/>
        <v>5595.2004446535339</v>
      </c>
      <c r="G37" s="141">
        <f t="shared" si="5"/>
        <v>6072.4531377098738</v>
      </c>
      <c r="H37" s="141">
        <f t="shared" si="5"/>
        <v>5738.6759605047073</v>
      </c>
      <c r="I37" s="141">
        <f t="shared" si="5"/>
        <v>5241.5470093239246</v>
      </c>
      <c r="J37" s="141">
        <f t="shared" si="5"/>
        <v>5204.5274835587907</v>
      </c>
      <c r="K37" s="141">
        <f t="shared" si="5"/>
        <v>4544.4712894692384</v>
      </c>
      <c r="L37" s="141">
        <f t="shared" si="5"/>
        <v>4143.3526585968002</v>
      </c>
      <c r="M37" s="141">
        <f t="shared" si="5"/>
        <v>5515.4480838998616</v>
      </c>
      <c r="N37" s="141">
        <f t="shared" si="5"/>
        <v>61095.732773732656</v>
      </c>
    </row>
    <row r="38" spans="1:14" ht="15.75">
      <c r="A38" s="142" t="s">
        <v>50</v>
      </c>
      <c r="B38" s="141">
        <f t="shared" ref="B38:N38" si="6">+B24-B37</f>
        <v>16366.196413442896</v>
      </c>
      <c r="C38" s="141">
        <f t="shared" si="6"/>
        <v>18012.000623814896</v>
      </c>
      <c r="D38" s="141">
        <f t="shared" si="6"/>
        <v>17006.400361935797</v>
      </c>
      <c r="E38" s="141">
        <f t="shared" si="6"/>
        <v>16808.926414185487</v>
      </c>
      <c r="F38" s="141">
        <f t="shared" si="6"/>
        <v>15720.93382284347</v>
      </c>
      <c r="G38" s="141">
        <f t="shared" si="6"/>
        <v>14145.607860501123</v>
      </c>
      <c r="H38" s="141">
        <f t="shared" si="6"/>
        <v>17467.814322048293</v>
      </c>
      <c r="I38" s="141">
        <f t="shared" si="6"/>
        <v>14032.282348064251</v>
      </c>
      <c r="J38" s="141">
        <f t="shared" si="6"/>
        <v>17453.218341436212</v>
      </c>
      <c r="K38" s="141">
        <f t="shared" si="6"/>
        <v>18142.656503721762</v>
      </c>
      <c r="L38" s="141">
        <f t="shared" si="6"/>
        <v>16278.739690686201</v>
      </c>
      <c r="M38" s="141">
        <f t="shared" si="6"/>
        <v>17315.431178251139</v>
      </c>
      <c r="N38" s="141">
        <f t="shared" si="6"/>
        <v>198750.20788093156</v>
      </c>
    </row>
    <row r="39" spans="1:14" ht="15" customHeight="1">
      <c r="A39" s="171" t="s">
        <v>52</v>
      </c>
      <c r="B39" s="172"/>
      <c r="C39" s="120"/>
      <c r="D39" s="120"/>
      <c r="E39" s="120"/>
      <c r="F39" s="120"/>
      <c r="G39" s="158"/>
      <c r="H39" s="158"/>
      <c r="I39" s="158"/>
      <c r="J39" s="158"/>
      <c r="K39" s="158"/>
      <c r="L39" s="158"/>
      <c r="M39" s="158"/>
      <c r="N39" s="158"/>
    </row>
    <row r="40" spans="1:14">
      <c r="A40" s="163" t="s">
        <v>53</v>
      </c>
      <c r="B40" s="147"/>
      <c r="C40" s="122"/>
      <c r="D40" s="122"/>
      <c r="E40" s="122"/>
      <c r="F40" s="122"/>
      <c r="G40" s="148"/>
      <c r="H40" s="148"/>
      <c r="I40" s="148"/>
      <c r="J40" s="148"/>
      <c r="K40" s="148"/>
      <c r="L40" s="148"/>
      <c r="M40" s="148"/>
      <c r="N40" s="147"/>
    </row>
    <row r="41" spans="1:14">
      <c r="A41" s="164" t="s">
        <v>54</v>
      </c>
      <c r="B41" s="147"/>
      <c r="C41" s="122"/>
      <c r="D41" s="122"/>
      <c r="E41" s="122"/>
      <c r="F41" s="122"/>
      <c r="G41" s="148"/>
      <c r="H41" s="148"/>
      <c r="I41" s="148"/>
      <c r="J41" s="148"/>
      <c r="K41" s="148"/>
      <c r="L41" s="148"/>
      <c r="M41" s="148"/>
      <c r="N41" s="147"/>
    </row>
    <row r="42" spans="1:14">
      <c r="A42" s="164" t="s">
        <v>55</v>
      </c>
      <c r="B42" s="147"/>
      <c r="C42" s="122"/>
      <c r="D42" s="122"/>
      <c r="E42" s="122"/>
      <c r="F42" s="122"/>
      <c r="G42" s="147"/>
      <c r="H42" s="147"/>
      <c r="I42" s="147"/>
      <c r="J42" s="147"/>
      <c r="K42" s="147"/>
      <c r="L42" s="147"/>
      <c r="M42" s="147"/>
      <c r="N42" s="148"/>
    </row>
    <row r="43" spans="1:14">
      <c r="A43" s="164" t="s">
        <v>56</v>
      </c>
      <c r="B43" s="149"/>
      <c r="C43" s="14"/>
      <c r="D43" s="14"/>
      <c r="E43" s="14"/>
      <c r="F43" s="14"/>
      <c r="G43" s="149"/>
      <c r="H43" s="149"/>
      <c r="I43" s="149"/>
      <c r="J43" s="149"/>
      <c r="K43" s="149"/>
      <c r="L43" s="149"/>
      <c r="M43" s="149"/>
      <c r="N43" s="130"/>
    </row>
    <row r="44" spans="1:14">
      <c r="A44" s="164" t="s">
        <v>57</v>
      </c>
      <c r="B44" s="149"/>
      <c r="C44" s="14"/>
      <c r="D44" s="14"/>
      <c r="E44" s="14"/>
      <c r="F44" s="14"/>
      <c r="G44" s="149"/>
      <c r="H44" s="149"/>
      <c r="I44" s="149"/>
      <c r="J44" s="149"/>
      <c r="K44" s="149"/>
      <c r="L44" s="149"/>
      <c r="M44" s="149"/>
      <c r="N44" s="130"/>
    </row>
    <row r="45" spans="1:14">
      <c r="A45" s="164" t="s">
        <v>58</v>
      </c>
      <c r="B45" s="149"/>
      <c r="C45" s="14"/>
      <c r="D45" s="14"/>
      <c r="E45" s="14"/>
      <c r="F45" s="14"/>
      <c r="G45" s="149"/>
      <c r="H45" s="149"/>
      <c r="I45" s="149"/>
      <c r="J45" s="149"/>
      <c r="K45" s="149"/>
      <c r="L45" s="149"/>
      <c r="M45" s="149"/>
      <c r="N45" s="130"/>
    </row>
    <row r="46" spans="1:14">
      <c r="A46" s="164" t="s">
        <v>59</v>
      </c>
      <c r="B46" s="149"/>
      <c r="C46" s="14"/>
      <c r="D46" s="14"/>
      <c r="E46" s="14"/>
      <c r="F46" s="14"/>
      <c r="G46" s="149"/>
      <c r="H46" s="149"/>
      <c r="I46" s="149"/>
      <c r="J46" s="149"/>
      <c r="K46" s="149"/>
      <c r="L46" s="149"/>
      <c r="M46" s="149"/>
      <c r="N46" s="130"/>
    </row>
    <row r="47" spans="1:14">
      <c r="A47" s="164" t="s">
        <v>60</v>
      </c>
      <c r="B47" s="147"/>
      <c r="C47" s="122"/>
      <c r="D47" s="122"/>
      <c r="E47" s="122"/>
      <c r="F47" s="122"/>
      <c r="G47" s="147"/>
      <c r="H47" s="147"/>
      <c r="I47" s="147"/>
      <c r="J47" s="147"/>
      <c r="K47" s="147"/>
      <c r="L47" s="147"/>
      <c r="M47" s="147"/>
      <c r="N47" s="130"/>
    </row>
  </sheetData>
  <mergeCells count="3">
    <mergeCell ref="A7:N7"/>
    <mergeCell ref="A8:N8"/>
    <mergeCell ref="A39:B39"/>
  </mergeCells>
  <pageMargins left="0.7" right="0.7" top="0.75" bottom="0.75" header="0.3" footer="0.3"/>
  <pageSetup paperSize="9" orientation="landscape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V48"/>
  <sheetViews>
    <sheetView topLeftCell="A19" zoomScale="70" zoomScaleNormal="70" workbookViewId="0">
      <selection activeCell="A38" sqref="A38:B46"/>
    </sheetView>
  </sheetViews>
  <sheetFormatPr defaultColWidth="28" defaultRowHeight="12.75"/>
  <cols>
    <col min="1" max="1" width="32.42578125" style="12" customWidth="1"/>
    <col min="2" max="10" width="17.5703125" style="6" customWidth="1"/>
    <col min="11" max="11" width="14.140625" style="6" bestFit="1" customWidth="1"/>
    <col min="12" max="12" width="17.5703125" style="6" customWidth="1"/>
    <col min="13" max="13" width="14.140625" style="6" customWidth="1"/>
    <col min="14" max="14" width="17.5703125" style="6" customWidth="1"/>
    <col min="15" max="15" width="11.42578125" style="44" customWidth="1"/>
    <col min="16" max="16" width="12.42578125" style="44" bestFit="1" customWidth="1"/>
    <col min="17" max="17" width="12" style="44" bestFit="1" customWidth="1"/>
    <col min="18" max="18" width="13" style="44" bestFit="1" customWidth="1"/>
    <col min="19" max="255" width="11.42578125" style="44" customWidth="1"/>
    <col min="256" max="16384" width="28" style="44"/>
  </cols>
  <sheetData>
    <row r="1" spans="1:256">
      <c r="A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>
      <c r="A2" s="100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20.25">
      <c r="A3" s="100"/>
      <c r="E3" s="101" t="s"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8.75">
      <c r="A4" s="100"/>
      <c r="E4" s="10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8.75">
      <c r="A5" s="103" t="s">
        <v>91</v>
      </c>
      <c r="B5" s="4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>
      <c r="A6" s="177" t="s">
        <v>2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8.75">
      <c r="A7" s="178" t="s">
        <v>3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9" customFormat="1" ht="18.75">
      <c r="A8" s="104" t="s">
        <v>4</v>
      </c>
      <c r="B8" s="105" t="s">
        <v>62</v>
      </c>
      <c r="C8" s="105" t="s">
        <v>63</v>
      </c>
      <c r="D8" s="105" t="s">
        <v>64</v>
      </c>
      <c r="E8" s="105" t="s">
        <v>65</v>
      </c>
      <c r="F8" s="105" t="s">
        <v>66</v>
      </c>
      <c r="G8" s="105" t="s">
        <v>67</v>
      </c>
      <c r="H8" s="105" t="s">
        <v>68</v>
      </c>
      <c r="I8" s="105" t="s">
        <v>69</v>
      </c>
      <c r="J8" s="105" t="s">
        <v>70</v>
      </c>
      <c r="K8" s="105" t="s">
        <v>71</v>
      </c>
      <c r="L8" s="105" t="s">
        <v>72</v>
      </c>
      <c r="M8" s="105" t="s">
        <v>73</v>
      </c>
      <c r="N8" s="105" t="s">
        <v>74</v>
      </c>
    </row>
    <row r="9" spans="1:256" s="11" customFormat="1" ht="15.75">
      <c r="A9" s="106" t="s">
        <v>28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</row>
    <row r="10" spans="1:256" s="11" customFormat="1" ht="15.75">
      <c r="A10" s="108" t="s">
        <v>75</v>
      </c>
      <c r="B10" s="109">
        <v>18126.966733847003</v>
      </c>
      <c r="C10" s="109">
        <v>17903.094468451</v>
      </c>
      <c r="D10" s="109">
        <v>17666.046051864003</v>
      </c>
      <c r="E10" s="109">
        <v>17320.200478748</v>
      </c>
      <c r="F10" s="109">
        <v>18112.903210864002</v>
      </c>
      <c r="G10" s="109">
        <v>17643.583922275997</v>
      </c>
      <c r="H10" s="109">
        <v>19029.154435218999</v>
      </c>
      <c r="I10" s="109">
        <v>19191.030627898002</v>
      </c>
      <c r="J10" s="109">
        <v>19339.13024898</v>
      </c>
      <c r="K10" s="109">
        <v>20065.580805832207</v>
      </c>
      <c r="L10" s="109">
        <v>17630.778514256002</v>
      </c>
      <c r="M10" s="109">
        <v>18404.322532596001</v>
      </c>
      <c r="N10" s="110">
        <f>SUM(B10:M10)</f>
        <v>220432.79203083119</v>
      </c>
    </row>
    <row r="11" spans="1:256" ht="15.75">
      <c r="A11" s="108" t="s">
        <v>76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15">
      <c r="A12" s="109" t="s">
        <v>31</v>
      </c>
      <c r="B12" s="109">
        <v>905.56042000000002</v>
      </c>
      <c r="C12" s="109">
        <v>752.3735539999999</v>
      </c>
      <c r="D12" s="109">
        <v>617.87812899999994</v>
      </c>
      <c r="E12" s="109">
        <v>933.69274399999995</v>
      </c>
      <c r="F12" s="109">
        <v>1105.0260060000001</v>
      </c>
      <c r="G12" s="109">
        <v>871.78292999999996</v>
      </c>
      <c r="H12" s="109">
        <v>1201.463311</v>
      </c>
      <c r="I12" s="109">
        <v>1233.4194689999999</v>
      </c>
      <c r="J12" s="109">
        <v>1130.4298290000002</v>
      </c>
      <c r="K12" s="109">
        <v>987.70083599999998</v>
      </c>
      <c r="L12" s="109">
        <v>727.60419700000023</v>
      </c>
      <c r="M12" s="109">
        <v>912.64783399999999</v>
      </c>
      <c r="N12" s="110">
        <f t="shared" ref="N12:N17" si="0">SUM(B12:M12)</f>
        <v>11379.579259000002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15">
      <c r="A13" s="111" t="s">
        <v>32</v>
      </c>
      <c r="B13" s="109">
        <v>0</v>
      </c>
      <c r="C13" s="109">
        <v>0</v>
      </c>
      <c r="D13" s="109">
        <v>36.238607000000002</v>
      </c>
      <c r="E13" s="109">
        <v>137.39213700000002</v>
      </c>
      <c r="F13" s="109">
        <v>0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10">
        <f t="shared" si="0"/>
        <v>173.63074400000002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15">
      <c r="A14" s="109" t="s">
        <v>33</v>
      </c>
      <c r="B14" s="109">
        <v>73.664833000000002</v>
      </c>
      <c r="C14" s="109">
        <v>102.569604</v>
      </c>
      <c r="D14" s="109">
        <v>67.845101999999997</v>
      </c>
      <c r="E14" s="109">
        <v>166.42699999999999</v>
      </c>
      <c r="F14" s="109">
        <v>167.73989400000002</v>
      </c>
      <c r="G14" s="109">
        <v>184.89608999999999</v>
      </c>
      <c r="H14" s="109">
        <v>233.721463</v>
      </c>
      <c r="I14" s="109">
        <v>117.19726199999999</v>
      </c>
      <c r="J14" s="109">
        <v>183.85239000000001</v>
      </c>
      <c r="K14" s="109">
        <v>365.385355</v>
      </c>
      <c r="L14" s="109">
        <v>305.17963299999997</v>
      </c>
      <c r="M14" s="109">
        <v>243.15139600000001</v>
      </c>
      <c r="N14" s="110">
        <f t="shared" si="0"/>
        <v>2211.6300219999998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15">
      <c r="A15" s="109" t="s">
        <v>34</v>
      </c>
      <c r="B15" s="109">
        <v>29.239000000000001</v>
      </c>
      <c r="C15" s="109">
        <v>22.937000000000001</v>
      </c>
      <c r="D15" s="109">
        <v>24.818999999999999</v>
      </c>
      <c r="E15" s="109">
        <v>22.454999999999998</v>
      </c>
      <c r="F15" s="109">
        <v>24.141999999999999</v>
      </c>
      <c r="G15" s="109">
        <v>25.178000000000001</v>
      </c>
      <c r="H15" s="109">
        <v>25.550999999999998</v>
      </c>
      <c r="I15" s="109">
        <v>33.704999999999998</v>
      </c>
      <c r="J15" s="109">
        <v>12.661</v>
      </c>
      <c r="K15" s="109">
        <v>37.366999999999997</v>
      </c>
      <c r="L15" s="109">
        <v>12.48</v>
      </c>
      <c r="M15" s="109">
        <v>29.542000000000002</v>
      </c>
      <c r="N15" s="110">
        <f t="shared" si="0"/>
        <v>300.07600000000002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15">
      <c r="A16" s="111" t="s">
        <v>35</v>
      </c>
      <c r="B16" s="109">
        <v>0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10">
        <f>SUM(B16:M16)</f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15">
      <c r="A17" s="109" t="s">
        <v>36</v>
      </c>
      <c r="B17" s="109">
        <v>14.868</v>
      </c>
      <c r="C17" s="109">
        <v>444.37735299999997</v>
      </c>
      <c r="D17" s="109">
        <v>459.331706</v>
      </c>
      <c r="E17" s="109">
        <v>313.08873199999999</v>
      </c>
      <c r="F17" s="109">
        <v>11.901</v>
      </c>
      <c r="G17" s="109">
        <v>1.196</v>
      </c>
      <c r="H17" s="109">
        <v>3.278</v>
      </c>
      <c r="I17" s="109">
        <v>17.998999999999999</v>
      </c>
      <c r="J17" s="109">
        <v>5.8029999999999999</v>
      </c>
      <c r="K17" s="109">
        <v>10.564</v>
      </c>
      <c r="L17" s="109">
        <v>6.5469999999999997</v>
      </c>
      <c r="M17" s="109">
        <v>71.596834000000001</v>
      </c>
      <c r="N17" s="110">
        <f t="shared" si="0"/>
        <v>1360.5506250000001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15">
      <c r="A18" s="109" t="s">
        <v>37</v>
      </c>
      <c r="B18" s="109">
        <v>209.52074199999998</v>
      </c>
      <c r="C18" s="109">
        <v>178.617482</v>
      </c>
      <c r="D18" s="109">
        <v>191.63274399999997</v>
      </c>
      <c r="E18" s="109">
        <v>173.643339</v>
      </c>
      <c r="F18" s="109">
        <v>141.25202299999998</v>
      </c>
      <c r="G18" s="109">
        <v>195.36475899999999</v>
      </c>
      <c r="H18" s="109">
        <v>221.60440999999997</v>
      </c>
      <c r="I18" s="109">
        <v>221.483509</v>
      </c>
      <c r="J18" s="109">
        <v>215.54243799999998</v>
      </c>
      <c r="K18" s="109">
        <v>237.80777799999998</v>
      </c>
      <c r="L18" s="109">
        <v>297.85234299999996</v>
      </c>
      <c r="M18" s="109">
        <v>254.45686500000002</v>
      </c>
      <c r="N18" s="110">
        <f>SUM(B18:M18)</f>
        <v>2538.7784319999996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15">
      <c r="A19" s="109" t="s">
        <v>38</v>
      </c>
      <c r="B19" s="109">
        <v>84.954943</v>
      </c>
      <c r="C19" s="109">
        <v>166.24726100000001</v>
      </c>
      <c r="D19" s="109">
        <v>45.140991999999997</v>
      </c>
      <c r="E19" s="109">
        <v>98.707080000000005</v>
      </c>
      <c r="F19" s="109">
        <v>43.182000000000002</v>
      </c>
      <c r="G19" s="109">
        <v>58.178465000000003</v>
      </c>
      <c r="H19" s="109">
        <v>115.613382</v>
      </c>
      <c r="I19" s="109">
        <v>92.513461000000007</v>
      </c>
      <c r="J19" s="109">
        <v>66.501733000000002</v>
      </c>
      <c r="K19" s="109">
        <v>106.320474</v>
      </c>
      <c r="L19" s="109">
        <v>142.69488799999999</v>
      </c>
      <c r="M19" s="109">
        <v>192.80316300000001</v>
      </c>
      <c r="N19" s="110">
        <f>SUM(B19:M19)</f>
        <v>1212.8578419999999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15">
      <c r="A20" s="109" t="s">
        <v>39</v>
      </c>
      <c r="B20" s="109">
        <v>76.914732000000001</v>
      </c>
      <c r="C20" s="109">
        <v>127.48136799999999</v>
      </c>
      <c r="D20" s="109">
        <v>42.923405999999993</v>
      </c>
      <c r="E20" s="109">
        <v>25.141314999999999</v>
      </c>
      <c r="F20" s="109">
        <v>50.384575999999996</v>
      </c>
      <c r="G20" s="109">
        <v>59.446808000000011</v>
      </c>
      <c r="H20" s="109">
        <v>65.107585999999998</v>
      </c>
      <c r="I20" s="109">
        <v>71.085532999999998</v>
      </c>
      <c r="J20" s="109">
        <v>106.317583</v>
      </c>
      <c r="K20" s="109">
        <v>88.119153000000011</v>
      </c>
      <c r="L20" s="109">
        <v>122.35234400000002</v>
      </c>
      <c r="M20" s="109">
        <v>114.979473</v>
      </c>
      <c r="N20" s="110">
        <f>SUM(B20:M20)</f>
        <v>950.25387699999999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15">
      <c r="A21" s="109" t="s">
        <v>92</v>
      </c>
      <c r="B21" s="109">
        <v>1358.4049079999998</v>
      </c>
      <c r="C21" s="109">
        <v>1361.905814</v>
      </c>
      <c r="D21" s="109">
        <v>1334.33215</v>
      </c>
      <c r="E21" s="109">
        <v>1527.3009669999999</v>
      </c>
      <c r="F21" s="109">
        <v>1689.4013649999999</v>
      </c>
      <c r="G21" s="109">
        <v>1055.0182400000001</v>
      </c>
      <c r="H21" s="109">
        <v>1420.387643</v>
      </c>
      <c r="I21" s="109">
        <v>1049.7337630000002</v>
      </c>
      <c r="J21" s="109">
        <v>1576.5024299270406</v>
      </c>
      <c r="K21" s="109">
        <v>1056.8344979999999</v>
      </c>
      <c r="L21" s="109">
        <v>836.08044999999993</v>
      </c>
      <c r="M21" s="109">
        <v>1067.5758519999999</v>
      </c>
      <c r="N21" s="110">
        <v>15333.478079927041</v>
      </c>
      <c r="O21" s="11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15.75">
      <c r="A22" s="112" t="s">
        <v>79</v>
      </c>
      <c r="B22" s="113">
        <f>SUM(B12:B21)</f>
        <v>2753.1275779999996</v>
      </c>
      <c r="C22" s="113">
        <f t="shared" ref="C22:N22" si="1">SUM(C12:C21)</f>
        <v>3156.5094359999998</v>
      </c>
      <c r="D22" s="113">
        <f t="shared" si="1"/>
        <v>2820.1418359999998</v>
      </c>
      <c r="E22" s="113">
        <f t="shared" si="1"/>
        <v>3397.8483139999998</v>
      </c>
      <c r="F22" s="113">
        <f t="shared" si="1"/>
        <v>3233.0288639999999</v>
      </c>
      <c r="G22" s="113">
        <f t="shared" si="1"/>
        <v>2451.0612920000003</v>
      </c>
      <c r="H22" s="113">
        <f t="shared" si="1"/>
        <v>3286.726795</v>
      </c>
      <c r="I22" s="113">
        <f t="shared" si="1"/>
        <v>2837.1369969999996</v>
      </c>
      <c r="J22" s="113">
        <f t="shared" si="1"/>
        <v>3297.6104029270409</v>
      </c>
      <c r="K22" s="113">
        <f t="shared" si="1"/>
        <v>2890.0990940000002</v>
      </c>
      <c r="L22" s="113">
        <f t="shared" si="1"/>
        <v>2450.7908550000002</v>
      </c>
      <c r="M22" s="113">
        <f t="shared" si="1"/>
        <v>2886.7534169999999</v>
      </c>
      <c r="N22" s="113">
        <f t="shared" si="1"/>
        <v>35460.834880927039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15.75">
      <c r="A23" s="114" t="s">
        <v>42</v>
      </c>
      <c r="B23" s="113">
        <f>+B22+B10</f>
        <v>20880.094311847002</v>
      </c>
      <c r="C23" s="113">
        <f t="shared" ref="C23:N23" si="2">+C22+C10</f>
        <v>21059.603904451</v>
      </c>
      <c r="D23" s="113">
        <f t="shared" si="2"/>
        <v>20486.187887864002</v>
      </c>
      <c r="E23" s="113">
        <f t="shared" si="2"/>
        <v>20718.048792747999</v>
      </c>
      <c r="F23" s="113">
        <f t="shared" si="2"/>
        <v>21345.932074864002</v>
      </c>
      <c r="G23" s="113">
        <f t="shared" si="2"/>
        <v>20094.645214275995</v>
      </c>
      <c r="H23" s="113">
        <f t="shared" si="2"/>
        <v>22315.881230218998</v>
      </c>
      <c r="I23" s="113">
        <f t="shared" si="2"/>
        <v>22028.167624898</v>
      </c>
      <c r="J23" s="113">
        <f t="shared" si="2"/>
        <v>22636.740651907043</v>
      </c>
      <c r="K23" s="113">
        <f t="shared" si="2"/>
        <v>22955.679899832208</v>
      </c>
      <c r="L23" s="113">
        <f t="shared" si="2"/>
        <v>20081.569369256002</v>
      </c>
      <c r="M23" s="113">
        <f t="shared" si="2"/>
        <v>21291.075949596001</v>
      </c>
      <c r="N23" s="113">
        <f t="shared" si="2"/>
        <v>255893.62691175821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18.75">
      <c r="A24" s="115" t="s">
        <v>93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15">
      <c r="A25" s="116" t="s">
        <v>31</v>
      </c>
      <c r="B25" s="109">
        <v>29.011088999999998</v>
      </c>
      <c r="C25" s="109">
        <v>28.868303000000001</v>
      </c>
      <c r="D25" s="109">
        <v>27.238721000000002</v>
      </c>
      <c r="E25" s="109">
        <v>25.770741000000001</v>
      </c>
      <c r="F25" s="109">
        <v>26.035468999999999</v>
      </c>
      <c r="G25" s="109">
        <v>30.549620000000001</v>
      </c>
      <c r="H25" s="109">
        <v>29.916681000000001</v>
      </c>
      <c r="I25" s="109">
        <v>33.874296999999999</v>
      </c>
      <c r="J25" s="109">
        <v>31.80931</v>
      </c>
      <c r="K25" s="109">
        <v>35.357013000000002</v>
      </c>
      <c r="L25" s="109">
        <v>26.173698000000002</v>
      </c>
      <c r="M25" s="109">
        <v>34.686022000000001</v>
      </c>
      <c r="N25" s="110">
        <f>SUM(B25:M25)</f>
        <v>359.29096399999997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18">
      <c r="A26" s="117" t="s">
        <v>94</v>
      </c>
      <c r="B26" s="109">
        <v>1095.0642379999999</v>
      </c>
      <c r="C26" s="109">
        <v>1333.3631329999998</v>
      </c>
      <c r="D26" s="109">
        <v>1207.6387850000001</v>
      </c>
      <c r="E26" s="109">
        <v>1259.9614120000001</v>
      </c>
      <c r="F26" s="109">
        <v>1060.1061609999999</v>
      </c>
      <c r="G26" s="109">
        <v>1151.9895409999999</v>
      </c>
      <c r="H26" s="109">
        <v>995.68730699999992</v>
      </c>
      <c r="I26" s="109">
        <v>1136.7333180000001</v>
      </c>
      <c r="J26" s="109">
        <v>1166.6955829999999</v>
      </c>
      <c r="K26" s="109">
        <v>1195.3829659999999</v>
      </c>
      <c r="L26" s="109">
        <v>1062.832273</v>
      </c>
      <c r="M26" s="109">
        <v>1370.8569189999998</v>
      </c>
      <c r="N26" s="110">
        <f t="shared" ref="N26:N35" si="3">SUM(B26:M26)</f>
        <v>14036.311635999999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18">
      <c r="A27" s="116" t="s">
        <v>95</v>
      </c>
      <c r="B27" s="109">
        <v>748.75447800000006</v>
      </c>
      <c r="C27" s="109">
        <v>696.405666</v>
      </c>
      <c r="D27" s="109">
        <v>766.76045599999998</v>
      </c>
      <c r="E27" s="109">
        <v>916.77598499999999</v>
      </c>
      <c r="F27" s="109">
        <v>628.31850600000007</v>
      </c>
      <c r="G27" s="109">
        <v>641.839607</v>
      </c>
      <c r="H27" s="109">
        <v>851.42130099999997</v>
      </c>
      <c r="I27" s="109">
        <v>748.66173800000001</v>
      </c>
      <c r="J27" s="109">
        <v>657.51867300000004</v>
      </c>
      <c r="K27" s="109">
        <v>760.80634099999997</v>
      </c>
      <c r="L27" s="109">
        <v>824.34767399999987</v>
      </c>
      <c r="M27" s="109">
        <v>709.80746599999998</v>
      </c>
      <c r="N27" s="110">
        <f t="shared" si="3"/>
        <v>8951.417891000001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18">
      <c r="A28" s="116" t="s">
        <v>96</v>
      </c>
      <c r="B28" s="109">
        <v>562.40025700000001</v>
      </c>
      <c r="C28" s="109">
        <v>481.80839399999991</v>
      </c>
      <c r="D28" s="109">
        <v>569.93545800000004</v>
      </c>
      <c r="E28" s="109">
        <v>540.21710200000007</v>
      </c>
      <c r="F28" s="109">
        <v>572.88901599999997</v>
      </c>
      <c r="G28" s="109">
        <v>578.24366399999997</v>
      </c>
      <c r="H28" s="109">
        <v>647.14736400000004</v>
      </c>
      <c r="I28" s="109">
        <v>558.49571100000003</v>
      </c>
      <c r="J28" s="109">
        <v>685.42029100000002</v>
      </c>
      <c r="K28" s="109">
        <v>640.29076599999996</v>
      </c>
      <c r="L28" s="109">
        <v>621.16878599999995</v>
      </c>
      <c r="M28" s="109">
        <v>724.50069499999995</v>
      </c>
      <c r="N28" s="110">
        <f t="shared" si="3"/>
        <v>7182.5175040000004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15">
      <c r="A29" s="111" t="s">
        <v>35</v>
      </c>
      <c r="B29" s="109">
        <v>1.355985</v>
      </c>
      <c r="C29" s="109">
        <v>1.493776</v>
      </c>
      <c r="D29" s="109">
        <v>1.785015</v>
      </c>
      <c r="E29" s="109">
        <v>1.8656539999999999</v>
      </c>
      <c r="F29" s="109">
        <v>1.0365610000000001</v>
      </c>
      <c r="G29" s="109">
        <v>1.3716429999999999</v>
      </c>
      <c r="H29" s="109">
        <v>1.3865179999999999</v>
      </c>
      <c r="I29" s="109">
        <v>1.6002510000000001</v>
      </c>
      <c r="J29" s="109">
        <v>1.2510779999999999</v>
      </c>
      <c r="K29" s="109">
        <v>1.3638140000000001</v>
      </c>
      <c r="L29" s="109">
        <v>1.293353</v>
      </c>
      <c r="M29" s="109">
        <v>1.439756</v>
      </c>
      <c r="N29" s="110">
        <f>SUM(B29:M29)</f>
        <v>17.243404000000002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15">
      <c r="A30" s="109" t="s">
        <v>36</v>
      </c>
      <c r="B30" s="109">
        <v>2243.5672439999998</v>
      </c>
      <c r="C30" s="109">
        <v>1955.5840090000004</v>
      </c>
      <c r="D30" s="109">
        <v>2036.0102029999998</v>
      </c>
      <c r="E30" s="109">
        <v>2145.1396140000002</v>
      </c>
      <c r="F30" s="109">
        <v>2792.5627570000006</v>
      </c>
      <c r="G30" s="109">
        <v>3040.4806687069999</v>
      </c>
      <c r="H30" s="109">
        <v>2946.198795456</v>
      </c>
      <c r="I30" s="109">
        <v>2607.150250961</v>
      </c>
      <c r="J30" s="109">
        <v>2894.6589669109999</v>
      </c>
      <c r="K30" s="109">
        <v>2704.2554159960005</v>
      </c>
      <c r="L30" s="109">
        <v>2311.9949109999998</v>
      </c>
      <c r="M30" s="109">
        <v>2039.4569350000002</v>
      </c>
      <c r="N30" s="110">
        <f t="shared" si="3"/>
        <v>29717.059771031003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15">
      <c r="A31" s="109" t="s">
        <v>46</v>
      </c>
      <c r="B31" s="109">
        <v>0</v>
      </c>
      <c r="C31" s="109">
        <v>4.7247760000000003</v>
      </c>
      <c r="D31" s="109">
        <v>0</v>
      </c>
      <c r="E31" s="109">
        <v>4.4831830000000004</v>
      </c>
      <c r="F31" s="109">
        <v>0</v>
      </c>
      <c r="G31" s="109">
        <v>0</v>
      </c>
      <c r="H31" s="109">
        <v>4.490208</v>
      </c>
      <c r="I31" s="109">
        <v>4.4769920000000001</v>
      </c>
      <c r="J31" s="109">
        <v>0</v>
      </c>
      <c r="K31" s="109">
        <v>0</v>
      </c>
      <c r="L31" s="109">
        <v>0</v>
      </c>
      <c r="M31" s="109">
        <v>0</v>
      </c>
      <c r="N31" s="110">
        <f t="shared" si="3"/>
        <v>18.175159000000001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15">
      <c r="A32" s="109" t="s">
        <v>47</v>
      </c>
      <c r="B32" s="109">
        <v>0.49752999999999997</v>
      </c>
      <c r="C32" s="109">
        <v>0.20691000000000001</v>
      </c>
      <c r="D32" s="109">
        <v>0.67083000000000004</v>
      </c>
      <c r="E32" s="109">
        <v>2.9883490000000004</v>
      </c>
      <c r="F32" s="109">
        <v>3.5518140000000002</v>
      </c>
      <c r="G32" s="109">
        <v>0.63331000000000004</v>
      </c>
      <c r="H32" s="109">
        <v>0.55447999999999986</v>
      </c>
      <c r="I32" s="109">
        <v>0.74740099999999998</v>
      </c>
      <c r="J32" s="109">
        <v>0.73333999999999988</v>
      </c>
      <c r="K32" s="109">
        <v>0.72457790000000011</v>
      </c>
      <c r="L32" s="109">
        <v>0.81735899999999995</v>
      </c>
      <c r="M32" s="109">
        <v>1.144414</v>
      </c>
      <c r="N32" s="110">
        <f t="shared" si="3"/>
        <v>13.270314899999999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15">
      <c r="A33" s="109" t="s">
        <v>38</v>
      </c>
      <c r="B33" s="109">
        <v>111.70537799999998</v>
      </c>
      <c r="C33" s="109">
        <v>130.451401</v>
      </c>
      <c r="D33" s="109">
        <v>78.612971999999999</v>
      </c>
      <c r="E33" s="109">
        <v>380.52889199999993</v>
      </c>
      <c r="F33" s="109">
        <v>321.35681899999997</v>
      </c>
      <c r="G33" s="109">
        <v>418.14711599999998</v>
      </c>
      <c r="H33" s="109">
        <v>272.22009600000001</v>
      </c>
      <c r="I33" s="109">
        <v>227.75761</v>
      </c>
      <c r="J33" s="109">
        <v>84.764268999999999</v>
      </c>
      <c r="K33" s="109">
        <v>192.19779</v>
      </c>
      <c r="L33" s="109">
        <v>144.85297299999999</v>
      </c>
      <c r="M33" s="109">
        <v>162.46938399999999</v>
      </c>
      <c r="N33" s="110">
        <f t="shared" si="3"/>
        <v>2525.0646999999999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15">
      <c r="A34" s="109" t="s">
        <v>39</v>
      </c>
      <c r="B34" s="109">
        <v>0</v>
      </c>
      <c r="C34" s="109">
        <v>2.0390000000000001</v>
      </c>
      <c r="D34" s="109">
        <v>2.0386800000000003</v>
      </c>
      <c r="E34" s="109">
        <v>4.9807090000000001</v>
      </c>
      <c r="F34" s="109">
        <v>25.243773999999998</v>
      </c>
      <c r="G34" s="109">
        <v>6.4382920000000006</v>
      </c>
      <c r="H34" s="109">
        <v>11.973153</v>
      </c>
      <c r="I34" s="109">
        <v>2.2004800000000002</v>
      </c>
      <c r="J34" s="109">
        <v>2.4936599999999998</v>
      </c>
      <c r="K34" s="109">
        <v>2.3854199999999999</v>
      </c>
      <c r="L34" s="109">
        <v>0</v>
      </c>
      <c r="M34" s="109">
        <v>4.0773600000000005</v>
      </c>
      <c r="N34" s="110">
        <f t="shared" si="3"/>
        <v>63.870527999999993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18">
      <c r="A35" s="109" t="s">
        <v>97</v>
      </c>
      <c r="B35" s="109">
        <v>380.644017206</v>
      </c>
      <c r="C35" s="109">
        <v>303.44605738399997</v>
      </c>
      <c r="D35" s="109">
        <v>288.14318933999999</v>
      </c>
      <c r="E35" s="109">
        <v>255.16949143999997</v>
      </c>
      <c r="F35" s="109">
        <v>441.26482899999996</v>
      </c>
      <c r="G35" s="109">
        <v>393.07852823100001</v>
      </c>
      <c r="H35" s="109">
        <v>228.47867329600001</v>
      </c>
      <c r="I35" s="109">
        <v>293.31133396000001</v>
      </c>
      <c r="J35" s="109">
        <v>377.80699591399997</v>
      </c>
      <c r="K35" s="109">
        <v>472.78161522900007</v>
      </c>
      <c r="L35" s="109">
        <v>252.66448477300003</v>
      </c>
      <c r="M35" s="109">
        <v>261.71832454599996</v>
      </c>
      <c r="N35" s="110">
        <f t="shared" si="3"/>
        <v>3948.5075403189999</v>
      </c>
      <c r="O35" s="11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15.75">
      <c r="A36" s="118" t="s">
        <v>85</v>
      </c>
      <c r="B36" s="113">
        <f>SUM(B25:B35)</f>
        <v>5173.000216206</v>
      </c>
      <c r="C36" s="113">
        <f t="shared" ref="C36:N36" si="4">SUM(C25:C35)</f>
        <v>4938.3914253839994</v>
      </c>
      <c r="D36" s="113">
        <f t="shared" si="4"/>
        <v>4978.8343093399999</v>
      </c>
      <c r="E36" s="113">
        <f t="shared" si="4"/>
        <v>5537.8811324400012</v>
      </c>
      <c r="F36" s="113">
        <f t="shared" si="4"/>
        <v>5872.3657059999996</v>
      </c>
      <c r="G36" s="113">
        <f t="shared" si="4"/>
        <v>6262.7719899379999</v>
      </c>
      <c r="H36" s="113">
        <f t="shared" si="4"/>
        <v>5989.4745767519998</v>
      </c>
      <c r="I36" s="113">
        <f t="shared" si="4"/>
        <v>5615.009382921</v>
      </c>
      <c r="J36" s="113">
        <f t="shared" si="4"/>
        <v>5903.1521668249998</v>
      </c>
      <c r="K36" s="113">
        <f t="shared" si="4"/>
        <v>6005.5457191249998</v>
      </c>
      <c r="L36" s="113">
        <f t="shared" si="4"/>
        <v>5246.1455117730002</v>
      </c>
      <c r="M36" s="113">
        <f t="shared" si="4"/>
        <v>5310.1572755460011</v>
      </c>
      <c r="N36" s="113">
        <f t="shared" si="4"/>
        <v>66832.729412250002</v>
      </c>
      <c r="O36" s="6"/>
      <c r="P36" s="119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15.75">
      <c r="A37" s="114" t="s">
        <v>50</v>
      </c>
      <c r="B37" s="113">
        <f>+B23-B36</f>
        <v>15707.094095641001</v>
      </c>
      <c r="C37" s="113">
        <f t="shared" ref="C37:N37" si="5">+C23-C36</f>
        <v>16121.212479067</v>
      </c>
      <c r="D37" s="113">
        <f t="shared" si="5"/>
        <v>15507.353578524002</v>
      </c>
      <c r="E37" s="113">
        <f t="shared" si="5"/>
        <v>15180.167660307998</v>
      </c>
      <c r="F37" s="113">
        <f t="shared" si="5"/>
        <v>15473.566368864002</v>
      </c>
      <c r="G37" s="113">
        <f t="shared" si="5"/>
        <v>13831.873224337996</v>
      </c>
      <c r="H37" s="113">
        <f t="shared" si="5"/>
        <v>16326.406653466998</v>
      </c>
      <c r="I37" s="113">
        <f t="shared" si="5"/>
        <v>16413.158241976998</v>
      </c>
      <c r="J37" s="113">
        <f t="shared" si="5"/>
        <v>16733.588485082044</v>
      </c>
      <c r="K37" s="113">
        <f t="shared" si="5"/>
        <v>16950.134180707209</v>
      </c>
      <c r="L37" s="113">
        <f t="shared" si="5"/>
        <v>14835.423857483001</v>
      </c>
      <c r="M37" s="113">
        <f t="shared" si="5"/>
        <v>15980.918674050001</v>
      </c>
      <c r="N37" s="113">
        <f t="shared" si="5"/>
        <v>189060.89749950822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12.75" customHeight="1">
      <c r="A38" s="171" t="s">
        <v>52</v>
      </c>
      <c r="B38" s="172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1"/>
    </row>
    <row r="39" spans="1:256" ht="13.5">
      <c r="A39" s="163" t="s">
        <v>53</v>
      </c>
      <c r="B39" s="147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</row>
    <row r="40" spans="1:256">
      <c r="A40" s="164" t="s">
        <v>54</v>
      </c>
      <c r="B40" s="147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</row>
    <row r="41" spans="1:256">
      <c r="A41" s="164" t="s">
        <v>55</v>
      </c>
      <c r="B41" s="147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4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</row>
    <row r="42" spans="1:256" ht="15">
      <c r="A42" s="164" t="s">
        <v>56</v>
      </c>
      <c r="B42" s="149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</row>
    <row r="43" spans="1:256" ht="15">
      <c r="A43" s="164" t="s">
        <v>57</v>
      </c>
      <c r="B43" s="14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6"/>
      <c r="AM43" s="6"/>
      <c r="AN43" s="6"/>
    </row>
    <row r="44" spans="1:256" ht="15">
      <c r="A44" s="164" t="s">
        <v>58</v>
      </c>
      <c r="B44" s="14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</row>
    <row r="45" spans="1:256" ht="15">
      <c r="A45" s="164" t="s">
        <v>59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</row>
    <row r="46" spans="1:256">
      <c r="A46" s="164" t="s">
        <v>60</v>
      </c>
      <c r="B46" s="147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</row>
    <row r="48" spans="1:256">
      <c r="B48" s="119"/>
      <c r="C48" s="119"/>
      <c r="D48" s="119"/>
      <c r="E48" s="119"/>
      <c r="F48" s="119"/>
      <c r="G48" s="119"/>
    </row>
  </sheetData>
  <mergeCells count="3">
    <mergeCell ref="A6:N6"/>
    <mergeCell ref="A7:N7"/>
    <mergeCell ref="A38:B3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IV46"/>
  <sheetViews>
    <sheetView topLeftCell="A19" zoomScale="70" zoomScaleNormal="70" workbookViewId="0">
      <selection activeCell="A38" sqref="A38:B46"/>
    </sheetView>
  </sheetViews>
  <sheetFormatPr defaultColWidth="28" defaultRowHeight="12.75"/>
  <cols>
    <col min="1" max="1" width="32.42578125" style="98" customWidth="1"/>
    <col min="2" max="14" width="17.5703125" style="21" customWidth="1"/>
    <col min="15" max="15" width="11.42578125" style="82" customWidth="1"/>
    <col min="16" max="16" width="12.42578125" style="82" bestFit="1" customWidth="1"/>
    <col min="17" max="17" width="12" style="82" bestFit="1" customWidth="1"/>
    <col min="18" max="18" width="13" style="82" bestFit="1" customWidth="1"/>
    <col min="19" max="255" width="11.42578125" style="82" customWidth="1"/>
    <col min="256" max="16384" width="28" style="82"/>
  </cols>
  <sheetData>
    <row r="1" spans="1:256">
      <c r="A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</row>
    <row r="2" spans="1:256">
      <c r="A2" s="7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20.25">
      <c r="A3" s="7"/>
      <c r="E3" s="28" t="s">
        <v>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ht="18.75">
      <c r="A4" s="7"/>
      <c r="E4" s="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</row>
    <row r="5" spans="1:256" ht="18.75">
      <c r="A5" s="99" t="s">
        <v>98</v>
      </c>
      <c r="B5" s="8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</row>
    <row r="6" spans="1:256" ht="15">
      <c r="A6" s="179" t="s">
        <v>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</row>
    <row r="7" spans="1:256" ht="18.75">
      <c r="A7" s="180" t="s">
        <v>3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</row>
    <row r="8" spans="1:256" s="84" customFormat="1" ht="18.75">
      <c r="A8" s="74" t="s">
        <v>4</v>
      </c>
      <c r="B8" s="75" t="s">
        <v>62</v>
      </c>
      <c r="C8" s="75" t="s">
        <v>63</v>
      </c>
      <c r="D8" s="75" t="s">
        <v>64</v>
      </c>
      <c r="E8" s="75" t="s">
        <v>65</v>
      </c>
      <c r="F8" s="75" t="s">
        <v>66</v>
      </c>
      <c r="G8" s="75" t="s">
        <v>67</v>
      </c>
      <c r="H8" s="75" t="s">
        <v>68</v>
      </c>
      <c r="I8" s="75" t="s">
        <v>69</v>
      </c>
      <c r="J8" s="75" t="s">
        <v>70</v>
      </c>
      <c r="K8" s="75" t="s">
        <v>71</v>
      </c>
      <c r="L8" s="75" t="s">
        <v>72</v>
      </c>
      <c r="M8" s="75" t="s">
        <v>73</v>
      </c>
      <c r="N8" s="75" t="s">
        <v>74</v>
      </c>
    </row>
    <row r="9" spans="1:256" s="85" customFormat="1" ht="15.75">
      <c r="A9" s="47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6" s="85" customFormat="1" ht="15.75">
      <c r="A10" s="49" t="s">
        <v>75</v>
      </c>
      <c r="B10" s="27">
        <v>17960.120729844999</v>
      </c>
      <c r="C10" s="27">
        <v>17526.954441623999</v>
      </c>
      <c r="D10" s="27">
        <v>17630.336855771799</v>
      </c>
      <c r="E10" s="27">
        <v>17214.367237844002</v>
      </c>
      <c r="F10" s="27">
        <v>18810.793568995003</v>
      </c>
      <c r="G10" s="27">
        <v>17762.152652164001</v>
      </c>
      <c r="H10" s="27">
        <v>18152.526291763999</v>
      </c>
      <c r="I10" s="27">
        <v>18755.742902591002</v>
      </c>
      <c r="J10" s="27">
        <v>18005.839126428</v>
      </c>
      <c r="K10" s="27">
        <v>17445.886365052</v>
      </c>
      <c r="L10" s="27">
        <v>16454.669540720999</v>
      </c>
      <c r="M10" s="27">
        <v>18212.439817434999</v>
      </c>
      <c r="N10" s="36">
        <f>SUM(B10:M10)</f>
        <v>213931.8295302348</v>
      </c>
    </row>
    <row r="11" spans="1:256" ht="15.75">
      <c r="A11" s="49" t="s">
        <v>76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36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</row>
    <row r="12" spans="1:256" ht="15">
      <c r="A12" s="27" t="s">
        <v>31</v>
      </c>
      <c r="B12" s="27">
        <v>809.1305779999999</v>
      </c>
      <c r="C12" s="27">
        <v>856.51719300000002</v>
      </c>
      <c r="D12" s="27">
        <v>795.9186820000001</v>
      </c>
      <c r="E12" s="27">
        <v>810.59682599999985</v>
      </c>
      <c r="F12" s="27">
        <v>746.07171900000014</v>
      </c>
      <c r="G12" s="27">
        <v>798.233789</v>
      </c>
      <c r="H12" s="27">
        <v>1004.6213400000001</v>
      </c>
      <c r="I12" s="27">
        <v>1020.9572879999999</v>
      </c>
      <c r="J12" s="27">
        <v>1118.558182</v>
      </c>
      <c r="K12" s="27">
        <v>901.32485699999995</v>
      </c>
      <c r="L12" s="27">
        <v>1000.1726640000001</v>
      </c>
      <c r="M12" s="27">
        <v>1235.1916339999996</v>
      </c>
      <c r="N12" s="36">
        <f t="shared" ref="N12:N20" si="0">SUM(B12:M12)</f>
        <v>11097.294751999998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</row>
    <row r="13" spans="1:256" ht="15">
      <c r="A13" s="26" t="s">
        <v>32</v>
      </c>
      <c r="B13" s="27">
        <v>73.629994999999994</v>
      </c>
      <c r="C13" s="27">
        <v>156.70510199999998</v>
      </c>
      <c r="D13" s="27">
        <v>38.265763999999997</v>
      </c>
      <c r="E13" s="27">
        <v>0</v>
      </c>
      <c r="F13" s="27">
        <v>90.094429999999988</v>
      </c>
      <c r="G13" s="27">
        <v>84.279339000000007</v>
      </c>
      <c r="H13" s="27">
        <v>0</v>
      </c>
      <c r="I13" s="27">
        <v>33.272137999999998</v>
      </c>
      <c r="J13" s="27">
        <v>0</v>
      </c>
      <c r="K13" s="27">
        <v>0</v>
      </c>
      <c r="L13" s="27">
        <v>0</v>
      </c>
      <c r="M13" s="27">
        <v>0</v>
      </c>
      <c r="N13" s="36">
        <f t="shared" si="0"/>
        <v>476.24676799999992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</row>
    <row r="14" spans="1:256" ht="15">
      <c r="A14" s="27" t="s">
        <v>33</v>
      </c>
      <c r="B14" s="27">
        <v>326.22990199999998</v>
      </c>
      <c r="C14" s="27">
        <v>219.49513999999999</v>
      </c>
      <c r="D14" s="27">
        <v>238.02817199999998</v>
      </c>
      <c r="E14" s="27">
        <v>268.50046600000002</v>
      </c>
      <c r="F14" s="27">
        <v>248.80520100000001</v>
      </c>
      <c r="G14" s="27">
        <v>238.02308600000001</v>
      </c>
      <c r="H14" s="27">
        <v>215.46509399999999</v>
      </c>
      <c r="I14" s="27">
        <v>251.767</v>
      </c>
      <c r="J14" s="27">
        <v>236.72496699999999</v>
      </c>
      <c r="K14" s="27">
        <v>90.542000000000002</v>
      </c>
      <c r="L14" s="27">
        <v>208.61561900000001</v>
      </c>
      <c r="M14" s="27">
        <v>234.62526299999999</v>
      </c>
      <c r="N14" s="36">
        <f t="shared" si="0"/>
        <v>2776.8219099999997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</row>
    <row r="15" spans="1:256" ht="15">
      <c r="A15" s="27" t="s">
        <v>34</v>
      </c>
      <c r="B15" s="27">
        <v>22.689</v>
      </c>
      <c r="C15" s="27">
        <v>28.018000000000001</v>
      </c>
      <c r="D15" s="27">
        <v>33.049999999999997</v>
      </c>
      <c r="E15" s="27">
        <v>26.504000000000001</v>
      </c>
      <c r="F15" s="27">
        <v>25.462</v>
      </c>
      <c r="G15" s="27">
        <v>43.350999999999999</v>
      </c>
      <c r="H15" s="27">
        <v>7.4009999999999998</v>
      </c>
      <c r="I15" s="27">
        <v>34.197000000000003</v>
      </c>
      <c r="J15" s="27">
        <v>49.774000000000001</v>
      </c>
      <c r="K15" s="27">
        <v>28.545000000000002</v>
      </c>
      <c r="L15" s="27">
        <v>31.567</v>
      </c>
      <c r="M15" s="27">
        <v>6.9820000000000002</v>
      </c>
      <c r="N15" s="36">
        <f t="shared" si="0"/>
        <v>337.54000000000008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</row>
    <row r="16" spans="1:256" ht="15">
      <c r="A16" s="26" t="s">
        <v>35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>SUM(B16:M16)</f>
        <v>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pans="1:256" ht="15">
      <c r="A17" s="27" t="s">
        <v>36</v>
      </c>
      <c r="B17" s="27">
        <v>503.31024600000006</v>
      </c>
      <c r="C17" s="27">
        <v>222.48258899999999</v>
      </c>
      <c r="D17" s="27">
        <v>2.9940000000000002</v>
      </c>
      <c r="E17" s="27">
        <v>0.98799999999999999</v>
      </c>
      <c r="F17" s="27">
        <v>0.48099999999999998</v>
      </c>
      <c r="G17" s="27">
        <v>0.13600000000000001</v>
      </c>
      <c r="H17" s="27">
        <v>5.431</v>
      </c>
      <c r="I17" s="27">
        <v>2.5819999999999999</v>
      </c>
      <c r="J17" s="27">
        <v>101.02954600000001</v>
      </c>
      <c r="K17" s="27">
        <v>163.397593</v>
      </c>
      <c r="L17" s="27">
        <v>5.008</v>
      </c>
      <c r="M17" s="27">
        <v>0.3</v>
      </c>
      <c r="N17" s="36">
        <f t="shared" si="0"/>
        <v>1008.1399740000002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</row>
    <row r="18" spans="1:256" ht="15">
      <c r="A18" s="27" t="s">
        <v>37</v>
      </c>
      <c r="B18" s="27">
        <v>188.852</v>
      </c>
      <c r="C18" s="27">
        <v>178.30600000000001</v>
      </c>
      <c r="D18" s="27">
        <v>222.09899999999999</v>
      </c>
      <c r="E18" s="27">
        <v>229.255</v>
      </c>
      <c r="F18" s="27">
        <v>153.642</v>
      </c>
      <c r="G18" s="27">
        <v>134.148</v>
      </c>
      <c r="H18" s="27">
        <v>179.5</v>
      </c>
      <c r="I18" s="27">
        <v>184.33099999999999</v>
      </c>
      <c r="J18" s="27">
        <v>176.65199999999999</v>
      </c>
      <c r="K18" s="27">
        <v>174.94399999999999</v>
      </c>
      <c r="L18" s="27">
        <v>169.34299999999999</v>
      </c>
      <c r="M18" s="27">
        <v>139.81700000000001</v>
      </c>
      <c r="N18" s="36">
        <f>SUM(B18:M18)</f>
        <v>2130.8890000000001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pans="1:256" ht="15">
      <c r="A19" s="27" t="s">
        <v>38</v>
      </c>
      <c r="B19" s="27">
        <v>80.441000000000003</v>
      </c>
      <c r="C19" s="27">
        <v>95.833329000000006</v>
      </c>
      <c r="D19" s="27">
        <v>89.007709000000006</v>
      </c>
      <c r="E19" s="27">
        <v>78.988</v>
      </c>
      <c r="F19" s="27">
        <v>26.588999999999999</v>
      </c>
      <c r="G19" s="27">
        <v>135.24781999999999</v>
      </c>
      <c r="H19" s="27">
        <v>78.873000000000005</v>
      </c>
      <c r="I19" s="27">
        <v>70.242564000000002</v>
      </c>
      <c r="J19" s="27">
        <v>83.631</v>
      </c>
      <c r="K19" s="27">
        <v>43.482486999999999</v>
      </c>
      <c r="L19" s="27">
        <v>57.65</v>
      </c>
      <c r="M19" s="27">
        <v>84.659019000000001</v>
      </c>
      <c r="N19" s="36">
        <f>SUM(B19:M19)</f>
        <v>924.64492799999994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</row>
    <row r="20" spans="1:256" ht="15">
      <c r="A20" s="27" t="s">
        <v>39</v>
      </c>
      <c r="B20" s="27">
        <v>119.78848699999996</v>
      </c>
      <c r="C20" s="27">
        <v>144.78029699999999</v>
      </c>
      <c r="D20" s="27">
        <v>78.689756000000003</v>
      </c>
      <c r="E20" s="27">
        <v>23.642951</v>
      </c>
      <c r="F20" s="27">
        <v>26.167301999999999</v>
      </c>
      <c r="G20" s="27">
        <v>25.276310000000002</v>
      </c>
      <c r="H20" s="27">
        <v>86.943002000000007</v>
      </c>
      <c r="I20" s="27">
        <v>69.696891999999991</v>
      </c>
      <c r="J20" s="27">
        <v>89.256191999999984</v>
      </c>
      <c r="K20" s="27">
        <v>86.461617999999987</v>
      </c>
      <c r="L20" s="27">
        <v>96.914867999999998</v>
      </c>
      <c r="M20" s="27">
        <v>103.136368</v>
      </c>
      <c r="N20" s="36">
        <f t="shared" si="0"/>
        <v>950.75404299999991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</row>
    <row r="21" spans="1:256" ht="15">
      <c r="A21" s="27" t="s">
        <v>92</v>
      </c>
      <c r="B21" s="27">
        <v>1161.7243530000001</v>
      </c>
      <c r="C21" s="27">
        <v>1269.6006049999999</v>
      </c>
      <c r="D21" s="27">
        <v>1755.5612349999999</v>
      </c>
      <c r="E21" s="27">
        <v>1542.4869350000004</v>
      </c>
      <c r="F21" s="27">
        <v>2249.5754919999995</v>
      </c>
      <c r="G21" s="27">
        <v>1517.116264</v>
      </c>
      <c r="H21" s="27">
        <v>1411.624413</v>
      </c>
      <c r="I21" s="27">
        <v>1095.474477</v>
      </c>
      <c r="J21" s="27">
        <v>955.657735</v>
      </c>
      <c r="K21" s="27">
        <v>1193.352476</v>
      </c>
      <c r="L21" s="27">
        <v>1020.7915670000001</v>
      </c>
      <c r="M21" s="27">
        <v>1411.9290209999999</v>
      </c>
      <c r="N21" s="36">
        <f>SUM(B21:M21)</f>
        <v>16584.894573000001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</row>
    <row r="22" spans="1:256" ht="15.75">
      <c r="A22" s="86" t="s">
        <v>79</v>
      </c>
      <c r="B22" s="53">
        <f>SUM(B12:B21)</f>
        <v>3285.7955609999999</v>
      </c>
      <c r="C22" s="53">
        <f t="shared" ref="C22:N22" si="1">SUM(C12:C21)</f>
        <v>3171.7382550000002</v>
      </c>
      <c r="D22" s="53">
        <f t="shared" si="1"/>
        <v>3253.6143179999999</v>
      </c>
      <c r="E22" s="53">
        <f t="shared" si="1"/>
        <v>2980.9621780000002</v>
      </c>
      <c r="F22" s="53">
        <f t="shared" si="1"/>
        <v>3566.8881439999996</v>
      </c>
      <c r="G22" s="53">
        <f t="shared" si="1"/>
        <v>2975.811608</v>
      </c>
      <c r="H22" s="53">
        <f t="shared" si="1"/>
        <v>2989.8588490000002</v>
      </c>
      <c r="I22" s="53">
        <f t="shared" si="1"/>
        <v>2762.5203589999996</v>
      </c>
      <c r="J22" s="53">
        <f t="shared" si="1"/>
        <v>2811.2836219999999</v>
      </c>
      <c r="K22" s="53">
        <f t="shared" si="1"/>
        <v>2682.0500309999998</v>
      </c>
      <c r="L22" s="53">
        <f t="shared" si="1"/>
        <v>2590.0627180000006</v>
      </c>
      <c r="M22" s="53">
        <f t="shared" si="1"/>
        <v>3216.640304999999</v>
      </c>
      <c r="N22" s="53">
        <f t="shared" si="1"/>
        <v>36287.225948000007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</row>
    <row r="23" spans="1:256" ht="15.75">
      <c r="A23" s="87" t="s">
        <v>42</v>
      </c>
      <c r="B23" s="53">
        <f>+B22+B10</f>
        <v>21245.916290844998</v>
      </c>
      <c r="C23" s="53">
        <f t="shared" ref="C23:N23" si="2">+C22+C10</f>
        <v>20698.692696623999</v>
      </c>
      <c r="D23" s="53">
        <f t="shared" si="2"/>
        <v>20883.951173771798</v>
      </c>
      <c r="E23" s="53">
        <f t="shared" si="2"/>
        <v>20195.329415844004</v>
      </c>
      <c r="F23" s="53">
        <f t="shared" si="2"/>
        <v>22377.681712995003</v>
      </c>
      <c r="G23" s="53">
        <f t="shared" si="2"/>
        <v>20737.964260164001</v>
      </c>
      <c r="H23" s="53">
        <f t="shared" si="2"/>
        <v>21142.385140764</v>
      </c>
      <c r="I23" s="53">
        <f t="shared" si="2"/>
        <v>21518.263261591001</v>
      </c>
      <c r="J23" s="53">
        <f t="shared" si="2"/>
        <v>20817.122748427999</v>
      </c>
      <c r="K23" s="53">
        <f t="shared" si="2"/>
        <v>20127.936396051999</v>
      </c>
      <c r="L23" s="53">
        <f t="shared" si="2"/>
        <v>19044.732258721</v>
      </c>
      <c r="M23" s="53">
        <f t="shared" si="2"/>
        <v>21429.080122435</v>
      </c>
      <c r="N23" s="53">
        <f t="shared" si="2"/>
        <v>250219.0554782348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</row>
    <row r="24" spans="1:256" ht="18.75">
      <c r="A24" s="88" t="s">
        <v>99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6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</row>
    <row r="25" spans="1:256" ht="15.75">
      <c r="A25" s="89" t="s">
        <v>31</v>
      </c>
      <c r="B25" s="27">
        <v>27.164940000000001</v>
      </c>
      <c r="C25" s="27">
        <v>28.862110000000001</v>
      </c>
      <c r="D25" s="27">
        <v>29.948181000000002</v>
      </c>
      <c r="E25" s="27">
        <v>24.919305000000001</v>
      </c>
      <c r="F25" s="27">
        <v>21.82</v>
      </c>
      <c r="G25" s="27">
        <v>21.259905</v>
      </c>
      <c r="H25" s="27">
        <v>24.738967000000002</v>
      </c>
      <c r="I25" s="27">
        <v>23.509287</v>
      </c>
      <c r="J25" s="27">
        <v>30.051911</v>
      </c>
      <c r="K25" s="27">
        <v>28.345509</v>
      </c>
      <c r="L25" s="27">
        <v>26.464133</v>
      </c>
      <c r="M25" s="27">
        <v>29.661678000000002</v>
      </c>
      <c r="N25" s="36">
        <f>SUM(B25:M25)</f>
        <v>316.745926</v>
      </c>
      <c r="O25" s="128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</row>
    <row r="26" spans="1:256" ht="18">
      <c r="A26" s="90" t="s">
        <v>100</v>
      </c>
      <c r="B26" s="27">
        <v>1368.2289589999998</v>
      </c>
      <c r="C26" s="27">
        <v>1560.5225009999999</v>
      </c>
      <c r="D26" s="27">
        <v>1490.7039609999999</v>
      </c>
      <c r="E26" s="27">
        <v>1364.684033</v>
      </c>
      <c r="F26" s="27">
        <v>1160.1051460000001</v>
      </c>
      <c r="G26" s="27">
        <v>1242.1681120000003</v>
      </c>
      <c r="H26" s="27">
        <v>1258.013543</v>
      </c>
      <c r="I26" s="27">
        <v>1102.3869929999998</v>
      </c>
      <c r="J26" s="27">
        <v>1014.4446539999999</v>
      </c>
      <c r="K26" s="27">
        <v>1035.1084309999999</v>
      </c>
      <c r="L26" s="27">
        <v>1203.6049309999999</v>
      </c>
      <c r="M26" s="27">
        <v>1616.5363990000001</v>
      </c>
      <c r="N26" s="36">
        <f t="shared" ref="N26:N35" si="3">SUM(B26:M26)</f>
        <v>15416.507663000002</v>
      </c>
      <c r="O26" s="128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  <row r="27" spans="1:256" ht="18">
      <c r="A27" s="89" t="s">
        <v>101</v>
      </c>
      <c r="B27" s="27">
        <v>494.02831700000002</v>
      </c>
      <c r="C27" s="27">
        <v>592.67345799999998</v>
      </c>
      <c r="D27" s="27">
        <v>602.21899800000006</v>
      </c>
      <c r="E27" s="27">
        <v>667.01283699999999</v>
      </c>
      <c r="F27" s="27">
        <v>924.67524099999991</v>
      </c>
      <c r="G27" s="27">
        <v>926.05394600000011</v>
      </c>
      <c r="H27" s="27">
        <v>745.29888900000003</v>
      </c>
      <c r="I27" s="27">
        <v>689.98664900000017</v>
      </c>
      <c r="J27" s="27">
        <v>833.78540499999997</v>
      </c>
      <c r="K27" s="27">
        <v>802.22166800000014</v>
      </c>
      <c r="L27" s="27">
        <v>530.27969699999994</v>
      </c>
      <c r="M27" s="27">
        <v>918.46052199999997</v>
      </c>
      <c r="N27" s="36">
        <f t="shared" si="3"/>
        <v>8726.6956269999991</v>
      </c>
      <c r="O27" s="128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</row>
    <row r="28" spans="1:256" ht="18">
      <c r="A28" s="89" t="s">
        <v>102</v>
      </c>
      <c r="B28" s="27">
        <v>674.19109800000001</v>
      </c>
      <c r="C28" s="27">
        <v>598.40577299999995</v>
      </c>
      <c r="D28" s="27">
        <v>642.74128800000005</v>
      </c>
      <c r="E28" s="27">
        <v>496.32658800000002</v>
      </c>
      <c r="F28" s="27">
        <v>667.850506</v>
      </c>
      <c r="G28" s="27">
        <v>534.69339500000001</v>
      </c>
      <c r="H28" s="27">
        <v>621.62386700000002</v>
      </c>
      <c r="I28" s="27">
        <v>561.95072400000004</v>
      </c>
      <c r="J28" s="27">
        <v>701.80773999999997</v>
      </c>
      <c r="K28" s="27">
        <v>537.05935299999999</v>
      </c>
      <c r="L28" s="27">
        <v>492.13372499999997</v>
      </c>
      <c r="M28" s="27">
        <v>741.81499899999994</v>
      </c>
      <c r="N28" s="36">
        <f t="shared" si="3"/>
        <v>7270.599056</v>
      </c>
      <c r="O28" s="128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</row>
    <row r="29" spans="1:256" ht="15.75">
      <c r="A29" s="26" t="s">
        <v>35</v>
      </c>
      <c r="B29" s="27">
        <v>1.6996789999999999</v>
      </c>
      <c r="C29" s="27">
        <v>1.3395539999999999</v>
      </c>
      <c r="D29" s="27">
        <v>1.2369840000000001</v>
      </c>
      <c r="E29" s="27">
        <v>1.1492990000000001</v>
      </c>
      <c r="F29" s="27">
        <v>1.0365610000000001</v>
      </c>
      <c r="G29" s="27">
        <v>1.379472</v>
      </c>
      <c r="H29" s="27">
        <v>1.3105770000000001</v>
      </c>
      <c r="I29" s="27">
        <v>1.0232520000000001</v>
      </c>
      <c r="J29" s="27">
        <v>1.37086</v>
      </c>
      <c r="K29" s="27">
        <v>1.3364130000000001</v>
      </c>
      <c r="L29" s="27">
        <v>1.1187659999999999</v>
      </c>
      <c r="M29" s="27">
        <v>1.3873009999999999</v>
      </c>
      <c r="N29" s="36">
        <f t="shared" si="3"/>
        <v>15.388718000000001</v>
      </c>
      <c r="O29" s="128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</row>
    <row r="30" spans="1:256" ht="15.75">
      <c r="A30" s="27" t="s">
        <v>36</v>
      </c>
      <c r="B30" s="27">
        <v>2061.2361060000003</v>
      </c>
      <c r="C30" s="27">
        <v>1436.927424</v>
      </c>
      <c r="D30" s="27">
        <v>2248.1304139999997</v>
      </c>
      <c r="E30" s="27">
        <v>2368.0768440000002</v>
      </c>
      <c r="F30" s="27">
        <v>2847.6307979999997</v>
      </c>
      <c r="G30" s="27">
        <v>2808.7348149999998</v>
      </c>
      <c r="H30" s="27">
        <v>2708.152157</v>
      </c>
      <c r="I30" s="27">
        <v>2416.8198469999998</v>
      </c>
      <c r="J30" s="27">
        <v>2199.5336370000005</v>
      </c>
      <c r="K30" s="27">
        <v>1824.4708459729998</v>
      </c>
      <c r="L30" s="27">
        <v>1750.9347879999989</v>
      </c>
      <c r="M30" s="27">
        <v>2631.4730350000009</v>
      </c>
      <c r="N30" s="36">
        <f t="shared" si="3"/>
        <v>27302.120710972995</v>
      </c>
      <c r="O30" s="128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</row>
    <row r="31" spans="1:256" ht="15.75">
      <c r="A31" s="27" t="s">
        <v>46</v>
      </c>
      <c r="B31" s="27">
        <v>0</v>
      </c>
      <c r="C31" s="27">
        <v>0</v>
      </c>
      <c r="D31" s="27">
        <v>0</v>
      </c>
      <c r="E31" s="27">
        <v>1.9E-2</v>
      </c>
      <c r="F31" s="27">
        <v>0</v>
      </c>
      <c r="G31" s="27">
        <v>0</v>
      </c>
      <c r="H31" s="27">
        <v>0</v>
      </c>
      <c r="I31" s="27">
        <v>19.97</v>
      </c>
      <c r="J31" s="27">
        <v>0</v>
      </c>
      <c r="K31" s="27">
        <v>39.519999999999996</v>
      </c>
      <c r="L31" s="27">
        <v>46.175923999999995</v>
      </c>
      <c r="M31" s="27">
        <v>44.900000000000006</v>
      </c>
      <c r="N31" s="36">
        <f t="shared" si="3"/>
        <v>150.584924</v>
      </c>
      <c r="O31" s="128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</row>
    <row r="32" spans="1:256" ht="15.75">
      <c r="A32" s="27" t="s">
        <v>47</v>
      </c>
      <c r="B32" s="27">
        <v>0.56082599999999994</v>
      </c>
      <c r="C32" s="27">
        <v>2.620889</v>
      </c>
      <c r="D32" s="27">
        <v>3.5170219999999999</v>
      </c>
      <c r="E32" s="27">
        <v>0.53139999999999998</v>
      </c>
      <c r="F32" s="27">
        <v>0.70981000000000005</v>
      </c>
      <c r="G32" s="27">
        <v>0.77442999999999995</v>
      </c>
      <c r="H32" s="27">
        <v>0.51006000000000007</v>
      </c>
      <c r="I32" s="27">
        <v>0.55401</v>
      </c>
      <c r="J32" s="27">
        <v>0.65190999999999999</v>
      </c>
      <c r="K32" s="27">
        <v>0.48418</v>
      </c>
      <c r="L32" s="27">
        <v>0.66154000000000002</v>
      </c>
      <c r="M32" s="27">
        <v>1.1330800000000001</v>
      </c>
      <c r="N32" s="36">
        <f t="shared" si="3"/>
        <v>12.709156999999998</v>
      </c>
      <c r="O32" s="128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</row>
    <row r="33" spans="1:256" ht="15.75">
      <c r="A33" s="27" t="s">
        <v>38</v>
      </c>
      <c r="B33" s="27">
        <v>88.199999999999989</v>
      </c>
      <c r="C33" s="27">
        <v>118.21299999999999</v>
      </c>
      <c r="D33" s="27">
        <v>181.65374199999997</v>
      </c>
      <c r="E33" s="27">
        <v>197.31599</v>
      </c>
      <c r="F33" s="27">
        <v>308.71973600000001</v>
      </c>
      <c r="G33" s="27">
        <v>227.09942699999999</v>
      </c>
      <c r="H33" s="27">
        <v>331.56129899999996</v>
      </c>
      <c r="I33" s="27">
        <v>327.00170500000002</v>
      </c>
      <c r="J33" s="27">
        <v>130.01573099999999</v>
      </c>
      <c r="K33" s="27">
        <v>94.244293999999996</v>
      </c>
      <c r="L33" s="27">
        <v>50.874506999999994</v>
      </c>
      <c r="M33" s="27">
        <v>192.60094799999999</v>
      </c>
      <c r="N33" s="36">
        <f t="shared" si="3"/>
        <v>2247.5003790000001</v>
      </c>
      <c r="O33" s="128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</row>
    <row r="34" spans="1:256" ht="15.75">
      <c r="A34" s="27" t="s">
        <v>39</v>
      </c>
      <c r="B34" s="27">
        <v>8.5696460000000005</v>
      </c>
      <c r="C34" s="27">
        <v>0</v>
      </c>
      <c r="D34" s="27">
        <v>5.6598439999999997</v>
      </c>
      <c r="E34" s="27">
        <v>3.540842</v>
      </c>
      <c r="F34" s="27">
        <v>6.0986010000000004</v>
      </c>
      <c r="G34" s="27">
        <v>3.9595729999999998</v>
      </c>
      <c r="H34" s="27">
        <v>5.9008200000000004</v>
      </c>
      <c r="I34" s="27">
        <v>0</v>
      </c>
      <c r="J34" s="27">
        <v>0</v>
      </c>
      <c r="K34" s="27">
        <v>2.0390000000000001</v>
      </c>
      <c r="L34" s="27">
        <v>0.45500000000000002</v>
      </c>
      <c r="M34" s="27">
        <v>1.5840000000000001</v>
      </c>
      <c r="N34" s="36">
        <f t="shared" si="3"/>
        <v>37.807326000000003</v>
      </c>
      <c r="O34" s="128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</row>
    <row r="35" spans="1:256" ht="18">
      <c r="A35" s="27" t="s">
        <v>103</v>
      </c>
      <c r="B35" s="27">
        <v>157.82901700000002</v>
      </c>
      <c r="C35" s="27">
        <v>256.00817000000001</v>
      </c>
      <c r="D35" s="27">
        <v>166.20652100000001</v>
      </c>
      <c r="E35" s="27">
        <v>241.671964</v>
      </c>
      <c r="F35" s="27">
        <v>172.43068200000005</v>
      </c>
      <c r="G35" s="27">
        <v>275.84843681799998</v>
      </c>
      <c r="H35" s="27">
        <v>458.44541400000003</v>
      </c>
      <c r="I35" s="27">
        <v>190.72112486499998</v>
      </c>
      <c r="J35" s="27">
        <v>413.10777173400004</v>
      </c>
      <c r="K35" s="27">
        <v>828.6883927639999</v>
      </c>
      <c r="L35" s="27">
        <v>453.08846324799993</v>
      </c>
      <c r="M35" s="27">
        <v>402.76404627900001</v>
      </c>
      <c r="N35" s="36">
        <f t="shared" si="3"/>
        <v>4016.8100037079998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</row>
    <row r="36" spans="1:256" ht="15.75">
      <c r="A36" s="91" t="s">
        <v>85</v>
      </c>
      <c r="B36" s="78">
        <f t="shared" ref="B36:N36" si="4">SUM(B25:B35)</f>
        <v>4881.7085879999995</v>
      </c>
      <c r="C36" s="78">
        <f t="shared" si="4"/>
        <v>4595.5728789999994</v>
      </c>
      <c r="D36" s="78">
        <f t="shared" si="4"/>
        <v>5372.016955000001</v>
      </c>
      <c r="E36" s="78">
        <f t="shared" si="4"/>
        <v>5365.2481020000014</v>
      </c>
      <c r="F36" s="78">
        <f t="shared" si="4"/>
        <v>6111.0770810000004</v>
      </c>
      <c r="G36" s="78">
        <f t="shared" si="4"/>
        <v>6041.9715118180011</v>
      </c>
      <c r="H36" s="78">
        <f t="shared" si="4"/>
        <v>6155.555593</v>
      </c>
      <c r="I36" s="78">
        <f t="shared" si="4"/>
        <v>5333.9235918649993</v>
      </c>
      <c r="J36" s="78">
        <f t="shared" si="4"/>
        <v>5324.769619734001</v>
      </c>
      <c r="K36" s="78">
        <f t="shared" si="4"/>
        <v>5193.5180867370009</v>
      </c>
      <c r="L36" s="78">
        <f t="shared" si="4"/>
        <v>4555.7914742479998</v>
      </c>
      <c r="M36" s="78">
        <f t="shared" si="4"/>
        <v>6582.316008279</v>
      </c>
      <c r="N36" s="78">
        <f t="shared" si="4"/>
        <v>65513.469490680989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</row>
    <row r="37" spans="1:256" ht="15.75">
      <c r="A37" s="87" t="s">
        <v>50</v>
      </c>
      <c r="B37" s="78">
        <f t="shared" ref="B37:N37" si="5">+B23-B36</f>
        <v>16364.207702844998</v>
      </c>
      <c r="C37" s="78">
        <f t="shared" si="5"/>
        <v>16103.119817624</v>
      </c>
      <c r="D37" s="78">
        <f t="shared" si="5"/>
        <v>15511.934218771798</v>
      </c>
      <c r="E37" s="78">
        <f t="shared" si="5"/>
        <v>14830.081313844003</v>
      </c>
      <c r="F37" s="78">
        <f t="shared" si="5"/>
        <v>16266.604631995004</v>
      </c>
      <c r="G37" s="78">
        <f t="shared" si="5"/>
        <v>14695.992748346</v>
      </c>
      <c r="H37" s="78">
        <f t="shared" si="5"/>
        <v>14986.829547763999</v>
      </c>
      <c r="I37" s="78">
        <f t="shared" si="5"/>
        <v>16184.339669726001</v>
      </c>
      <c r="J37" s="78">
        <f t="shared" si="5"/>
        <v>15492.353128693998</v>
      </c>
      <c r="K37" s="78">
        <f t="shared" si="5"/>
        <v>14934.418309314999</v>
      </c>
      <c r="L37" s="78">
        <f t="shared" si="5"/>
        <v>14488.940784473001</v>
      </c>
      <c r="M37" s="78">
        <f t="shared" si="5"/>
        <v>14846.764114156</v>
      </c>
      <c r="N37" s="78">
        <f t="shared" si="5"/>
        <v>184705.58598755382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</row>
    <row r="38" spans="1:256" ht="12.75" customHeight="1">
      <c r="A38" s="171" t="s">
        <v>52</v>
      </c>
      <c r="B38" s="17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3"/>
    </row>
    <row r="39" spans="1:256" ht="13.5">
      <c r="A39" s="163" t="s">
        <v>53</v>
      </c>
      <c r="B39" s="147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</row>
    <row r="40" spans="1:256">
      <c r="A40" s="164" t="s">
        <v>54</v>
      </c>
      <c r="B40" s="147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256">
      <c r="A41" s="164" t="s">
        <v>55</v>
      </c>
      <c r="B41" s="147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</row>
    <row r="42" spans="1:256" ht="15">
      <c r="A42" s="164" t="s">
        <v>56</v>
      </c>
      <c r="B42" s="149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</row>
    <row r="43" spans="1:256" ht="15">
      <c r="A43" s="164" t="s">
        <v>57</v>
      </c>
      <c r="B43" s="149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7"/>
      <c r="AM43" s="97"/>
      <c r="AN43" s="97"/>
    </row>
    <row r="44" spans="1:256" ht="15">
      <c r="A44" s="164" t="s">
        <v>58</v>
      </c>
      <c r="B44" s="149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5" spans="1:256" ht="15">
      <c r="A45" s="164" t="s">
        <v>59</v>
      </c>
      <c r="B45" s="149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</row>
    <row r="46" spans="1:256">
      <c r="A46" s="164" t="s">
        <v>60</v>
      </c>
      <c r="B46" s="147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</row>
  </sheetData>
  <mergeCells count="3">
    <mergeCell ref="A6:N6"/>
    <mergeCell ref="A7:N7"/>
    <mergeCell ref="A38:B38"/>
  </mergeCells>
  <pageMargins left="0.2" right="0.2" top="0.75" bottom="0.75" header="0.3" footer="0.3"/>
  <pageSetup scale="2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IQ47"/>
  <sheetViews>
    <sheetView topLeftCell="A22" zoomScale="70" zoomScaleNormal="70" workbookViewId="0">
      <selection activeCell="A39" sqref="A39:N47"/>
    </sheetView>
  </sheetViews>
  <sheetFormatPr defaultRowHeight="12.75"/>
  <cols>
    <col min="1" max="1" width="28" style="12" customWidth="1"/>
    <col min="2" max="14" width="14.7109375" style="6" customWidth="1"/>
    <col min="15" max="16384" width="9.140625" style="44"/>
  </cols>
  <sheetData>
    <row r="1" spans="1:251">
      <c r="A1" s="6"/>
    </row>
    <row r="2" spans="1:251">
      <c r="A2" s="7"/>
    </row>
    <row r="3" spans="1:251" ht="20.25">
      <c r="A3" s="7"/>
      <c r="E3" s="28" t="s"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</row>
    <row r="4" spans="1:251" ht="18.75">
      <c r="A4" s="7"/>
      <c r="E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</row>
    <row r="5" spans="1:251" ht="18.75">
      <c r="A5" s="45" t="s">
        <v>104</v>
      </c>
      <c r="B5" s="4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</row>
    <row r="6" spans="1:251" ht="18.75">
      <c r="A6" s="181" t="s">
        <v>2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</row>
    <row r="7" spans="1:251" ht="18.75">
      <c r="A7" s="180" t="s">
        <v>3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</row>
    <row r="8" spans="1:251" s="9" customFormat="1" ht="18.75">
      <c r="A8" s="31" t="s">
        <v>4</v>
      </c>
      <c r="B8" s="32" t="s">
        <v>62</v>
      </c>
      <c r="C8" s="32" t="s">
        <v>63</v>
      </c>
      <c r="D8" s="32" t="s">
        <v>64</v>
      </c>
      <c r="E8" s="32" t="s">
        <v>65</v>
      </c>
      <c r="F8" s="32" t="s">
        <v>66</v>
      </c>
      <c r="G8" s="32" t="s">
        <v>67</v>
      </c>
      <c r="H8" s="32" t="s">
        <v>68</v>
      </c>
      <c r="I8" s="32" t="s">
        <v>69</v>
      </c>
      <c r="J8" s="32" t="s">
        <v>70</v>
      </c>
      <c r="K8" s="32" t="s">
        <v>71</v>
      </c>
      <c r="L8" s="32" t="s">
        <v>72</v>
      </c>
      <c r="M8" s="32" t="s">
        <v>73</v>
      </c>
      <c r="N8" s="32" t="s">
        <v>74</v>
      </c>
    </row>
    <row r="9" spans="1:251" s="11" customFormat="1" ht="15.75">
      <c r="A9" s="47" t="s">
        <v>105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1" s="11" customFormat="1" ht="15.75">
      <c r="A10" s="48" t="s">
        <v>75</v>
      </c>
      <c r="B10" s="27">
        <v>15534.899996233711</v>
      </c>
      <c r="C10" s="27">
        <v>17454.446849777996</v>
      </c>
      <c r="D10" s="27">
        <v>15619.291756444725</v>
      </c>
      <c r="E10" s="27">
        <v>17732.263757517998</v>
      </c>
      <c r="F10" s="27">
        <v>17234.916896966002</v>
      </c>
      <c r="G10" s="27">
        <v>15786.617125586999</v>
      </c>
      <c r="H10" s="27">
        <v>15568.372223733</v>
      </c>
      <c r="I10" s="27">
        <v>16636.223471940997</v>
      </c>
      <c r="J10" s="27">
        <v>17726.037197172001</v>
      </c>
      <c r="K10" s="27">
        <v>18129.153822</v>
      </c>
      <c r="L10" s="27">
        <v>16882.435395989996</v>
      </c>
      <c r="M10" s="27">
        <v>18545.833237999999</v>
      </c>
      <c r="N10" s="36">
        <f>SUM(B10:M10)</f>
        <v>202850.49173136341</v>
      </c>
    </row>
    <row r="11" spans="1:251" ht="15.75">
      <c r="A11" s="49" t="s">
        <v>76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3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</row>
    <row r="12" spans="1:251" ht="15">
      <c r="A12" s="43" t="s">
        <v>31</v>
      </c>
      <c r="B12" s="27">
        <v>685.21972199999993</v>
      </c>
      <c r="C12" s="27">
        <v>809.49707000000001</v>
      </c>
      <c r="D12" s="27">
        <v>653.43701499999997</v>
      </c>
      <c r="E12" s="27">
        <v>695.79324700000006</v>
      </c>
      <c r="F12" s="27">
        <v>996.46294799999998</v>
      </c>
      <c r="G12" s="27">
        <v>663.33850099999995</v>
      </c>
      <c r="H12" s="27">
        <v>709.52751799999999</v>
      </c>
      <c r="I12" s="27">
        <v>724.33086400000013</v>
      </c>
      <c r="J12" s="27">
        <v>785.27651100000003</v>
      </c>
      <c r="K12" s="27">
        <v>803.20256500000005</v>
      </c>
      <c r="L12" s="27">
        <v>683.61064400000009</v>
      </c>
      <c r="M12" s="27">
        <v>749.50216900000009</v>
      </c>
      <c r="N12" s="36">
        <f t="shared" ref="N12:N20" si="0">SUM(B12:M12)</f>
        <v>8959.1987740000004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</row>
    <row r="13" spans="1:251" ht="15">
      <c r="A13" s="43" t="s">
        <v>32</v>
      </c>
      <c r="B13" s="27">
        <v>120.49066999999999</v>
      </c>
      <c r="C13" s="27">
        <v>153.548484</v>
      </c>
      <c r="D13" s="27">
        <v>169.878817</v>
      </c>
      <c r="E13" s="27">
        <v>132.972995</v>
      </c>
      <c r="F13" s="27">
        <v>37.651224999999997</v>
      </c>
      <c r="G13" s="27">
        <v>50.986891000000007</v>
      </c>
      <c r="H13" s="27">
        <v>143.35845</v>
      </c>
      <c r="I13" s="27">
        <v>32.927202000000008</v>
      </c>
      <c r="J13" s="27">
        <v>98.109155000000015</v>
      </c>
      <c r="K13" s="27">
        <v>52.815881000000005</v>
      </c>
      <c r="L13" s="27">
        <v>0</v>
      </c>
      <c r="M13" s="27">
        <v>19.701408000000001</v>
      </c>
      <c r="N13" s="36">
        <f t="shared" si="0"/>
        <v>1012.4411779999999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</row>
    <row r="14" spans="1:251" ht="15">
      <c r="A14" s="43" t="s">
        <v>33</v>
      </c>
      <c r="B14" s="27">
        <v>151.997466</v>
      </c>
      <c r="C14" s="27">
        <v>364.15427499999998</v>
      </c>
      <c r="D14" s="27">
        <v>347.08286600000002</v>
      </c>
      <c r="E14" s="27">
        <v>354.47802100000001</v>
      </c>
      <c r="F14" s="27">
        <v>296.43990100000002</v>
      </c>
      <c r="G14" s="27">
        <v>164.79324000000003</v>
      </c>
      <c r="H14" s="27">
        <v>242.299781</v>
      </c>
      <c r="I14" s="27">
        <v>121.98214999999999</v>
      </c>
      <c r="J14" s="27">
        <v>204.73599099999998</v>
      </c>
      <c r="K14" s="27">
        <v>230.178584</v>
      </c>
      <c r="L14" s="27">
        <v>204.55088900000001</v>
      </c>
      <c r="M14" s="27">
        <v>248.49172799999999</v>
      </c>
      <c r="N14" s="36">
        <f t="shared" si="0"/>
        <v>2931.1848920000002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</row>
    <row r="15" spans="1:251" ht="15">
      <c r="A15" s="43" t="s">
        <v>34</v>
      </c>
      <c r="B15" s="27">
        <v>19.140999999999998</v>
      </c>
      <c r="C15" s="27">
        <v>5.7560000000000002</v>
      </c>
      <c r="D15" s="27">
        <v>55.387</v>
      </c>
      <c r="E15" s="27">
        <v>25.37</v>
      </c>
      <c r="F15" s="27">
        <v>23.998000000000001</v>
      </c>
      <c r="G15" s="27">
        <v>20.343</v>
      </c>
      <c r="H15" s="27">
        <v>20.245999999999999</v>
      </c>
      <c r="I15" s="27">
        <v>27.135000000000002</v>
      </c>
      <c r="J15" s="27">
        <v>25.876999999999999</v>
      </c>
      <c r="K15" s="27">
        <v>5.9820000000000002</v>
      </c>
      <c r="L15" s="27">
        <v>20.332000000000001</v>
      </c>
      <c r="M15" s="27">
        <v>36.182000000000002</v>
      </c>
      <c r="N15" s="36">
        <f t="shared" si="0"/>
        <v>285.74899999999997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</row>
    <row r="16" spans="1:251" ht="15">
      <c r="A16" s="43" t="s">
        <v>35</v>
      </c>
      <c r="B16" s="27">
        <v>35.108016000000006</v>
      </c>
      <c r="C16" s="27">
        <v>0</v>
      </c>
      <c r="D16" s="27">
        <v>6.042249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36">
        <f>SUM(B16:M16)</f>
        <v>41.150265000000005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</row>
    <row r="17" spans="1:251" ht="15">
      <c r="A17" s="43" t="s">
        <v>36</v>
      </c>
      <c r="B17" s="27">
        <v>1.4710000000000001</v>
      </c>
      <c r="C17" s="27">
        <v>0.41799999999999998</v>
      </c>
      <c r="D17" s="27">
        <v>9.827</v>
      </c>
      <c r="E17" s="27">
        <v>1.85</v>
      </c>
      <c r="F17" s="27">
        <v>0.52100000000000002</v>
      </c>
      <c r="G17" s="27">
        <v>1.028</v>
      </c>
      <c r="H17" s="27">
        <v>6.5279999999999996</v>
      </c>
      <c r="I17" s="27">
        <v>9.9280000000000008</v>
      </c>
      <c r="J17" s="27">
        <v>10.416</v>
      </c>
      <c r="K17" s="27">
        <v>2.1930000000000001</v>
      </c>
      <c r="L17" s="27">
        <v>71.515000000000001</v>
      </c>
      <c r="M17" s="27">
        <v>61.696547000000002</v>
      </c>
      <c r="N17" s="36">
        <f t="shared" si="0"/>
        <v>177.391547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</row>
    <row r="18" spans="1:251" ht="15">
      <c r="A18" s="43" t="s">
        <v>37</v>
      </c>
      <c r="B18" s="27">
        <v>205.38358099999999</v>
      </c>
      <c r="C18" s="27">
        <v>162.481483</v>
      </c>
      <c r="D18" s="27">
        <v>194.91900000000001</v>
      </c>
      <c r="E18" s="27">
        <v>181.97300000000001</v>
      </c>
      <c r="F18" s="27">
        <v>172.68395599999999</v>
      </c>
      <c r="G18" s="27">
        <v>191.20218</v>
      </c>
      <c r="H18" s="27">
        <v>150.053066</v>
      </c>
      <c r="I18" s="27">
        <v>209.480039</v>
      </c>
      <c r="J18" s="27">
        <v>185.819953</v>
      </c>
      <c r="K18" s="27">
        <v>201.40474899999998</v>
      </c>
      <c r="L18" s="27">
        <v>198.785336</v>
      </c>
      <c r="M18" s="27">
        <v>210.18165399999998</v>
      </c>
      <c r="N18" s="36">
        <f>SUM(B18:M18)</f>
        <v>2264.3679969999998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</row>
    <row r="19" spans="1:251" ht="15">
      <c r="A19" s="43" t="s">
        <v>38</v>
      </c>
      <c r="B19" s="27">
        <v>35.856000000000002</v>
      </c>
      <c r="C19" s="27">
        <v>49.401048000000003</v>
      </c>
      <c r="D19" s="27">
        <v>272.74340710000001</v>
      </c>
      <c r="E19" s="27">
        <v>48.246949999999998</v>
      </c>
      <c r="F19" s="27">
        <v>50.321217000000004</v>
      </c>
      <c r="G19" s="27">
        <v>115.661855</v>
      </c>
      <c r="H19" s="27">
        <v>77.663156000000001</v>
      </c>
      <c r="I19" s="27">
        <v>63.505000000000003</v>
      </c>
      <c r="J19" s="27">
        <v>45.427182999999999</v>
      </c>
      <c r="K19" s="27">
        <v>270.16559000000001</v>
      </c>
      <c r="L19" s="27">
        <v>29.950903000000004</v>
      </c>
      <c r="M19" s="27">
        <v>110.898</v>
      </c>
      <c r="N19" s="36">
        <f>SUM(B19:M19)</f>
        <v>1169.8403090999998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</row>
    <row r="20" spans="1:251" ht="15">
      <c r="A20" s="43" t="s">
        <v>39</v>
      </c>
      <c r="B20" s="27">
        <v>90.935767000000013</v>
      </c>
      <c r="C20" s="27">
        <v>94.588943999999984</v>
      </c>
      <c r="D20" s="27">
        <v>83.716575000000006</v>
      </c>
      <c r="E20" s="27">
        <v>50.343244000000006</v>
      </c>
      <c r="F20" s="27">
        <v>37.244575000000005</v>
      </c>
      <c r="G20" s="27">
        <v>36.499588000000003</v>
      </c>
      <c r="H20" s="27">
        <v>97.890701000000007</v>
      </c>
      <c r="I20" s="27">
        <v>72.503771999999998</v>
      </c>
      <c r="J20" s="27">
        <v>92.757762000000028</v>
      </c>
      <c r="K20" s="27">
        <v>62.375901999999989</v>
      </c>
      <c r="L20" s="27">
        <v>49.185250000000011</v>
      </c>
      <c r="M20" s="27">
        <v>110.96570299999996</v>
      </c>
      <c r="N20" s="36">
        <f t="shared" si="0"/>
        <v>879.00778300000013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</row>
    <row r="21" spans="1:251" ht="18">
      <c r="A21" s="43" t="s">
        <v>106</v>
      </c>
      <c r="B21" s="27">
        <v>671.72910900000011</v>
      </c>
      <c r="C21" s="27">
        <v>958.70131199999992</v>
      </c>
      <c r="D21" s="27">
        <v>673.99300700000003</v>
      </c>
      <c r="E21" s="27">
        <v>916.03814499999999</v>
      </c>
      <c r="F21" s="27">
        <v>974.28119800000036</v>
      </c>
      <c r="G21" s="27">
        <v>1092.2740570000001</v>
      </c>
      <c r="H21" s="27">
        <v>1043.3482179999999</v>
      </c>
      <c r="I21" s="27">
        <v>872.26228199999991</v>
      </c>
      <c r="J21" s="27">
        <v>749.14758700000061</v>
      </c>
      <c r="K21" s="27">
        <v>1305.9014889999999</v>
      </c>
      <c r="L21" s="27">
        <v>1313.7334949999999</v>
      </c>
      <c r="M21" s="27">
        <v>1164.0125519999997</v>
      </c>
      <c r="N21" s="36">
        <f>SUM(B21:M21)</f>
        <v>11735.422451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</row>
    <row r="22" spans="1:251" ht="14.25">
      <c r="A22" s="50" t="s">
        <v>107</v>
      </c>
      <c r="B22" s="53">
        <f t="shared" ref="B22:N22" si="1">SUM(B12:B21)</f>
        <v>2017.3323310000001</v>
      </c>
      <c r="C22" s="53">
        <f t="shared" si="1"/>
        <v>2598.5466160000001</v>
      </c>
      <c r="D22" s="53">
        <f t="shared" si="1"/>
        <v>2467.0269361000001</v>
      </c>
      <c r="E22" s="53">
        <f t="shared" si="1"/>
        <v>2407.0656019999997</v>
      </c>
      <c r="F22" s="53">
        <f t="shared" si="1"/>
        <v>2589.6040200000002</v>
      </c>
      <c r="G22" s="53">
        <f t="shared" si="1"/>
        <v>2336.1273120000001</v>
      </c>
      <c r="H22" s="53">
        <f t="shared" si="1"/>
        <v>2490.91489</v>
      </c>
      <c r="I22" s="53">
        <f t="shared" si="1"/>
        <v>2134.0543090000001</v>
      </c>
      <c r="J22" s="53">
        <f t="shared" si="1"/>
        <v>2197.5671420000003</v>
      </c>
      <c r="K22" s="53">
        <f t="shared" si="1"/>
        <v>2934.21976</v>
      </c>
      <c r="L22" s="53">
        <f t="shared" si="1"/>
        <v>2571.663517</v>
      </c>
      <c r="M22" s="53">
        <f t="shared" si="1"/>
        <v>2711.6317609999996</v>
      </c>
      <c r="N22" s="53">
        <f t="shared" si="1"/>
        <v>29455.754196099995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</row>
    <row r="23" spans="1:251" ht="14.25">
      <c r="A23" s="51" t="s">
        <v>42</v>
      </c>
      <c r="B23" s="53">
        <f t="shared" ref="B23:G23" si="2">+B22+B10</f>
        <v>17552.232327233713</v>
      </c>
      <c r="C23" s="53">
        <f t="shared" si="2"/>
        <v>20052.993465777996</v>
      </c>
      <c r="D23" s="53">
        <f t="shared" si="2"/>
        <v>18086.318692544726</v>
      </c>
      <c r="E23" s="53">
        <f t="shared" si="2"/>
        <v>20139.329359517997</v>
      </c>
      <c r="F23" s="53">
        <f t="shared" si="2"/>
        <v>19824.520916966001</v>
      </c>
      <c r="G23" s="53">
        <f t="shared" si="2"/>
        <v>18122.744437587</v>
      </c>
      <c r="H23" s="53">
        <f t="shared" ref="H23:N23" si="3">+H10+H22</f>
        <v>18059.287113733</v>
      </c>
      <c r="I23" s="53">
        <f t="shared" si="3"/>
        <v>18770.277780940996</v>
      </c>
      <c r="J23" s="53">
        <f t="shared" si="3"/>
        <v>19923.604339172001</v>
      </c>
      <c r="K23" s="53">
        <f t="shared" si="3"/>
        <v>21063.373582</v>
      </c>
      <c r="L23" s="53">
        <f t="shared" si="3"/>
        <v>19454.098912989997</v>
      </c>
      <c r="M23" s="53">
        <f t="shared" si="3"/>
        <v>21257.464999</v>
      </c>
      <c r="N23" s="53">
        <f t="shared" si="3"/>
        <v>232306.2459274634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</row>
    <row r="24" spans="1:251" ht="15">
      <c r="A24" s="52" t="s">
        <v>108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</row>
    <row r="25" spans="1:251" ht="15">
      <c r="A25" s="24" t="s">
        <v>31</v>
      </c>
      <c r="B25" s="27">
        <v>23.955987</v>
      </c>
      <c r="C25" s="27">
        <v>19.307807</v>
      </c>
      <c r="D25" s="27">
        <v>20.412317999999999</v>
      </c>
      <c r="E25" s="27">
        <v>21.909897999999998</v>
      </c>
      <c r="F25" s="27">
        <v>19.317633000000001</v>
      </c>
      <c r="G25" s="27">
        <v>13.054596999999999</v>
      </c>
      <c r="H25" s="27">
        <v>6.3741729999999999</v>
      </c>
      <c r="I25" s="27">
        <v>4.9722540000000004</v>
      </c>
      <c r="J25" s="27">
        <v>7.2960140000000004</v>
      </c>
      <c r="K25" s="27">
        <v>11.676776</v>
      </c>
      <c r="L25" s="27">
        <v>16.791557000000001</v>
      </c>
      <c r="M25" s="27">
        <v>30.134584</v>
      </c>
      <c r="N25" s="36">
        <f>SUM(B25:M25)</f>
        <v>195.203598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</row>
    <row r="26" spans="1:251" ht="18">
      <c r="A26" s="25" t="s">
        <v>100</v>
      </c>
      <c r="B26" s="27">
        <v>934.99028799999996</v>
      </c>
      <c r="C26" s="27">
        <v>1341.194227</v>
      </c>
      <c r="D26" s="27">
        <v>1286.4701689999999</v>
      </c>
      <c r="E26" s="27">
        <v>1356.6583850000002</v>
      </c>
      <c r="F26" s="27">
        <v>1536.8691350000004</v>
      </c>
      <c r="G26" s="27">
        <v>1331.15194</v>
      </c>
      <c r="H26" s="27">
        <v>1509.0406350000001</v>
      </c>
      <c r="I26" s="27">
        <v>1438.2580710000002</v>
      </c>
      <c r="J26" s="27">
        <v>1493.3580790000001</v>
      </c>
      <c r="K26" s="27">
        <v>1499.5466029999998</v>
      </c>
      <c r="L26" s="27">
        <v>1572.574177</v>
      </c>
      <c r="M26" s="27">
        <v>1516.5163430000002</v>
      </c>
      <c r="N26" s="36">
        <f t="shared" ref="N26:N34" si="4">SUM(B26:M26)</f>
        <v>16816.628052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</row>
    <row r="27" spans="1:251" ht="15">
      <c r="A27" s="24" t="s">
        <v>33</v>
      </c>
      <c r="B27" s="27">
        <v>575.87964699999998</v>
      </c>
      <c r="C27" s="27">
        <v>492.47371099999998</v>
      </c>
      <c r="D27" s="27">
        <v>613.69873899999993</v>
      </c>
      <c r="E27" s="27">
        <v>682.58149800000001</v>
      </c>
      <c r="F27" s="27">
        <v>656.30878300000006</v>
      </c>
      <c r="G27" s="27">
        <v>552.31489199999999</v>
      </c>
      <c r="H27" s="27">
        <v>357.76628099999994</v>
      </c>
      <c r="I27" s="27">
        <v>545.54774599999996</v>
      </c>
      <c r="J27" s="27">
        <v>698.47356600000001</v>
      </c>
      <c r="K27" s="27">
        <v>581.33389</v>
      </c>
      <c r="L27" s="27">
        <v>710.26041199999997</v>
      </c>
      <c r="M27" s="27">
        <v>649.46128899999997</v>
      </c>
      <c r="N27" s="36">
        <f t="shared" si="4"/>
        <v>7116.1004539999985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</row>
    <row r="28" spans="1:251" ht="18">
      <c r="A28" s="24" t="s">
        <v>102</v>
      </c>
      <c r="B28" s="27">
        <v>153.47803900000002</v>
      </c>
      <c r="C28" s="27">
        <v>260.35500200000001</v>
      </c>
      <c r="D28" s="27">
        <v>377.228342</v>
      </c>
      <c r="E28" s="27">
        <v>501.41702900000007</v>
      </c>
      <c r="F28" s="27">
        <v>588.98926800000004</v>
      </c>
      <c r="G28" s="27">
        <v>668.50532399999997</v>
      </c>
      <c r="H28" s="27">
        <v>299.991332</v>
      </c>
      <c r="I28" s="27">
        <v>460.47171900000001</v>
      </c>
      <c r="J28" s="27">
        <v>386.24352600000009</v>
      </c>
      <c r="K28" s="27">
        <v>692.82868499999995</v>
      </c>
      <c r="L28" s="27">
        <v>578.9058070000001</v>
      </c>
      <c r="M28" s="27">
        <v>717.64886999999999</v>
      </c>
      <c r="N28" s="36">
        <f t="shared" si="4"/>
        <v>5686.0629430000008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</row>
    <row r="29" spans="1:251" ht="15">
      <c r="A29" s="26" t="s">
        <v>35</v>
      </c>
      <c r="B29" s="27">
        <v>0.941048</v>
      </c>
      <c r="C29" s="27">
        <v>1.0365610000000001</v>
      </c>
      <c r="D29" s="27">
        <v>1.0459560000000001</v>
      </c>
      <c r="E29" s="27">
        <v>1.039693</v>
      </c>
      <c r="F29" s="27">
        <v>0.70617700000000005</v>
      </c>
      <c r="G29" s="27">
        <v>0.54333399999999998</v>
      </c>
      <c r="H29" s="27">
        <v>0.30063400000000001</v>
      </c>
      <c r="I29" s="27">
        <v>0.20042299999999999</v>
      </c>
      <c r="J29" s="27">
        <v>0.66390000000000005</v>
      </c>
      <c r="K29" s="27">
        <v>0.99585100000000004</v>
      </c>
      <c r="L29" s="27">
        <v>0.93869999999999998</v>
      </c>
      <c r="M29" s="27">
        <v>1.305088</v>
      </c>
      <c r="N29" s="36">
        <f>SUM(B29:M29)</f>
        <v>9.7173649999999991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</row>
    <row r="30" spans="1:251" ht="15">
      <c r="A30" s="27" t="s">
        <v>36</v>
      </c>
      <c r="B30" s="27">
        <v>1366.4200820000001</v>
      </c>
      <c r="C30" s="27">
        <v>1495.3139630000001</v>
      </c>
      <c r="D30" s="27">
        <v>1809.166545</v>
      </c>
      <c r="E30" s="27">
        <v>2180.6000549999999</v>
      </c>
      <c r="F30" s="27">
        <v>2432.1359940000002</v>
      </c>
      <c r="G30" s="27">
        <v>2129.4632659999997</v>
      </c>
      <c r="H30" s="27">
        <v>1778.4902949999998</v>
      </c>
      <c r="I30" s="27">
        <v>2264.4520860000002</v>
      </c>
      <c r="J30" s="27">
        <v>1784.108565</v>
      </c>
      <c r="K30" s="27">
        <v>2375.3655570000001</v>
      </c>
      <c r="L30" s="27">
        <v>2353.3536009999998</v>
      </c>
      <c r="M30" s="27">
        <v>2068.5164930000001</v>
      </c>
      <c r="N30" s="36">
        <f>SUM(B30:M30)</f>
        <v>24037.386501999998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</row>
    <row r="31" spans="1:251" ht="15">
      <c r="A31" s="27" t="s">
        <v>46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36">
        <f t="shared" si="4"/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</row>
    <row r="32" spans="1:251" ht="15">
      <c r="A32" s="27" t="s">
        <v>47</v>
      </c>
      <c r="B32" s="27">
        <v>4.1834740000000004</v>
      </c>
      <c r="C32" s="27">
        <v>0.60536600000000007</v>
      </c>
      <c r="D32" s="27">
        <v>3.419978</v>
      </c>
      <c r="E32" s="27">
        <v>0.81266899999999997</v>
      </c>
      <c r="F32" s="27">
        <v>0.74848400000000004</v>
      </c>
      <c r="G32" s="27">
        <v>0.40617600000000004</v>
      </c>
      <c r="H32" s="27">
        <v>0.65237000000000001</v>
      </c>
      <c r="I32" s="27">
        <v>0.40648999999999996</v>
      </c>
      <c r="J32" s="27">
        <v>3.0437659999999997</v>
      </c>
      <c r="K32" s="27">
        <v>0.84581099999999987</v>
      </c>
      <c r="L32" s="27">
        <v>0.80573300000000003</v>
      </c>
      <c r="M32" s="27">
        <v>1.3155669999999999</v>
      </c>
      <c r="N32" s="36">
        <f t="shared" si="4"/>
        <v>17.245884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</row>
    <row r="33" spans="1:251" ht="15">
      <c r="A33" s="27" t="s">
        <v>38</v>
      </c>
      <c r="B33" s="27">
        <v>363.00363200000004</v>
      </c>
      <c r="C33" s="27">
        <v>497.58211399999999</v>
      </c>
      <c r="D33" s="27">
        <v>130.33106100000001</v>
      </c>
      <c r="E33" s="27">
        <v>161.98647099999999</v>
      </c>
      <c r="F33" s="27">
        <v>285.27162600000003</v>
      </c>
      <c r="G33" s="27">
        <v>288.18615299999999</v>
      </c>
      <c r="H33" s="27">
        <v>133.308661</v>
      </c>
      <c r="I33" s="27">
        <v>191.49193600000001</v>
      </c>
      <c r="J33" s="27">
        <v>225.781094</v>
      </c>
      <c r="K33" s="27">
        <v>163.845057</v>
      </c>
      <c r="L33" s="27">
        <v>239.09880099999998</v>
      </c>
      <c r="M33" s="27">
        <v>126.01302200000001</v>
      </c>
      <c r="N33" s="36">
        <f t="shared" si="4"/>
        <v>2805.8996280000001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</row>
    <row r="34" spans="1:251" ht="15">
      <c r="A34" s="27" t="s">
        <v>39</v>
      </c>
      <c r="B34" s="27">
        <v>7.5959110000000001</v>
      </c>
      <c r="C34" s="27">
        <v>9.7170570000000005</v>
      </c>
      <c r="D34" s="27">
        <v>7.9774270000000005</v>
      </c>
      <c r="E34" s="27">
        <v>3.9152999999999998</v>
      </c>
      <c r="F34" s="27">
        <v>14.360931000000001</v>
      </c>
      <c r="G34" s="27">
        <v>8.8260000000000005</v>
      </c>
      <c r="H34" s="27">
        <v>15.386954000000001</v>
      </c>
      <c r="I34" s="27">
        <v>3.199211</v>
      </c>
      <c r="J34" s="27">
        <v>6.7643819999999995</v>
      </c>
      <c r="K34" s="27">
        <v>6.0487099999999998</v>
      </c>
      <c r="L34" s="27">
        <v>7.621289</v>
      </c>
      <c r="M34" s="27">
        <v>9.5292580000000005</v>
      </c>
      <c r="N34" s="36">
        <f t="shared" si="4"/>
        <v>100.94243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</row>
    <row r="35" spans="1:251" ht="15">
      <c r="A35" s="27" t="s">
        <v>92</v>
      </c>
      <c r="B35" s="27">
        <v>312.90919200000053</v>
      </c>
      <c r="C35" s="27">
        <v>424.37019399999917</v>
      </c>
      <c r="D35" s="27">
        <v>280.65995600000042</v>
      </c>
      <c r="E35" s="27">
        <v>318.66160300000047</v>
      </c>
      <c r="F35" s="27">
        <v>387.75288600000022</v>
      </c>
      <c r="G35" s="27">
        <v>247.26762799999869</v>
      </c>
      <c r="H35" s="27">
        <v>330.07635399999981</v>
      </c>
      <c r="I35" s="27">
        <v>350.97574799999984</v>
      </c>
      <c r="J35" s="27">
        <v>274.30363999999918</v>
      </c>
      <c r="K35" s="27">
        <v>291.85766799999874</v>
      </c>
      <c r="L35" s="27">
        <v>290.32625399999961</v>
      </c>
      <c r="M35" s="27">
        <v>244.21423400000003</v>
      </c>
      <c r="N35" s="36">
        <f>SUM(B35:M35)</f>
        <v>3753.3753569999967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</row>
    <row r="36" spans="1:251" ht="14.25">
      <c r="A36" s="51" t="s">
        <v>85</v>
      </c>
      <c r="B36" s="53">
        <f t="shared" ref="B36:M36" si="5">SUM(B25:B35)</f>
        <v>3743.3573000000001</v>
      </c>
      <c r="C36" s="53">
        <f t="shared" si="5"/>
        <v>4541.956001999999</v>
      </c>
      <c r="D36" s="53">
        <f t="shared" si="5"/>
        <v>4530.4104909999996</v>
      </c>
      <c r="E36" s="53">
        <f t="shared" si="5"/>
        <v>5229.5826010000001</v>
      </c>
      <c r="F36" s="53">
        <f t="shared" si="5"/>
        <v>5922.4609170000003</v>
      </c>
      <c r="G36" s="53">
        <f t="shared" si="5"/>
        <v>5239.7193099999986</v>
      </c>
      <c r="H36" s="53">
        <f t="shared" si="5"/>
        <v>4431.3876889999992</v>
      </c>
      <c r="I36" s="53">
        <f t="shared" si="5"/>
        <v>5259.9756840000009</v>
      </c>
      <c r="J36" s="53">
        <f t="shared" si="5"/>
        <v>4880.0365319999992</v>
      </c>
      <c r="K36" s="53">
        <f t="shared" si="5"/>
        <v>5624.3446079999985</v>
      </c>
      <c r="L36" s="53">
        <f t="shared" si="5"/>
        <v>5770.6763309999997</v>
      </c>
      <c r="M36" s="53">
        <f t="shared" si="5"/>
        <v>5364.6547479999999</v>
      </c>
      <c r="N36" s="53">
        <f>SUM(N25:N35)</f>
        <v>60538.562213000005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</row>
    <row r="37" spans="1:251" ht="14.25">
      <c r="A37" s="51" t="s">
        <v>50</v>
      </c>
      <c r="B37" s="53">
        <f t="shared" ref="B37:N37" si="6">+B23-B36</f>
        <v>13808.875027233713</v>
      </c>
      <c r="C37" s="53">
        <f t="shared" si="6"/>
        <v>15511.037463777997</v>
      </c>
      <c r="D37" s="53">
        <f t="shared" si="6"/>
        <v>13555.908201544727</v>
      </c>
      <c r="E37" s="53">
        <f t="shared" si="6"/>
        <v>14909.746758517997</v>
      </c>
      <c r="F37" s="53">
        <f t="shared" si="6"/>
        <v>13902.059999966001</v>
      </c>
      <c r="G37" s="53">
        <f t="shared" si="6"/>
        <v>12883.025127587001</v>
      </c>
      <c r="H37" s="53">
        <f t="shared" si="6"/>
        <v>13627.899424733001</v>
      </c>
      <c r="I37" s="53">
        <f t="shared" si="6"/>
        <v>13510.302096940995</v>
      </c>
      <c r="J37" s="53">
        <f t="shared" si="6"/>
        <v>15043.567807172003</v>
      </c>
      <c r="K37" s="53">
        <f t="shared" si="6"/>
        <v>15439.028974000001</v>
      </c>
      <c r="L37" s="53">
        <f t="shared" si="6"/>
        <v>13683.422581989998</v>
      </c>
      <c r="M37" s="53">
        <f t="shared" si="6"/>
        <v>15892.810250999999</v>
      </c>
      <c r="N37" s="53">
        <f t="shared" si="6"/>
        <v>171767.6837144634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</row>
    <row r="38" spans="1:251">
      <c r="A38" s="182" t="s">
        <v>109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</row>
    <row r="39" spans="1:251" ht="12.75" customHeight="1">
      <c r="A39" s="171" t="s">
        <v>52</v>
      </c>
      <c r="B39" s="172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251" ht="13.5">
      <c r="A40" s="163" t="s">
        <v>53</v>
      </c>
      <c r="B40" s="147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1:251">
      <c r="A41" s="164" t="s">
        <v>54</v>
      </c>
      <c r="B41" s="14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1:251" ht="15">
      <c r="A42" s="164" t="s">
        <v>55</v>
      </c>
      <c r="B42" s="14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251" ht="15">
      <c r="A43" s="164" t="s">
        <v>56</v>
      </c>
      <c r="B43" s="14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251" ht="15">
      <c r="A44" s="164" t="s">
        <v>57</v>
      </c>
      <c r="B44" s="14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251" ht="15">
      <c r="A45" s="164" t="s">
        <v>58</v>
      </c>
      <c r="B45" s="14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251" ht="15">
      <c r="A46" s="164" t="s">
        <v>59</v>
      </c>
      <c r="B46" s="149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251" ht="15">
      <c r="A47" s="164" t="s">
        <v>60</v>
      </c>
      <c r="B47" s="14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</sheetData>
  <mergeCells count="4">
    <mergeCell ref="A6:N6"/>
    <mergeCell ref="A7:N7"/>
    <mergeCell ref="A38:N38"/>
    <mergeCell ref="A39:B39"/>
  </mergeCells>
  <pageMargins left="0" right="0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 Singh</dc:creator>
  <cp:keywords/>
  <dc:description/>
  <cp:lastModifiedBy/>
  <cp:revision/>
  <dcterms:created xsi:type="dcterms:W3CDTF">2012-06-01T08:43:29Z</dcterms:created>
  <dcterms:modified xsi:type="dcterms:W3CDTF">2023-05-31T06:24:12Z</dcterms:modified>
  <cp:category/>
  <cp:contentStatus/>
</cp:coreProperties>
</file>