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90\AC\Temp\"/>
    </mc:Choice>
  </mc:AlternateContent>
  <xr:revisionPtr revIDLastSave="0" documentId="8_{3CFDE2FB-F35A-4427-8453-5EB1AF0BBBA1}" xr6:coauthVersionLast="47" xr6:coauthVersionMax="47" xr10:uidLastSave="{00000000-0000-0000-0000-000000000000}"/>
  <bookViews>
    <workbookView xWindow="-60" yWindow="-60" windowWidth="15480" windowHeight="11640" tabRatio="863" xr2:uid="{00000000-000D-0000-FFFF-FFFF00000000}"/>
  </bookViews>
  <sheets>
    <sheet name="Historical (year-wise)" sheetId="31" r:id="rId1"/>
    <sheet name="1998-99" sheetId="40" r:id="rId2"/>
    <sheet name="1999-00" sheetId="39" r:id="rId3"/>
    <sheet name="2000-01" sheetId="38" r:id="rId4"/>
    <sheet name="2001-02" sheetId="28" r:id="rId5"/>
    <sheet name="2002-03" sheetId="8" r:id="rId6"/>
    <sheet name="2003-04" sheetId="10" r:id="rId7"/>
    <sheet name="2004-05" sheetId="11" r:id="rId8"/>
    <sheet name="2005-06" sheetId="7" r:id="rId9"/>
    <sheet name="2006-07" sheetId="5" r:id="rId10"/>
    <sheet name="2007-08" sheetId="1" r:id="rId11"/>
    <sheet name="2008-09" sheetId="2" r:id="rId12"/>
    <sheet name="2009-10" sheetId="3" r:id="rId13"/>
    <sheet name="2010-11" sheetId="29" r:id="rId14"/>
    <sheet name="2011-12" sheetId="30" r:id="rId15"/>
    <sheet name="2012-13" sheetId="32" r:id="rId16"/>
    <sheet name="2013-14" sheetId="33" r:id="rId17"/>
    <sheet name="2014-15" sheetId="34" r:id="rId18"/>
    <sheet name="2015-16" sheetId="35" r:id="rId19"/>
    <sheet name="2016-17" sheetId="36" r:id="rId20"/>
    <sheet name="2017-18" sheetId="41" r:id="rId21"/>
    <sheet name="2018-19" sheetId="42" r:id="rId22"/>
    <sheet name="2019-20" sheetId="43" r:id="rId23"/>
    <sheet name="2020-21" sheetId="45" r:id="rId24"/>
    <sheet name="2021-22" sheetId="46" r:id="rId25"/>
    <sheet name="2022-23" sheetId="47" r:id="rId26"/>
  </sheets>
  <definedNames>
    <definedName name="_xlnm.Print_Area" localSheetId="1">'1998-99'!$A$1:$N$22</definedName>
    <definedName name="_xlnm.Print_Area" localSheetId="2">'1999-00'!$A$1:$N$22</definedName>
    <definedName name="_xlnm.Print_Area" localSheetId="3">'2000-01'!$A$1:$N$22</definedName>
    <definedName name="_xlnm.Print_Area" localSheetId="4">'2001-02'!$A$1:$N$22</definedName>
    <definedName name="_xlnm.Print_Area" localSheetId="5">'2002-03'!$A$1:$N$22</definedName>
    <definedName name="_xlnm.Print_Area" localSheetId="6">'2003-04'!$A$1:$N$22</definedName>
    <definedName name="_xlnm.Print_Area" localSheetId="7">'2004-05'!$A$1:$N$22</definedName>
    <definedName name="_xlnm.Print_Area" localSheetId="8">'2005-06'!$A$1:$N$22</definedName>
    <definedName name="_xlnm.Print_Area" localSheetId="9">'2006-07'!$A$1:$N$22</definedName>
    <definedName name="_xlnm.Print_Area" localSheetId="10">'2007-08'!$A$1:$O$22</definedName>
    <definedName name="_xlnm.Print_Area" localSheetId="11">'2008-09'!$A$1:$N$22</definedName>
    <definedName name="_xlnm.Print_Area" localSheetId="12">'2009-10'!$A$1:$N$22</definedName>
    <definedName name="_xlnm.Print_Area" localSheetId="13">'2010-11'!$A$1:$N$22</definedName>
    <definedName name="_xlnm.Print_Area" localSheetId="14">'2011-12'!$A$1:$N$22</definedName>
    <definedName name="_xlnm.Print_Area" localSheetId="15">'2012-13'!$A$1:$N$22</definedName>
    <definedName name="_xlnm.Print_Area" localSheetId="16">'2013-14'!$A$1:$N$22</definedName>
    <definedName name="_xlnm.Print_Area" localSheetId="17">'2014-15'!$A$1:$N$22</definedName>
    <definedName name="_xlnm.Print_Area" localSheetId="18">'2015-16'!$A$1:$N$22</definedName>
    <definedName name="_xlnm.Print_Area" localSheetId="19">'2016-17'!$A$1:$N$22</definedName>
    <definedName name="_xlnm.Print_Area" localSheetId="20">'2017-18'!$A$1:$N$28</definedName>
    <definedName name="_xlnm.Print_Area" localSheetId="0">'Historical (year-wise)'!$A$1:$AP$29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0" i="31" l="1"/>
  <c r="AZ14" i="31"/>
  <c r="AZ18" i="31"/>
  <c r="M21" i="47"/>
  <c r="L21" i="47"/>
  <c r="K21" i="47"/>
  <c r="J21" i="47"/>
  <c r="I21" i="47"/>
  <c r="H21" i="47"/>
  <c r="G21" i="47"/>
  <c r="F21" i="47"/>
  <c r="E21" i="47"/>
  <c r="D21" i="47"/>
  <c r="C21" i="47"/>
  <c r="B21" i="47"/>
  <c r="N20" i="47"/>
  <c r="AZ20" i="31"/>
  <c r="N19" i="47"/>
  <c r="AZ19" i="31"/>
  <c r="N18" i="47"/>
  <c r="N17" i="47"/>
  <c r="AZ17" i="31"/>
  <c r="N16" i="47"/>
  <c r="AZ16" i="31"/>
  <c r="N15" i="47"/>
  <c r="AZ15" i="31"/>
  <c r="N14" i="47"/>
  <c r="N13" i="47"/>
  <c r="AZ13" i="31"/>
  <c r="N12" i="47"/>
  <c r="AZ12" i="31"/>
  <c r="N11" i="47"/>
  <c r="AZ11" i="31"/>
  <c r="N10" i="47"/>
  <c r="N9" i="47"/>
  <c r="AZ9" i="31"/>
  <c r="N21" i="47"/>
  <c r="AY21" i="31"/>
  <c r="AZ21" i="31"/>
  <c r="AW21" i="31"/>
  <c r="M21" i="46"/>
  <c r="L21" i="46"/>
  <c r="K21" i="46"/>
  <c r="J21" i="46"/>
  <c r="I21" i="46"/>
  <c r="H21" i="46"/>
  <c r="G21" i="46"/>
  <c r="F21" i="46"/>
  <c r="E21" i="46"/>
  <c r="D21" i="46"/>
  <c r="C21" i="46"/>
  <c r="B21" i="46"/>
  <c r="N20" i="46"/>
  <c r="N19" i="46"/>
  <c r="N18" i="46"/>
  <c r="N17" i="46"/>
  <c r="N16" i="46"/>
  <c r="N15" i="46"/>
  <c r="N14" i="46"/>
  <c r="N13" i="46"/>
  <c r="N12" i="46"/>
  <c r="N11" i="46"/>
  <c r="N10" i="46"/>
  <c r="N9" i="46"/>
  <c r="N21" i="46"/>
  <c r="AX20" i="31"/>
  <c r="AX19" i="31"/>
  <c r="AX18" i="31"/>
  <c r="AX17" i="31"/>
  <c r="AX16" i="31"/>
  <c r="AX15" i="31"/>
  <c r="AX14" i="31"/>
  <c r="AX13" i="31"/>
  <c r="AX12" i="31"/>
  <c r="AX11" i="31"/>
  <c r="AX10" i="31"/>
  <c r="AX9" i="31"/>
  <c r="AV20" i="31"/>
  <c r="AV19" i="31"/>
  <c r="AV18" i="31"/>
  <c r="AV17" i="31"/>
  <c r="AV16" i="31"/>
  <c r="AV15" i="31"/>
  <c r="AV14" i="31"/>
  <c r="AV13" i="31"/>
  <c r="AV12" i="31"/>
  <c r="AV11" i="31"/>
  <c r="AV10" i="31"/>
  <c r="AV9" i="31"/>
  <c r="AU21" i="31"/>
  <c r="M21" i="45"/>
  <c r="L21" i="45"/>
  <c r="K21" i="45"/>
  <c r="J21" i="45"/>
  <c r="I21" i="45"/>
  <c r="H21" i="45"/>
  <c r="G21" i="45"/>
  <c r="F21" i="45"/>
  <c r="E21" i="45"/>
  <c r="D21" i="45"/>
  <c r="C21" i="45"/>
  <c r="B21" i="45"/>
  <c r="N20" i="45"/>
  <c r="N19" i="45"/>
  <c r="N18" i="45"/>
  <c r="N17" i="45"/>
  <c r="N16" i="45"/>
  <c r="N15" i="45"/>
  <c r="N14" i="45"/>
  <c r="N13" i="45"/>
  <c r="N12" i="45"/>
  <c r="N11" i="45"/>
  <c r="N10" i="45"/>
  <c r="N9" i="45"/>
  <c r="AT20" i="31"/>
  <c r="AT19" i="31"/>
  <c r="AT18" i="31"/>
  <c r="AT17" i="31"/>
  <c r="AT16" i="31"/>
  <c r="AT15" i="31"/>
  <c r="AT14" i="31"/>
  <c r="AT13" i="31"/>
  <c r="AT12" i="31"/>
  <c r="AT11" i="31"/>
  <c r="AT10" i="31"/>
  <c r="AT9" i="31"/>
  <c r="AS21" i="31"/>
  <c r="AV21" i="31"/>
  <c r="N10" i="43"/>
  <c r="M21" i="43"/>
  <c r="L21" i="43"/>
  <c r="K21" i="43"/>
  <c r="J21" i="43"/>
  <c r="I21" i="43"/>
  <c r="H21" i="43"/>
  <c r="G21" i="43"/>
  <c r="F21" i="43"/>
  <c r="E21" i="43"/>
  <c r="D21" i="43"/>
  <c r="C21" i="43"/>
  <c r="B21" i="43"/>
  <c r="N20" i="43"/>
  <c r="N19" i="43"/>
  <c r="N18" i="43"/>
  <c r="N17" i="43"/>
  <c r="N16" i="43"/>
  <c r="N15" i="43"/>
  <c r="N14" i="43"/>
  <c r="N13" i="43"/>
  <c r="N12" i="43"/>
  <c r="N11" i="43"/>
  <c r="N9" i="43"/>
  <c r="N21" i="43"/>
  <c r="N13" i="42"/>
  <c r="N9" i="42"/>
  <c r="N10" i="42"/>
  <c r="N11" i="42"/>
  <c r="N12" i="42"/>
  <c r="N14" i="42"/>
  <c r="N15" i="42"/>
  <c r="N16" i="42"/>
  <c r="N17" i="42"/>
  <c r="N21" i="42"/>
  <c r="N18" i="42"/>
  <c r="N19" i="42"/>
  <c r="N20" i="42"/>
  <c r="AQ21" i="31"/>
  <c r="AT21" i="31"/>
  <c r="AR20" i="31"/>
  <c r="AR19" i="31"/>
  <c r="AR18" i="31"/>
  <c r="AR17" i="31"/>
  <c r="AR16" i="31"/>
  <c r="AR15" i="31"/>
  <c r="AR14" i="31"/>
  <c r="AR13" i="31"/>
  <c r="AR12" i="31"/>
  <c r="AR11" i="31"/>
  <c r="AR10" i="31"/>
  <c r="AR9" i="31"/>
  <c r="M21" i="42"/>
  <c r="L21" i="42"/>
  <c r="K21" i="42"/>
  <c r="J21" i="42"/>
  <c r="I21" i="42"/>
  <c r="H21" i="42"/>
  <c r="G21" i="42"/>
  <c r="F21" i="42"/>
  <c r="E21" i="42"/>
  <c r="D21" i="42"/>
  <c r="C21" i="42"/>
  <c r="B21" i="42"/>
  <c r="AO21" i="31"/>
  <c r="AP20" i="31"/>
  <c r="AP19" i="31"/>
  <c r="AP18" i="31"/>
  <c r="AP17" i="31"/>
  <c r="AP16" i="31"/>
  <c r="AP15" i="31"/>
  <c r="AP14" i="31"/>
  <c r="AP13" i="31"/>
  <c r="AP12" i="31"/>
  <c r="AP11" i="31"/>
  <c r="AP10" i="31"/>
  <c r="AP9" i="31"/>
  <c r="M21" i="41"/>
  <c r="L21" i="41"/>
  <c r="K21" i="41"/>
  <c r="J21" i="41"/>
  <c r="I21" i="41"/>
  <c r="H21" i="41"/>
  <c r="G21" i="41"/>
  <c r="F21" i="41"/>
  <c r="E21" i="41"/>
  <c r="D21" i="41"/>
  <c r="C21" i="41"/>
  <c r="B21" i="41"/>
  <c r="N21" i="41"/>
  <c r="N20" i="41"/>
  <c r="N19" i="41"/>
  <c r="N18" i="41"/>
  <c r="N17" i="41"/>
  <c r="N16" i="41"/>
  <c r="N15" i="41"/>
  <c r="N14" i="41"/>
  <c r="N13" i="41"/>
  <c r="N12" i="41"/>
  <c r="N11" i="41"/>
  <c r="N10" i="41"/>
  <c r="N9" i="41"/>
  <c r="B21" i="33"/>
  <c r="N21" i="33"/>
  <c r="AM21" i="31"/>
  <c r="AN20" i="31"/>
  <c r="AN19" i="31"/>
  <c r="AN18" i="31"/>
  <c r="AN17" i="31"/>
  <c r="AN16" i="31"/>
  <c r="AN15" i="31"/>
  <c r="AN14" i="31"/>
  <c r="AN13" i="31"/>
  <c r="AN12" i="31"/>
  <c r="AN11" i="31"/>
  <c r="AN10" i="31"/>
  <c r="AN9" i="31"/>
  <c r="M21" i="36"/>
  <c r="L21" i="36"/>
  <c r="K21" i="36"/>
  <c r="J21" i="36"/>
  <c r="I21" i="36"/>
  <c r="H21" i="36"/>
  <c r="G21" i="36"/>
  <c r="F21" i="36"/>
  <c r="E21" i="36"/>
  <c r="D21" i="36"/>
  <c r="C21" i="36"/>
  <c r="B21" i="36"/>
  <c r="N21" i="36"/>
  <c r="N20" i="36"/>
  <c r="N19" i="36"/>
  <c r="N18" i="36"/>
  <c r="N17" i="36"/>
  <c r="N16" i="36"/>
  <c r="N15" i="36"/>
  <c r="N14" i="36"/>
  <c r="N13" i="36"/>
  <c r="N12" i="36"/>
  <c r="N11" i="36"/>
  <c r="N10" i="36"/>
  <c r="N9" i="36"/>
  <c r="M21" i="33"/>
  <c r="L21" i="33"/>
  <c r="K21" i="33"/>
  <c r="J21" i="33"/>
  <c r="I21" i="33"/>
  <c r="H21" i="33"/>
  <c r="G21" i="33"/>
  <c r="F21" i="33"/>
  <c r="E21" i="33"/>
  <c r="D21" i="33"/>
  <c r="C21" i="33"/>
  <c r="D20" i="31"/>
  <c r="D19" i="31"/>
  <c r="D18" i="31"/>
  <c r="D17" i="31"/>
  <c r="D16" i="31"/>
  <c r="D15" i="31"/>
  <c r="D14" i="31"/>
  <c r="D13" i="31"/>
  <c r="D12" i="31"/>
  <c r="D11" i="31"/>
  <c r="D9" i="31"/>
  <c r="D10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D21" i="31"/>
  <c r="AK21" i="31"/>
  <c r="AL21" i="31"/>
  <c r="AI21" i="31"/>
  <c r="AG21" i="31"/>
  <c r="AE21" i="31"/>
  <c r="AF21" i="31"/>
  <c r="AC21" i="31"/>
  <c r="AA21" i="31"/>
  <c r="AD21" i="31"/>
  <c r="Y21" i="31"/>
  <c r="Z21" i="31"/>
  <c r="W21" i="31"/>
  <c r="X21" i="31"/>
  <c r="U21" i="31"/>
  <c r="S21" i="31"/>
  <c r="T21" i="31"/>
  <c r="Q21" i="31"/>
  <c r="R21" i="31"/>
  <c r="O21" i="31"/>
  <c r="M21" i="31"/>
  <c r="N21" i="31"/>
  <c r="K21" i="31"/>
  <c r="I21" i="31"/>
  <c r="L21" i="31"/>
  <c r="G21" i="31"/>
  <c r="N20" i="38"/>
  <c r="N19" i="38"/>
  <c r="N18" i="38"/>
  <c r="N17" i="38"/>
  <c r="N16" i="38"/>
  <c r="N15" i="38"/>
  <c r="N14" i="38"/>
  <c r="N13" i="38"/>
  <c r="N12" i="38"/>
  <c r="N11" i="38"/>
  <c r="N10" i="38"/>
  <c r="N9" i="38"/>
  <c r="N20" i="39"/>
  <c r="N19" i="39"/>
  <c r="N18" i="39"/>
  <c r="N17" i="39"/>
  <c r="N16" i="39"/>
  <c r="N15" i="39"/>
  <c r="N14" i="39"/>
  <c r="N13" i="39"/>
  <c r="N12" i="39"/>
  <c r="N11" i="39"/>
  <c r="N10" i="39"/>
  <c r="N9" i="39"/>
  <c r="N20" i="40"/>
  <c r="N19" i="40"/>
  <c r="N18" i="40"/>
  <c r="N17" i="40"/>
  <c r="N16" i="40"/>
  <c r="N15" i="40"/>
  <c r="N14" i="40"/>
  <c r="N13" i="40"/>
  <c r="N12" i="40"/>
  <c r="N11" i="40"/>
  <c r="N10" i="40"/>
  <c r="N9" i="40"/>
  <c r="M21" i="38"/>
  <c r="L21" i="38"/>
  <c r="K21" i="38"/>
  <c r="J21" i="38"/>
  <c r="I21" i="38"/>
  <c r="H21" i="38"/>
  <c r="G21" i="38"/>
  <c r="F21" i="38"/>
  <c r="E21" i="38"/>
  <c r="D21" i="38"/>
  <c r="C21" i="38"/>
  <c r="B21" i="38"/>
  <c r="N21" i="38"/>
  <c r="M21" i="39"/>
  <c r="L21" i="39"/>
  <c r="K21" i="39"/>
  <c r="J21" i="39"/>
  <c r="I21" i="39"/>
  <c r="H21" i="39"/>
  <c r="G21" i="39"/>
  <c r="F21" i="39"/>
  <c r="N21" i="39"/>
  <c r="E21" i="39"/>
  <c r="D21" i="39"/>
  <c r="C21" i="39"/>
  <c r="B21" i="39"/>
  <c r="M21" i="40"/>
  <c r="L21" i="40"/>
  <c r="K21" i="40"/>
  <c r="J21" i="40"/>
  <c r="I21" i="40"/>
  <c r="H21" i="40"/>
  <c r="G21" i="40"/>
  <c r="F21" i="40"/>
  <c r="E21" i="40"/>
  <c r="D21" i="40"/>
  <c r="C21" i="40"/>
  <c r="B21" i="40"/>
  <c r="N21" i="40"/>
  <c r="M21" i="35"/>
  <c r="L21" i="35"/>
  <c r="K21" i="35"/>
  <c r="J21" i="35"/>
  <c r="I21" i="35"/>
  <c r="H21" i="35"/>
  <c r="G21" i="35"/>
  <c r="F21" i="35"/>
  <c r="E21" i="35"/>
  <c r="D21" i="35"/>
  <c r="C21" i="35"/>
  <c r="B21" i="35"/>
  <c r="N21" i="34"/>
  <c r="M21" i="34"/>
  <c r="L21" i="34"/>
  <c r="K21" i="34"/>
  <c r="J21" i="34"/>
  <c r="I21" i="34"/>
  <c r="H21" i="34"/>
  <c r="G21" i="34"/>
  <c r="F21" i="34"/>
  <c r="E21" i="34"/>
  <c r="D21" i="34"/>
  <c r="C21" i="34"/>
  <c r="B21" i="34"/>
  <c r="M21" i="32"/>
  <c r="L21" i="32"/>
  <c r="K21" i="32"/>
  <c r="J21" i="32"/>
  <c r="I21" i="32"/>
  <c r="H21" i="32"/>
  <c r="G21" i="32"/>
  <c r="F21" i="32"/>
  <c r="E21" i="32"/>
  <c r="D21" i="32"/>
  <c r="C21" i="32"/>
  <c r="B21" i="32"/>
  <c r="M21" i="30"/>
  <c r="L21" i="30"/>
  <c r="K21" i="30"/>
  <c r="J21" i="30"/>
  <c r="I21" i="30"/>
  <c r="H21" i="30"/>
  <c r="G21" i="30"/>
  <c r="F21" i="30"/>
  <c r="E21" i="30"/>
  <c r="D21" i="30"/>
  <c r="C21" i="30"/>
  <c r="B21" i="30"/>
  <c r="N10" i="30"/>
  <c r="M21" i="29"/>
  <c r="L21" i="29"/>
  <c r="K21" i="29"/>
  <c r="J21" i="29"/>
  <c r="I21" i="29"/>
  <c r="H21" i="29"/>
  <c r="G21" i="29"/>
  <c r="F21" i="29"/>
  <c r="E21" i="29"/>
  <c r="D21" i="29"/>
  <c r="C21" i="29"/>
  <c r="B21" i="29"/>
  <c r="M21" i="3"/>
  <c r="L21" i="3"/>
  <c r="K21" i="3"/>
  <c r="J21" i="3"/>
  <c r="I21" i="3"/>
  <c r="H21" i="3"/>
  <c r="G21" i="3"/>
  <c r="F21" i="3"/>
  <c r="E21" i="3"/>
  <c r="D21" i="3"/>
  <c r="C21" i="3"/>
  <c r="B21" i="3"/>
  <c r="M21" i="2"/>
  <c r="L21" i="2"/>
  <c r="K21" i="2"/>
  <c r="J21" i="2"/>
  <c r="I21" i="2"/>
  <c r="H21" i="2"/>
  <c r="G21" i="2"/>
  <c r="F21" i="2"/>
  <c r="E21" i="2"/>
  <c r="D21" i="2"/>
  <c r="C21" i="2"/>
  <c r="B21" i="2"/>
  <c r="N12" i="2"/>
  <c r="M21" i="1"/>
  <c r="L21" i="1"/>
  <c r="K21" i="1"/>
  <c r="J21" i="1"/>
  <c r="I21" i="1"/>
  <c r="H21" i="1"/>
  <c r="G21" i="1"/>
  <c r="F21" i="1"/>
  <c r="E21" i="1"/>
  <c r="D21" i="1"/>
  <c r="C21" i="1"/>
  <c r="B21" i="1"/>
  <c r="M21" i="5"/>
  <c r="L21" i="5"/>
  <c r="K21" i="5"/>
  <c r="J21" i="5"/>
  <c r="I21" i="5"/>
  <c r="H21" i="5"/>
  <c r="G21" i="5"/>
  <c r="F21" i="5"/>
  <c r="E21" i="5"/>
  <c r="D21" i="5"/>
  <c r="C21" i="5"/>
  <c r="B21" i="5"/>
  <c r="M21" i="7"/>
  <c r="L21" i="7"/>
  <c r="K21" i="7"/>
  <c r="J21" i="7"/>
  <c r="I21" i="7"/>
  <c r="H21" i="7"/>
  <c r="G21" i="7"/>
  <c r="F21" i="7"/>
  <c r="E21" i="7"/>
  <c r="D21" i="7"/>
  <c r="C21" i="7"/>
  <c r="B21" i="7"/>
  <c r="M21" i="11"/>
  <c r="L21" i="11"/>
  <c r="K21" i="11"/>
  <c r="J21" i="11"/>
  <c r="I21" i="11"/>
  <c r="H21" i="11"/>
  <c r="G21" i="11"/>
  <c r="F21" i="11"/>
  <c r="E21" i="11"/>
  <c r="D21" i="11"/>
  <c r="C21" i="11"/>
  <c r="B21" i="11"/>
  <c r="N9" i="11"/>
  <c r="N21" i="11"/>
  <c r="M21" i="10"/>
  <c r="L21" i="10"/>
  <c r="K21" i="10"/>
  <c r="J21" i="10"/>
  <c r="I21" i="10"/>
  <c r="H21" i="10"/>
  <c r="G21" i="10"/>
  <c r="F21" i="10"/>
  <c r="E21" i="10"/>
  <c r="D21" i="10"/>
  <c r="C21" i="10"/>
  <c r="B21" i="10"/>
  <c r="M21" i="8"/>
  <c r="L21" i="8"/>
  <c r="K21" i="8"/>
  <c r="J21" i="8"/>
  <c r="I21" i="8"/>
  <c r="H21" i="8"/>
  <c r="G21" i="8"/>
  <c r="F21" i="8"/>
  <c r="E21" i="8"/>
  <c r="D21" i="8"/>
  <c r="C21" i="8"/>
  <c r="B21" i="8"/>
  <c r="M21" i="28"/>
  <c r="L21" i="28"/>
  <c r="K21" i="28"/>
  <c r="J21" i="28"/>
  <c r="I21" i="28"/>
  <c r="H21" i="28"/>
  <c r="G21" i="28"/>
  <c r="F21" i="28"/>
  <c r="E21" i="28"/>
  <c r="D21" i="28"/>
  <c r="C21" i="28"/>
  <c r="B21" i="28"/>
  <c r="AL20" i="31"/>
  <c r="AL19" i="31"/>
  <c r="AL18" i="31"/>
  <c r="AL17" i="31"/>
  <c r="AL16" i="31"/>
  <c r="AL15" i="31"/>
  <c r="AL12" i="31"/>
  <c r="AL10" i="31"/>
  <c r="AL14" i="31"/>
  <c r="AL11" i="31"/>
  <c r="AL13" i="31"/>
  <c r="AL9" i="31"/>
  <c r="N20" i="35"/>
  <c r="N19" i="35"/>
  <c r="N18" i="35"/>
  <c r="N17" i="35"/>
  <c r="N16" i="35"/>
  <c r="N15" i="35"/>
  <c r="N12" i="35"/>
  <c r="N10" i="35"/>
  <c r="N14" i="35"/>
  <c r="N11" i="35"/>
  <c r="N13" i="35"/>
  <c r="N9" i="35"/>
  <c r="N21" i="35"/>
  <c r="N14" i="10"/>
  <c r="N13" i="1"/>
  <c r="AJ20" i="31"/>
  <c r="AJ19" i="31"/>
  <c r="AJ18" i="31"/>
  <c r="AJ17" i="31"/>
  <c r="AJ16" i="31"/>
  <c r="AJ15" i="31"/>
  <c r="AJ12" i="31"/>
  <c r="AJ10" i="31"/>
  <c r="AJ11" i="31"/>
  <c r="AJ13" i="31"/>
  <c r="AJ9" i="31"/>
  <c r="AH18" i="31"/>
  <c r="AH17" i="31"/>
  <c r="AH16" i="31"/>
  <c r="AH15" i="31"/>
  <c r="AH12" i="31"/>
  <c r="AH10" i="31"/>
  <c r="AH13" i="31"/>
  <c r="AH9" i="31"/>
  <c r="N20" i="33"/>
  <c r="N19" i="33"/>
  <c r="N13" i="33"/>
  <c r="N18" i="33"/>
  <c r="N17" i="33"/>
  <c r="N16" i="33"/>
  <c r="N15" i="33"/>
  <c r="N12" i="33"/>
  <c r="N10" i="33"/>
  <c r="N11" i="33"/>
  <c r="N9" i="33"/>
  <c r="AH20" i="31"/>
  <c r="AH19" i="31"/>
  <c r="AH11" i="31"/>
  <c r="N15" i="32"/>
  <c r="N20" i="32"/>
  <c r="N19" i="32"/>
  <c r="N18" i="32"/>
  <c r="N17" i="32"/>
  <c r="N16" i="32"/>
  <c r="N12" i="32"/>
  <c r="N10" i="32"/>
  <c r="N11" i="32"/>
  <c r="N13" i="32"/>
  <c r="N9" i="32"/>
  <c r="N21" i="32"/>
  <c r="AF20" i="31"/>
  <c r="AF19" i="31"/>
  <c r="AF18" i="31"/>
  <c r="AF17" i="31"/>
  <c r="AF16" i="31"/>
  <c r="AF15" i="31"/>
  <c r="AF12" i="31"/>
  <c r="AF10" i="31"/>
  <c r="AF11" i="31"/>
  <c r="AF13" i="31"/>
  <c r="AF9" i="31"/>
  <c r="AD20" i="31"/>
  <c r="AB20" i="31"/>
  <c r="Z20" i="31"/>
  <c r="X20" i="31"/>
  <c r="V20" i="31"/>
  <c r="T20" i="31"/>
  <c r="R20" i="31"/>
  <c r="P20" i="31"/>
  <c r="N20" i="31"/>
  <c r="L20" i="31"/>
  <c r="J20" i="31"/>
  <c r="AD19" i="31"/>
  <c r="AB19" i="31"/>
  <c r="Z19" i="31"/>
  <c r="X19" i="31"/>
  <c r="V19" i="31"/>
  <c r="T19" i="31"/>
  <c r="R19" i="31"/>
  <c r="P19" i="31"/>
  <c r="N19" i="31"/>
  <c r="L19" i="31"/>
  <c r="J19" i="31"/>
  <c r="AD18" i="31"/>
  <c r="AB18" i="31"/>
  <c r="Z18" i="31"/>
  <c r="X18" i="31"/>
  <c r="V18" i="31"/>
  <c r="T18" i="31"/>
  <c r="R18" i="31"/>
  <c r="P18" i="31"/>
  <c r="N18" i="31"/>
  <c r="L18" i="31"/>
  <c r="J18" i="31"/>
  <c r="AD17" i="31"/>
  <c r="AB17" i="31"/>
  <c r="Z17" i="31"/>
  <c r="X17" i="31"/>
  <c r="V17" i="31"/>
  <c r="T17" i="31"/>
  <c r="R17" i="31"/>
  <c r="P17" i="31"/>
  <c r="N17" i="31"/>
  <c r="L17" i="31"/>
  <c r="J17" i="31"/>
  <c r="AD16" i="31"/>
  <c r="AB16" i="31"/>
  <c r="Z16" i="31"/>
  <c r="X16" i="31"/>
  <c r="V16" i="31"/>
  <c r="T16" i="31"/>
  <c r="R16" i="31"/>
  <c r="P16" i="31"/>
  <c r="N16" i="31"/>
  <c r="L16" i="31"/>
  <c r="J16" i="31"/>
  <c r="AD15" i="31"/>
  <c r="AB15" i="31"/>
  <c r="Z15" i="31"/>
  <c r="X15" i="31"/>
  <c r="V15" i="31"/>
  <c r="T15" i="31"/>
  <c r="R15" i="31"/>
  <c r="P15" i="31"/>
  <c r="N15" i="31"/>
  <c r="L15" i="31"/>
  <c r="J15" i="31"/>
  <c r="AD12" i="31"/>
  <c r="AB12" i="31"/>
  <c r="Z12" i="31"/>
  <c r="X12" i="31"/>
  <c r="V12" i="31"/>
  <c r="T12" i="31"/>
  <c r="R12" i="31"/>
  <c r="P12" i="31"/>
  <c r="N12" i="31"/>
  <c r="L12" i="31"/>
  <c r="J12" i="31"/>
  <c r="AD10" i="31"/>
  <c r="AB10" i="31"/>
  <c r="Z10" i="31"/>
  <c r="X10" i="31"/>
  <c r="V10" i="31"/>
  <c r="T10" i="31"/>
  <c r="R10" i="31"/>
  <c r="P10" i="31"/>
  <c r="N10" i="31"/>
  <c r="L10" i="31"/>
  <c r="J10" i="31"/>
  <c r="AD11" i="31"/>
  <c r="AB11" i="31"/>
  <c r="Z11" i="31"/>
  <c r="X11" i="31"/>
  <c r="V11" i="31"/>
  <c r="T11" i="31"/>
  <c r="R11" i="31"/>
  <c r="P11" i="31"/>
  <c r="N11" i="31"/>
  <c r="L11" i="31"/>
  <c r="J11" i="31"/>
  <c r="AD13" i="31"/>
  <c r="AB13" i="31"/>
  <c r="Z13" i="31"/>
  <c r="X13" i="31"/>
  <c r="V13" i="31"/>
  <c r="T13" i="31"/>
  <c r="R13" i="31"/>
  <c r="P13" i="31"/>
  <c r="N13" i="31"/>
  <c r="L13" i="31"/>
  <c r="J13" i="31"/>
  <c r="AD9" i="31"/>
  <c r="AB9" i="31"/>
  <c r="Z9" i="31"/>
  <c r="X9" i="31"/>
  <c r="V9" i="31"/>
  <c r="T9" i="31"/>
  <c r="R9" i="31"/>
  <c r="P9" i="31"/>
  <c r="N9" i="31"/>
  <c r="L9" i="31"/>
  <c r="N20" i="30"/>
  <c r="N19" i="30"/>
  <c r="N18" i="30"/>
  <c r="N17" i="30"/>
  <c r="N16" i="30"/>
  <c r="N15" i="30"/>
  <c r="N21" i="30"/>
  <c r="N12" i="30"/>
  <c r="N11" i="30"/>
  <c r="N13" i="30"/>
  <c r="N9" i="30"/>
  <c r="N20" i="29"/>
  <c r="N19" i="29"/>
  <c r="N18" i="29"/>
  <c r="N17" i="29"/>
  <c r="N16" i="29"/>
  <c r="N15" i="29"/>
  <c r="N12" i="29"/>
  <c r="N10" i="29"/>
  <c r="N11" i="29"/>
  <c r="N13" i="29"/>
  <c r="N9" i="29"/>
  <c r="N21" i="29"/>
  <c r="N20" i="28"/>
  <c r="N19" i="28"/>
  <c r="N18" i="28"/>
  <c r="N17" i="28"/>
  <c r="N16" i="28"/>
  <c r="N15" i="28"/>
  <c r="N12" i="28"/>
  <c r="N21" i="28"/>
  <c r="N10" i="28"/>
  <c r="N11" i="28"/>
  <c r="N13" i="28"/>
  <c r="N9" i="28"/>
  <c r="N20" i="8"/>
  <c r="N19" i="8"/>
  <c r="N18" i="8"/>
  <c r="N17" i="8"/>
  <c r="N16" i="8"/>
  <c r="N15" i="8"/>
  <c r="N12" i="8"/>
  <c r="N10" i="8"/>
  <c r="N11" i="8"/>
  <c r="N13" i="8"/>
  <c r="N9" i="8"/>
  <c r="N21" i="8"/>
  <c r="N20" i="10"/>
  <c r="N19" i="10"/>
  <c r="N18" i="10"/>
  <c r="N17" i="10"/>
  <c r="N16" i="10"/>
  <c r="N15" i="10"/>
  <c r="N12" i="10"/>
  <c r="N21" i="10"/>
  <c r="N10" i="10"/>
  <c r="N11" i="10"/>
  <c r="N13" i="10"/>
  <c r="N9" i="10"/>
  <c r="N20" i="11"/>
  <c r="N19" i="11"/>
  <c r="N18" i="11"/>
  <c r="N17" i="11"/>
  <c r="N16" i="11"/>
  <c r="N15" i="11"/>
  <c r="N12" i="11"/>
  <c r="N10" i="11"/>
  <c r="N11" i="11"/>
  <c r="N13" i="11"/>
  <c r="N20" i="7"/>
  <c r="N19" i="7"/>
  <c r="N18" i="7"/>
  <c r="N17" i="7"/>
  <c r="N16" i="7"/>
  <c r="N15" i="7"/>
  <c r="N12" i="7"/>
  <c r="N10" i="7"/>
  <c r="N11" i="7"/>
  <c r="N13" i="7"/>
  <c r="N9" i="7"/>
  <c r="N21" i="7"/>
  <c r="N20" i="5"/>
  <c r="N19" i="5"/>
  <c r="N18" i="5"/>
  <c r="N17" i="5"/>
  <c r="N16" i="5"/>
  <c r="N15" i="5"/>
  <c r="N12" i="5"/>
  <c r="N10" i="5"/>
  <c r="N11" i="5"/>
  <c r="N13" i="5"/>
  <c r="N9" i="5"/>
  <c r="N21" i="5"/>
  <c r="N20" i="1"/>
  <c r="N19" i="1"/>
  <c r="N18" i="1"/>
  <c r="N17" i="1"/>
  <c r="N16" i="1"/>
  <c r="N15" i="1"/>
  <c r="N12" i="1"/>
  <c r="N10" i="1"/>
  <c r="N11" i="1"/>
  <c r="N9" i="1"/>
  <c r="N21" i="1"/>
  <c r="N20" i="2"/>
  <c r="N19" i="2"/>
  <c r="N18" i="2"/>
  <c r="N17" i="2"/>
  <c r="N16" i="2"/>
  <c r="N15" i="2"/>
  <c r="N21" i="2"/>
  <c r="N10" i="2"/>
  <c r="N11" i="2"/>
  <c r="N13" i="2"/>
  <c r="N9" i="2"/>
  <c r="N20" i="3"/>
  <c r="N19" i="3"/>
  <c r="N18" i="3"/>
  <c r="N17" i="3"/>
  <c r="N16" i="3"/>
  <c r="N15" i="3"/>
  <c r="N12" i="3"/>
  <c r="N10" i="3"/>
  <c r="N11" i="3"/>
  <c r="N13" i="3"/>
  <c r="N9" i="3"/>
  <c r="N21" i="3"/>
  <c r="AP21" i="31"/>
  <c r="AR21" i="31"/>
  <c r="N21" i="45"/>
  <c r="H21" i="31"/>
  <c r="P21" i="31"/>
  <c r="AH21" i="31"/>
  <c r="AN21" i="31"/>
  <c r="J21" i="31"/>
  <c r="V21" i="31"/>
  <c r="AJ21" i="31"/>
  <c r="AX21" i="31"/>
  <c r="AB21" i="31"/>
</calcChain>
</file>

<file path=xl/sharedStrings.xml><?xml version="1.0" encoding="utf-8"?>
<sst xmlns="http://schemas.openxmlformats.org/spreadsheetml/2006/main" count="908" uniqueCount="109">
  <si>
    <t>Petroleum Planning &amp; Analysis Cell</t>
  </si>
  <si>
    <t>Period : April 1997-March 2022</t>
  </si>
  <si>
    <t>('000 Metric Tonne)</t>
  </si>
  <si>
    <t xml:space="preserve"> CONSUMPTION OF PETROLEUM PRODUCTS </t>
  </si>
  <si>
    <t>PRODUCT</t>
  </si>
  <si>
    <t>1997-98</t>
  </si>
  <si>
    <t>1998-99</t>
  </si>
  <si>
    <t>%
 Growth</t>
  </si>
  <si>
    <t>1999-00</t>
  </si>
  <si>
    <t>2000-01</t>
  </si>
  <si>
    <t xml:space="preserve">2001-02 </t>
  </si>
  <si>
    <t xml:space="preserve">2002-03 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</si>
  <si>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</si>
  <si>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</si>
  <si>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</si>
  <si>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</si>
  <si>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</si>
  <si>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</si>
  <si>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</si>
  <si>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</si>
  <si>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</si>
  <si>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</si>
  <si>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</si>
  <si>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</si>
  <si>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</si>
  <si>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</si>
  <si>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</si>
  <si>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 xml:space="preserve">2018-19 </t>
  </si>
  <si>
    <t>2019-20</t>
  </si>
  <si>
    <t>2020-21</t>
  </si>
  <si>
    <t>2021-22</t>
  </si>
  <si>
    <t>2022-23</t>
  </si>
  <si>
    <t>LPG</t>
  </si>
  <si>
    <t>Naphtha</t>
  </si>
  <si>
    <t>MS</t>
  </si>
  <si>
    <t>ATF</t>
  </si>
  <si>
    <t>SKO</t>
  </si>
  <si>
    <t>HSD</t>
  </si>
  <si>
    <t>LDO</t>
  </si>
  <si>
    <t>Lubricants &amp; Greases</t>
  </si>
  <si>
    <t>FO &amp; LSHS</t>
  </si>
  <si>
    <t>Bitumen</t>
  </si>
  <si>
    <t>Petroleum coke</t>
  </si>
  <si>
    <t>Others</t>
  </si>
  <si>
    <t>TOTAL</t>
  </si>
  <si>
    <t>NOTE :</t>
  </si>
  <si>
    <t>i)   (P) : Provisional</t>
  </si>
  <si>
    <t>ii)  The source of information includes Oil Companies, DGCIS &amp; online SEZ data.</t>
  </si>
  <si>
    <t>iii)  The consumption represent market demand and is aggregate of :</t>
  </si>
  <si>
    <t xml:space="preserve">      (a) actual sales by oil companies in domestic market,</t>
  </si>
  <si>
    <t xml:space="preserve">      (b) consumption through direct imports by private parties, and</t>
  </si>
  <si>
    <t xml:space="preserve">      (c) sales by SEZ units in Domestic Tariff Area (DTA)* </t>
  </si>
  <si>
    <t>* Included from FY 2017-18 onwards</t>
  </si>
  <si>
    <t>Period : April 1998-March 1999</t>
  </si>
  <si>
    <t xml:space="preserve"> DOMESTIC CONSUMPTION OF PETROLEUM PRODUCTS </t>
  </si>
  <si>
    <t>PRODUCTS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</si>
  <si>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</si>
  <si>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</si>
  <si>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</si>
  <si>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</si>
  <si>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</si>
  <si>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</si>
  <si>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</si>
  <si>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</si>
  <si>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</si>
  <si>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</si>
  <si>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</si>
  <si>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</si>
  <si>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All Products total</t>
  </si>
  <si>
    <t>Source : Oil Companies</t>
  </si>
  <si>
    <t>Period : April 1999-March 2000</t>
  </si>
  <si>
    <t>Period : April 2000-March 2001</t>
  </si>
  <si>
    <t xml:space="preserve">DOMESTIC CONSUMPTION OF PETROLEUM PRODUCTS </t>
  </si>
  <si>
    <t>Period : April 2001-March 2002</t>
  </si>
  <si>
    <t>Period : April 2002-March 2003</t>
  </si>
  <si>
    <t>Period : April 2003-March 2004</t>
  </si>
  <si>
    <t>Period : April 2004-March 2005</t>
  </si>
  <si>
    <t>DOMESTIC CONSUMPTION OF PETROLEUM PRODUCTS</t>
  </si>
  <si>
    <t>Period : April 2005-March 2006</t>
  </si>
  <si>
    <t>Period :April 2006-March 2007</t>
  </si>
  <si>
    <t>Period : April 2007-March 2008</t>
  </si>
  <si>
    <t xml:space="preserve"> DOMESTIC CONSUMPTION OF PETROLEUM PRODUCTS</t>
  </si>
  <si>
    <t>Period : April 2008-March 2009</t>
  </si>
  <si>
    <t>Period : April 2009-March 2010</t>
  </si>
  <si>
    <t>Period :April 2010-March 2011</t>
  </si>
  <si>
    <t>Period:April 2011-March 2012</t>
  </si>
  <si>
    <t>Period : April 2012-March 2013</t>
  </si>
  <si>
    <t>Period : April 2013-March 2014</t>
  </si>
  <si>
    <t>Period :  April 2014-March 2015)</t>
  </si>
  <si>
    <t>Period : April 2015-March 2016</t>
  </si>
  <si>
    <t>Period : April 2016-March 2017</t>
  </si>
  <si>
    <t>('000 Metric Tonnes)</t>
  </si>
  <si>
    <t>All products total</t>
  </si>
  <si>
    <r>
      <rPr>
        <b/>
        <sz val="12"/>
        <color indexed="8"/>
        <rFont val="Times New Roman"/>
        <family val="1"/>
      </rPr>
      <t>Source :</t>
    </r>
    <r>
      <rPr>
        <sz val="12"/>
        <color indexed="8"/>
        <rFont val="Times New Roman"/>
        <family val="1"/>
      </rPr>
      <t xml:space="preserve"> Oil Companies</t>
    </r>
  </si>
  <si>
    <t>Period : April 2017-March 2018</t>
  </si>
  <si>
    <t>i)  The source of information includes Oil Companies, DGCIS &amp; online SEZ data.</t>
  </si>
  <si>
    <t>ii)  The consumption data represent market demand and is aggregate of :</t>
  </si>
  <si>
    <t>* Included from April 2017 onwards</t>
  </si>
  <si>
    <t>Period : April 2018-March 2019</t>
  </si>
  <si>
    <t>ii)  The consumption estimates represent market demand and is aggregate of :</t>
  </si>
  <si>
    <t xml:space="preserve">      (c) sales by SEZ units in Domestic Tariff Area (DTA)</t>
  </si>
  <si>
    <t>Period : April 2019-March 2020</t>
  </si>
  <si>
    <t>Period : April 2020-March 2021</t>
  </si>
  <si>
    <t>DOMESTIC CONSUMPTION OF PETROLEUM PRODUCTS as on 12.10.2021</t>
  </si>
  <si>
    <t>Period : April 2021-March 2022</t>
  </si>
  <si>
    <t>DOMESTIC CONSUMPTION OF PETROLEUM PRODUCTS as on 09.03.2023 (P)</t>
  </si>
  <si>
    <r>
      <t>NOTE : '</t>
    </r>
    <r>
      <rPr>
        <sz val="12"/>
        <color indexed="8"/>
        <rFont val="Times New Roman"/>
        <family val="1"/>
      </rPr>
      <t>P: provisional'</t>
    </r>
  </si>
  <si>
    <t>Period : April 2022-March 2023</t>
  </si>
  <si>
    <t>DOMESTIC CONSUMPTION OF PETROLEUM PRODUCTS as on 07.06.2023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</si>
</sst>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_)"/>
    <numFmt numFmtId="166" formatCode="0.000"/>
    <numFmt numFmtId="167" formatCode="mm/dd/yy"/>
  </numFmts>
  <fonts count="6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16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6"/>
      <name val="Times New Roman"/>
      <family val="1"/>
    </font>
    <font>
      <b/>
      <u/>
      <sz val="14"/>
      <name val="Times New Roman"/>
      <family val="1"/>
    </font>
    <font>
      <sz val="14"/>
      <name val="Times New Roman"/>
      <family val="1"/>
    </font>
    <font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b/>
      <sz val="12"/>
      <name val="Arial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sz val="8"/>
      <name val="Helv"/>
    </font>
    <font>
      <b/>
      <sz val="8"/>
      <color indexed="8"/>
      <name val="Helv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b/>
      <u/>
      <sz val="16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entury Gothic"/>
      <family val="2"/>
    </font>
    <font>
      <sz val="11"/>
      <color rgb="FF0070C0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F709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1" fillId="2" borderId="0" applyNumberFormat="0" applyBorder="0" applyAlignment="0">
      <protection locked="0"/>
    </xf>
    <xf numFmtId="0" fontId="20" fillId="0" borderId="0" applyFill="0" applyBorder="0" applyAlignment="0"/>
    <xf numFmtId="0" fontId="29" fillId="30" borderId="17" applyNumberFormat="0" applyAlignment="0" applyProtection="0"/>
    <xf numFmtId="0" fontId="29" fillId="30" borderId="17" applyNumberFormat="0" applyAlignment="0" applyProtection="0"/>
    <xf numFmtId="0" fontId="30" fillId="31" borderId="18" applyNumberFormat="0" applyAlignment="0" applyProtection="0"/>
    <xf numFmtId="0" fontId="30" fillId="31" borderId="18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44" fontId="26" fillId="0" borderId="0" applyFont="0" applyFill="0" applyBorder="0" applyAlignment="0" applyProtection="0"/>
    <xf numFmtId="0" fontId="22" fillId="0" borderId="0" applyNumberFormat="0" applyAlignment="0">
      <alignment horizontal="left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38" fontId="23" fillId="3" borderId="0" applyNumberFormat="0" applyBorder="0" applyAlignment="0" applyProtection="0"/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33" borderId="17" applyNumberFormat="0" applyAlignment="0" applyProtection="0"/>
    <xf numFmtId="10" fontId="23" fillId="4" borderId="3" applyNumberFormat="0" applyBorder="0" applyAlignment="0" applyProtection="0"/>
    <xf numFmtId="0" fontId="36" fillId="33" borderId="17" applyNumberFormat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35" borderId="23" applyNumberFormat="0" applyFont="0" applyAlignment="0" applyProtection="0"/>
    <xf numFmtId="0" fontId="26" fillId="35" borderId="23" applyNumberFormat="0" applyFont="0" applyAlignment="0" applyProtection="0"/>
    <xf numFmtId="0" fontId="26" fillId="35" borderId="23" applyNumberFormat="0" applyFont="0" applyAlignment="0" applyProtection="0"/>
    <xf numFmtId="0" fontId="26" fillId="35" borderId="23" applyNumberFormat="0" applyFont="0" applyAlignment="0" applyProtection="0"/>
    <xf numFmtId="0" fontId="40" fillId="30" borderId="24" applyNumberFormat="0" applyAlignment="0" applyProtection="0"/>
    <xf numFmtId="0" fontId="40" fillId="30" borderId="24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24" fillId="0" borderId="0" applyNumberFormat="0" applyFill="0" applyBorder="0" applyAlignment="0" applyProtection="0">
      <alignment horizontal="left"/>
    </xf>
    <xf numFmtId="40" fontId="25" fillId="0" borderId="0" applyBorder="0">
      <alignment horizontal="right"/>
    </xf>
    <xf numFmtId="0" fontId="41" fillId="0" borderId="0" applyNumberFormat="0" applyFill="0" applyBorder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192">
    <xf numFmtId="0" fontId="0" fillId="0" borderId="0" xfId="0"/>
    <xf numFmtId="0" fontId="6" fillId="36" borderId="3" xfId="135" applyFont="1" applyFill="1" applyBorder="1" applyAlignment="1">
      <alignment horizontal="center" vertical="top"/>
    </xf>
    <xf numFmtId="0" fontId="8" fillId="36" borderId="3" xfId="135" applyFont="1" applyFill="1" applyBorder="1" applyAlignment="1">
      <alignment horizontal="center" vertical="center"/>
    </xf>
    <xf numFmtId="0" fontId="6" fillId="36" borderId="4" xfId="125" applyFont="1" applyFill="1" applyBorder="1" applyAlignment="1">
      <alignment horizontal="center" vertical="center" wrapText="1"/>
    </xf>
    <xf numFmtId="0" fontId="6" fillId="36" borderId="4" xfId="125" applyFont="1" applyFill="1" applyBorder="1" applyAlignment="1">
      <alignment horizontal="center" vertical="top" wrapText="1"/>
    </xf>
    <xf numFmtId="0" fontId="6" fillId="36" borderId="3" xfId="125" applyFont="1" applyFill="1" applyBorder="1" applyAlignment="1">
      <alignment horizontal="center" vertical="center" wrapText="1"/>
    </xf>
    <xf numFmtId="0" fontId="0" fillId="37" borderId="0" xfId="0" applyFill="1"/>
    <xf numFmtId="0" fontId="5" fillId="37" borderId="0" xfId="135" applyFont="1" applyFill="1"/>
    <xf numFmtId="0" fontId="3" fillId="37" borderId="0" xfId="135" applyFont="1" applyFill="1"/>
    <xf numFmtId="0" fontId="2" fillId="37" borderId="0" xfId="135" applyFont="1" applyFill="1"/>
    <xf numFmtId="0" fontId="6" fillId="37" borderId="0" xfId="135" applyFont="1" applyFill="1" applyAlignment="1">
      <alignment vertical="center"/>
    </xf>
    <xf numFmtId="0" fontId="1" fillId="37" borderId="0" xfId="0" applyFont="1" applyFill="1"/>
    <xf numFmtId="0" fontId="13" fillId="37" borderId="0" xfId="0" applyFont="1" applyFill="1" applyAlignment="1">
      <alignment horizontal="center" vertical="center"/>
    </xf>
    <xf numFmtId="165" fontId="13" fillId="37" borderId="0" xfId="0" applyNumberFormat="1" applyFont="1" applyFill="1" applyAlignment="1">
      <alignment horizontal="center" vertical="center"/>
    </xf>
    <xf numFmtId="164" fontId="1" fillId="37" borderId="0" xfId="0" applyNumberFormat="1" applyFont="1" applyFill="1"/>
    <xf numFmtId="0" fontId="1" fillId="37" borderId="0" xfId="0" applyFont="1" applyFill="1" applyAlignment="1">
      <alignment horizontal="left"/>
    </xf>
    <xf numFmtId="165" fontId="1" fillId="37" borderId="0" xfId="0" applyNumberFormat="1" applyFont="1" applyFill="1"/>
    <xf numFmtId="164" fontId="4" fillId="37" borderId="0" xfId="0" applyNumberFormat="1" applyFont="1" applyFill="1"/>
    <xf numFmtId="0" fontId="4" fillId="37" borderId="0" xfId="0" applyFont="1" applyFill="1"/>
    <xf numFmtId="0" fontId="2" fillId="37" borderId="0" xfId="135" applyFont="1" applyFill="1" applyAlignment="1">
      <alignment vertical="top"/>
    </xf>
    <xf numFmtId="0" fontId="3" fillId="37" borderId="0" xfId="135" applyFont="1" applyFill="1" applyAlignment="1">
      <alignment vertical="top"/>
    </xf>
    <xf numFmtId="0" fontId="44" fillId="37" borderId="0" xfId="0" applyFont="1" applyFill="1" applyAlignment="1">
      <alignment vertical="top"/>
    </xf>
    <xf numFmtId="0" fontId="6" fillId="37" borderId="0" xfId="135" applyFont="1" applyFill="1" applyAlignment="1">
      <alignment vertical="top"/>
    </xf>
    <xf numFmtId="0" fontId="45" fillId="37" borderId="0" xfId="0" applyFont="1" applyFill="1" applyAlignment="1">
      <alignment vertical="top"/>
    </xf>
    <xf numFmtId="0" fontId="46" fillId="37" borderId="0" xfId="0" applyFont="1" applyFill="1" applyAlignment="1">
      <alignment vertical="top"/>
    </xf>
    <xf numFmtId="0" fontId="44" fillId="37" borderId="0" xfId="0" applyFont="1" applyFill="1" applyAlignment="1">
      <alignment horizontal="left" vertical="top"/>
    </xf>
    <xf numFmtId="0" fontId="5" fillId="37" borderId="0" xfId="135" applyFont="1" applyFill="1" applyAlignment="1">
      <alignment horizontal="right"/>
    </xf>
    <xf numFmtId="0" fontId="47" fillId="37" borderId="0" xfId="0" applyFont="1" applyFill="1" applyAlignment="1">
      <alignment vertical="top"/>
    </xf>
    <xf numFmtId="0" fontId="48" fillId="37" borderId="0" xfId="0" applyFont="1" applyFill="1"/>
    <xf numFmtId="0" fontId="45" fillId="37" borderId="0" xfId="0" applyFont="1" applyFill="1"/>
    <xf numFmtId="0" fontId="8" fillId="37" borderId="0" xfId="135" applyFont="1" applyFill="1" applyAlignment="1">
      <alignment vertical="top"/>
    </xf>
    <xf numFmtId="0" fontId="9" fillId="37" borderId="0" xfId="135" applyFont="1" applyFill="1" applyAlignment="1">
      <alignment vertical="top"/>
    </xf>
    <xf numFmtId="0" fontId="48" fillId="37" borderId="0" xfId="0" applyFont="1" applyFill="1" applyAlignment="1">
      <alignment vertical="center"/>
    </xf>
    <xf numFmtId="0" fontId="12" fillId="37" borderId="0" xfId="135" applyFont="1" applyFill="1" applyAlignment="1">
      <alignment vertical="center"/>
    </xf>
    <xf numFmtId="0" fontId="0" fillId="37" borderId="0" xfId="0" applyFill="1" applyAlignment="1">
      <alignment vertical="center"/>
    </xf>
    <xf numFmtId="0" fontId="45" fillId="37" borderId="0" xfId="0" applyFont="1" applyFill="1" applyAlignment="1">
      <alignment vertical="center"/>
    </xf>
    <xf numFmtId="0" fontId="0" fillId="37" borderId="0" xfId="0" applyFill="1" applyAlignment="1">
      <alignment horizontal="center"/>
    </xf>
    <xf numFmtId="0" fontId="10" fillId="37" borderId="0" xfId="135" applyFont="1" applyFill="1" applyAlignment="1">
      <alignment vertical="top"/>
    </xf>
    <xf numFmtId="0" fontId="49" fillId="37" borderId="0" xfId="0" applyFont="1" applyFill="1" applyAlignment="1">
      <alignment vertical="center"/>
    </xf>
    <xf numFmtId="0" fontId="49" fillId="37" borderId="0" xfId="0" applyFont="1" applyFill="1"/>
    <xf numFmtId="0" fontId="50" fillId="37" borderId="0" xfId="0" applyFont="1" applyFill="1" applyAlignment="1">
      <alignment vertical="top"/>
    </xf>
    <xf numFmtId="0" fontId="11" fillId="37" borderId="0" xfId="135" applyFont="1" applyFill="1" applyAlignment="1">
      <alignment horizontal="right"/>
    </xf>
    <xf numFmtId="0" fontId="49" fillId="37" borderId="0" xfId="0" applyFont="1" applyFill="1" applyAlignment="1">
      <alignment vertical="top"/>
    </xf>
    <xf numFmtId="0" fontId="49" fillId="37" borderId="0" xfId="0" applyFont="1" applyFill="1" applyAlignment="1">
      <alignment horizontal="right" vertical="top"/>
    </xf>
    <xf numFmtId="0" fontId="12" fillId="37" borderId="0" xfId="135" applyFont="1" applyFill="1" applyAlignment="1">
      <alignment vertical="top"/>
    </xf>
    <xf numFmtId="0" fontId="8" fillId="37" borderId="0" xfId="135" applyFont="1" applyFill="1"/>
    <xf numFmtId="0" fontId="8" fillId="37" borderId="0" xfId="135" applyFont="1" applyFill="1" applyAlignment="1">
      <alignment horizontal="left"/>
    </xf>
    <xf numFmtId="0" fontId="9" fillId="37" borderId="0" xfId="135" applyFont="1" applyFill="1"/>
    <xf numFmtId="0" fontId="6" fillId="37" borderId="0" xfId="135" applyFont="1" applyFill="1"/>
    <xf numFmtId="0" fontId="26" fillId="37" borderId="0" xfId="125" applyFill="1"/>
    <xf numFmtId="0" fontId="26" fillId="37" borderId="0" xfId="125" applyFill="1" applyAlignment="1">
      <alignment horizontal="center"/>
    </xf>
    <xf numFmtId="0" fontId="14" fillId="0" borderId="3" xfId="0" applyFont="1" applyBorder="1" applyAlignment="1">
      <alignment horizontal="left"/>
    </xf>
    <xf numFmtId="1" fontId="14" fillId="0" borderId="3" xfId="0" applyNumberFormat="1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" fontId="15" fillId="0" borderId="3" xfId="0" applyNumberFormat="1" applyFont="1" applyBorder="1"/>
    <xf numFmtId="164" fontId="15" fillId="0" borderId="3" xfId="0" applyNumberFormat="1" applyFont="1" applyBorder="1"/>
    <xf numFmtId="1" fontId="51" fillId="0" borderId="3" xfId="125" applyNumberFormat="1" applyFont="1" applyBorder="1" applyAlignment="1">
      <alignment horizontal="right"/>
    </xf>
    <xf numFmtId="0" fontId="51" fillId="0" borderId="3" xfId="0" applyFont="1" applyBorder="1" applyAlignment="1">
      <alignment vertical="center"/>
    </xf>
    <xf numFmtId="1" fontId="51" fillId="0" borderId="3" xfId="0" applyNumberFormat="1" applyFont="1" applyBorder="1" applyAlignment="1">
      <alignment horizontal="right" vertical="center"/>
    </xf>
    <xf numFmtId="0" fontId="14" fillId="0" borderId="3" xfId="0" applyFont="1" applyBorder="1"/>
    <xf numFmtId="0" fontId="16" fillId="0" borderId="3" xfId="0" applyFont="1" applyBorder="1" applyAlignment="1">
      <alignment horizontal="left"/>
    </xf>
    <xf numFmtId="1" fontId="16" fillId="0" borderId="3" xfId="0" applyNumberFormat="1" applyFont="1" applyBorder="1" applyAlignment="1">
      <alignment horizontal="right"/>
    </xf>
    <xf numFmtId="164" fontId="16" fillId="0" borderId="3" xfId="0" applyNumberFormat="1" applyFont="1" applyBorder="1" applyAlignment="1">
      <alignment horizontal="right"/>
    </xf>
    <xf numFmtId="1" fontId="17" fillId="0" borderId="3" xfId="0" applyNumberFormat="1" applyFont="1" applyBorder="1"/>
    <xf numFmtId="164" fontId="17" fillId="0" borderId="3" xfId="0" applyNumberFormat="1" applyFont="1" applyBorder="1"/>
    <xf numFmtId="1" fontId="52" fillId="37" borderId="0" xfId="125" applyNumberFormat="1" applyFont="1" applyFill="1"/>
    <xf numFmtId="0" fontId="14" fillId="37" borderId="0" xfId="0" applyFont="1" applyFill="1"/>
    <xf numFmtId="0" fontId="16" fillId="37" borderId="0" xfId="0" applyFont="1" applyFill="1"/>
    <xf numFmtId="165" fontId="14" fillId="37" borderId="0" xfId="0" applyNumberFormat="1" applyFont="1" applyFill="1"/>
    <xf numFmtId="0" fontId="15" fillId="37" borderId="0" xfId="0" applyFont="1" applyFill="1"/>
    <xf numFmtId="0" fontId="51" fillId="37" borderId="0" xfId="125" applyFont="1" applyFill="1"/>
    <xf numFmtId="0" fontId="18" fillId="0" borderId="3" xfId="0" applyFont="1" applyBorder="1" applyAlignment="1">
      <alignment horizontal="left" vertical="top"/>
    </xf>
    <xf numFmtId="1" fontId="53" fillId="38" borderId="3" xfId="0" applyNumberFormat="1" applyFont="1" applyFill="1" applyBorder="1" applyAlignment="1">
      <alignment horizontal="right" vertical="top" wrapText="1"/>
    </xf>
    <xf numFmtId="1" fontId="51" fillId="0" borderId="3" xfId="0" applyNumberFormat="1" applyFont="1" applyBorder="1" applyAlignment="1">
      <alignment horizontal="right" vertical="top"/>
    </xf>
    <xf numFmtId="0" fontId="51" fillId="0" borderId="0" xfId="0" applyFont="1" applyAlignment="1">
      <alignment vertical="center"/>
    </xf>
    <xf numFmtId="0" fontId="19" fillId="0" borderId="3" xfId="0" applyFont="1" applyBorder="1" applyAlignment="1">
      <alignment horizontal="left" vertical="top"/>
    </xf>
    <xf numFmtId="1" fontId="54" fillId="38" borderId="3" xfId="0" applyNumberFormat="1" applyFont="1" applyFill="1" applyBorder="1" applyAlignment="1">
      <alignment horizontal="right" vertical="top" wrapText="1"/>
    </xf>
    <xf numFmtId="0" fontId="51" fillId="37" borderId="0" xfId="0" applyFont="1" applyFill="1" applyAlignment="1">
      <alignment vertical="top"/>
    </xf>
    <xf numFmtId="1" fontId="52" fillId="0" borderId="3" xfId="0" applyNumberFormat="1" applyFont="1" applyBorder="1" applyAlignment="1">
      <alignment horizontal="right" vertical="top"/>
    </xf>
    <xf numFmtId="0" fontId="55" fillId="37" borderId="0" xfId="0" applyFont="1" applyFill="1" applyAlignment="1">
      <alignment vertical="top"/>
    </xf>
    <xf numFmtId="0" fontId="16" fillId="36" borderId="3" xfId="135" applyFont="1" applyFill="1" applyBorder="1" applyAlignment="1">
      <alignment horizontal="center" vertical="center"/>
    </xf>
    <xf numFmtId="0" fontId="6" fillId="36" borderId="3" xfId="135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top"/>
    </xf>
    <xf numFmtId="1" fontId="53" fillId="38" borderId="6" xfId="0" applyNumberFormat="1" applyFont="1" applyFill="1" applyBorder="1" applyAlignment="1">
      <alignment horizontal="right" vertical="top" wrapText="1"/>
    </xf>
    <xf numFmtId="1" fontId="51" fillId="0" borderId="5" xfId="0" applyNumberFormat="1" applyFont="1" applyBorder="1" applyAlignment="1">
      <alignment horizontal="right" vertical="top"/>
    </xf>
    <xf numFmtId="0" fontId="51" fillId="37" borderId="0" xfId="0" applyFont="1" applyFill="1"/>
    <xf numFmtId="0" fontId="56" fillId="37" borderId="0" xfId="0" applyFont="1" applyFill="1"/>
    <xf numFmtId="0" fontId="51" fillId="37" borderId="0" xfId="0" applyFont="1" applyFill="1" applyAlignment="1">
      <alignment horizontal="center"/>
    </xf>
    <xf numFmtId="0" fontId="56" fillId="37" borderId="0" xfId="0" applyFont="1" applyFill="1" applyAlignment="1">
      <alignment horizontal="center"/>
    </xf>
    <xf numFmtId="0" fontId="6" fillId="36" borderId="6" xfId="135" applyFont="1" applyFill="1" applyBorder="1" applyAlignment="1">
      <alignment horizontal="center" vertical="center"/>
    </xf>
    <xf numFmtId="1" fontId="53" fillId="38" borderId="5" xfId="0" applyNumberFormat="1" applyFont="1" applyFill="1" applyBorder="1" applyAlignment="1">
      <alignment horizontal="right" vertical="top" wrapText="1"/>
    </xf>
    <xf numFmtId="0" fontId="18" fillId="0" borderId="3" xfId="0" applyFont="1" applyBorder="1" applyAlignment="1">
      <alignment horizontal="left" vertical="center"/>
    </xf>
    <xf numFmtId="1" fontId="53" fillId="38" borderId="3" xfId="0" applyNumberFormat="1" applyFont="1" applyFill="1" applyBorder="1" applyAlignment="1">
      <alignment horizontal="right" wrapText="1"/>
    </xf>
    <xf numFmtId="1" fontId="51" fillId="0" borderId="3" xfId="0" applyNumberFormat="1" applyFont="1" applyBorder="1" applyAlignment="1">
      <alignment horizontal="right"/>
    </xf>
    <xf numFmtId="0" fontId="19" fillId="0" borderId="3" xfId="0" applyFont="1" applyBorder="1" applyAlignment="1">
      <alignment horizontal="left" vertical="center"/>
    </xf>
    <xf numFmtId="1" fontId="54" fillId="38" borderId="3" xfId="0" applyNumberFormat="1" applyFont="1" applyFill="1" applyBorder="1" applyAlignment="1">
      <alignment horizontal="right" vertical="center" wrapText="1"/>
    </xf>
    <xf numFmtId="0" fontId="6" fillId="36" borderId="6" xfId="135" applyFont="1" applyFill="1" applyBorder="1" applyAlignment="1">
      <alignment horizontal="center" vertical="center" wrapText="1"/>
    </xf>
    <xf numFmtId="1" fontId="18" fillId="0" borderId="3" xfId="0" applyNumberFormat="1" applyFont="1" applyBorder="1" applyAlignment="1">
      <alignment horizontal="left" vertical="center"/>
    </xf>
    <xf numFmtId="1" fontId="51" fillId="0" borderId="3" xfId="0" applyNumberFormat="1" applyFont="1" applyBorder="1"/>
    <xf numFmtId="1" fontId="18" fillId="0" borderId="5" xfId="0" applyNumberFormat="1" applyFont="1" applyBorder="1" applyAlignment="1">
      <alignment horizontal="left" vertical="center"/>
    </xf>
    <xf numFmtId="1" fontId="53" fillId="38" borderId="5" xfId="0" applyNumberFormat="1" applyFont="1" applyFill="1" applyBorder="1" applyAlignment="1">
      <alignment horizontal="right" wrapText="1"/>
    </xf>
    <xf numFmtId="1" fontId="51" fillId="0" borderId="5" xfId="0" applyNumberFormat="1" applyFont="1" applyBorder="1" applyAlignment="1">
      <alignment horizontal="right"/>
    </xf>
    <xf numFmtId="1" fontId="51" fillId="0" borderId="5" xfId="0" applyNumberFormat="1" applyFont="1" applyBorder="1"/>
    <xf numFmtId="1" fontId="19" fillId="0" borderId="3" xfId="0" applyNumberFormat="1" applyFont="1" applyBorder="1" applyAlignment="1">
      <alignment horizontal="left" vertical="center"/>
    </xf>
    <xf numFmtId="1" fontId="56" fillId="37" borderId="0" xfId="0" applyNumberFormat="1" applyFont="1" applyFill="1"/>
    <xf numFmtId="0" fontId="6" fillId="36" borderId="3" xfId="135" applyFont="1" applyFill="1" applyBorder="1" applyAlignment="1">
      <alignment horizontal="center" vertical="center" wrapText="1"/>
    </xf>
    <xf numFmtId="1" fontId="53" fillId="38" borderId="6" xfId="0" applyNumberFormat="1" applyFont="1" applyFill="1" applyBorder="1" applyAlignment="1">
      <alignment horizontal="right" wrapText="1"/>
    </xf>
    <xf numFmtId="0" fontId="18" fillId="0" borderId="5" xfId="0" applyFont="1" applyBorder="1" applyAlignment="1">
      <alignment horizontal="left" vertical="center"/>
    </xf>
    <xf numFmtId="0" fontId="55" fillId="37" borderId="0" xfId="0" applyFont="1" applyFill="1"/>
    <xf numFmtId="1" fontId="57" fillId="38" borderId="6" xfId="0" applyNumberFormat="1" applyFont="1" applyFill="1" applyBorder="1" applyAlignment="1">
      <alignment horizontal="right" wrapText="1"/>
    </xf>
    <xf numFmtId="1" fontId="53" fillId="38" borderId="3" xfId="0" applyNumberFormat="1" applyFont="1" applyFill="1" applyBorder="1" applyAlignment="1">
      <alignment wrapText="1"/>
    </xf>
    <xf numFmtId="1" fontId="51" fillId="0" borderId="3" xfId="125" applyNumberFormat="1" applyFont="1" applyBorder="1"/>
    <xf numFmtId="1" fontId="52" fillId="0" borderId="3" xfId="125" applyNumberFormat="1" applyFont="1" applyBorder="1"/>
    <xf numFmtId="1" fontId="52" fillId="0" borderId="3" xfId="125" applyNumberFormat="1" applyFont="1" applyBorder="1" applyAlignment="1">
      <alignment horizontal="right"/>
    </xf>
    <xf numFmtId="0" fontId="56" fillId="37" borderId="0" xfId="125" applyFont="1" applyFill="1"/>
    <xf numFmtId="0" fontId="48" fillId="37" borderId="0" xfId="125" applyFont="1" applyFill="1" applyAlignment="1">
      <alignment vertical="top"/>
    </xf>
    <xf numFmtId="0" fontId="51" fillId="37" borderId="0" xfId="125" applyFont="1" applyFill="1" applyAlignment="1">
      <alignment horizontal="left"/>
    </xf>
    <xf numFmtId="0" fontId="14" fillId="37" borderId="0" xfId="125" applyFont="1" applyFill="1" applyAlignment="1">
      <alignment vertical="top" wrapText="1"/>
    </xf>
    <xf numFmtId="1" fontId="14" fillId="37" borderId="0" xfId="125" applyNumberFormat="1" applyFont="1" applyFill="1" applyAlignment="1">
      <alignment vertical="top" wrapText="1"/>
    </xf>
    <xf numFmtId="0" fontId="6" fillId="36" borderId="3" xfId="0" applyFont="1" applyFill="1" applyBorder="1" applyAlignment="1">
      <alignment horizontal="left" vertical="center"/>
    </xf>
    <xf numFmtId="0" fontId="6" fillId="36" borderId="3" xfId="0" applyFont="1" applyFill="1" applyBorder="1" applyAlignment="1">
      <alignment horizontal="center" vertical="center"/>
    </xf>
    <xf numFmtId="0" fontId="6" fillId="36" borderId="3" xfId="0" applyFont="1" applyFill="1" applyBorder="1" applyAlignment="1">
      <alignment horizontal="center" vertical="center" wrapText="1"/>
    </xf>
    <xf numFmtId="0" fontId="52" fillId="37" borderId="0" xfId="125" applyFont="1" applyFill="1"/>
    <xf numFmtId="0" fontId="14" fillId="37" borderId="0" xfId="125" applyFont="1" applyFill="1"/>
    <xf numFmtId="0" fontId="58" fillId="37" borderId="0" xfId="125" applyFont="1" applyFill="1" applyAlignment="1">
      <alignment vertical="center" wrapText="1"/>
    </xf>
    <xf numFmtId="0" fontId="18" fillId="37" borderId="0" xfId="125" applyFont="1" applyFill="1" applyAlignment="1">
      <alignment horizontal="left"/>
    </xf>
    <xf numFmtId="164" fontId="52" fillId="37" borderId="0" xfId="125" applyNumberFormat="1" applyFont="1" applyFill="1"/>
    <xf numFmtId="164" fontId="51" fillId="37" borderId="0" xfId="125" applyNumberFormat="1" applyFont="1" applyFill="1"/>
    <xf numFmtId="0" fontId="14" fillId="37" borderId="0" xfId="125" applyFont="1" applyFill="1" applyAlignment="1">
      <alignment shrinkToFit="1"/>
    </xf>
    <xf numFmtId="1" fontId="57" fillId="38" borderId="3" xfId="0" applyNumberFormat="1" applyFont="1" applyFill="1" applyBorder="1" applyAlignment="1">
      <alignment horizontal="right" wrapText="1"/>
    </xf>
    <xf numFmtId="0" fontId="45" fillId="37" borderId="0" xfId="125" applyFont="1" applyFill="1"/>
    <xf numFmtId="0" fontId="45" fillId="37" borderId="0" xfId="125" applyFont="1" applyFill="1" applyAlignment="1">
      <alignment horizontal="center"/>
    </xf>
    <xf numFmtId="1" fontId="45" fillId="37" borderId="0" xfId="125" applyNumberFormat="1" applyFont="1" applyFill="1"/>
    <xf numFmtId="164" fontId="45" fillId="37" borderId="0" xfId="125" applyNumberFormat="1" applyFont="1" applyFill="1"/>
    <xf numFmtId="0" fontId="52" fillId="0" borderId="3" xfId="125" applyFont="1" applyBorder="1" applyAlignment="1">
      <alignment horizontal="left"/>
    </xf>
    <xf numFmtId="0" fontId="52" fillId="37" borderId="7" xfId="125" applyFont="1" applyFill="1" applyBorder="1"/>
    <xf numFmtId="1" fontId="52" fillId="37" borderId="8" xfId="125" applyNumberFormat="1" applyFont="1" applyFill="1" applyBorder="1"/>
    <xf numFmtId="1" fontId="52" fillId="37" borderId="9" xfId="125" applyNumberFormat="1" applyFont="1" applyFill="1" applyBorder="1"/>
    <xf numFmtId="0" fontId="51" fillId="37" borderId="10" xfId="125" applyFont="1" applyFill="1" applyBorder="1"/>
    <xf numFmtId="0" fontId="51" fillId="37" borderId="11" xfId="125" applyFont="1" applyFill="1" applyBorder="1"/>
    <xf numFmtId="0" fontId="51" fillId="37" borderId="8" xfId="125" applyFont="1" applyFill="1" applyBorder="1"/>
    <xf numFmtId="1" fontId="16" fillId="0" borderId="3" xfId="125" applyNumberFormat="1" applyFont="1" applyBorder="1" applyAlignment="1">
      <alignment horizontal="right"/>
    </xf>
    <xf numFmtId="1" fontId="16" fillId="0" borderId="3" xfId="125" applyNumberFormat="1" applyFont="1" applyBorder="1"/>
    <xf numFmtId="166" fontId="52" fillId="37" borderId="8" xfId="125" applyNumberFormat="1" applyFont="1" applyFill="1" applyBorder="1"/>
    <xf numFmtId="0" fontId="7" fillId="39" borderId="12" xfId="0" applyFont="1" applyFill="1" applyBorder="1" applyAlignment="1">
      <alignment vertical="center" wrapText="1"/>
    </xf>
    <xf numFmtId="0" fontId="7" fillId="39" borderId="13" xfId="0" applyFont="1" applyFill="1" applyBorder="1" applyAlignment="1">
      <alignment vertical="center" wrapText="1"/>
    </xf>
    <xf numFmtId="1" fontId="49" fillId="0" borderId="3" xfId="125" applyNumberFormat="1" applyFont="1" applyBorder="1" applyAlignment="1">
      <alignment horizontal="center" vertical="center"/>
    </xf>
    <xf numFmtId="1" fontId="59" fillId="38" borderId="3" xfId="0" applyNumberFormat="1" applyFont="1" applyFill="1" applyBorder="1" applyAlignment="1">
      <alignment horizontal="center" vertical="center" wrapText="1"/>
    </xf>
    <xf numFmtId="1" fontId="59" fillId="38" borderId="6" xfId="0" applyNumberFormat="1" applyFont="1" applyFill="1" applyBorder="1" applyAlignment="1">
      <alignment horizontal="center" vertical="center" wrapText="1"/>
    </xf>
    <xf numFmtId="0" fontId="6" fillId="0" borderId="10" xfId="135" applyFont="1" applyBorder="1" applyAlignment="1">
      <alignment horizontal="right"/>
    </xf>
    <xf numFmtId="0" fontId="6" fillId="0" borderId="0" xfId="135" applyFont="1" applyAlignment="1">
      <alignment horizontal="right"/>
    </xf>
    <xf numFmtId="0" fontId="6" fillId="39" borderId="3" xfId="0" applyFont="1" applyFill="1" applyBorder="1" applyAlignment="1">
      <alignment horizontal="center" vertical="center" wrapText="1"/>
    </xf>
    <xf numFmtId="0" fontId="6" fillId="37" borderId="3" xfId="135" applyFont="1" applyFill="1" applyBorder="1" applyAlignment="1">
      <alignment horizontal="right"/>
    </xf>
    <xf numFmtId="0" fontId="6" fillId="37" borderId="14" xfId="135" applyFont="1" applyFill="1" applyBorder="1" applyAlignment="1">
      <alignment horizontal="right"/>
    </xf>
    <xf numFmtId="0" fontId="6" fillId="37" borderId="2" xfId="135" applyFont="1" applyFill="1" applyBorder="1" applyAlignment="1">
      <alignment horizontal="right"/>
    </xf>
    <xf numFmtId="0" fontId="6" fillId="37" borderId="15" xfId="135" applyFont="1" applyFill="1" applyBorder="1" applyAlignment="1">
      <alignment horizontal="right"/>
    </xf>
    <xf numFmtId="0" fontId="7" fillId="39" borderId="14" xfId="0" applyFont="1" applyFill="1" applyBorder="1" applyAlignment="1">
      <alignment horizontal="center" vertical="top" wrapText="1"/>
    </xf>
    <xf numFmtId="0" fontId="7" fillId="39" borderId="2" xfId="0" applyFont="1" applyFill="1" applyBorder="1" applyAlignment="1">
      <alignment horizontal="center" vertical="top" wrapText="1"/>
    </xf>
    <xf numFmtId="0" fontId="7" fillId="39" borderId="15" xfId="0" applyFont="1" applyFill="1" applyBorder="1" applyAlignment="1">
      <alignment horizontal="center" vertical="top" wrapText="1"/>
    </xf>
    <xf numFmtId="0" fontId="6" fillId="37" borderId="14" xfId="135" applyFont="1" applyFill="1" applyBorder="1" applyAlignment="1">
      <alignment horizontal="right" vertical="center"/>
    </xf>
    <xf numFmtId="0" fontId="6" fillId="37" borderId="2" xfId="135" applyFont="1" applyFill="1" applyBorder="1" applyAlignment="1">
      <alignment horizontal="right" vertical="center"/>
    </xf>
    <xf numFmtId="0" fontId="6" fillId="37" borderId="15" xfId="135" applyFont="1" applyFill="1" applyBorder="1" applyAlignment="1">
      <alignment horizontal="right" vertical="center"/>
    </xf>
    <xf numFmtId="0" fontId="7" fillId="39" borderId="12" xfId="0" applyFont="1" applyFill="1" applyBorder="1" applyAlignment="1">
      <alignment horizontal="center" vertical="top" wrapText="1"/>
    </xf>
    <xf numFmtId="0" fontId="7" fillId="39" borderId="13" xfId="0" applyFont="1" applyFill="1" applyBorder="1" applyAlignment="1">
      <alignment horizontal="center" vertical="top" wrapText="1"/>
    </xf>
    <xf numFmtId="0" fontId="7" fillId="39" borderId="16" xfId="0" applyFont="1" applyFill="1" applyBorder="1" applyAlignment="1">
      <alignment horizontal="center" vertical="top" wrapText="1"/>
    </xf>
    <xf numFmtId="0" fontId="6" fillId="37" borderId="3" xfId="135" applyFont="1" applyFill="1" applyBorder="1" applyAlignment="1">
      <alignment horizontal="right" vertical="center"/>
    </xf>
    <xf numFmtId="0" fontId="7" fillId="39" borderId="3" xfId="0" applyFont="1" applyFill="1" applyBorder="1" applyAlignment="1">
      <alignment horizontal="center" vertical="top" wrapText="1"/>
    </xf>
    <xf numFmtId="0" fontId="60" fillId="39" borderId="14" xfId="0" applyFont="1" applyFill="1" applyBorder="1" applyAlignment="1">
      <alignment horizontal="center" vertical="center"/>
    </xf>
    <xf numFmtId="0" fontId="60" fillId="39" borderId="2" xfId="0" applyFont="1" applyFill="1" applyBorder="1" applyAlignment="1">
      <alignment horizontal="center" vertical="center"/>
    </xf>
    <xf numFmtId="0" fontId="60" fillId="39" borderId="15" xfId="0" applyFont="1" applyFill="1" applyBorder="1" applyAlignment="1">
      <alignment horizontal="center" vertical="center"/>
    </xf>
    <xf numFmtId="0" fontId="60" fillId="39" borderId="3" xfId="0" applyFont="1" applyFill="1" applyBorder="1" applyAlignment="1">
      <alignment horizontal="center" vertical="center"/>
    </xf>
    <xf numFmtId="0" fontId="60" fillId="37" borderId="14" xfId="125" applyFont="1" applyFill="1" applyBorder="1" applyAlignment="1">
      <alignment horizontal="right" vertical="top"/>
    </xf>
    <xf numFmtId="0" fontId="60" fillId="37" borderId="2" xfId="125" applyFont="1" applyFill="1" applyBorder="1" applyAlignment="1">
      <alignment horizontal="right" vertical="top"/>
    </xf>
    <xf numFmtId="0" fontId="60" fillId="37" borderId="15" xfId="125" applyFont="1" applyFill="1" applyBorder="1" applyAlignment="1">
      <alignment horizontal="right" vertical="top"/>
    </xf>
    <xf numFmtId="0" fontId="18" fillId="37" borderId="0" xfId="125" applyFont="1" applyFill="1" applyAlignment="1">
      <alignment horizontal="left"/>
    </xf>
    <xf numFmtId="0" fontId="51" fillId="37" borderId="0" xfId="125" applyFont="1" applyFill="1" applyAlignment="1">
      <alignment horizontal="left"/>
    </xf>
    <xf numFmtId="0" fontId="60" fillId="37" borderId="0" xfId="125" applyFont="1" applyFill="1" applyAlignment="1">
      <alignment horizontal="right" vertical="top"/>
    </xf>
    <xf numFmtId="0" fontId="6" fillId="40" borderId="14" xfId="125" applyFont="1" applyFill="1" applyBorder="1" applyAlignment="1">
      <alignment horizontal="center" vertical="top"/>
    </xf>
    <xf numFmtId="0" fontId="6" fillId="40" borderId="2" xfId="125" applyFont="1" applyFill="1" applyBorder="1" applyAlignment="1">
      <alignment horizontal="center" vertical="top"/>
    </xf>
    <xf numFmtId="0" fontId="6" fillId="40" borderId="15" xfId="125" applyFont="1" applyFill="1" applyBorder="1" applyAlignment="1">
      <alignment horizontal="center" vertical="top"/>
    </xf>
    <xf numFmtId="0" fontId="51" fillId="37" borderId="10" xfId="125" applyFont="1" applyFill="1" applyBorder="1" applyAlignment="1">
      <alignment horizontal="left"/>
    </xf>
    <xf numFmtId="0" fontId="51" fillId="37" borderId="11" xfId="125" applyFont="1" applyFill="1" applyBorder="1" applyAlignment="1">
      <alignment horizontal="left"/>
    </xf>
    <xf numFmtId="0" fontId="14" fillId="37" borderId="10" xfId="125" applyFont="1" applyFill="1" applyBorder="1" applyAlignment="1">
      <alignment horizontal="left" shrinkToFit="1"/>
    </xf>
    <xf numFmtId="0" fontId="14" fillId="37" borderId="0" xfId="125" applyFont="1" applyFill="1" applyAlignment="1">
      <alignment horizontal="left" shrinkToFit="1"/>
    </xf>
    <xf numFmtId="0" fontId="14" fillId="37" borderId="11" xfId="125" applyFont="1" applyFill="1" applyBorder="1" applyAlignment="1">
      <alignment horizontal="left" shrinkToFit="1"/>
    </xf>
    <xf numFmtId="0" fontId="14" fillId="37" borderId="12" xfId="125" applyFont="1" applyFill="1" applyBorder="1" applyAlignment="1">
      <alignment horizontal="left" shrinkToFit="1"/>
    </xf>
    <xf numFmtId="0" fontId="14" fillId="37" borderId="13" xfId="125" applyFont="1" applyFill="1" applyBorder="1" applyAlignment="1">
      <alignment horizontal="left" shrinkToFit="1"/>
    </xf>
    <xf numFmtId="0" fontId="14" fillId="37" borderId="16" xfId="125" applyFont="1" applyFill="1" applyBorder="1" applyAlignment="1">
      <alignment horizontal="left" shrinkToFit="1"/>
    </xf>
    <xf numFmtId="0" fontId="14" fillId="37" borderId="10" xfId="125" applyFont="1" applyFill="1" applyBorder="1" applyAlignment="1"/>
    <xf numFmtId="0" fontId="14" fillId="37" borderId="0" xfId="125" applyFont="1" applyFill="1" applyAlignment="1"/>
    <xf numFmtId="0" fontId="14" fillId="37" borderId="11" xfId="125" applyFont="1" applyFill="1" applyBorder="1" applyAlignment="1"/>
  </cellXfs>
  <cellStyles count="158">
    <cellStyle name="20% - Accent1" xfId="1" builtinId="30" customBuiltin="1"/>
    <cellStyle name="20% - Accent1 2" xfId="2" xr:uid="{00000000-0005-0000-0000-000001000000}"/>
    <cellStyle name="20% - Accent1 3" xfId="3" xr:uid="{00000000-0005-0000-0000-000002000000}"/>
    <cellStyle name="20% - Accent1 4" xfId="4" xr:uid="{00000000-0005-0000-0000-000003000000}"/>
    <cellStyle name="20% - Accent2" xfId="5" builtinId="34" customBuiltin="1"/>
    <cellStyle name="20% - Accent2 2" xfId="6" xr:uid="{00000000-0005-0000-0000-000005000000}"/>
    <cellStyle name="20% - Accent2 3" xfId="7" xr:uid="{00000000-0005-0000-0000-000006000000}"/>
    <cellStyle name="20% - Accent2 4" xfId="8" xr:uid="{00000000-0005-0000-0000-000007000000}"/>
    <cellStyle name="20% - Accent3" xfId="9" builtinId="38" customBuiltin="1"/>
    <cellStyle name="20% - Accent3 2" xfId="10" xr:uid="{00000000-0005-0000-0000-000009000000}"/>
    <cellStyle name="20% - Accent3 3" xfId="11" xr:uid="{00000000-0005-0000-0000-00000A000000}"/>
    <cellStyle name="20% - Accent3 4" xfId="12" xr:uid="{00000000-0005-0000-0000-00000B000000}"/>
    <cellStyle name="20% - Accent4" xfId="13" builtinId="42" customBuiltin="1"/>
    <cellStyle name="20% - Accent4 2" xfId="14" xr:uid="{00000000-0005-0000-0000-00000D000000}"/>
    <cellStyle name="20% - Accent4 3" xfId="15" xr:uid="{00000000-0005-0000-0000-00000E000000}"/>
    <cellStyle name="20% - Accent4 4" xfId="16" xr:uid="{00000000-0005-0000-0000-00000F000000}"/>
    <cellStyle name="20% - Accent5" xfId="17" builtinId="46" customBuiltin="1"/>
    <cellStyle name="20% - Accent5 2" xfId="18" xr:uid="{00000000-0005-0000-0000-000011000000}"/>
    <cellStyle name="20% - Accent5 3" xfId="19" xr:uid="{00000000-0005-0000-0000-000012000000}"/>
    <cellStyle name="20% - Accent5 4" xfId="20" xr:uid="{00000000-0005-0000-0000-000013000000}"/>
    <cellStyle name="20% - Accent6" xfId="21" builtinId="50" customBuiltin="1"/>
    <cellStyle name="20% - Accent6 2" xfId="22" xr:uid="{00000000-0005-0000-0000-000015000000}"/>
    <cellStyle name="20% - Accent6 3" xfId="23" xr:uid="{00000000-0005-0000-0000-000016000000}"/>
    <cellStyle name="20% - Accent6 4" xfId="24" xr:uid="{00000000-0005-0000-0000-000017000000}"/>
    <cellStyle name="40% - Accent1" xfId="25" builtinId="31" customBuiltin="1"/>
    <cellStyle name="40% - Accent1 2" xfId="26" xr:uid="{00000000-0005-0000-0000-000019000000}"/>
    <cellStyle name="40% - Accent1 3" xfId="27" xr:uid="{00000000-0005-0000-0000-00001A000000}"/>
    <cellStyle name="40% - Accent1 4" xfId="28" xr:uid="{00000000-0005-0000-0000-00001B000000}"/>
    <cellStyle name="40% - Accent2" xfId="29" builtinId="35" customBuiltin="1"/>
    <cellStyle name="40% - Accent2 2" xfId="30" xr:uid="{00000000-0005-0000-0000-00001D000000}"/>
    <cellStyle name="40% - Accent2 3" xfId="31" xr:uid="{00000000-0005-0000-0000-00001E000000}"/>
    <cellStyle name="40% - Accent2 4" xfId="32" xr:uid="{00000000-0005-0000-0000-00001F000000}"/>
    <cellStyle name="40% - Accent3" xfId="33" builtinId="39" customBuiltin="1"/>
    <cellStyle name="40% - Accent3 2" xfId="34" xr:uid="{00000000-0005-0000-0000-000021000000}"/>
    <cellStyle name="40% - Accent3 3" xfId="35" xr:uid="{00000000-0005-0000-0000-000022000000}"/>
    <cellStyle name="40% - Accent3 4" xfId="36" xr:uid="{00000000-0005-0000-0000-000023000000}"/>
    <cellStyle name="40% - Accent4" xfId="37" builtinId="43" customBuiltin="1"/>
    <cellStyle name="40% - Accent4 2" xfId="38" xr:uid="{00000000-0005-0000-0000-000025000000}"/>
    <cellStyle name="40% - Accent4 3" xfId="39" xr:uid="{00000000-0005-0000-0000-000026000000}"/>
    <cellStyle name="40% - Accent4 4" xfId="40" xr:uid="{00000000-0005-0000-0000-000027000000}"/>
    <cellStyle name="40% - Accent5" xfId="41" builtinId="47" customBuiltin="1"/>
    <cellStyle name="40% - Accent5 2" xfId="42" xr:uid="{00000000-0005-0000-0000-000029000000}"/>
    <cellStyle name="40% - Accent5 3" xfId="43" xr:uid="{00000000-0005-0000-0000-00002A000000}"/>
    <cellStyle name="40% - Accent5 4" xfId="44" xr:uid="{00000000-0005-0000-0000-00002B000000}"/>
    <cellStyle name="40% - Accent6" xfId="45" builtinId="51" customBuiltin="1"/>
    <cellStyle name="40% - Accent6 2" xfId="46" xr:uid="{00000000-0005-0000-0000-00002D000000}"/>
    <cellStyle name="40% - Accent6 3" xfId="47" xr:uid="{00000000-0005-0000-0000-00002E000000}"/>
    <cellStyle name="40% - Accent6 4" xfId="48" xr:uid="{00000000-0005-0000-0000-00002F000000}"/>
    <cellStyle name="60% - Accent1" xfId="49" builtinId="32" customBuiltin="1"/>
    <cellStyle name="60% - Accent1 2" xfId="50" xr:uid="{00000000-0005-0000-0000-000031000000}"/>
    <cellStyle name="60% - Accent2" xfId="51" builtinId="36" customBuiltin="1"/>
    <cellStyle name="60% - Accent2 2" xfId="52" xr:uid="{00000000-0005-0000-0000-000033000000}"/>
    <cellStyle name="60% - Accent3" xfId="53" builtinId="40" customBuiltin="1"/>
    <cellStyle name="60% - Accent3 2" xfId="54" xr:uid="{00000000-0005-0000-0000-000035000000}"/>
    <cellStyle name="60% - Accent4" xfId="55" builtinId="44" customBuiltin="1"/>
    <cellStyle name="60% - Accent4 2" xfId="56" xr:uid="{00000000-0005-0000-0000-000037000000}"/>
    <cellStyle name="60% - Accent5" xfId="57" builtinId="48" customBuiltin="1"/>
    <cellStyle name="60% - Accent5 2" xfId="58" xr:uid="{00000000-0005-0000-0000-000039000000}"/>
    <cellStyle name="60% - Accent6" xfId="59" builtinId="52" customBuiltin="1"/>
    <cellStyle name="60% - Accent6 2" xfId="60" xr:uid="{00000000-0005-0000-0000-00003B000000}"/>
    <cellStyle name="Accent1" xfId="61" builtinId="29" customBuiltin="1"/>
    <cellStyle name="Accent1 2" xfId="62" xr:uid="{00000000-0005-0000-0000-00003D000000}"/>
    <cellStyle name="Accent2" xfId="63" builtinId="33" customBuiltin="1"/>
    <cellStyle name="Accent2 2" xfId="64" xr:uid="{00000000-0005-0000-0000-00003F000000}"/>
    <cellStyle name="Accent3" xfId="65" builtinId="37" customBuiltin="1"/>
    <cellStyle name="Accent3 2" xfId="66" xr:uid="{00000000-0005-0000-0000-000041000000}"/>
    <cellStyle name="Accent4" xfId="67" builtinId="41" customBuiltin="1"/>
    <cellStyle name="Accent4 2" xfId="68" xr:uid="{00000000-0005-0000-0000-000043000000}"/>
    <cellStyle name="Accent5" xfId="69" builtinId="45" customBuiltin="1"/>
    <cellStyle name="Accent5 2" xfId="70" xr:uid="{00000000-0005-0000-0000-000045000000}"/>
    <cellStyle name="Accent6" xfId="71" builtinId="49" customBuiltin="1"/>
    <cellStyle name="Accent6 2" xfId="72" xr:uid="{00000000-0005-0000-0000-000047000000}"/>
    <cellStyle name="Bad" xfId="73" builtinId="27" customBuiltin="1"/>
    <cellStyle name="Bad 2" xfId="74" xr:uid="{00000000-0005-0000-0000-000049000000}"/>
    <cellStyle name="Best" xfId="75" xr:uid="{00000000-0005-0000-0000-00004A000000}"/>
    <cellStyle name="Calc Currency (0)" xfId="76" xr:uid="{00000000-0005-0000-0000-00004B000000}"/>
    <cellStyle name="Calculation" xfId="77" builtinId="22" customBuiltin="1"/>
    <cellStyle name="Calculation 2" xfId="78" xr:uid="{00000000-0005-0000-0000-00004D000000}"/>
    <cellStyle name="Check Cell" xfId="79" builtinId="23" customBuiltin="1"/>
    <cellStyle name="Check Cell 2" xfId="80" xr:uid="{00000000-0005-0000-0000-00004F000000}"/>
    <cellStyle name="Comma 10" xfId="81" xr:uid="{00000000-0005-0000-0000-000050000000}"/>
    <cellStyle name="Comma 11" xfId="82" xr:uid="{00000000-0005-0000-0000-000051000000}"/>
    <cellStyle name="Comma 2" xfId="83" xr:uid="{00000000-0005-0000-0000-000052000000}"/>
    <cellStyle name="Comma 3" xfId="84" xr:uid="{00000000-0005-0000-0000-000053000000}"/>
    <cellStyle name="Comma 4" xfId="85" xr:uid="{00000000-0005-0000-0000-000054000000}"/>
    <cellStyle name="Comma 5" xfId="86" xr:uid="{00000000-0005-0000-0000-000055000000}"/>
    <cellStyle name="Comma 6" xfId="87" xr:uid="{00000000-0005-0000-0000-000056000000}"/>
    <cellStyle name="Comma 7" xfId="88" xr:uid="{00000000-0005-0000-0000-000057000000}"/>
    <cellStyle name="Comma 8" xfId="89" xr:uid="{00000000-0005-0000-0000-000058000000}"/>
    <cellStyle name="Comma 9" xfId="90" xr:uid="{00000000-0005-0000-0000-000059000000}"/>
    <cellStyle name="Copied" xfId="91" xr:uid="{00000000-0005-0000-0000-00005A000000}"/>
    <cellStyle name="Currency 2" xfId="92" xr:uid="{00000000-0005-0000-0000-00005B000000}"/>
    <cellStyle name="Entered" xfId="93" xr:uid="{00000000-0005-0000-0000-00005C000000}"/>
    <cellStyle name="Explanatory Text" xfId="94" builtinId="53" customBuiltin="1"/>
    <cellStyle name="Explanatory Text 2" xfId="95" xr:uid="{00000000-0005-0000-0000-00005E000000}"/>
    <cellStyle name="Good" xfId="96" builtinId="26" customBuiltin="1"/>
    <cellStyle name="Good 2" xfId="97" xr:uid="{00000000-0005-0000-0000-000060000000}"/>
    <cellStyle name="Grey" xfId="98" xr:uid="{00000000-0005-0000-0000-000061000000}"/>
    <cellStyle name="Header1" xfId="99" xr:uid="{00000000-0005-0000-0000-000062000000}"/>
    <cellStyle name="Header2" xfId="100" xr:uid="{00000000-0005-0000-0000-000063000000}"/>
    <cellStyle name="Heading 1" xfId="101" builtinId="16" customBuiltin="1"/>
    <cellStyle name="Heading 1 2" xfId="102" xr:uid="{00000000-0005-0000-0000-000065000000}"/>
    <cellStyle name="Heading 2" xfId="103" builtinId="17" customBuiltin="1"/>
    <cellStyle name="Heading 2 2" xfId="104" xr:uid="{00000000-0005-0000-0000-000067000000}"/>
    <cellStyle name="Heading 3" xfId="105" builtinId="18" customBuiltin="1"/>
    <cellStyle name="Heading 3 2" xfId="106" xr:uid="{00000000-0005-0000-0000-000069000000}"/>
    <cellStyle name="Heading 4" xfId="107" builtinId="19" customBuiltin="1"/>
    <cellStyle name="Heading 4 2" xfId="108" xr:uid="{00000000-0005-0000-0000-00006B000000}"/>
    <cellStyle name="Input" xfId="109" builtinId="20" customBuiltin="1"/>
    <cellStyle name="Input [yellow]" xfId="110" xr:uid="{00000000-0005-0000-0000-00006D000000}"/>
    <cellStyle name="Input 2" xfId="111" xr:uid="{00000000-0005-0000-0000-00006E000000}"/>
    <cellStyle name="Linked Cell" xfId="112" builtinId="24" customBuiltin="1"/>
    <cellStyle name="Linked Cell 2" xfId="113" xr:uid="{00000000-0005-0000-0000-000070000000}"/>
    <cellStyle name="Neutral" xfId="114" builtinId="28" customBuiltin="1"/>
    <cellStyle name="Neutral 2" xfId="115" xr:uid="{00000000-0005-0000-0000-000072000000}"/>
    <cellStyle name="Normal" xfId="0" builtinId="0"/>
    <cellStyle name="Normal - Style1" xfId="116" xr:uid="{00000000-0005-0000-0000-000074000000}"/>
    <cellStyle name="Normal 10" xfId="117" xr:uid="{00000000-0005-0000-0000-000075000000}"/>
    <cellStyle name="Normal 10 2" xfId="118" xr:uid="{00000000-0005-0000-0000-000076000000}"/>
    <cellStyle name="Normal 11" xfId="119" xr:uid="{00000000-0005-0000-0000-000077000000}"/>
    <cellStyle name="Normal 11 2" xfId="120" xr:uid="{00000000-0005-0000-0000-000078000000}"/>
    <cellStyle name="Normal 12" xfId="121" xr:uid="{00000000-0005-0000-0000-000079000000}"/>
    <cellStyle name="Normal 13" xfId="122" xr:uid="{00000000-0005-0000-0000-00007A000000}"/>
    <cellStyle name="Normal 14" xfId="123" xr:uid="{00000000-0005-0000-0000-00007B000000}"/>
    <cellStyle name="Normal 15" xfId="124" xr:uid="{00000000-0005-0000-0000-00007C000000}"/>
    <cellStyle name="Normal 16" xfId="125" xr:uid="{00000000-0005-0000-0000-00007D000000}"/>
    <cellStyle name="Normal 17" xfId="126" xr:uid="{00000000-0005-0000-0000-00007E000000}"/>
    <cellStyle name="Normal 18" xfId="127" xr:uid="{00000000-0005-0000-0000-00007F000000}"/>
    <cellStyle name="Normal 19" xfId="128" xr:uid="{00000000-0005-0000-0000-000080000000}"/>
    <cellStyle name="Normal 2" xfId="129" xr:uid="{00000000-0005-0000-0000-000081000000}"/>
    <cellStyle name="Normal 2 2" xfId="130" xr:uid="{00000000-0005-0000-0000-000082000000}"/>
    <cellStyle name="Normal 2 2 2" xfId="131" xr:uid="{00000000-0005-0000-0000-000083000000}"/>
    <cellStyle name="Normal 2 3" xfId="132" xr:uid="{00000000-0005-0000-0000-000084000000}"/>
    <cellStyle name="Normal 2 3 2" xfId="133" xr:uid="{00000000-0005-0000-0000-000085000000}"/>
    <cellStyle name="Normal 3" xfId="134" xr:uid="{00000000-0005-0000-0000-000086000000}"/>
    <cellStyle name="Normal 4" xfId="135" xr:uid="{00000000-0005-0000-0000-000087000000}"/>
    <cellStyle name="Normal 5" xfId="136" xr:uid="{00000000-0005-0000-0000-000088000000}"/>
    <cellStyle name="Normal 6" xfId="137" xr:uid="{00000000-0005-0000-0000-000089000000}"/>
    <cellStyle name="Normal 7" xfId="138" xr:uid="{00000000-0005-0000-0000-00008A000000}"/>
    <cellStyle name="Normal 7 2" xfId="139" xr:uid="{00000000-0005-0000-0000-00008B000000}"/>
    <cellStyle name="Normal 8" xfId="140" xr:uid="{00000000-0005-0000-0000-00008C000000}"/>
    <cellStyle name="Normal 8 2" xfId="141" xr:uid="{00000000-0005-0000-0000-00008D000000}"/>
    <cellStyle name="Normal 9" xfId="142" xr:uid="{00000000-0005-0000-0000-00008E000000}"/>
    <cellStyle name="Note" xfId="143" builtinId="10" customBuiltin="1"/>
    <cellStyle name="Note 2" xfId="144" xr:uid="{00000000-0005-0000-0000-000090000000}"/>
    <cellStyle name="Note 3" xfId="145" xr:uid="{00000000-0005-0000-0000-000091000000}"/>
    <cellStyle name="Note 4" xfId="146" xr:uid="{00000000-0005-0000-0000-000092000000}"/>
    <cellStyle name="Output" xfId="147" builtinId="21" customBuiltin="1"/>
    <cellStyle name="Output 2" xfId="148" xr:uid="{00000000-0005-0000-0000-000094000000}"/>
    <cellStyle name="Percent [2]" xfId="149" xr:uid="{00000000-0005-0000-0000-000095000000}"/>
    <cellStyle name="Percent 2" xfId="150" xr:uid="{00000000-0005-0000-0000-000096000000}"/>
    <cellStyle name="RevList" xfId="151" xr:uid="{00000000-0005-0000-0000-000097000000}"/>
    <cellStyle name="Subtotal" xfId="152" xr:uid="{00000000-0005-0000-0000-000098000000}"/>
    <cellStyle name="Title" xfId="153" builtinId="15" customBuiltin="1"/>
    <cellStyle name="Total" xfId="154" builtinId="25" customBuiltin="1"/>
    <cellStyle name="Total 2" xfId="155" xr:uid="{00000000-0005-0000-0000-00009B000000}"/>
    <cellStyle name="Warning Text" xfId="156" builtinId="11" customBuiltin="1"/>
    <cellStyle name="Warning Text 2" xfId="157" xr:uid="{00000000-0005-0000-0000-00009D000000}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76200</xdr:rowOff>
    </xdr:to>
    <xdr:pic>
      <xdr:nvPicPr>
        <xdr:cNvPr id="18846" name="Picture 1">
          <a:extLst>
            <a:ext uri="{FF2B5EF4-FFF2-40B4-BE49-F238E27FC236}">
              <a16:creationId xmlns:a16="http://schemas.microsoft.com/office/drawing/2014/main" id="{EBD8737B-5E92-3E39-DD6E-084E248D6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57150</xdr:rowOff>
    </xdr:to>
    <xdr:pic>
      <xdr:nvPicPr>
        <xdr:cNvPr id="8688" name="Picture 1">
          <a:extLst>
            <a:ext uri="{FF2B5EF4-FFF2-40B4-BE49-F238E27FC236}">
              <a16:creationId xmlns:a16="http://schemas.microsoft.com/office/drawing/2014/main" id="{CC3F9DB6-B93C-230A-483E-CF60548F4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57150</xdr:rowOff>
    </xdr:to>
    <xdr:pic>
      <xdr:nvPicPr>
        <xdr:cNvPr id="9712" name="Picture 1">
          <a:extLst>
            <a:ext uri="{FF2B5EF4-FFF2-40B4-BE49-F238E27FC236}">
              <a16:creationId xmlns:a16="http://schemas.microsoft.com/office/drawing/2014/main" id="{F35714CC-9B22-68EB-BBAC-E47FEBA20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57150</xdr:rowOff>
    </xdr:to>
    <xdr:pic>
      <xdr:nvPicPr>
        <xdr:cNvPr id="10736" name="Picture 1">
          <a:extLst>
            <a:ext uri="{FF2B5EF4-FFF2-40B4-BE49-F238E27FC236}">
              <a16:creationId xmlns:a16="http://schemas.microsoft.com/office/drawing/2014/main" id="{2967DE42-BBF4-0B1A-9912-FCBD554D7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57150</xdr:rowOff>
    </xdr:to>
    <xdr:pic>
      <xdr:nvPicPr>
        <xdr:cNvPr id="11759" name="Picture 1">
          <a:extLst>
            <a:ext uri="{FF2B5EF4-FFF2-40B4-BE49-F238E27FC236}">
              <a16:creationId xmlns:a16="http://schemas.microsoft.com/office/drawing/2014/main" id="{B17BFE70-1C5E-08FD-ED4D-9D3A234D6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57150</xdr:rowOff>
    </xdr:to>
    <xdr:pic>
      <xdr:nvPicPr>
        <xdr:cNvPr id="12781" name="Picture 1">
          <a:extLst>
            <a:ext uri="{FF2B5EF4-FFF2-40B4-BE49-F238E27FC236}">
              <a16:creationId xmlns:a16="http://schemas.microsoft.com/office/drawing/2014/main" id="{EFF35B75-0BE8-6FE7-8B07-03ED0F282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57150</xdr:rowOff>
    </xdr:to>
    <xdr:pic>
      <xdr:nvPicPr>
        <xdr:cNvPr id="13804" name="Picture 1">
          <a:extLst>
            <a:ext uri="{FF2B5EF4-FFF2-40B4-BE49-F238E27FC236}">
              <a16:creationId xmlns:a16="http://schemas.microsoft.com/office/drawing/2014/main" id="{D1B75300-A32F-7990-B468-6E4396DD6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57150</xdr:rowOff>
    </xdr:to>
    <xdr:pic>
      <xdr:nvPicPr>
        <xdr:cNvPr id="14825" name="Picture 1">
          <a:extLst>
            <a:ext uri="{FF2B5EF4-FFF2-40B4-BE49-F238E27FC236}">
              <a16:creationId xmlns:a16="http://schemas.microsoft.com/office/drawing/2014/main" id="{901D956A-0548-9280-7B3A-40FF97ECF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57150</xdr:rowOff>
    </xdr:to>
    <xdr:pic>
      <xdr:nvPicPr>
        <xdr:cNvPr id="15846" name="Picture 1">
          <a:extLst>
            <a:ext uri="{FF2B5EF4-FFF2-40B4-BE49-F238E27FC236}">
              <a16:creationId xmlns:a16="http://schemas.microsoft.com/office/drawing/2014/main" id="{8BD93ABA-47C1-2DCA-FF8B-C3517278B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57150</xdr:rowOff>
    </xdr:to>
    <xdr:pic>
      <xdr:nvPicPr>
        <xdr:cNvPr id="17851" name="Picture 1">
          <a:extLst>
            <a:ext uri="{FF2B5EF4-FFF2-40B4-BE49-F238E27FC236}">
              <a16:creationId xmlns:a16="http://schemas.microsoft.com/office/drawing/2014/main" id="{125DB12A-152E-0519-CDD1-359E470A8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685800</xdr:colOff>
      <xdr:row>3</xdr:row>
      <xdr:rowOff>28575</xdr:rowOff>
    </xdr:to>
    <xdr:pic>
      <xdr:nvPicPr>
        <xdr:cNvPr id="21860" name="Picture 1">
          <a:extLst>
            <a:ext uri="{FF2B5EF4-FFF2-40B4-BE49-F238E27FC236}">
              <a16:creationId xmlns:a16="http://schemas.microsoft.com/office/drawing/2014/main" id="{B053DEF4-9C50-8790-AB9F-57970C2EB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58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76200</xdr:rowOff>
    </xdr:to>
    <xdr:pic>
      <xdr:nvPicPr>
        <xdr:cNvPr id="19870" name="Picture 1">
          <a:extLst>
            <a:ext uri="{FF2B5EF4-FFF2-40B4-BE49-F238E27FC236}">
              <a16:creationId xmlns:a16="http://schemas.microsoft.com/office/drawing/2014/main" id="{7338E569-065A-D5C1-6B0B-52B885CD6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676275</xdr:colOff>
      <xdr:row>3</xdr:row>
      <xdr:rowOff>95250</xdr:rowOff>
    </xdr:to>
    <xdr:pic>
      <xdr:nvPicPr>
        <xdr:cNvPr id="28879" name="Picture 1">
          <a:extLst>
            <a:ext uri="{FF2B5EF4-FFF2-40B4-BE49-F238E27FC236}">
              <a16:creationId xmlns:a16="http://schemas.microsoft.com/office/drawing/2014/main" id="{227DB690-C333-AE80-595D-A56859E53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62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666750</xdr:colOff>
      <xdr:row>3</xdr:row>
      <xdr:rowOff>114300</xdr:rowOff>
    </xdr:to>
    <xdr:pic>
      <xdr:nvPicPr>
        <xdr:cNvPr id="30881" name="Picture 1">
          <a:extLst>
            <a:ext uri="{FF2B5EF4-FFF2-40B4-BE49-F238E27FC236}">
              <a16:creationId xmlns:a16="http://schemas.microsoft.com/office/drawing/2014/main" id="{CB43AEEB-F4DC-73D1-E654-1A231CCB5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67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676275</xdr:colOff>
      <xdr:row>4</xdr:row>
      <xdr:rowOff>0</xdr:rowOff>
    </xdr:to>
    <xdr:pic>
      <xdr:nvPicPr>
        <xdr:cNvPr id="32898" name="Picture 1">
          <a:extLst>
            <a:ext uri="{FF2B5EF4-FFF2-40B4-BE49-F238E27FC236}">
              <a16:creationId xmlns:a16="http://schemas.microsoft.com/office/drawing/2014/main" id="{013C4A20-97D8-400D-FED2-91F66F1A7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6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676275</xdr:colOff>
      <xdr:row>4</xdr:row>
      <xdr:rowOff>0</xdr:rowOff>
    </xdr:to>
    <xdr:pic>
      <xdr:nvPicPr>
        <xdr:cNvPr id="35925" name="Picture 1">
          <a:extLst>
            <a:ext uri="{FF2B5EF4-FFF2-40B4-BE49-F238E27FC236}">
              <a16:creationId xmlns:a16="http://schemas.microsoft.com/office/drawing/2014/main" id="{357408F9-5C97-91F6-BB02-0ED8A6F06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6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676275</xdr:colOff>
      <xdr:row>4</xdr:row>
      <xdr:rowOff>0</xdr:rowOff>
    </xdr:to>
    <xdr:pic>
      <xdr:nvPicPr>
        <xdr:cNvPr id="36978" name="Picture 1">
          <a:extLst>
            <a:ext uri="{FF2B5EF4-FFF2-40B4-BE49-F238E27FC236}">
              <a16:creationId xmlns:a16="http://schemas.microsoft.com/office/drawing/2014/main" id="{C6698857-F2EF-B2EE-D163-D863F5FC1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6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676275</xdr:colOff>
      <xdr:row>4</xdr:row>
      <xdr:rowOff>0</xdr:rowOff>
    </xdr:to>
    <xdr:pic>
      <xdr:nvPicPr>
        <xdr:cNvPr id="36979" name="Picture 1">
          <a:extLst>
            <a:ext uri="{FF2B5EF4-FFF2-40B4-BE49-F238E27FC236}">
              <a16:creationId xmlns:a16="http://schemas.microsoft.com/office/drawing/2014/main" id="{996435B9-6F78-3854-5709-25ABB4C1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6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66675</xdr:colOff>
      <xdr:row>4</xdr:row>
      <xdr:rowOff>66675</xdr:rowOff>
    </xdr:to>
    <xdr:pic>
      <xdr:nvPicPr>
        <xdr:cNvPr id="37905" name="Picture 1">
          <a:extLst>
            <a:ext uri="{FF2B5EF4-FFF2-40B4-BE49-F238E27FC236}">
              <a16:creationId xmlns:a16="http://schemas.microsoft.com/office/drawing/2014/main" id="{4C83D827-3EB8-732B-A9A7-EE18469B4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54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66675</xdr:colOff>
      <xdr:row>4</xdr:row>
      <xdr:rowOff>66675</xdr:rowOff>
    </xdr:to>
    <xdr:pic>
      <xdr:nvPicPr>
        <xdr:cNvPr id="37906" name="Picture 1">
          <a:extLst>
            <a:ext uri="{FF2B5EF4-FFF2-40B4-BE49-F238E27FC236}">
              <a16:creationId xmlns:a16="http://schemas.microsoft.com/office/drawing/2014/main" id="{3492FAC7-42AD-FA1D-E002-D04C82A01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54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76200</xdr:rowOff>
    </xdr:to>
    <xdr:pic>
      <xdr:nvPicPr>
        <xdr:cNvPr id="20894" name="Picture 1">
          <a:extLst>
            <a:ext uri="{FF2B5EF4-FFF2-40B4-BE49-F238E27FC236}">
              <a16:creationId xmlns:a16="http://schemas.microsoft.com/office/drawing/2014/main" id="{86A784C2-C19D-51A1-2B4B-DDFB7C8F0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76200</xdr:rowOff>
    </xdr:to>
    <xdr:pic>
      <xdr:nvPicPr>
        <xdr:cNvPr id="2553" name="Picture 1">
          <a:extLst>
            <a:ext uri="{FF2B5EF4-FFF2-40B4-BE49-F238E27FC236}">
              <a16:creationId xmlns:a16="http://schemas.microsoft.com/office/drawing/2014/main" id="{961BD59F-94D2-50EF-50E0-866A8AA26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76200</xdr:rowOff>
    </xdr:to>
    <xdr:pic>
      <xdr:nvPicPr>
        <xdr:cNvPr id="3576" name="Picture 1">
          <a:extLst>
            <a:ext uri="{FF2B5EF4-FFF2-40B4-BE49-F238E27FC236}">
              <a16:creationId xmlns:a16="http://schemas.microsoft.com/office/drawing/2014/main" id="{0577E08A-9F16-E959-F113-6C7FC9F83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76200</xdr:rowOff>
    </xdr:to>
    <xdr:pic>
      <xdr:nvPicPr>
        <xdr:cNvPr id="4596" name="Picture 1">
          <a:extLst>
            <a:ext uri="{FF2B5EF4-FFF2-40B4-BE49-F238E27FC236}">
              <a16:creationId xmlns:a16="http://schemas.microsoft.com/office/drawing/2014/main" id="{D5BAA53F-10FE-9186-1EFB-B1BA9F548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57150</xdr:rowOff>
    </xdr:to>
    <xdr:pic>
      <xdr:nvPicPr>
        <xdr:cNvPr id="5619" name="Picture 1">
          <a:extLst>
            <a:ext uri="{FF2B5EF4-FFF2-40B4-BE49-F238E27FC236}">
              <a16:creationId xmlns:a16="http://schemas.microsoft.com/office/drawing/2014/main" id="{53219E26-6249-275D-BFF1-1CEBBFD83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57150</xdr:rowOff>
    </xdr:to>
    <xdr:pic>
      <xdr:nvPicPr>
        <xdr:cNvPr id="6642" name="Picture 1">
          <a:extLst>
            <a:ext uri="{FF2B5EF4-FFF2-40B4-BE49-F238E27FC236}">
              <a16:creationId xmlns:a16="http://schemas.microsoft.com/office/drawing/2014/main" id="{7755456D-B267-46CD-502B-6D4F0FB09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57150</xdr:rowOff>
    </xdr:to>
    <xdr:pic>
      <xdr:nvPicPr>
        <xdr:cNvPr id="7665" name="Picture 1">
          <a:extLst>
            <a:ext uri="{FF2B5EF4-FFF2-40B4-BE49-F238E27FC236}">
              <a16:creationId xmlns:a16="http://schemas.microsoft.com/office/drawing/2014/main" id="{F9CE7F2F-0419-2539-9647-EA36716D3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yadav@marketwizards.co.in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U30"/>
  <sheetViews>
    <sheetView tabSelected="1" zoomScale="85" zoomScaleNormal="85" workbookViewId="0">
      <pane xSplit="1" ySplit="8" topLeftCell="AO9" activePane="bottomRight" state="frozen"/>
      <selection pane="bottomRight" activeCell="AY27" sqref="AY27"/>
      <selection pane="bottomLeft" activeCell="A9" sqref="A9"/>
      <selection pane="topRight" activeCell="B1" sqref="B1"/>
    </sheetView>
  </sheetViews>
  <sheetFormatPr defaultColWidth="0" defaultRowHeight="0" customHeight="1" zeroHeight="1"/>
  <cols>
    <col min="1" max="1" width="27.85546875" style="11" customWidth="1"/>
    <col min="2" max="2" width="11.42578125" style="11" customWidth="1"/>
    <col min="3" max="3" width="10.7109375" style="11" customWidth="1"/>
    <col min="4" max="4" width="11" style="11" customWidth="1"/>
    <col min="5" max="5" width="10.7109375" style="11" customWidth="1"/>
    <col min="6" max="6" width="11" style="11" customWidth="1"/>
    <col min="7" max="7" width="10.7109375" style="11" customWidth="1"/>
    <col min="8" max="8" width="11" style="11" customWidth="1"/>
    <col min="9" max="9" width="11.42578125" style="11" customWidth="1"/>
    <col min="10" max="10" width="11" style="11" customWidth="1"/>
    <col min="11" max="11" width="11.42578125" style="11" customWidth="1"/>
    <col min="12" max="12" width="11" style="11" customWidth="1"/>
    <col min="13" max="13" width="10.7109375" style="11" customWidth="1"/>
    <col min="14" max="14" width="11" style="11" customWidth="1"/>
    <col min="15" max="15" width="10.7109375" style="11" customWidth="1"/>
    <col min="16" max="16" width="11" style="11" customWidth="1"/>
    <col min="17" max="17" width="10.7109375" style="11" customWidth="1"/>
    <col min="18" max="18" width="11" style="11" customWidth="1"/>
    <col min="19" max="19" width="10.7109375" style="11" customWidth="1"/>
    <col min="20" max="20" width="11" style="11" customWidth="1"/>
    <col min="21" max="21" width="10.7109375" style="11" customWidth="1"/>
    <col min="22" max="22" width="11" style="11" customWidth="1"/>
    <col min="23" max="23" width="10.7109375" style="11" customWidth="1"/>
    <col min="24" max="24" width="11" style="11" customWidth="1"/>
    <col min="25" max="25" width="10.7109375" style="11" customWidth="1"/>
    <col min="26" max="26" width="11" style="11" customWidth="1"/>
    <col min="27" max="27" width="10.7109375" style="11" customWidth="1"/>
    <col min="28" max="28" width="11" style="11" customWidth="1"/>
    <col min="29" max="29" width="10.7109375" style="11" customWidth="1"/>
    <col min="30" max="30" width="11" style="11" customWidth="1"/>
    <col min="31" max="31" width="10.7109375" style="11" customWidth="1"/>
    <col min="32" max="32" width="11" style="11" customWidth="1"/>
    <col min="33" max="33" width="10.7109375" style="11" bestFit="1" customWidth="1"/>
    <col min="34" max="34" width="11" style="11" bestFit="1" customWidth="1"/>
    <col min="35" max="35" width="10.7109375" style="11" bestFit="1" customWidth="1"/>
    <col min="36" max="36" width="11" style="11" bestFit="1" customWidth="1"/>
    <col min="37" max="37" width="10.7109375" style="11" bestFit="1" customWidth="1"/>
    <col min="38" max="38" width="11" style="11" bestFit="1" customWidth="1"/>
    <col min="39" max="39" width="10.7109375" style="11" bestFit="1" customWidth="1"/>
    <col min="40" max="40" width="11" style="11" bestFit="1" customWidth="1"/>
    <col min="41" max="48" width="11" style="11" customWidth="1"/>
    <col min="49" max="51" width="12.140625" style="11" customWidth="1"/>
    <col min="52" max="52" width="11" style="11" customWidth="1"/>
    <col min="53" max="53" width="0.140625" style="11" customWidth="1"/>
    <col min="54" max="16384" width="0" style="11" hidden="1"/>
  </cols>
  <sheetData>
    <row r="1" spans="1:72" s="8" customFormat="1" ht="20.25">
      <c r="A1" s="6"/>
      <c r="B1" s="7" t="s">
        <v>0</v>
      </c>
      <c r="C1" s="6"/>
      <c r="D1" s="6"/>
      <c r="E1" s="6"/>
      <c r="F1" s="6"/>
      <c r="H1" s="7"/>
      <c r="I1" s="6"/>
      <c r="J1" s="6"/>
      <c r="AG1" s="7"/>
      <c r="AH1" s="7"/>
      <c r="AI1" s="7"/>
    </row>
    <row r="2" spans="1:72" s="8" customFormat="1" ht="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9"/>
      <c r="M2" s="6"/>
      <c r="N2" s="6"/>
    </row>
    <row r="3" spans="1:72" s="8" customFormat="1" ht="15">
      <c r="A3" s="9"/>
      <c r="B3" s="9"/>
      <c r="C3" s="9"/>
      <c r="D3" s="9"/>
      <c r="E3" s="9"/>
      <c r="F3" s="9"/>
      <c r="G3" s="6"/>
      <c r="H3" s="6"/>
      <c r="I3" s="6"/>
      <c r="J3" s="6"/>
      <c r="K3" s="6"/>
      <c r="L3" s="6"/>
      <c r="M3" s="6"/>
      <c r="N3" s="6"/>
    </row>
    <row r="4" spans="1:72" s="8" customFormat="1" ht="15">
      <c r="A4" s="9"/>
      <c r="B4" s="9"/>
      <c r="C4" s="9"/>
      <c r="D4" s="9"/>
      <c r="E4" s="9"/>
      <c r="F4" s="9"/>
      <c r="G4" s="6"/>
      <c r="H4" s="6"/>
      <c r="I4" s="6"/>
      <c r="J4" s="6"/>
      <c r="K4" s="6"/>
      <c r="L4" s="6"/>
      <c r="M4" s="6"/>
      <c r="N4" s="6"/>
    </row>
    <row r="5" spans="1:72" s="8" customFormat="1" ht="18.75">
      <c r="A5" s="10" t="s">
        <v>1</v>
      </c>
      <c r="B5" s="9"/>
      <c r="C5" s="9"/>
      <c r="D5" s="9"/>
      <c r="E5" s="9"/>
      <c r="F5" s="9"/>
      <c r="G5" s="6"/>
      <c r="H5" s="6"/>
      <c r="I5" s="6"/>
      <c r="J5" s="6"/>
      <c r="K5" s="6"/>
      <c r="L5" s="6"/>
      <c r="M5" s="6"/>
      <c r="N5" s="6"/>
    </row>
    <row r="6" spans="1:72" s="8" customFormat="1" ht="18.75">
      <c r="A6" s="150" t="s">
        <v>2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</row>
    <row r="7" spans="1:72" ht="18.75" customHeight="1">
      <c r="A7" s="145" t="s">
        <v>3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</row>
    <row r="8" spans="1:72" s="12" customFormat="1" ht="37.5">
      <c r="A8" s="120" t="s">
        <v>4</v>
      </c>
      <c r="B8" s="121" t="s">
        <v>5</v>
      </c>
      <c r="C8" s="121" t="s">
        <v>6</v>
      </c>
      <c r="D8" s="122" t="s">
        <v>7</v>
      </c>
      <c r="E8" s="121" t="s">
        <v>8</v>
      </c>
      <c r="F8" s="122" t="s">
        <v>7</v>
      </c>
      <c r="G8" s="121" t="s">
        <v>9</v>
      </c>
      <c r="H8" s="122" t="s">
        <v>7</v>
      </c>
      <c r="I8" s="121" t="s">
        <v>10</v>
      </c>
      <c r="J8" s="122" t="s">
        <v>7</v>
      </c>
      <c r="K8" s="121" t="s">
        <v>11</v>
      </c>
      <c r="L8" s="122" t="s">
        <v>7</v>
      </c>
      <c r="M8" s="121" t="s">
        <v>12</v>
      </c>
      <c r="N8" s="122" t="s">
        <v>7</v>
      </c>
      <c r="O8" s="121" t="s">
        <v>13</v>
      </c>
      <c r="P8" s="122" t="s">
        <v>7</v>
      </c>
      <c r="Q8" s="121" t="s">
        <v>14</v>
      </c>
      <c r="R8" s="122" t="s">
        <v>7</v>
      </c>
      <c r="S8" s="121" t="s">
        <v>15</v>
      </c>
      <c r="T8" s="122" t="s">
        <v>7</v>
      </c>
      <c r="U8" s="121" t="s">
        <v>16</v>
      </c>
      <c r="V8" s="122" t="s">
        <v>7</v>
      </c>
      <c r="W8" s="121" t="s">
        <v>17</v>
      </c>
      <c r="X8" s="122" t="s">
        <v>7</v>
      </c>
      <c r="Y8" s="121" t="s">
        <v>18</v>
      </c>
      <c r="Z8" s="122" t="s">
        <v>7</v>
      </c>
      <c r="AA8" s="121" t="s">
        <v>19</v>
      </c>
      <c r="AB8" s="122" t="s">
        <v>7</v>
      </c>
      <c r="AC8" s="121" t="s">
        <v>20</v>
      </c>
      <c r="AD8" s="122" t="s">
        <v>7</v>
      </c>
      <c r="AE8" s="121" t="s">
        <v>21</v>
      </c>
      <c r="AF8" s="122" t="s">
        <v>7</v>
      </c>
      <c r="AG8" s="121" t="s">
        <v>22</v>
      </c>
      <c r="AH8" s="122" t="s">
        <v>7</v>
      </c>
      <c r="AI8" s="121" t="s">
        <v>23</v>
      </c>
      <c r="AJ8" s="122" t="s">
        <v>7</v>
      </c>
      <c r="AK8" s="122" t="s">
        <v>24</v>
      </c>
      <c r="AL8" s="122" t="s">
        <v>7</v>
      </c>
      <c r="AM8" s="122" t="s">
        <v>25</v>
      </c>
      <c r="AN8" s="122" t="s">
        <v>7</v>
      </c>
      <c r="AO8" s="122" t="s">
        <v>26</v>
      </c>
      <c r="AP8" s="122" t="s">
        <v>7</v>
      </c>
      <c r="AQ8" s="122" t="s">
        <v>27</v>
      </c>
      <c r="AR8" s="122" t="s">
        <v>7</v>
      </c>
      <c r="AS8" s="122" t="s">
        <v>28</v>
      </c>
      <c r="AT8" s="122" t="s">
        <v>7</v>
      </c>
      <c r="AU8" s="122" t="s">
        <v>29</v>
      </c>
      <c r="AV8" s="122" t="s">
        <v>7</v>
      </c>
      <c r="AW8" s="122" t="s">
        <v>30</v>
      </c>
      <c r="AX8" s="122" t="s">
        <v>7</v>
      </c>
      <c r="AY8" s="122" t="s">
        <v>31</v>
      </c>
      <c r="AZ8" s="122" t="s">
        <v>7</v>
      </c>
      <c r="BI8" s="13"/>
      <c r="BS8" s="13"/>
    </row>
    <row r="9" spans="1:72" ht="15.75">
      <c r="A9" s="51" t="s">
        <v>32</v>
      </c>
      <c r="B9" s="52">
        <v>4802.9932799999988</v>
      </c>
      <c r="C9" s="52">
        <v>5352.0894699999999</v>
      </c>
      <c r="D9" s="53">
        <f>C9/B9*100-100</f>
        <v>11.432374729452064</v>
      </c>
      <c r="E9" s="52">
        <v>6421.6663200000003</v>
      </c>
      <c r="F9" s="53">
        <f>E9/C9*100-100</f>
        <v>19.984285688706933</v>
      </c>
      <c r="G9" s="54">
        <v>7016</v>
      </c>
      <c r="H9" s="53">
        <f>G9/E9*100-100</f>
        <v>9.2551317739598744</v>
      </c>
      <c r="I9" s="52">
        <v>7728.1239999999998</v>
      </c>
      <c r="J9" s="53">
        <v>10.1</v>
      </c>
      <c r="K9" s="52">
        <v>8350.9</v>
      </c>
      <c r="L9" s="53">
        <f>(K9-I9)*100/I9</f>
        <v>8.0585663480554892</v>
      </c>
      <c r="M9" s="52">
        <v>9304.8271600000026</v>
      </c>
      <c r="N9" s="53">
        <f>(M9-K9)*100/K9</f>
        <v>11.423046138739572</v>
      </c>
      <c r="O9" s="52">
        <v>10245</v>
      </c>
      <c r="P9" s="53">
        <f>(O9-M9)*100/M9</f>
        <v>10.104140827479887</v>
      </c>
      <c r="Q9" s="52">
        <v>10456.299999999999</v>
      </c>
      <c r="R9" s="53">
        <f>(Q9-O9)*100/O9</f>
        <v>2.0624694973157567</v>
      </c>
      <c r="S9" s="52">
        <v>10849.121686</v>
      </c>
      <c r="T9" s="53">
        <f>(S9-Q9)*100/Q9</f>
        <v>3.7567943345160444</v>
      </c>
      <c r="U9" s="52">
        <v>12009.6</v>
      </c>
      <c r="V9" s="53">
        <f>(U9-S9)*100/S9</f>
        <v>10.696518553179402</v>
      </c>
      <c r="W9" s="52">
        <v>12191.117883999999</v>
      </c>
      <c r="X9" s="53">
        <f>(W9-U9)*100/U9</f>
        <v>1.511439881428182</v>
      </c>
      <c r="Y9" s="52">
        <v>13135.4</v>
      </c>
      <c r="Z9" s="53">
        <f>(Y9-W9)*100/W9</f>
        <v>7.7456565098046131</v>
      </c>
      <c r="AA9" s="52">
        <v>14331.4</v>
      </c>
      <c r="AB9" s="53">
        <f>(AA9-Y9)*100/Y9</f>
        <v>9.1051661921220521</v>
      </c>
      <c r="AC9" s="52">
        <v>15349.7</v>
      </c>
      <c r="AD9" s="53">
        <f>(AC9-AA9)*100/AA9</f>
        <v>7.105377004340129</v>
      </c>
      <c r="AE9" s="52">
        <v>15600.7</v>
      </c>
      <c r="AF9" s="53">
        <f>(AE9-AC9)*100/AC9</f>
        <v>1.6352111116178165</v>
      </c>
      <c r="AG9" s="52">
        <v>16293.7</v>
      </c>
      <c r="AH9" s="53">
        <f>AG9/AE9*100-100</f>
        <v>4.4421083669322599</v>
      </c>
      <c r="AI9" s="52">
        <v>18000.099999999999</v>
      </c>
      <c r="AJ9" s="53">
        <f>AI9/AG9*100-100</f>
        <v>10.472759410078723</v>
      </c>
      <c r="AK9" s="55">
        <v>19623.300000000003</v>
      </c>
      <c r="AL9" s="56">
        <f>AK9/AI9*100-100</f>
        <v>9.0177276792907008</v>
      </c>
      <c r="AM9" s="57">
        <v>21608.199999999997</v>
      </c>
      <c r="AN9" s="56">
        <f>AM9/AK9*100-100</f>
        <v>10.115016332624975</v>
      </c>
      <c r="AO9" s="57">
        <v>23341.821038999991</v>
      </c>
      <c r="AP9" s="56">
        <f>AO9/AM9*100-100</f>
        <v>8.022977568700739</v>
      </c>
      <c r="AQ9" s="57">
        <v>24906.799999999999</v>
      </c>
      <c r="AR9" s="56">
        <f t="shared" ref="AR9:AR21" si="0">AQ9/AO9*100-100</f>
        <v>6.7046138276238594</v>
      </c>
      <c r="AS9" s="57">
        <v>26329.779999007002</v>
      </c>
      <c r="AT9" s="56">
        <f t="shared" ref="AT9:AV21" si="1">AS9/AQ9*100-100</f>
        <v>5.7132188759977396</v>
      </c>
      <c r="AU9" s="57">
        <v>27558.426471437215</v>
      </c>
      <c r="AV9" s="56">
        <f t="shared" si="1"/>
        <v>4.6663757634000262</v>
      </c>
      <c r="AW9" s="57">
        <v>28253.488206793183</v>
      </c>
      <c r="AX9" s="56">
        <f t="shared" ref="AX9:AX21" si="2">AW9/AU9*100-100</f>
        <v>2.5221386862430677</v>
      </c>
      <c r="AY9" s="57">
        <v>28503.503956540273</v>
      </c>
      <c r="AZ9" s="56">
        <f>+AY9/AW9%-100</f>
        <v>0.88490223903389165</v>
      </c>
      <c r="BA9" s="14"/>
      <c r="BB9" s="14"/>
      <c r="BC9" s="14"/>
      <c r="BG9" s="15"/>
      <c r="BJ9" s="16"/>
      <c r="BQ9" s="15"/>
      <c r="BT9" s="16"/>
    </row>
    <row r="10" spans="1:72" ht="15.75">
      <c r="A10" s="58" t="s">
        <v>33</v>
      </c>
      <c r="B10" s="52">
        <v>7357.7947000000004</v>
      </c>
      <c r="C10" s="59">
        <v>9220.7069500000016</v>
      </c>
      <c r="D10" s="53">
        <f>C10/B10*100-100</f>
        <v>25.318894124621366</v>
      </c>
      <c r="E10" s="59">
        <v>10891.850899999999</v>
      </c>
      <c r="F10" s="53">
        <f>E10/C10*100-100</f>
        <v>18.123815875094024</v>
      </c>
      <c r="G10" s="52">
        <v>11679.636</v>
      </c>
      <c r="H10" s="53">
        <f>G10/E10*100-100</f>
        <v>7.2327936475884229</v>
      </c>
      <c r="I10" s="52">
        <v>11754.691999999999</v>
      </c>
      <c r="J10" s="53">
        <f>(I10-G10)*100/G10</f>
        <v>0.6426227666684019</v>
      </c>
      <c r="K10" s="52">
        <v>11961.8</v>
      </c>
      <c r="L10" s="53">
        <f>(K10-I10)*100/I10</f>
        <v>1.7619177091156466</v>
      </c>
      <c r="M10" s="52">
        <v>11868.36924</v>
      </c>
      <c r="N10" s="53">
        <f>(M10-K10)*100/K10</f>
        <v>-0.78107609222691643</v>
      </c>
      <c r="O10" s="52">
        <v>13992.8</v>
      </c>
      <c r="P10" s="53">
        <f>(O10-M10)*100/M10</f>
        <v>17.899938205832221</v>
      </c>
      <c r="Q10" s="52">
        <v>12194.1</v>
      </c>
      <c r="R10" s="53">
        <f>(Q10-O10)*100/O10</f>
        <v>-12.854468012120511</v>
      </c>
      <c r="S10" s="52">
        <v>13885.606</v>
      </c>
      <c r="T10" s="53">
        <f>(S10-Q10)*100/Q10</f>
        <v>13.871511632674814</v>
      </c>
      <c r="U10" s="52">
        <v>13293.856199999998</v>
      </c>
      <c r="V10" s="53">
        <f>(U10-S10)*100/S10</f>
        <v>-4.2616058672556418</v>
      </c>
      <c r="W10" s="52">
        <v>13910.725299999998</v>
      </c>
      <c r="X10" s="53">
        <f>(W10-U10)*100/U10</f>
        <v>4.640257053480088</v>
      </c>
      <c r="Y10" s="52">
        <v>10134.24865</v>
      </c>
      <c r="Z10" s="53">
        <f>(Y10-W10)*100/W10</f>
        <v>-27.147949287734114</v>
      </c>
      <c r="AA10" s="52">
        <v>10676.3</v>
      </c>
      <c r="AB10" s="53">
        <f>(AA10-Y10)*100/Y10</f>
        <v>5.3487078195974576</v>
      </c>
      <c r="AC10" s="52">
        <v>11221.5</v>
      </c>
      <c r="AD10" s="53">
        <f>(AC10-AA10)*100/AA10</f>
        <v>5.1066380674953002</v>
      </c>
      <c r="AE10" s="52">
        <v>12289.400000000001</v>
      </c>
      <c r="AF10" s="53">
        <f>(AE10-AC10)*100/AC10</f>
        <v>9.5165530454930405</v>
      </c>
      <c r="AG10" s="52">
        <v>11305.4</v>
      </c>
      <c r="AH10" s="53">
        <f>AG10/AE10*100-100</f>
        <v>-8.0069002555047604</v>
      </c>
      <c r="AI10" s="52">
        <v>11082</v>
      </c>
      <c r="AJ10" s="53">
        <f>AI10/AG10*100-100</f>
        <v>-1.976046844870595</v>
      </c>
      <c r="AK10" s="55">
        <v>13270.899999999998</v>
      </c>
      <c r="AL10" s="56">
        <f>AK10/AI10*100-100</f>
        <v>19.751849846598063</v>
      </c>
      <c r="AM10" s="57">
        <v>13240.8</v>
      </c>
      <c r="AN10" s="56">
        <f t="shared" ref="AN10:AN21" si="3">AM10/AK10*100-100</f>
        <v>-0.22681204741199679</v>
      </c>
      <c r="AO10" s="57">
        <v>12888.606990000002</v>
      </c>
      <c r="AP10" s="56">
        <f t="shared" ref="AP10:AP21" si="4">AO10/AM10*100-100</f>
        <v>-2.6599073318832467</v>
      </c>
      <c r="AQ10" s="57">
        <v>14131.199999999999</v>
      </c>
      <c r="AR10" s="56">
        <f t="shared" si="0"/>
        <v>9.6410186994149143</v>
      </c>
      <c r="AS10" s="57">
        <v>14267.778782545454</v>
      </c>
      <c r="AT10" s="56">
        <f t="shared" si="1"/>
        <v>0.96650519804018131</v>
      </c>
      <c r="AU10" s="57">
        <v>14100.355452353548</v>
      </c>
      <c r="AV10" s="56">
        <f t="shared" si="1"/>
        <v>-1.1734365435825538</v>
      </c>
      <c r="AW10" s="57">
        <v>13245.59092398</v>
      </c>
      <c r="AX10" s="56">
        <f t="shared" si="2"/>
        <v>-6.0620069562209267</v>
      </c>
      <c r="AY10" s="57">
        <v>12158.027105788</v>
      </c>
      <c r="AZ10" s="56">
        <f t="shared" ref="AZ10:AZ21" si="5">+AY10/AW10%-100</f>
        <v>-8.2107610331152614</v>
      </c>
      <c r="BA10" s="14"/>
      <c r="BB10" s="14"/>
      <c r="BC10" s="14"/>
      <c r="BG10" s="15"/>
      <c r="BJ10" s="16"/>
      <c r="BQ10" s="15"/>
      <c r="BT10" s="16"/>
    </row>
    <row r="11" spans="1:72" ht="15.75">
      <c r="A11" s="51" t="s">
        <v>34</v>
      </c>
      <c r="B11" s="59">
        <v>5182.0931200000095</v>
      </c>
      <c r="C11" s="52">
        <v>5507.4906000000283</v>
      </c>
      <c r="D11" s="53">
        <f t="shared" ref="D11:D20" si="6">C11/B11*100-100</f>
        <v>6.2792673243204433</v>
      </c>
      <c r="E11" s="52">
        <v>5908.7537900000225</v>
      </c>
      <c r="F11" s="53">
        <f>E11/C11*100-100</f>
        <v>7.2857716724925865</v>
      </c>
      <c r="G11" s="52">
        <v>6613.36</v>
      </c>
      <c r="H11" s="53">
        <f>G11/E11*100-100</f>
        <v>11.924785412322535</v>
      </c>
      <c r="I11" s="52">
        <v>7011.0349999999999</v>
      </c>
      <c r="J11" s="53">
        <f>(I11-G11)*100/G11</f>
        <v>6.0132065999733895</v>
      </c>
      <c r="K11" s="52">
        <v>7569.915</v>
      </c>
      <c r="L11" s="53">
        <f>(K11-I11)*100/I11</f>
        <v>7.9714336043109206</v>
      </c>
      <c r="M11" s="52">
        <v>7896.75749</v>
      </c>
      <c r="N11" s="53">
        <f>(M11-K11)*100/K11</f>
        <v>4.3176507265933637</v>
      </c>
      <c r="O11" s="52">
        <v>8250.5</v>
      </c>
      <c r="P11" s="53">
        <f>(O11-M11)*100/M11</f>
        <v>4.4795919141237306</v>
      </c>
      <c r="Q11" s="52">
        <v>8646.5</v>
      </c>
      <c r="R11" s="53">
        <f>(Q11-O11)*100/O11</f>
        <v>4.7997091085388766</v>
      </c>
      <c r="S11" s="52">
        <v>9285.9709999999995</v>
      </c>
      <c r="T11" s="53">
        <f>(S11-Q11)*100/Q11</f>
        <v>7.3957208118891984</v>
      </c>
      <c r="U11" s="52">
        <v>10331.958432714391</v>
      </c>
      <c r="V11" s="53">
        <f>(U11-S11)*100/S11</f>
        <v>11.26416863367753</v>
      </c>
      <c r="W11" s="52">
        <v>11257.772000000003</v>
      </c>
      <c r="X11" s="53">
        <f>(W11-U11)*100/U11</f>
        <v>8.9606783971776363</v>
      </c>
      <c r="Y11" s="52">
        <v>12818.285180000001</v>
      </c>
      <c r="Z11" s="53">
        <f>(Y11-W11)*100/W11</f>
        <v>13.861652021376855</v>
      </c>
      <c r="AA11" s="52">
        <v>14194.4</v>
      </c>
      <c r="AB11" s="53">
        <f>(AA11-Y11)*100/Y11</f>
        <v>10.735560963701378</v>
      </c>
      <c r="AC11" s="52">
        <v>14992.4</v>
      </c>
      <c r="AD11" s="53">
        <f>(AC11-AA11)*100/AA11</f>
        <v>5.6219354111480584</v>
      </c>
      <c r="AE11" s="52">
        <v>15743.9</v>
      </c>
      <c r="AF11" s="53">
        <f>(AE11-AC11)*100/AC11</f>
        <v>5.012539686774633</v>
      </c>
      <c r="AG11" s="52">
        <v>17128.3</v>
      </c>
      <c r="AH11" s="53">
        <f>AG11/AE11*100-100</f>
        <v>8.7932469083263953</v>
      </c>
      <c r="AI11" s="52">
        <v>19075.3</v>
      </c>
      <c r="AJ11" s="53">
        <f>AI11/AG11*100-100</f>
        <v>11.367152607088855</v>
      </c>
      <c r="AK11" s="55">
        <v>21846.499999999996</v>
      </c>
      <c r="AL11" s="56">
        <f>AK11/AI11*100-100</f>
        <v>14.527687637940147</v>
      </c>
      <c r="AM11" s="57">
        <v>23764.800000000003</v>
      </c>
      <c r="AN11" s="56">
        <f t="shared" si="3"/>
        <v>8.7808115716476749</v>
      </c>
      <c r="AO11" s="57">
        <v>26174.478359999921</v>
      </c>
      <c r="AP11" s="56">
        <f t="shared" si="4"/>
        <v>10.139695516057017</v>
      </c>
      <c r="AQ11" s="57">
        <v>28284.3</v>
      </c>
      <c r="AR11" s="56">
        <f t="shared" si="0"/>
        <v>8.0606062553832061</v>
      </c>
      <c r="AS11" s="57">
        <v>29975.488406249053</v>
      </c>
      <c r="AT11" s="56">
        <f t="shared" si="1"/>
        <v>5.9792478733751864</v>
      </c>
      <c r="AU11" s="57">
        <v>27968.993710450239</v>
      </c>
      <c r="AV11" s="56">
        <f t="shared" si="1"/>
        <v>-6.6937848304767442</v>
      </c>
      <c r="AW11" s="57">
        <v>30848.957073147249</v>
      </c>
      <c r="AX11" s="56">
        <f t="shared" si="2"/>
        <v>10.29698598566651</v>
      </c>
      <c r="AY11" s="57">
        <v>34975.982031008563</v>
      </c>
      <c r="AZ11" s="56">
        <f t="shared" si="5"/>
        <v>13.378166879598396</v>
      </c>
      <c r="BA11" s="14"/>
      <c r="BB11" s="14"/>
      <c r="BC11" s="14"/>
      <c r="BG11" s="15"/>
      <c r="BJ11" s="16"/>
      <c r="BQ11" s="15"/>
      <c r="BT11" s="16"/>
    </row>
    <row r="12" spans="1:72" ht="15.75">
      <c r="A12" s="51" t="s">
        <v>35</v>
      </c>
      <c r="B12" s="52">
        <v>2108.3545300000001</v>
      </c>
      <c r="C12" s="52">
        <v>2112.3624</v>
      </c>
      <c r="D12" s="53">
        <f t="shared" si="6"/>
        <v>0.19009468962507015</v>
      </c>
      <c r="E12" s="52">
        <v>2200.4701700000005</v>
      </c>
      <c r="F12" s="53">
        <f t="shared" ref="F12:F21" si="7">E12/C12*100-100</f>
        <v>4.1710536979829129</v>
      </c>
      <c r="G12" s="52">
        <v>2250.203</v>
      </c>
      <c r="H12" s="53">
        <f t="shared" ref="H12:H21" si="8">G12/E12*100-100</f>
        <v>2.2601001675927961</v>
      </c>
      <c r="I12" s="52">
        <v>2262.8049999999998</v>
      </c>
      <c r="J12" s="53">
        <f>(I12-G12)*100/G12</f>
        <v>0.56003836098342519</v>
      </c>
      <c r="K12" s="52">
        <v>2270.9</v>
      </c>
      <c r="L12" s="53">
        <f>(K12-I12)*100/I12</f>
        <v>0.3577418292782743</v>
      </c>
      <c r="M12" s="52">
        <v>2483.5106199999996</v>
      </c>
      <c r="N12" s="53">
        <f>(M12-K12)*100/K12</f>
        <v>9.3623946452947937</v>
      </c>
      <c r="O12" s="52">
        <v>2812.7</v>
      </c>
      <c r="P12" s="53">
        <f>(O12-M12)*100/M12</f>
        <v>13.255001905327077</v>
      </c>
      <c r="Q12" s="52">
        <v>3298.6</v>
      </c>
      <c r="R12" s="53">
        <f>(Q12-O12)*100/O12</f>
        <v>17.275215984641097</v>
      </c>
      <c r="S12" s="52">
        <v>3982.56</v>
      </c>
      <c r="T12" s="53">
        <f>(S12-Q12)*100/Q12</f>
        <v>20.734857212150612</v>
      </c>
      <c r="U12" s="52">
        <v>4542.6874499999994</v>
      </c>
      <c r="V12" s="53">
        <f>(U12-S12)*100/S12</f>
        <v>14.064507502711812</v>
      </c>
      <c r="W12" s="52">
        <v>4423.2005499999996</v>
      </c>
      <c r="X12" s="53">
        <f>(W12-U12)*100/U12</f>
        <v>-2.6303130319916659</v>
      </c>
      <c r="Y12" s="52">
        <v>4627.3444700000009</v>
      </c>
      <c r="Z12" s="53">
        <f>(Y12-W12)*100/W12</f>
        <v>4.6152987569148625</v>
      </c>
      <c r="AA12" s="52">
        <v>5078.3999999999996</v>
      </c>
      <c r="AB12" s="53">
        <f>(AA12-Y12)*100/Y12</f>
        <v>9.747610814891388</v>
      </c>
      <c r="AC12" s="52">
        <v>5536.1</v>
      </c>
      <c r="AD12" s="53">
        <f>(AC12-AA12)*100/AA12</f>
        <v>9.0126811594203051</v>
      </c>
      <c r="AE12" s="52">
        <v>5270.5</v>
      </c>
      <c r="AF12" s="53">
        <f>(AE12-AC12)*100/AC12</f>
        <v>-4.7976011994003063</v>
      </c>
      <c r="AG12" s="52">
        <v>5504.6</v>
      </c>
      <c r="AH12" s="53">
        <f>AG12/AE12*100-100</f>
        <v>4.4417038231666908</v>
      </c>
      <c r="AI12" s="52">
        <v>5722.9</v>
      </c>
      <c r="AJ12" s="53">
        <f>AI12/AG12*100-100</f>
        <v>3.9657740798604664</v>
      </c>
      <c r="AK12" s="55">
        <v>6261.9</v>
      </c>
      <c r="AL12" s="56">
        <f>AK12/AI12*100-100</f>
        <v>9.4183019098708769</v>
      </c>
      <c r="AM12" s="57">
        <v>6997.5999999999985</v>
      </c>
      <c r="AN12" s="56">
        <f t="shared" si="3"/>
        <v>11.748830227247311</v>
      </c>
      <c r="AO12" s="57">
        <v>7632.6843999999992</v>
      </c>
      <c r="AP12" s="56">
        <f t="shared" si="4"/>
        <v>9.0757459700468814</v>
      </c>
      <c r="AQ12" s="57">
        <v>8300</v>
      </c>
      <c r="AR12" s="56">
        <f t="shared" si="0"/>
        <v>8.7428690225944621</v>
      </c>
      <c r="AS12" s="57">
        <v>7998.6090355175338</v>
      </c>
      <c r="AT12" s="56">
        <f t="shared" si="1"/>
        <v>-3.6312164395477851</v>
      </c>
      <c r="AU12" s="57">
        <v>3697.7549794394877</v>
      </c>
      <c r="AV12" s="56">
        <f t="shared" si="1"/>
        <v>-53.770024725302356</v>
      </c>
      <c r="AW12" s="57">
        <v>5007.9625058782603</v>
      </c>
      <c r="AX12" s="56">
        <f t="shared" si="2"/>
        <v>35.432513341848733</v>
      </c>
      <c r="AY12" s="57">
        <v>7366.0943996401356</v>
      </c>
      <c r="AZ12" s="56">
        <f t="shared" si="5"/>
        <v>47.087650736081599</v>
      </c>
      <c r="BA12" s="14"/>
      <c r="BB12" s="14"/>
      <c r="BC12" s="14"/>
    </row>
    <row r="13" spans="1:72" ht="15.75">
      <c r="A13" s="51" t="s">
        <v>36</v>
      </c>
      <c r="B13" s="52">
        <v>11064.778519999998</v>
      </c>
      <c r="C13" s="52">
        <v>12242.69399</v>
      </c>
      <c r="D13" s="53">
        <f t="shared" si="6"/>
        <v>10.645630799304982</v>
      </c>
      <c r="E13" s="52">
        <v>11898.003610000007</v>
      </c>
      <c r="F13" s="53">
        <f t="shared" si="7"/>
        <v>-2.8154781968865734</v>
      </c>
      <c r="G13" s="52">
        <v>11306.674999999999</v>
      </c>
      <c r="H13" s="53">
        <f t="shared" si="8"/>
        <v>-4.9699817665461978</v>
      </c>
      <c r="I13" s="52">
        <v>10431.455</v>
      </c>
      <c r="J13" s="53">
        <f t="shared" ref="J13:J21" si="9">(I13-G13)*100/G13</f>
        <v>-7.7407372193858892</v>
      </c>
      <c r="K13" s="52">
        <v>10404.248</v>
      </c>
      <c r="L13" s="53">
        <f>(K13-I13)*100/I13</f>
        <v>-0.2608169234301479</v>
      </c>
      <c r="M13" s="52">
        <v>10230.2066</v>
      </c>
      <c r="N13" s="53">
        <f>(M13-K13)*100/K13</f>
        <v>-1.6727917289168817</v>
      </c>
      <c r="O13" s="52">
        <v>9394.6</v>
      </c>
      <c r="P13" s="53">
        <f>(O13-M13)*100/M13</f>
        <v>-8.1680325009271968</v>
      </c>
      <c r="Q13" s="52">
        <v>9540.5</v>
      </c>
      <c r="R13" s="53">
        <f>(Q13-O13)*100/O13</f>
        <v>1.5530198198965324</v>
      </c>
      <c r="S13" s="52">
        <v>9505.1040000000012</v>
      </c>
      <c r="T13" s="53">
        <f>(S13-Q13)*100/Q13</f>
        <v>-0.37100780881503925</v>
      </c>
      <c r="U13" s="52">
        <v>9364.5254999999997</v>
      </c>
      <c r="V13" s="53">
        <f>(U13-S13)*100/S13</f>
        <v>-1.4789790832378207</v>
      </c>
      <c r="W13" s="52">
        <v>9302.8690000000006</v>
      </c>
      <c r="X13" s="53">
        <f>(W13-U13)*100/U13</f>
        <v>-0.65840495602258908</v>
      </c>
      <c r="Y13" s="52">
        <v>9304.1352400000087</v>
      </c>
      <c r="Z13" s="53">
        <f>(Y13-W13)*100/W13</f>
        <v>1.3611284862853713E-2</v>
      </c>
      <c r="AA13" s="52">
        <v>8927.7999999999993</v>
      </c>
      <c r="AB13" s="53">
        <f>(AA13-Y13)*100/Y13</f>
        <v>-4.0448169581852413</v>
      </c>
      <c r="AC13" s="52">
        <v>8228.7000000000007</v>
      </c>
      <c r="AD13" s="53">
        <f>(AC13-AA13)*100/AA13</f>
        <v>-7.8305965635430743</v>
      </c>
      <c r="AE13" s="52">
        <v>7501.5</v>
      </c>
      <c r="AF13" s="53">
        <f>(AE13-AC13)*100/AC13</f>
        <v>-8.8373619162200665</v>
      </c>
      <c r="AG13" s="52">
        <v>7164.7999999999993</v>
      </c>
      <c r="AH13" s="53">
        <f>AG13/AE13*100-100</f>
        <v>-4.4884356462041097</v>
      </c>
      <c r="AI13" s="52">
        <v>7086.7</v>
      </c>
      <c r="AJ13" s="53">
        <f t="shared" ref="AJ13:AJ21" si="10">AI13/AG13*100-100</f>
        <v>-1.0900513622152772</v>
      </c>
      <c r="AK13" s="55">
        <v>6826.4000000000005</v>
      </c>
      <c r="AL13" s="56">
        <f t="shared" ref="AL13:AL21" si="11">AK13/AI13*100-100</f>
        <v>-3.6730777371696206</v>
      </c>
      <c r="AM13" s="57">
        <v>5396.7</v>
      </c>
      <c r="AN13" s="56">
        <f t="shared" si="3"/>
        <v>-20.943689206609633</v>
      </c>
      <c r="AO13" s="57">
        <v>3845.1181100000153</v>
      </c>
      <c r="AP13" s="56">
        <f t="shared" si="4"/>
        <v>-28.750567754368134</v>
      </c>
      <c r="AQ13" s="57">
        <v>3459.5000000000005</v>
      </c>
      <c r="AR13" s="56">
        <f t="shared" si="0"/>
        <v>-10.028771521923758</v>
      </c>
      <c r="AS13" s="57">
        <v>2396.8245022972774</v>
      </c>
      <c r="AT13" s="56">
        <f t="shared" si="1"/>
        <v>-30.717603633551747</v>
      </c>
      <c r="AU13" s="57">
        <v>1797.8712490700389</v>
      </c>
      <c r="AV13" s="56">
        <f t="shared" si="1"/>
        <v>-24.989449692839898</v>
      </c>
      <c r="AW13" s="57">
        <v>1493.3712547361865</v>
      </c>
      <c r="AX13" s="56">
        <f t="shared" si="2"/>
        <v>-16.936696356391309</v>
      </c>
      <c r="AY13" s="57">
        <v>489.5805333719839</v>
      </c>
      <c r="AZ13" s="56">
        <f t="shared" si="5"/>
        <v>-67.216421782641618</v>
      </c>
      <c r="BA13" s="14"/>
      <c r="BB13" s="14"/>
      <c r="BC13" s="14"/>
    </row>
    <row r="14" spans="1:72" ht="15.75">
      <c r="A14" s="51" t="s">
        <v>37</v>
      </c>
      <c r="B14" s="52">
        <v>36071.063809999992</v>
      </c>
      <c r="C14" s="52">
        <v>37216.921039999928</v>
      </c>
      <c r="D14" s="53">
        <f t="shared" si="6"/>
        <v>3.1766660280262471</v>
      </c>
      <c r="E14" s="52">
        <v>39294.862299999935</v>
      </c>
      <c r="F14" s="53">
        <f t="shared" si="7"/>
        <v>5.5833239342036904</v>
      </c>
      <c r="G14" s="52">
        <v>37957.822</v>
      </c>
      <c r="H14" s="53">
        <f t="shared" si="8"/>
        <v>-3.4025829885652428</v>
      </c>
      <c r="I14" s="52">
        <v>36545.824999999997</v>
      </c>
      <c r="J14" s="53">
        <v>-3.7199104837996315</v>
      </c>
      <c r="K14" s="52">
        <v>36644.707999999999</v>
      </c>
      <c r="L14" s="53">
        <v>0.2705726303893855</v>
      </c>
      <c r="M14" s="52">
        <v>37074.371129999992</v>
      </c>
      <c r="N14" s="53">
        <v>1.1725107210568946</v>
      </c>
      <c r="O14" s="52">
        <v>39650.300000000003</v>
      </c>
      <c r="P14" s="53">
        <v>6.9480042182444732</v>
      </c>
      <c r="Q14" s="52">
        <v>40191</v>
      </c>
      <c r="R14" s="53">
        <v>1.3636719015997283</v>
      </c>
      <c r="S14" s="52">
        <v>42896.486999999994</v>
      </c>
      <c r="T14" s="53">
        <v>6.7315742330372315</v>
      </c>
      <c r="U14" s="52">
        <v>47668.719133404964</v>
      </c>
      <c r="V14" s="53">
        <v>11.124995231905519</v>
      </c>
      <c r="W14" s="52">
        <v>51710.357000000004</v>
      </c>
      <c r="X14" s="53">
        <v>8.4785954816284708</v>
      </c>
      <c r="Y14" s="52">
        <v>56242.366859999987</v>
      </c>
      <c r="Z14" s="53">
        <v>8.7642207923646396</v>
      </c>
      <c r="AA14" s="52">
        <v>60071.1</v>
      </c>
      <c r="AB14" s="53">
        <v>6.8075604811059902</v>
      </c>
      <c r="AC14" s="52">
        <v>64750</v>
      </c>
      <c r="AD14" s="53">
        <v>7.7889367765864135</v>
      </c>
      <c r="AE14" s="52">
        <v>69079.900000000009</v>
      </c>
      <c r="AF14" s="53">
        <v>6.6871042471042603</v>
      </c>
      <c r="AG14" s="52">
        <v>68363.899999999994</v>
      </c>
      <c r="AH14" s="53">
        <v>-1.0364809445294725</v>
      </c>
      <c r="AI14" s="52">
        <v>69416.2</v>
      </c>
      <c r="AJ14" s="53">
        <v>1.5392626810348844</v>
      </c>
      <c r="AK14" s="55">
        <v>74647</v>
      </c>
      <c r="AL14" s="56">
        <f t="shared" si="11"/>
        <v>7.5354168047228285</v>
      </c>
      <c r="AM14" s="57">
        <v>76026.8</v>
      </c>
      <c r="AN14" s="56">
        <f t="shared" si="3"/>
        <v>1.848433292697635</v>
      </c>
      <c r="AO14" s="57">
        <v>81073.436459999706</v>
      </c>
      <c r="AP14" s="56">
        <f t="shared" si="4"/>
        <v>6.637970373604702</v>
      </c>
      <c r="AQ14" s="57">
        <v>83528.200000000012</v>
      </c>
      <c r="AR14" s="56">
        <f t="shared" si="0"/>
        <v>3.0278271739615263</v>
      </c>
      <c r="AS14" s="57">
        <v>82602.012505447288</v>
      </c>
      <c r="AT14" s="56">
        <f t="shared" si="1"/>
        <v>-1.1088321004795034</v>
      </c>
      <c r="AU14" s="57">
        <v>72712.726314283995</v>
      </c>
      <c r="AV14" s="56">
        <f t="shared" si="1"/>
        <v>-11.972209745508479</v>
      </c>
      <c r="AW14" s="57">
        <v>76658.718442333862</v>
      </c>
      <c r="AX14" s="56">
        <f t="shared" si="2"/>
        <v>5.4268246125089803</v>
      </c>
      <c r="AY14" s="57">
        <v>85897.823099062967</v>
      </c>
      <c r="AZ14" s="56">
        <f t="shared" si="5"/>
        <v>12.052255561354286</v>
      </c>
      <c r="BA14" s="14"/>
      <c r="BB14" s="14"/>
      <c r="BC14" s="14"/>
      <c r="BG14" s="15"/>
      <c r="BJ14" s="16"/>
      <c r="BQ14" s="15"/>
      <c r="BT14" s="16"/>
    </row>
    <row r="15" spans="1:72" ht="15.75">
      <c r="A15" s="51" t="s">
        <v>38</v>
      </c>
      <c r="B15" s="52">
        <v>1235.0941000000005</v>
      </c>
      <c r="C15" s="52">
        <v>1277.9597799999999</v>
      </c>
      <c r="D15" s="53">
        <f t="shared" si="6"/>
        <v>3.4706408199990193</v>
      </c>
      <c r="E15" s="52">
        <v>1511.6929500000008</v>
      </c>
      <c r="F15" s="53">
        <f t="shared" si="7"/>
        <v>18.28955602968982</v>
      </c>
      <c r="G15" s="52">
        <v>1399.0139999999999</v>
      </c>
      <c r="H15" s="53">
        <f t="shared" si="8"/>
        <v>-7.4538251964461892</v>
      </c>
      <c r="I15" s="52">
        <v>1591.924</v>
      </c>
      <c r="J15" s="53">
        <f t="shared" si="9"/>
        <v>13.788997107963185</v>
      </c>
      <c r="K15" s="52">
        <v>2063.6</v>
      </c>
      <c r="L15" s="53">
        <f t="shared" ref="L15:L21" si="12">(K15-I15)*100/I15</f>
        <v>29.629303911493256</v>
      </c>
      <c r="M15" s="52">
        <v>1618.7794899999999</v>
      </c>
      <c r="N15" s="53">
        <f t="shared" ref="N15:N21" si="13">(M15-K15)*100/K15</f>
        <v>-21.555558732312463</v>
      </c>
      <c r="O15" s="52">
        <v>1476.6</v>
      </c>
      <c r="P15" s="53">
        <f t="shared" ref="P15:P21" si="14">(O15-M15)*100/M15</f>
        <v>-8.7831289485882973</v>
      </c>
      <c r="Q15" s="52">
        <v>882.5</v>
      </c>
      <c r="R15" s="53">
        <f t="shared" ref="R15:R21" si="15">(Q15-O15)*100/O15</f>
        <v>-40.2343220912908</v>
      </c>
      <c r="S15" s="52">
        <v>720.05399999999997</v>
      </c>
      <c r="T15" s="53">
        <f t="shared" ref="T15:T21" si="16">(S15-Q15)*100/Q15</f>
        <v>-18.407478753541078</v>
      </c>
      <c r="U15" s="52">
        <v>667.47359999999981</v>
      </c>
      <c r="V15" s="53">
        <f t="shared" ref="V15:V21" si="17">(U15-S15)*100/S15</f>
        <v>-7.302285661908714</v>
      </c>
      <c r="W15" s="52">
        <v>552.25700000000006</v>
      </c>
      <c r="X15" s="53">
        <f t="shared" ref="X15:X21" si="18">(W15-U15)*100/U15</f>
        <v>-17.261596563519483</v>
      </c>
      <c r="Y15" s="52">
        <v>457.44093000000004</v>
      </c>
      <c r="Z15" s="53">
        <f t="shared" ref="Z15:Z21" si="19">(Y15-W15)*100/W15</f>
        <v>-17.168830816087439</v>
      </c>
      <c r="AA15" s="52">
        <v>455.3</v>
      </c>
      <c r="AB15" s="53">
        <f t="shared" ref="AB15:AB21" si="20">(AA15-Y15)*100/Y15</f>
        <v>-0.46802327023950951</v>
      </c>
      <c r="AC15" s="52">
        <v>414.8</v>
      </c>
      <c r="AD15" s="53">
        <f t="shared" ref="AD15:AD21" si="21">(AC15-AA15)*100/AA15</f>
        <v>-8.8952339117065673</v>
      </c>
      <c r="AE15" s="52">
        <v>398.5</v>
      </c>
      <c r="AF15" s="53">
        <f t="shared" ref="AF15:AF20" si="22">(AE15-AC15)*100/AC15</f>
        <v>-3.9296046287367434</v>
      </c>
      <c r="AG15" s="52">
        <v>386.29999999999995</v>
      </c>
      <c r="AH15" s="53">
        <f t="shared" ref="AH15:AH21" si="23">AG15/AE15*100-100</f>
        <v>-3.0614805520702788</v>
      </c>
      <c r="AI15" s="52">
        <v>365.3</v>
      </c>
      <c r="AJ15" s="53">
        <f t="shared" si="10"/>
        <v>-5.4361894900336409</v>
      </c>
      <c r="AK15" s="55">
        <v>407.2</v>
      </c>
      <c r="AL15" s="56">
        <f t="shared" si="11"/>
        <v>11.470024637284411</v>
      </c>
      <c r="AM15" s="57">
        <v>449</v>
      </c>
      <c r="AN15" s="56">
        <f t="shared" si="3"/>
        <v>10.265225933202359</v>
      </c>
      <c r="AO15" s="57">
        <v>523.78751999999986</v>
      </c>
      <c r="AP15" s="56">
        <f t="shared" si="4"/>
        <v>16.656463251670345</v>
      </c>
      <c r="AQ15" s="57">
        <v>598.09999999999991</v>
      </c>
      <c r="AR15" s="56">
        <f t="shared" si="0"/>
        <v>14.187523979189137</v>
      </c>
      <c r="AS15" s="57">
        <v>627.79954463993238</v>
      </c>
      <c r="AT15" s="56">
        <f t="shared" si="1"/>
        <v>4.9656486607477746</v>
      </c>
      <c r="AU15" s="57">
        <v>855.06422402389217</v>
      </c>
      <c r="AV15" s="56">
        <f t="shared" si="1"/>
        <v>36.200198188150182</v>
      </c>
      <c r="AW15" s="57">
        <v>1017.4963409616049</v>
      </c>
      <c r="AX15" s="56">
        <f t="shared" si="2"/>
        <v>18.996481477533322</v>
      </c>
      <c r="AY15" s="57">
        <v>724.94523013993307</v>
      </c>
      <c r="AZ15" s="56">
        <f t="shared" si="5"/>
        <v>-28.752055318959748</v>
      </c>
      <c r="BA15" s="14"/>
      <c r="BB15" s="14"/>
      <c r="BC15" s="14"/>
      <c r="BG15" s="15"/>
      <c r="BJ15" s="16"/>
      <c r="BQ15" s="15"/>
      <c r="BT15" s="16"/>
    </row>
    <row r="16" spans="1:72" ht="15.75">
      <c r="A16" s="51" t="s">
        <v>39</v>
      </c>
      <c r="B16" s="52">
        <v>1081.2657600000002</v>
      </c>
      <c r="C16" s="52">
        <v>1096.0660600000001</v>
      </c>
      <c r="D16" s="53">
        <f t="shared" si="6"/>
        <v>1.3687939216719229</v>
      </c>
      <c r="E16" s="52">
        <v>1243.6719099999993</v>
      </c>
      <c r="F16" s="53">
        <f t="shared" si="7"/>
        <v>13.466875345086322</v>
      </c>
      <c r="G16" s="52">
        <v>1043.51</v>
      </c>
      <c r="H16" s="53">
        <f t="shared" si="8"/>
        <v>-16.094430403272469</v>
      </c>
      <c r="I16" s="52">
        <v>1137.366</v>
      </c>
      <c r="J16" s="53">
        <f t="shared" si="9"/>
        <v>8.9942597579323618</v>
      </c>
      <c r="K16" s="52">
        <v>1250.134</v>
      </c>
      <c r="L16" s="53">
        <f t="shared" si="12"/>
        <v>9.9148383194152121</v>
      </c>
      <c r="M16" s="52">
        <v>1427.21279</v>
      </c>
      <c r="N16" s="53">
        <f t="shared" si="13"/>
        <v>14.164784735076401</v>
      </c>
      <c r="O16" s="52">
        <v>1336.4</v>
      </c>
      <c r="P16" s="53">
        <f t="shared" si="14"/>
        <v>-6.3629467614286126</v>
      </c>
      <c r="Q16" s="52">
        <v>2081.4</v>
      </c>
      <c r="R16" s="53">
        <f t="shared" si="15"/>
        <v>55.746782400478892</v>
      </c>
      <c r="S16" s="52">
        <v>1899.6666190000001</v>
      </c>
      <c r="T16" s="53">
        <f t="shared" si="16"/>
        <v>-8.7313049389833761</v>
      </c>
      <c r="U16" s="52">
        <v>2290.0738900000001</v>
      </c>
      <c r="V16" s="53">
        <f t="shared" si="17"/>
        <v>20.551357122099329</v>
      </c>
      <c r="W16" s="52">
        <v>2000</v>
      </c>
      <c r="X16" s="53">
        <f t="shared" si="18"/>
        <v>-12.666573391655939</v>
      </c>
      <c r="Y16" s="52">
        <v>2539.1908699999999</v>
      </c>
      <c r="Z16" s="53">
        <f t="shared" si="19"/>
        <v>26.959543499999995</v>
      </c>
      <c r="AA16" s="52">
        <v>2429.1999999999998</v>
      </c>
      <c r="AB16" s="53">
        <f t="shared" si="20"/>
        <v>-4.3317291070757546</v>
      </c>
      <c r="AC16" s="52">
        <v>2632.6</v>
      </c>
      <c r="AD16" s="53">
        <f t="shared" si="21"/>
        <v>8.3731269553762591</v>
      </c>
      <c r="AE16" s="52">
        <v>3195.9999999999995</v>
      </c>
      <c r="AF16" s="53">
        <f t="shared" si="22"/>
        <v>21.400896452176543</v>
      </c>
      <c r="AG16" s="52">
        <v>3305.4000000000005</v>
      </c>
      <c r="AH16" s="53">
        <f t="shared" si="23"/>
        <v>3.4230287859825097</v>
      </c>
      <c r="AI16" s="52">
        <v>3310</v>
      </c>
      <c r="AJ16" s="53">
        <f t="shared" si="10"/>
        <v>0.13916621286378472</v>
      </c>
      <c r="AK16" s="55">
        <v>3571.2000000000003</v>
      </c>
      <c r="AL16" s="56">
        <f t="shared" si="11"/>
        <v>7.8912386706948752</v>
      </c>
      <c r="AM16" s="57">
        <v>3470.1</v>
      </c>
      <c r="AN16" s="56">
        <f t="shared" si="3"/>
        <v>-2.8309811827957105</v>
      </c>
      <c r="AO16" s="57">
        <v>3883.883311999999</v>
      </c>
      <c r="AP16" s="56">
        <f t="shared" si="4"/>
        <v>11.924247485663216</v>
      </c>
      <c r="AQ16" s="57">
        <v>3667.9</v>
      </c>
      <c r="AR16" s="56">
        <f t="shared" si="0"/>
        <v>-5.5610144448129262</v>
      </c>
      <c r="AS16" s="57">
        <v>3833.3877818922742</v>
      </c>
      <c r="AT16" s="56">
        <f t="shared" si="1"/>
        <v>4.5117855419251924</v>
      </c>
      <c r="AU16" s="57">
        <v>4097.2981527445754</v>
      </c>
      <c r="AV16" s="56">
        <f t="shared" si="1"/>
        <v>6.8845205825231517</v>
      </c>
      <c r="AW16" s="57">
        <v>4540.3418109611102</v>
      </c>
      <c r="AX16" s="56">
        <f t="shared" si="2"/>
        <v>10.813068556403735</v>
      </c>
      <c r="AY16" s="57">
        <v>3739.4941578492926</v>
      </c>
      <c r="AZ16" s="56">
        <f t="shared" si="5"/>
        <v>-17.638488167971047</v>
      </c>
      <c r="BA16" s="14"/>
      <c r="BB16" s="14"/>
      <c r="BC16" s="14"/>
    </row>
    <row r="17" spans="1:73" ht="15.75">
      <c r="A17" s="51" t="s">
        <v>40</v>
      </c>
      <c r="B17" s="52">
        <v>11494.228520000002</v>
      </c>
      <c r="C17" s="52">
        <v>12510.597040000002</v>
      </c>
      <c r="D17" s="53">
        <f t="shared" si="6"/>
        <v>8.8424248589760879</v>
      </c>
      <c r="E17" s="52">
        <v>12453.192849999999</v>
      </c>
      <c r="F17" s="53">
        <f t="shared" si="7"/>
        <v>-0.45884452849423951</v>
      </c>
      <c r="G17" s="52">
        <v>12652.921</v>
      </c>
      <c r="H17" s="53">
        <f t="shared" si="8"/>
        <v>1.6038308601315805</v>
      </c>
      <c r="I17" s="52">
        <v>12981.951999999999</v>
      </c>
      <c r="J17" s="53">
        <f t="shared" si="9"/>
        <v>2.6004351090155313</v>
      </c>
      <c r="K17" s="52">
        <v>12738.1</v>
      </c>
      <c r="L17" s="53">
        <f t="shared" si="12"/>
        <v>-1.8783924020054839</v>
      </c>
      <c r="M17" s="52">
        <v>12945.07776</v>
      </c>
      <c r="N17" s="53">
        <f t="shared" si="13"/>
        <v>1.6248715271508292</v>
      </c>
      <c r="O17" s="52">
        <v>13539.9</v>
      </c>
      <c r="P17" s="53">
        <f t="shared" si="14"/>
        <v>4.594968458497692</v>
      </c>
      <c r="Q17" s="52">
        <v>12828.8</v>
      </c>
      <c r="R17" s="53">
        <f t="shared" si="15"/>
        <v>-5.2518851690189763</v>
      </c>
      <c r="S17" s="52">
        <v>12617.934999999999</v>
      </c>
      <c r="T17" s="53">
        <f t="shared" si="16"/>
        <v>-1.6436845223247676</v>
      </c>
      <c r="U17" s="52">
        <v>12717.317340000001</v>
      </c>
      <c r="V17" s="53">
        <f t="shared" si="17"/>
        <v>0.78762761101560541</v>
      </c>
      <c r="W17" s="52">
        <v>12588.05593</v>
      </c>
      <c r="X17" s="53">
        <f t="shared" si="18"/>
        <v>-1.0164204174840616</v>
      </c>
      <c r="Y17" s="52">
        <v>11628.619689999998</v>
      </c>
      <c r="Z17" s="53">
        <f t="shared" si="19"/>
        <v>-7.6217983565950256</v>
      </c>
      <c r="AA17" s="52">
        <v>10789.2</v>
      </c>
      <c r="AB17" s="53">
        <f t="shared" si="20"/>
        <v>-7.2185668839256456</v>
      </c>
      <c r="AC17" s="52">
        <v>9306.6</v>
      </c>
      <c r="AD17" s="53">
        <f t="shared" si="21"/>
        <v>-13.741519297074854</v>
      </c>
      <c r="AE17" s="52">
        <v>7656.4</v>
      </c>
      <c r="AF17" s="53">
        <f t="shared" si="22"/>
        <v>-17.731502374658849</v>
      </c>
      <c r="AG17" s="52">
        <v>6235.8000000000011</v>
      </c>
      <c r="AH17" s="53">
        <f t="shared" si="23"/>
        <v>-18.554411995193547</v>
      </c>
      <c r="AI17" s="52">
        <v>5960.9</v>
      </c>
      <c r="AJ17" s="53">
        <f t="shared" si="10"/>
        <v>-4.4084159209724731</v>
      </c>
      <c r="AK17" s="55">
        <v>6632.1000000000013</v>
      </c>
      <c r="AL17" s="56">
        <f t="shared" si="11"/>
        <v>11.260044624133968</v>
      </c>
      <c r="AM17" s="57">
        <v>7150.3999999999987</v>
      </c>
      <c r="AN17" s="56">
        <f t="shared" si="3"/>
        <v>7.8150208832797716</v>
      </c>
      <c r="AO17" s="57">
        <v>6720.9720400000006</v>
      </c>
      <c r="AP17" s="56">
        <f t="shared" si="4"/>
        <v>-6.0056494741552768</v>
      </c>
      <c r="AQ17" s="57">
        <v>6563.5</v>
      </c>
      <c r="AR17" s="56">
        <f t="shared" si="0"/>
        <v>-2.3429950171314857</v>
      </c>
      <c r="AS17" s="57">
        <v>6301.5391187900996</v>
      </c>
      <c r="AT17" s="56">
        <f t="shared" si="1"/>
        <v>-3.9911766772286086</v>
      </c>
      <c r="AU17" s="57">
        <v>5586.4816403750947</v>
      </c>
      <c r="AV17" s="56">
        <f t="shared" si="1"/>
        <v>-11.347346496395261</v>
      </c>
      <c r="AW17" s="57">
        <v>6261.8036042737804</v>
      </c>
      <c r="AX17" s="56">
        <f t="shared" si="2"/>
        <v>12.088502341401082</v>
      </c>
      <c r="AY17" s="57">
        <v>6954.3471907253952</v>
      </c>
      <c r="AZ17" s="56">
        <f t="shared" si="5"/>
        <v>11.059810083774309</v>
      </c>
      <c r="BA17" s="14"/>
      <c r="BB17" s="14"/>
      <c r="BC17" s="14"/>
    </row>
    <row r="18" spans="1:73" ht="15.75">
      <c r="A18" s="51" t="s">
        <v>41</v>
      </c>
      <c r="B18" s="52">
        <v>2178.1627899999999</v>
      </c>
      <c r="C18" s="52">
        <v>2411.6366499999999</v>
      </c>
      <c r="D18" s="53">
        <f t="shared" si="6"/>
        <v>10.718843470831672</v>
      </c>
      <c r="E18" s="52">
        <v>2879.0693899999997</v>
      </c>
      <c r="F18" s="53">
        <f t="shared" si="7"/>
        <v>19.382386646014837</v>
      </c>
      <c r="G18" s="52">
        <v>2713.931</v>
      </c>
      <c r="H18" s="53">
        <f t="shared" si="8"/>
        <v>-5.7358252834607555</v>
      </c>
      <c r="I18" s="52">
        <v>2584.2979999999998</v>
      </c>
      <c r="J18" s="53">
        <f t="shared" si="9"/>
        <v>-4.7765768547542393</v>
      </c>
      <c r="K18" s="52">
        <v>2986.3969999999999</v>
      </c>
      <c r="L18" s="53">
        <f t="shared" si="12"/>
        <v>15.559312432234989</v>
      </c>
      <c r="M18" s="52">
        <v>3373.1695</v>
      </c>
      <c r="N18" s="53">
        <f t="shared" si="13"/>
        <v>12.951141459089332</v>
      </c>
      <c r="O18" s="52">
        <v>3339.4</v>
      </c>
      <c r="P18" s="53">
        <f t="shared" si="14"/>
        <v>-1.0011207560129984</v>
      </c>
      <c r="Q18" s="52">
        <v>3508.2</v>
      </c>
      <c r="R18" s="53">
        <f t="shared" si="15"/>
        <v>5.0548002635203844</v>
      </c>
      <c r="S18" s="52">
        <v>3832.4483749999999</v>
      </c>
      <c r="T18" s="53">
        <f t="shared" si="16"/>
        <v>9.2425852288923132</v>
      </c>
      <c r="U18" s="52">
        <v>4505.907940000001</v>
      </c>
      <c r="V18" s="53">
        <f t="shared" si="17"/>
        <v>17.572567171240788</v>
      </c>
      <c r="W18" s="52">
        <v>4746.8267929999993</v>
      </c>
      <c r="X18" s="53">
        <f t="shared" si="18"/>
        <v>5.3467326942325029</v>
      </c>
      <c r="Y18" s="52">
        <v>4934.0744399999994</v>
      </c>
      <c r="Z18" s="53">
        <f t="shared" si="19"/>
        <v>3.9446909517770594</v>
      </c>
      <c r="AA18" s="52">
        <v>4535.6000000000004</v>
      </c>
      <c r="AB18" s="53">
        <f t="shared" si="20"/>
        <v>-8.0759713872496626</v>
      </c>
      <c r="AC18" s="52">
        <v>4638.1000000000004</v>
      </c>
      <c r="AD18" s="53">
        <f t="shared" si="21"/>
        <v>2.259899462033689</v>
      </c>
      <c r="AE18" s="52">
        <v>4676.0000000000009</v>
      </c>
      <c r="AF18" s="53">
        <f t="shared" si="22"/>
        <v>0.81714495159657063</v>
      </c>
      <c r="AG18" s="52">
        <v>5006.8</v>
      </c>
      <c r="AH18" s="53">
        <f t="shared" si="23"/>
        <v>7.0744225834046119</v>
      </c>
      <c r="AI18" s="52">
        <v>5072.8</v>
      </c>
      <c r="AJ18" s="53">
        <f t="shared" si="10"/>
        <v>1.3182072381561056</v>
      </c>
      <c r="AK18" s="55">
        <v>5937.9000000000005</v>
      </c>
      <c r="AL18" s="56">
        <f t="shared" si="11"/>
        <v>17.053698154865174</v>
      </c>
      <c r="AM18" s="57">
        <v>5935.4000000000005</v>
      </c>
      <c r="AN18" s="56">
        <f t="shared" si="3"/>
        <v>-4.2102426783870328E-2</v>
      </c>
      <c r="AO18" s="57">
        <v>6085.8515269999989</v>
      </c>
      <c r="AP18" s="56">
        <f t="shared" si="4"/>
        <v>2.5348169794790323</v>
      </c>
      <c r="AQ18" s="57">
        <v>6707.6</v>
      </c>
      <c r="AR18" s="56">
        <f t="shared" si="0"/>
        <v>10.216293812650562</v>
      </c>
      <c r="AS18" s="57">
        <v>6720.3688499999989</v>
      </c>
      <c r="AT18" s="56">
        <f t="shared" si="1"/>
        <v>0.19036391555845</v>
      </c>
      <c r="AU18" s="57">
        <v>7523.9153899999974</v>
      </c>
      <c r="AV18" s="56">
        <f t="shared" si="1"/>
        <v>11.956881503609722</v>
      </c>
      <c r="AW18" s="57">
        <v>7816.3297359999951</v>
      </c>
      <c r="AX18" s="56">
        <f t="shared" si="2"/>
        <v>3.8864651028458468</v>
      </c>
      <c r="AY18" s="57">
        <v>8040.8461879999995</v>
      </c>
      <c r="AZ18" s="56">
        <f t="shared" si="5"/>
        <v>2.8724025160548194</v>
      </c>
      <c r="BA18" s="14"/>
      <c r="BB18" s="14"/>
      <c r="BC18" s="14"/>
      <c r="BG18" s="15"/>
      <c r="BK18" s="16"/>
      <c r="BQ18" s="15"/>
      <c r="BU18" s="16"/>
    </row>
    <row r="19" spans="1:73" ht="15.75">
      <c r="A19" s="51" t="s">
        <v>42</v>
      </c>
      <c r="B19" s="52">
        <v>227.13965000000002</v>
      </c>
      <c r="C19" s="52">
        <v>359.76644999999996</v>
      </c>
      <c r="D19" s="53">
        <f t="shared" si="6"/>
        <v>58.389981669866955</v>
      </c>
      <c r="E19" s="52">
        <v>328.15976000000006</v>
      </c>
      <c r="F19" s="53">
        <f t="shared" si="7"/>
        <v>-8.7853355975800156</v>
      </c>
      <c r="G19" s="52">
        <v>447.5</v>
      </c>
      <c r="H19" s="53">
        <f t="shared" si="8"/>
        <v>36.366506362632606</v>
      </c>
      <c r="I19" s="52">
        <v>1797.9</v>
      </c>
      <c r="J19" s="53">
        <f t="shared" si="9"/>
        <v>301.76536312849163</v>
      </c>
      <c r="K19" s="52">
        <v>2563.4</v>
      </c>
      <c r="L19" s="53">
        <f t="shared" si="12"/>
        <v>42.577451471160799</v>
      </c>
      <c r="M19" s="52">
        <v>2876.6000000000004</v>
      </c>
      <c r="N19" s="53">
        <f t="shared" si="13"/>
        <v>12.218147772489672</v>
      </c>
      <c r="O19" s="52">
        <v>3129</v>
      </c>
      <c r="P19" s="53">
        <f t="shared" si="14"/>
        <v>8.774247375373692</v>
      </c>
      <c r="Q19" s="52">
        <v>4927.7999999999993</v>
      </c>
      <c r="R19" s="53">
        <f t="shared" si="15"/>
        <v>57.488015340364313</v>
      </c>
      <c r="S19" s="52">
        <v>5440.5</v>
      </c>
      <c r="T19" s="53">
        <f t="shared" si="16"/>
        <v>10.404237184950704</v>
      </c>
      <c r="U19" s="52">
        <v>5949.6</v>
      </c>
      <c r="V19" s="53">
        <f t="shared" si="17"/>
        <v>9.3575958092087195</v>
      </c>
      <c r="W19" s="52">
        <v>6165.6</v>
      </c>
      <c r="X19" s="53">
        <f t="shared" si="18"/>
        <v>3.6304961678096004</v>
      </c>
      <c r="Y19" s="52">
        <v>6586.3</v>
      </c>
      <c r="Z19" s="53">
        <f t="shared" si="19"/>
        <v>6.823342415985465</v>
      </c>
      <c r="AA19" s="52">
        <v>4982.3999999999996</v>
      </c>
      <c r="AB19" s="53">
        <f t="shared" si="20"/>
        <v>-24.352064133124827</v>
      </c>
      <c r="AC19" s="52">
        <v>6137.7</v>
      </c>
      <c r="AD19" s="53">
        <f t="shared" si="21"/>
        <v>23.187620423892106</v>
      </c>
      <c r="AE19" s="52">
        <v>10134.800000000001</v>
      </c>
      <c r="AF19" s="53">
        <f t="shared" si="22"/>
        <v>65.12374342180297</v>
      </c>
      <c r="AG19" s="52">
        <v>11755.900000000001</v>
      </c>
      <c r="AH19" s="53">
        <f t="shared" si="23"/>
        <v>15.995382247306324</v>
      </c>
      <c r="AI19" s="52">
        <v>14557.6</v>
      </c>
      <c r="AJ19" s="53">
        <f t="shared" si="10"/>
        <v>23.832288467918232</v>
      </c>
      <c r="AK19" s="55">
        <v>19297.399999999998</v>
      </c>
      <c r="AL19" s="56">
        <f t="shared" si="11"/>
        <v>32.558938286530747</v>
      </c>
      <c r="AM19" s="57">
        <v>23963.999999999996</v>
      </c>
      <c r="AN19" s="56">
        <f t="shared" si="3"/>
        <v>24.182532361872575</v>
      </c>
      <c r="AO19" s="57">
        <v>25656.728722000003</v>
      </c>
      <c r="AP19" s="56">
        <f t="shared" si="4"/>
        <v>7.0636317893507226</v>
      </c>
      <c r="AQ19" s="57">
        <v>21346</v>
      </c>
      <c r="AR19" s="56">
        <f t="shared" si="0"/>
        <v>-16.801552406420626</v>
      </c>
      <c r="AS19" s="57">
        <v>21708.158824999999</v>
      </c>
      <c r="AT19" s="56">
        <f t="shared" si="1"/>
        <v>1.6966121287360636</v>
      </c>
      <c r="AU19" s="57">
        <v>15605.152572000003</v>
      </c>
      <c r="AV19" s="56">
        <f t="shared" si="1"/>
        <v>-28.113882444841551</v>
      </c>
      <c r="AW19" s="57">
        <v>14255.431951999999</v>
      </c>
      <c r="AX19" s="56">
        <f t="shared" si="2"/>
        <v>-8.6491984860294053</v>
      </c>
      <c r="AY19" s="57">
        <v>18344.518485999997</v>
      </c>
      <c r="AZ19" s="56">
        <f t="shared" si="5"/>
        <v>28.684409899107351</v>
      </c>
      <c r="BA19" s="14"/>
      <c r="BB19" s="14"/>
      <c r="BC19" s="14"/>
      <c r="BG19" s="15"/>
      <c r="BK19" s="16"/>
      <c r="BQ19" s="15"/>
      <c r="BU19" s="16"/>
    </row>
    <row r="20" spans="1:73" ht="15.75">
      <c r="A20" s="60" t="s">
        <v>43</v>
      </c>
      <c r="B20" s="52">
        <v>1487.0421099999999</v>
      </c>
      <c r="C20" s="52">
        <v>1253.2338399999999</v>
      </c>
      <c r="D20" s="53">
        <f t="shared" si="6"/>
        <v>-15.723042974216781</v>
      </c>
      <c r="E20" s="52">
        <v>2054.1188099999999</v>
      </c>
      <c r="F20" s="53">
        <f t="shared" si="7"/>
        <v>63.90546954908271</v>
      </c>
      <c r="G20" s="52">
        <v>4994.1149999999998</v>
      </c>
      <c r="H20" s="53">
        <f t="shared" si="8"/>
        <v>143.12688125376738</v>
      </c>
      <c r="I20" s="52">
        <v>4604.3700000000008</v>
      </c>
      <c r="J20" s="53">
        <f t="shared" si="9"/>
        <v>-7.8040854085258147</v>
      </c>
      <c r="K20" s="52">
        <v>5321.4</v>
      </c>
      <c r="L20" s="53">
        <f t="shared" si="12"/>
        <v>15.572814521856383</v>
      </c>
      <c r="M20" s="52">
        <v>6652.4</v>
      </c>
      <c r="N20" s="53">
        <f t="shared" si="13"/>
        <v>25.012214830683657</v>
      </c>
      <c r="O20" s="52">
        <v>4466.6000000000004</v>
      </c>
      <c r="P20" s="53">
        <f t="shared" si="14"/>
        <v>-32.857314653358181</v>
      </c>
      <c r="Q20" s="52">
        <v>4657.6000000000022</v>
      </c>
      <c r="R20" s="53">
        <f t="shared" si="15"/>
        <v>4.2761832266153634</v>
      </c>
      <c r="S20" s="52">
        <v>5833.6710000000003</v>
      </c>
      <c r="T20" s="53">
        <f t="shared" si="16"/>
        <v>25.250579697698331</v>
      </c>
      <c r="U20" s="52">
        <v>5604.4</v>
      </c>
      <c r="V20" s="53">
        <f t="shared" si="17"/>
        <v>-3.9301325014729254</v>
      </c>
      <c r="W20" s="52">
        <v>4749.9714800000011</v>
      </c>
      <c r="X20" s="53">
        <f t="shared" si="18"/>
        <v>-15.245673399471819</v>
      </c>
      <c r="Y20" s="52">
        <v>5400.4</v>
      </c>
      <c r="Z20" s="53">
        <f t="shared" si="19"/>
        <v>13.693314217541332</v>
      </c>
      <c r="AA20" s="52">
        <v>4569.2</v>
      </c>
      <c r="AB20" s="53">
        <f t="shared" si="20"/>
        <v>-15.391452485001109</v>
      </c>
      <c r="AC20" s="52">
        <v>4923.8999999999996</v>
      </c>
      <c r="AD20" s="53">
        <f t="shared" si="21"/>
        <v>7.7628468878578278</v>
      </c>
      <c r="AE20" s="52">
        <v>5509.0999999999995</v>
      </c>
      <c r="AF20" s="53">
        <f t="shared" si="22"/>
        <v>11.884887995288286</v>
      </c>
      <c r="AG20" s="52">
        <v>5956.4000000000005</v>
      </c>
      <c r="AH20" s="53">
        <f t="shared" si="23"/>
        <v>8.1192935325189524</v>
      </c>
      <c r="AI20" s="52">
        <v>5870.1</v>
      </c>
      <c r="AJ20" s="53">
        <f t="shared" si="10"/>
        <v>-1.4488617285608854</v>
      </c>
      <c r="AK20" s="55">
        <v>6352.3000000000011</v>
      </c>
      <c r="AL20" s="56">
        <f t="shared" si="11"/>
        <v>8.2145108260506703</v>
      </c>
      <c r="AM20" s="57">
        <v>6593.4</v>
      </c>
      <c r="AN20" s="56">
        <f t="shared" si="3"/>
        <v>3.7954756544873192</v>
      </c>
      <c r="AO20" s="57">
        <v>8338.7983600000007</v>
      </c>
      <c r="AP20" s="56">
        <f t="shared" si="4"/>
        <v>26.471901598568294</v>
      </c>
      <c r="AQ20" s="57">
        <v>11723.100000000002</v>
      </c>
      <c r="AR20" s="56">
        <f t="shared" si="0"/>
        <v>40.585003904567373</v>
      </c>
      <c r="AS20" s="57">
        <v>11364.879098398613</v>
      </c>
      <c r="AT20" s="56">
        <f t="shared" si="1"/>
        <v>-3.0556840903975058</v>
      </c>
      <c r="AU20" s="57">
        <v>12791.280918668363</v>
      </c>
      <c r="AV20" s="56">
        <f t="shared" si="1"/>
        <v>12.55096343674029</v>
      </c>
      <c r="AW20" s="57">
        <v>12297.165880603559</v>
      </c>
      <c r="AX20" s="56">
        <f t="shared" si="2"/>
        <v>-3.862905061710137</v>
      </c>
      <c r="AY20" s="57">
        <v>15813.097115455934</v>
      </c>
      <c r="AZ20" s="56">
        <f t="shared" si="5"/>
        <v>28.591394708256217</v>
      </c>
      <c r="BA20" s="14"/>
      <c r="BB20" s="14"/>
      <c r="BC20" s="14"/>
    </row>
    <row r="21" spans="1:73" s="18" customFormat="1" ht="15.75">
      <c r="A21" s="61" t="s">
        <v>44</v>
      </c>
      <c r="B21" s="62">
        <v>84290.01088999999</v>
      </c>
      <c r="C21" s="62">
        <v>90561.524269999965</v>
      </c>
      <c r="D21" s="63">
        <f>C21/B21*100-100</f>
        <v>7.4403992997277015</v>
      </c>
      <c r="E21" s="62">
        <v>97085.512759999983</v>
      </c>
      <c r="F21" s="63">
        <f t="shared" si="7"/>
        <v>7.2039296407483135</v>
      </c>
      <c r="G21" s="62">
        <f>SUM(G9:G20)</f>
        <v>100074.68699999999</v>
      </c>
      <c r="H21" s="63">
        <f t="shared" si="8"/>
        <v>3.0789086394273681</v>
      </c>
      <c r="I21" s="62">
        <f>SUM(I9:I20)</f>
        <v>100431.74599999997</v>
      </c>
      <c r="J21" s="63">
        <f t="shared" si="9"/>
        <v>0.35679252236879772</v>
      </c>
      <c r="K21" s="62">
        <f>SUM(K9:K20)</f>
        <v>104125.50199999999</v>
      </c>
      <c r="L21" s="63">
        <f t="shared" si="12"/>
        <v>3.6778769135408877</v>
      </c>
      <c r="M21" s="62">
        <f>SUM(M9:M20)</f>
        <v>107751.28178</v>
      </c>
      <c r="N21" s="63">
        <f t="shared" si="13"/>
        <v>3.4821246576079048</v>
      </c>
      <c r="O21" s="62">
        <f>SUM(O9:O20)</f>
        <v>111633.79999999999</v>
      </c>
      <c r="P21" s="63">
        <f t="shared" si="14"/>
        <v>3.6032223059091515</v>
      </c>
      <c r="Q21" s="62">
        <f>SUM(Q9:Q20)</f>
        <v>113213.3</v>
      </c>
      <c r="R21" s="63">
        <f t="shared" si="15"/>
        <v>1.4148940553846727</v>
      </c>
      <c r="S21" s="62">
        <f>SUM(S9:S20)</f>
        <v>120749.12467999998</v>
      </c>
      <c r="T21" s="63">
        <f t="shared" si="16"/>
        <v>6.6563068826718901</v>
      </c>
      <c r="U21" s="62">
        <f>SUM(U9:U20)</f>
        <v>128946.11948611937</v>
      </c>
      <c r="V21" s="63">
        <f t="shared" si="17"/>
        <v>6.7884507054129211</v>
      </c>
      <c r="W21" s="62">
        <f>SUM(W9:W20)</f>
        <v>133598.75293700001</v>
      </c>
      <c r="X21" s="63">
        <f t="shared" si="18"/>
        <v>3.6081996646525587</v>
      </c>
      <c r="Y21" s="62">
        <f>SUM(Y9:Y20)</f>
        <v>137807.80632999999</v>
      </c>
      <c r="Z21" s="63">
        <f t="shared" si="19"/>
        <v>3.1505184745136106</v>
      </c>
      <c r="AA21" s="62">
        <f>SUM(AA9:AA20)</f>
        <v>141040.29999999999</v>
      </c>
      <c r="AB21" s="63">
        <f t="shared" si="20"/>
        <v>2.3456535272460108</v>
      </c>
      <c r="AC21" s="62">
        <f>SUM(AC9:AC20)</f>
        <v>148132.1</v>
      </c>
      <c r="AD21" s="63">
        <f t="shared" si="21"/>
        <v>5.0282082496988574</v>
      </c>
      <c r="AE21" s="62">
        <f>SUM(AE9:AE20)</f>
        <v>157056.70000000001</v>
      </c>
      <c r="AF21" s="63">
        <f>AE21/AC21*100-100</f>
        <v>6.0247576318704716</v>
      </c>
      <c r="AG21" s="62">
        <f>SUM(AG9:AG20)</f>
        <v>158407.29999999996</v>
      </c>
      <c r="AH21" s="63">
        <f t="shared" si="23"/>
        <v>0.85994421123068321</v>
      </c>
      <c r="AI21" s="62">
        <f>SUM(AI9:AI20)</f>
        <v>165519.9</v>
      </c>
      <c r="AJ21" s="63">
        <f t="shared" si="10"/>
        <v>4.4900708490076084</v>
      </c>
      <c r="AK21" s="64">
        <f>SUM(AK9:AK20)</f>
        <v>184674.1</v>
      </c>
      <c r="AL21" s="65">
        <f t="shared" si="11"/>
        <v>11.57214328911509</v>
      </c>
      <c r="AM21" s="64">
        <f>SUM(AM9:AM20)</f>
        <v>194597.19999999998</v>
      </c>
      <c r="AN21" s="65">
        <f t="shared" si="3"/>
        <v>5.3733035655784818</v>
      </c>
      <c r="AO21" s="64">
        <f>SUM(AO9:AO20)</f>
        <v>206166.16683999961</v>
      </c>
      <c r="AP21" s="65">
        <f t="shared" si="4"/>
        <v>5.9450839169318073</v>
      </c>
      <c r="AQ21" s="64">
        <f>SUM(AQ9:AQ20)</f>
        <v>213216.2</v>
      </c>
      <c r="AR21" s="65">
        <f t="shared" si="0"/>
        <v>3.4195878344441155</v>
      </c>
      <c r="AS21" s="64">
        <f>SUM(AS9:AS20)</f>
        <v>214126.62644978453</v>
      </c>
      <c r="AT21" s="65">
        <f t="shared" si="1"/>
        <v>0.42699684629241119</v>
      </c>
      <c r="AU21" s="64">
        <f>SUM(AU9:AU20)</f>
        <v>194295.32107484646</v>
      </c>
      <c r="AV21" s="65">
        <f t="shared" si="1"/>
        <v>-9.2614849931280077</v>
      </c>
      <c r="AW21" s="64">
        <f>SUM(AW9:AW20)</f>
        <v>201696.65773166882</v>
      </c>
      <c r="AX21" s="65">
        <f t="shared" si="2"/>
        <v>3.8093231560482224</v>
      </c>
      <c r="AY21" s="64">
        <f>+'2022-23'!N21</f>
        <v>223008.25949358245</v>
      </c>
      <c r="AZ21" s="65">
        <f t="shared" si="5"/>
        <v>10.566165052802177</v>
      </c>
      <c r="BA21" s="14"/>
      <c r="BB21" s="17"/>
      <c r="BC21" s="17"/>
    </row>
    <row r="22" spans="1:73" ht="15.75">
      <c r="A22" s="123" t="s">
        <v>45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7"/>
      <c r="P22" s="67"/>
      <c r="Q22" s="68"/>
      <c r="R22" s="68"/>
      <c r="S22" s="67"/>
      <c r="T22" s="67"/>
      <c r="U22" s="67"/>
      <c r="V22" s="67"/>
      <c r="W22" s="67"/>
      <c r="X22" s="67"/>
      <c r="Y22" s="67"/>
      <c r="Z22" s="67"/>
      <c r="AA22" s="69"/>
      <c r="AB22" s="67"/>
      <c r="AC22" s="67"/>
      <c r="AD22" s="67"/>
      <c r="AE22" s="67"/>
      <c r="AF22" s="67"/>
      <c r="AG22" s="67"/>
      <c r="AH22" s="67"/>
      <c r="AI22" s="67"/>
      <c r="AJ22" s="67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</row>
    <row r="23" spans="1:73" ht="15.75">
      <c r="A23" s="117" t="s">
        <v>46</v>
      </c>
      <c r="B23" s="117"/>
      <c r="C23" s="117"/>
      <c r="D23" s="117"/>
      <c r="E23" s="117"/>
      <c r="F23" s="117"/>
      <c r="G23" s="117"/>
      <c r="H23" s="117"/>
      <c r="I23" s="117"/>
      <c r="J23" s="123"/>
      <c r="K23" s="117"/>
      <c r="L23" s="117"/>
      <c r="M23" s="117"/>
      <c r="N23" s="117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W23" s="70"/>
      <c r="AX23" s="70"/>
      <c r="AY23" s="70"/>
      <c r="AZ23" s="70"/>
    </row>
    <row r="24" spans="1:73" ht="15.75">
      <c r="A24" s="117" t="s">
        <v>47</v>
      </c>
      <c r="B24" s="117"/>
      <c r="C24" s="117"/>
      <c r="D24" s="117"/>
      <c r="E24" s="117"/>
      <c r="F24" s="117"/>
      <c r="G24" s="117"/>
      <c r="H24" s="117"/>
      <c r="I24" s="117"/>
      <c r="J24" s="71"/>
      <c r="K24" s="117"/>
      <c r="L24" s="117"/>
      <c r="M24" s="117"/>
      <c r="N24" s="117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</row>
    <row r="25" spans="1:73" ht="15.75">
      <c r="A25" s="117" t="s">
        <v>48</v>
      </c>
      <c r="B25" s="117"/>
      <c r="C25" s="117"/>
      <c r="D25" s="117"/>
      <c r="E25" s="117"/>
      <c r="F25" s="117"/>
      <c r="G25" s="117"/>
      <c r="H25" s="117"/>
      <c r="I25" s="117"/>
      <c r="J25" s="71"/>
      <c r="K25" s="117"/>
      <c r="L25" s="117"/>
      <c r="M25" s="117"/>
      <c r="N25" s="117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</row>
    <row r="26" spans="1:73" ht="15.75">
      <c r="A26" s="124" t="s">
        <v>49</v>
      </c>
      <c r="B26" s="71"/>
      <c r="C26" s="71"/>
      <c r="D26" s="71"/>
      <c r="E26" s="71"/>
      <c r="F26" s="71"/>
      <c r="G26" s="71"/>
      <c r="H26" s="71"/>
      <c r="I26" s="71"/>
      <c r="J26" s="124"/>
      <c r="K26" s="71"/>
      <c r="L26" s="71"/>
      <c r="M26" s="71"/>
      <c r="N26" s="71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</row>
    <row r="27" spans="1:73" ht="15.75">
      <c r="A27" s="124" t="s">
        <v>50</v>
      </c>
      <c r="B27" s="71"/>
      <c r="C27" s="71"/>
      <c r="D27" s="71"/>
      <c r="E27" s="71"/>
      <c r="F27" s="71"/>
      <c r="G27" s="71"/>
      <c r="H27" s="71"/>
      <c r="I27" s="71"/>
      <c r="J27" s="124"/>
      <c r="K27" s="71"/>
      <c r="L27" s="71"/>
      <c r="M27" s="71"/>
      <c r="N27" s="71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</row>
    <row r="28" spans="1:73" ht="15.75">
      <c r="A28" s="124" t="s">
        <v>51</v>
      </c>
      <c r="B28" s="125"/>
      <c r="C28" s="125"/>
      <c r="D28" s="125"/>
      <c r="E28" s="125"/>
      <c r="F28" s="125"/>
      <c r="G28" s="125"/>
      <c r="H28" s="125"/>
      <c r="I28" s="125"/>
      <c r="J28" s="124"/>
      <c r="K28" s="125"/>
      <c r="L28" s="125"/>
      <c r="M28" s="125"/>
      <c r="N28" s="125"/>
    </row>
    <row r="29" spans="1:73" ht="15.75">
      <c r="A29" s="126" t="s">
        <v>52</v>
      </c>
      <c r="B29" s="125"/>
      <c r="C29" s="125"/>
      <c r="D29" s="125"/>
      <c r="E29" s="125"/>
      <c r="F29" s="125"/>
      <c r="G29" s="125"/>
      <c r="H29" s="125"/>
      <c r="I29" s="125"/>
      <c r="J29" s="124"/>
      <c r="K29" s="125"/>
      <c r="L29" s="125"/>
      <c r="M29" s="125"/>
      <c r="N29" s="125"/>
    </row>
    <row r="30" spans="1:73" ht="15" customHeight="1">
      <c r="J30" s="126"/>
    </row>
  </sheetData>
  <mergeCells count="1">
    <mergeCell ref="A6:AZ6"/>
  </mergeCells>
  <printOptions horizontalCentered="1"/>
  <pageMargins left="0" right="0" top="0.65748031500000004" bottom="0.5" header="0.31496062992126" footer="0.31496062992126"/>
  <pageSetup paperSize="9" scale="3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B32"/>
  <sheetViews>
    <sheetView topLeftCell="A2" zoomScaleNormal="100" workbookViewId="0">
      <selection activeCell="A7" sqref="A7:N7"/>
    </sheetView>
  </sheetViews>
  <sheetFormatPr defaultColWidth="0" defaultRowHeight="15" zeroHeight="1"/>
  <cols>
    <col min="1" max="1" width="27.7109375" style="29" customWidth="1"/>
    <col min="2" max="14" width="10.7109375" style="29" customWidth="1"/>
    <col min="15" max="15" width="8.28515625" style="29" customWidth="1"/>
    <col min="16" max="16" width="4.85546875" style="29" hidden="1" customWidth="1"/>
    <col min="17" max="17" width="0" style="29" hidden="1" customWidth="1"/>
    <col min="18" max="18" width="5.28515625" style="29" hidden="1" customWidth="1"/>
    <col min="19" max="19" width="0" style="29" hidden="1" customWidth="1"/>
    <col min="20" max="20" width="4.7109375" style="29" hidden="1" customWidth="1"/>
    <col min="21" max="21" width="0" style="29" hidden="1" customWidth="1"/>
    <col min="22" max="22" width="4.7109375" style="29" hidden="1" customWidth="1"/>
    <col min="23" max="23" width="0" style="29" hidden="1" customWidth="1"/>
    <col min="24" max="24" width="4" style="29" hidden="1" customWidth="1"/>
    <col min="25" max="25" width="0" style="29" hidden="1" customWidth="1"/>
    <col min="26" max="26" width="5.28515625" style="29" hidden="1" customWidth="1"/>
    <col min="27" max="27" width="0" style="29" hidden="1" customWidth="1"/>
    <col min="28" max="28" width="9.5703125" style="29" hidden="1" customWidth="1"/>
    <col min="29" max="16384" width="0" style="29" hidden="1"/>
  </cols>
  <sheetData>
    <row r="1" spans="1:14" ht="20.25">
      <c r="A1" s="30"/>
      <c r="B1" s="32" t="s">
        <v>0</v>
      </c>
      <c r="C1" s="31"/>
      <c r="D1" s="31"/>
      <c r="E1" s="31"/>
      <c r="F1" s="31"/>
      <c r="G1" s="31"/>
      <c r="H1" s="31"/>
      <c r="I1" s="31"/>
      <c r="J1" s="31"/>
      <c r="K1" s="37"/>
      <c r="L1" s="31"/>
      <c r="M1" s="31"/>
      <c r="N1" s="26"/>
    </row>
    <row r="2" spans="1:14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ht="18.75">
      <c r="A5" s="10" t="s">
        <v>79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 s="38" customFormat="1" ht="18.75">
      <c r="A6" s="166" t="s">
        <v>2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</row>
    <row r="7" spans="1:14" s="39" customFormat="1" ht="18.75">
      <c r="A7" s="163" t="s">
        <v>54</v>
      </c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5"/>
    </row>
    <row r="8" spans="1:14" s="39" customFormat="1" ht="18.75">
      <c r="A8" s="82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44</v>
      </c>
    </row>
    <row r="9" spans="1:14" ht="15.75">
      <c r="A9" s="72" t="s">
        <v>32</v>
      </c>
      <c r="B9" s="73">
        <v>804.1</v>
      </c>
      <c r="C9" s="73">
        <v>856.4</v>
      </c>
      <c r="D9" s="73">
        <v>827.7</v>
      </c>
      <c r="E9" s="73">
        <v>863.2</v>
      </c>
      <c r="F9" s="73">
        <v>898.5</v>
      </c>
      <c r="G9" s="73">
        <v>906.3</v>
      </c>
      <c r="H9" s="73">
        <v>891.8</v>
      </c>
      <c r="I9" s="73">
        <v>928.1</v>
      </c>
      <c r="J9" s="73">
        <v>954.8</v>
      </c>
      <c r="K9" s="73">
        <v>985</v>
      </c>
      <c r="L9" s="73">
        <v>954.2</v>
      </c>
      <c r="M9" s="73">
        <v>979</v>
      </c>
      <c r="N9" s="74">
        <f>SUM(B9:M9)</f>
        <v>10849.100000000002</v>
      </c>
    </row>
    <row r="10" spans="1:14" ht="15.75">
      <c r="A10" s="75" t="s">
        <v>33</v>
      </c>
      <c r="B10" s="73">
        <v>1010.9</v>
      </c>
      <c r="C10" s="73">
        <v>1205.5999999999999</v>
      </c>
      <c r="D10" s="73">
        <v>1333.5</v>
      </c>
      <c r="E10" s="73">
        <v>1021.7</v>
      </c>
      <c r="F10" s="73">
        <v>1045.4000000000001</v>
      </c>
      <c r="G10" s="73">
        <v>1120.5999999999999</v>
      </c>
      <c r="H10" s="73">
        <v>1137.3</v>
      </c>
      <c r="I10" s="73">
        <v>1225.4000000000001</v>
      </c>
      <c r="J10" s="73">
        <v>1180.5</v>
      </c>
      <c r="K10" s="73">
        <v>1384</v>
      </c>
      <c r="L10" s="73">
        <v>1075.5999999999999</v>
      </c>
      <c r="M10" s="73">
        <v>1145.0999999999999</v>
      </c>
      <c r="N10" s="74">
        <f>SUM(B10:M10)</f>
        <v>13885.600000000002</v>
      </c>
    </row>
    <row r="11" spans="1:14" ht="15.75">
      <c r="A11" s="72" t="s">
        <v>34</v>
      </c>
      <c r="B11" s="73">
        <v>735.2</v>
      </c>
      <c r="C11" s="73">
        <v>899.2</v>
      </c>
      <c r="D11" s="73">
        <v>708.7</v>
      </c>
      <c r="E11" s="73">
        <v>728.5</v>
      </c>
      <c r="F11" s="73">
        <v>756.1</v>
      </c>
      <c r="G11" s="73">
        <v>750.8</v>
      </c>
      <c r="H11" s="73">
        <v>763.8</v>
      </c>
      <c r="I11" s="73">
        <v>736.8</v>
      </c>
      <c r="J11" s="73">
        <v>803.2</v>
      </c>
      <c r="K11" s="73">
        <v>774.1</v>
      </c>
      <c r="L11" s="73">
        <v>749.7</v>
      </c>
      <c r="M11" s="73">
        <v>879.9</v>
      </c>
      <c r="N11" s="74">
        <f>SUM(B11:M11)</f>
        <v>9286</v>
      </c>
    </row>
    <row r="12" spans="1:14" ht="15.75">
      <c r="A12" s="72" t="s">
        <v>35</v>
      </c>
      <c r="B12" s="73">
        <v>311.8</v>
      </c>
      <c r="C12" s="73">
        <v>317.10000000000002</v>
      </c>
      <c r="D12" s="73">
        <v>301.7</v>
      </c>
      <c r="E12" s="73">
        <v>307.3</v>
      </c>
      <c r="F12" s="73">
        <v>308.8</v>
      </c>
      <c r="G12" s="73">
        <v>310.7</v>
      </c>
      <c r="H12" s="73">
        <v>319.2</v>
      </c>
      <c r="I12" s="73">
        <v>347.6</v>
      </c>
      <c r="J12" s="73">
        <v>368.3</v>
      </c>
      <c r="K12" s="73">
        <v>373.6</v>
      </c>
      <c r="L12" s="73">
        <v>339.4</v>
      </c>
      <c r="M12" s="73">
        <v>377.1</v>
      </c>
      <c r="N12" s="74">
        <f>SUM(B12:M12)</f>
        <v>3982.6</v>
      </c>
    </row>
    <row r="13" spans="1:14" ht="15.75">
      <c r="A13" s="72" t="s">
        <v>36</v>
      </c>
      <c r="B13" s="73">
        <v>769</v>
      </c>
      <c r="C13" s="73">
        <v>781.4</v>
      </c>
      <c r="D13" s="73">
        <v>835.1</v>
      </c>
      <c r="E13" s="73">
        <v>797.8</v>
      </c>
      <c r="F13" s="73">
        <v>821.1</v>
      </c>
      <c r="G13" s="73">
        <v>798.4</v>
      </c>
      <c r="H13" s="73">
        <v>766</v>
      </c>
      <c r="I13" s="73">
        <v>788.5</v>
      </c>
      <c r="J13" s="73">
        <v>797.4</v>
      </c>
      <c r="K13" s="73">
        <v>779.7</v>
      </c>
      <c r="L13" s="73">
        <v>777.3</v>
      </c>
      <c r="M13" s="73">
        <v>793.4</v>
      </c>
      <c r="N13" s="74">
        <f>SUM(B13:M13)</f>
        <v>9505.0999999999985</v>
      </c>
    </row>
    <row r="14" spans="1:14" ht="15.75">
      <c r="A14" s="72" t="s">
        <v>37</v>
      </c>
      <c r="B14" s="73">
        <v>3667.1</v>
      </c>
      <c r="C14" s="73">
        <v>4080.3</v>
      </c>
      <c r="D14" s="73">
        <v>3276.5</v>
      </c>
      <c r="E14" s="73">
        <v>3236.6</v>
      </c>
      <c r="F14" s="73">
        <v>3131.2</v>
      </c>
      <c r="G14" s="73">
        <v>3244.3</v>
      </c>
      <c r="H14" s="73">
        <v>3409.8</v>
      </c>
      <c r="I14" s="73">
        <v>3730</v>
      </c>
      <c r="J14" s="73">
        <v>3944.2</v>
      </c>
      <c r="K14" s="73">
        <v>3709.9</v>
      </c>
      <c r="L14" s="73">
        <v>3480.9</v>
      </c>
      <c r="M14" s="73">
        <v>3985.8</v>
      </c>
      <c r="N14" s="74">
        <v>42896.600000000006</v>
      </c>
    </row>
    <row r="15" spans="1:14" ht="15.75">
      <c r="A15" s="72" t="s">
        <v>38</v>
      </c>
      <c r="B15" s="73">
        <v>55.7</v>
      </c>
      <c r="C15" s="73">
        <v>67.599999999999994</v>
      </c>
      <c r="D15" s="73">
        <v>61.6</v>
      </c>
      <c r="E15" s="73">
        <v>63.7</v>
      </c>
      <c r="F15" s="73">
        <v>62</v>
      </c>
      <c r="G15" s="73">
        <v>61.4</v>
      </c>
      <c r="H15" s="73">
        <v>54.6</v>
      </c>
      <c r="I15" s="73">
        <v>58.8</v>
      </c>
      <c r="J15" s="73">
        <v>59.7</v>
      </c>
      <c r="K15" s="73">
        <v>57.4</v>
      </c>
      <c r="L15" s="73">
        <v>52.6</v>
      </c>
      <c r="M15" s="73">
        <v>65</v>
      </c>
      <c r="N15" s="74">
        <f t="shared" ref="N15:N20" si="0">SUM(B15:M15)</f>
        <v>720.1</v>
      </c>
    </row>
    <row r="16" spans="1:14" ht="15.75">
      <c r="A16" s="72" t="s">
        <v>39</v>
      </c>
      <c r="B16" s="73">
        <v>137</v>
      </c>
      <c r="C16" s="73">
        <v>156.19999999999999</v>
      </c>
      <c r="D16" s="73">
        <v>167.1</v>
      </c>
      <c r="E16" s="73">
        <v>170.5</v>
      </c>
      <c r="F16" s="73">
        <v>129.1</v>
      </c>
      <c r="G16" s="73">
        <v>197.3</v>
      </c>
      <c r="H16" s="73">
        <v>140.69999999999999</v>
      </c>
      <c r="I16" s="73">
        <v>142.69999999999999</v>
      </c>
      <c r="J16" s="73">
        <v>110.1</v>
      </c>
      <c r="K16" s="73">
        <v>173.1</v>
      </c>
      <c r="L16" s="73">
        <v>159.9</v>
      </c>
      <c r="M16" s="73">
        <v>216</v>
      </c>
      <c r="N16" s="74">
        <f t="shared" si="0"/>
        <v>1899.7</v>
      </c>
    </row>
    <row r="17" spans="1:14" ht="15.75">
      <c r="A17" s="72" t="s">
        <v>40</v>
      </c>
      <c r="B17" s="73">
        <v>1022.2</v>
      </c>
      <c r="C17" s="73">
        <v>1093.4000000000001</v>
      </c>
      <c r="D17" s="73">
        <v>1056.4000000000001</v>
      </c>
      <c r="E17" s="73">
        <v>993.6</v>
      </c>
      <c r="F17" s="73">
        <v>1000.2</v>
      </c>
      <c r="G17" s="73">
        <v>1006.7</v>
      </c>
      <c r="H17" s="73">
        <v>1044.5999999999999</v>
      </c>
      <c r="I17" s="73">
        <v>1049.5</v>
      </c>
      <c r="J17" s="73">
        <v>1074.9000000000001</v>
      </c>
      <c r="K17" s="73">
        <v>1118.4000000000001</v>
      </c>
      <c r="L17" s="73">
        <v>1004.6</v>
      </c>
      <c r="M17" s="73">
        <v>1153.4000000000001</v>
      </c>
      <c r="N17" s="74">
        <f t="shared" si="0"/>
        <v>12617.9</v>
      </c>
    </row>
    <row r="18" spans="1:14" ht="15.75">
      <c r="A18" s="72" t="s">
        <v>41</v>
      </c>
      <c r="B18" s="73">
        <v>375.9</v>
      </c>
      <c r="C18" s="73">
        <v>413</v>
      </c>
      <c r="D18" s="73">
        <v>295.60000000000002</v>
      </c>
      <c r="E18" s="73">
        <v>160.6</v>
      </c>
      <c r="F18" s="73">
        <v>136.5</v>
      </c>
      <c r="G18" s="73">
        <v>194.5</v>
      </c>
      <c r="H18" s="73">
        <v>240.7</v>
      </c>
      <c r="I18" s="73">
        <v>337.9</v>
      </c>
      <c r="J18" s="73">
        <v>379.7</v>
      </c>
      <c r="K18" s="73">
        <v>376.2</v>
      </c>
      <c r="L18" s="73">
        <v>408</v>
      </c>
      <c r="M18" s="73">
        <v>514</v>
      </c>
      <c r="N18" s="74">
        <f t="shared" si="0"/>
        <v>3832.5999999999995</v>
      </c>
    </row>
    <row r="19" spans="1:14" ht="15.75">
      <c r="A19" s="72" t="s">
        <v>42</v>
      </c>
      <c r="B19" s="73">
        <v>520.70000000000005</v>
      </c>
      <c r="C19" s="73">
        <v>506.4</v>
      </c>
      <c r="D19" s="73">
        <v>491</v>
      </c>
      <c r="E19" s="73">
        <v>490.9</v>
      </c>
      <c r="F19" s="73">
        <v>365.8</v>
      </c>
      <c r="G19" s="73">
        <v>351.8</v>
      </c>
      <c r="H19" s="73">
        <v>438.3</v>
      </c>
      <c r="I19" s="73">
        <v>394.2</v>
      </c>
      <c r="J19" s="73">
        <v>450.5</v>
      </c>
      <c r="K19" s="73">
        <v>485.4</v>
      </c>
      <c r="L19" s="73">
        <v>470.2</v>
      </c>
      <c r="M19" s="73">
        <v>475.3</v>
      </c>
      <c r="N19" s="74">
        <f t="shared" si="0"/>
        <v>5440.5</v>
      </c>
    </row>
    <row r="20" spans="1:14" ht="15.75">
      <c r="A20" s="72" t="s">
        <v>43</v>
      </c>
      <c r="B20" s="73">
        <v>433.7</v>
      </c>
      <c r="C20" s="73">
        <v>522.4</v>
      </c>
      <c r="D20" s="73">
        <v>488.6</v>
      </c>
      <c r="E20" s="73">
        <v>501.6</v>
      </c>
      <c r="F20" s="73">
        <v>501.5</v>
      </c>
      <c r="G20" s="73">
        <v>501.5</v>
      </c>
      <c r="H20" s="73">
        <v>492.9</v>
      </c>
      <c r="I20" s="73">
        <v>491.1</v>
      </c>
      <c r="J20" s="73">
        <v>411.1</v>
      </c>
      <c r="K20" s="73">
        <v>522.9</v>
      </c>
      <c r="L20" s="73">
        <v>447.9</v>
      </c>
      <c r="M20" s="73">
        <v>518.29999999999995</v>
      </c>
      <c r="N20" s="74">
        <f t="shared" si="0"/>
        <v>5833.4999999999991</v>
      </c>
    </row>
    <row r="21" spans="1:14" ht="15.75">
      <c r="A21" s="76" t="s">
        <v>68</v>
      </c>
      <c r="B21" s="77">
        <f>SUM(B9:B20)</f>
        <v>9843.3000000000011</v>
      </c>
      <c r="C21" s="77">
        <f t="shared" ref="C21:N21" si="1">SUM(C9:C20)</f>
        <v>10899</v>
      </c>
      <c r="D21" s="77">
        <f t="shared" si="1"/>
        <v>9843.5</v>
      </c>
      <c r="E21" s="77">
        <f t="shared" si="1"/>
        <v>9336</v>
      </c>
      <c r="F21" s="77">
        <f t="shared" si="1"/>
        <v>9156.2000000000007</v>
      </c>
      <c r="G21" s="77">
        <f t="shared" si="1"/>
        <v>9444.2999999999993</v>
      </c>
      <c r="H21" s="77">
        <f t="shared" si="1"/>
        <v>9699.6999999999989</v>
      </c>
      <c r="I21" s="77">
        <f t="shared" si="1"/>
        <v>10230.6</v>
      </c>
      <c r="J21" s="77">
        <f t="shared" si="1"/>
        <v>10534.4</v>
      </c>
      <c r="K21" s="77">
        <f t="shared" si="1"/>
        <v>10739.699999999999</v>
      </c>
      <c r="L21" s="77">
        <f t="shared" si="1"/>
        <v>9920.3000000000011</v>
      </c>
      <c r="M21" s="77">
        <f t="shared" si="1"/>
        <v>11102.299999999997</v>
      </c>
      <c r="N21" s="77">
        <f t="shared" si="1"/>
        <v>120749.3</v>
      </c>
    </row>
    <row r="22" spans="1:14" ht="15.75">
      <c r="A22" s="78" t="s">
        <v>69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</row>
    <row r="23" spans="1:14" ht="15.7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</row>
    <row r="24" spans="1:14" ht="15.75" hidden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</row>
    <row r="25" spans="1:14" ht="15.75" hidden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</row>
    <row r="26" spans="1:14" ht="15.75" hidden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</row>
    <row r="27" spans="1:14" ht="15.75" hidden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</row>
    <row r="28" spans="1:14" ht="15.75" hidden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</row>
    <row r="29" spans="1:14" ht="15.75" hidden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</row>
    <row r="30" spans="1:14" ht="15.75" hidden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</row>
    <row r="31" spans="1:14" ht="15.75" hidden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</row>
    <row r="32" spans="1:14" ht="15.75" hidden="1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</row>
  </sheetData>
  <mergeCells count="2">
    <mergeCell ref="A7:N7"/>
    <mergeCell ref="A6:N6"/>
  </mergeCells>
  <pageMargins left="0.7" right="0.7" top="0.75" bottom="0.75" header="0.3" footer="0.3"/>
  <pageSetup paperSize="9" scale="7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B23"/>
  <sheetViews>
    <sheetView topLeftCell="A2" zoomScaleNormal="100" workbookViewId="0">
      <selection activeCell="A7" sqref="A7:N7"/>
    </sheetView>
  </sheetViews>
  <sheetFormatPr defaultColWidth="0" defaultRowHeight="15" customHeight="1" zeroHeight="1"/>
  <cols>
    <col min="1" max="1" width="27.7109375" style="6" customWidth="1"/>
    <col min="2" max="14" width="10.7109375" style="6" customWidth="1"/>
    <col min="15" max="15" width="8.28515625" style="6" customWidth="1"/>
    <col min="16" max="16" width="4.85546875" style="6" hidden="1" customWidth="1"/>
    <col min="17" max="17" width="0" style="6" hidden="1" customWidth="1"/>
    <col min="18" max="18" width="5.28515625" style="6" hidden="1" customWidth="1"/>
    <col min="19" max="19" width="0" style="6" hidden="1" customWidth="1"/>
    <col min="20" max="20" width="4.7109375" style="6" hidden="1" customWidth="1"/>
    <col min="21" max="21" width="0" style="6" hidden="1" customWidth="1"/>
    <col min="22" max="22" width="4.7109375" style="6" hidden="1" customWidth="1"/>
    <col min="23" max="23" width="0" style="6" hidden="1" customWidth="1"/>
    <col min="24" max="24" width="4" style="6" hidden="1" customWidth="1"/>
    <col min="25" max="25" width="0" style="6" hidden="1" customWidth="1"/>
    <col min="26" max="26" width="5.28515625" style="6" hidden="1" customWidth="1"/>
    <col min="27" max="27" width="0" style="6" hidden="1" customWidth="1"/>
    <col min="28" max="28" width="9.5703125" style="6" hidden="1" customWidth="1"/>
    <col min="29" max="16384" width="0" style="6" hidden="1"/>
  </cols>
  <sheetData>
    <row r="1" spans="1:15" s="23" customFormat="1" ht="20.25">
      <c r="A1" s="30"/>
      <c r="B1" s="32" t="s">
        <v>0</v>
      </c>
      <c r="C1" s="40"/>
      <c r="D1" s="40"/>
      <c r="E1" s="40"/>
      <c r="N1" s="26"/>
    </row>
    <row r="2" spans="1:15" s="23" customFormat="1"/>
    <row r="3" spans="1:15" s="23" customFormat="1"/>
    <row r="4" spans="1:15" s="23" customFormat="1"/>
    <row r="5" spans="1:15" s="23" customFormat="1" ht="18.75">
      <c r="A5" s="10" t="s">
        <v>80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5" s="23" customFormat="1" ht="18.75">
      <c r="A6" s="154" t="s">
        <v>2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</row>
    <row r="7" spans="1:15" s="23" customFormat="1" ht="18.75">
      <c r="A7" s="157" t="s">
        <v>81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9"/>
    </row>
    <row r="8" spans="1:15" s="23" customFormat="1" ht="18.75">
      <c r="A8" s="82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44</v>
      </c>
    </row>
    <row r="9" spans="1:15" s="23" customFormat="1" ht="15.75">
      <c r="A9" s="72" t="s">
        <v>32</v>
      </c>
      <c r="B9" s="73">
        <v>903.35139699999922</v>
      </c>
      <c r="C9" s="73">
        <v>917.38250900000128</v>
      </c>
      <c r="D9" s="73">
        <v>894.08107499999994</v>
      </c>
      <c r="E9" s="73">
        <v>953.29695099999992</v>
      </c>
      <c r="F9" s="73">
        <v>990.03016100000275</v>
      </c>
      <c r="G9" s="73">
        <v>986.56290900000147</v>
      </c>
      <c r="H9" s="73">
        <v>1027.5997800000002</v>
      </c>
      <c r="I9" s="73">
        <v>1027.0722250000003</v>
      </c>
      <c r="J9" s="73">
        <v>1054.1547899999982</v>
      </c>
      <c r="K9" s="73">
        <v>1064.3086209999997</v>
      </c>
      <c r="L9" s="73">
        <v>1115.3213629999991</v>
      </c>
      <c r="M9" s="73">
        <v>1076.4082009999988</v>
      </c>
      <c r="N9" s="73">
        <f>SUM(B9:M9)</f>
        <v>12009.569982000001</v>
      </c>
      <c r="O9" s="78"/>
    </row>
    <row r="10" spans="1:15" s="23" customFormat="1" ht="15.75">
      <c r="A10" s="75" t="s">
        <v>33</v>
      </c>
      <c r="B10" s="73">
        <v>1058.5999999999999</v>
      </c>
      <c r="C10" s="73">
        <v>1073.9000000000001</v>
      </c>
      <c r="D10" s="73">
        <v>1186.7</v>
      </c>
      <c r="E10" s="73">
        <v>905.2</v>
      </c>
      <c r="F10" s="73">
        <v>1047.3</v>
      </c>
      <c r="G10" s="73">
        <v>1018.8</v>
      </c>
      <c r="H10" s="73">
        <v>1195.9000000000001</v>
      </c>
      <c r="I10" s="73">
        <v>1111.7</v>
      </c>
      <c r="J10" s="73">
        <v>1036.5999999999999</v>
      </c>
      <c r="K10" s="73">
        <v>1275.5</v>
      </c>
      <c r="L10" s="73">
        <v>1157</v>
      </c>
      <c r="M10" s="73">
        <v>1226.7</v>
      </c>
      <c r="N10" s="74">
        <f>SUM(B10:M10)</f>
        <v>13293.900000000001</v>
      </c>
      <c r="O10" s="78"/>
    </row>
    <row r="11" spans="1:15" s="23" customFormat="1" ht="15.75">
      <c r="A11" s="72" t="s">
        <v>34</v>
      </c>
      <c r="B11" s="73">
        <v>823.3</v>
      </c>
      <c r="C11" s="73">
        <v>914.2</v>
      </c>
      <c r="D11" s="73">
        <v>854.5</v>
      </c>
      <c r="E11" s="73">
        <v>859.4</v>
      </c>
      <c r="F11" s="73">
        <v>825.7</v>
      </c>
      <c r="G11" s="73">
        <v>815.8</v>
      </c>
      <c r="H11" s="73">
        <v>850.5</v>
      </c>
      <c r="I11" s="73">
        <v>864</v>
      </c>
      <c r="J11" s="73">
        <v>880.5</v>
      </c>
      <c r="K11" s="73">
        <v>887</v>
      </c>
      <c r="L11" s="73">
        <v>820.7</v>
      </c>
      <c r="M11" s="73">
        <v>936.3</v>
      </c>
      <c r="N11" s="74">
        <f>SUM(B11:M11)</f>
        <v>10331.900000000001</v>
      </c>
      <c r="O11" s="78"/>
    </row>
    <row r="12" spans="1:15" s="23" customFormat="1" ht="15.75">
      <c r="A12" s="72" t="s">
        <v>35</v>
      </c>
      <c r="B12" s="73">
        <v>351.5</v>
      </c>
      <c r="C12" s="73">
        <v>359.3</v>
      </c>
      <c r="D12" s="73">
        <v>346.7</v>
      </c>
      <c r="E12" s="73">
        <v>351.5</v>
      </c>
      <c r="F12" s="73">
        <v>365.6</v>
      </c>
      <c r="G12" s="73">
        <v>349.6</v>
      </c>
      <c r="H12" s="73">
        <v>378.9</v>
      </c>
      <c r="I12" s="73">
        <v>397.4</v>
      </c>
      <c r="J12" s="73">
        <v>415.2</v>
      </c>
      <c r="K12" s="73">
        <v>420.7</v>
      </c>
      <c r="L12" s="73">
        <v>388</v>
      </c>
      <c r="M12" s="73">
        <v>418.5</v>
      </c>
      <c r="N12" s="74">
        <f>SUM(B12:M12)</f>
        <v>4542.8999999999996</v>
      </c>
      <c r="O12" s="78"/>
    </row>
    <row r="13" spans="1:15" s="23" customFormat="1" ht="15.75">
      <c r="A13" s="72" t="s">
        <v>36</v>
      </c>
      <c r="B13" s="73">
        <v>767.6</v>
      </c>
      <c r="C13" s="73">
        <v>782.4</v>
      </c>
      <c r="D13" s="73">
        <v>777.3</v>
      </c>
      <c r="E13" s="73">
        <v>772.9</v>
      </c>
      <c r="F13" s="73">
        <v>776.7</v>
      </c>
      <c r="G13" s="73">
        <v>793.5</v>
      </c>
      <c r="H13" s="73">
        <v>780.6</v>
      </c>
      <c r="I13" s="73">
        <v>791.4</v>
      </c>
      <c r="J13" s="73">
        <v>778.6</v>
      </c>
      <c r="K13" s="73">
        <v>778.1</v>
      </c>
      <c r="L13" s="73">
        <v>783.9</v>
      </c>
      <c r="M13" s="73">
        <v>781.4</v>
      </c>
      <c r="N13" s="74">
        <f>SUM(B13:M13)</f>
        <v>9364.4000000000015</v>
      </c>
      <c r="O13" s="78"/>
    </row>
    <row r="14" spans="1:15" s="23" customFormat="1" ht="15.75">
      <c r="A14" s="72" t="s">
        <v>37</v>
      </c>
      <c r="B14" s="73">
        <v>3970.5</v>
      </c>
      <c r="C14" s="73">
        <v>4112.3999999999996</v>
      </c>
      <c r="D14" s="73">
        <v>3928.2</v>
      </c>
      <c r="E14" s="73">
        <v>3698.8</v>
      </c>
      <c r="F14" s="73">
        <v>3309.6</v>
      </c>
      <c r="G14" s="73">
        <v>3346.8</v>
      </c>
      <c r="H14" s="73">
        <v>3987.7</v>
      </c>
      <c r="I14" s="73">
        <v>4112.3999999999996</v>
      </c>
      <c r="J14" s="73">
        <v>4367.6000000000004</v>
      </c>
      <c r="K14" s="73">
        <v>4306.8999999999996</v>
      </c>
      <c r="L14" s="73">
        <v>4119.2</v>
      </c>
      <c r="M14" s="73">
        <v>4408.6000000000004</v>
      </c>
      <c r="N14" s="74">
        <v>47668.69999999999</v>
      </c>
      <c r="O14" s="78"/>
    </row>
    <row r="15" spans="1:15" s="23" customFormat="1" ht="15.75">
      <c r="A15" s="72" t="s">
        <v>38</v>
      </c>
      <c r="B15" s="73">
        <v>50.3</v>
      </c>
      <c r="C15" s="73">
        <v>47.2</v>
      </c>
      <c r="D15" s="73">
        <v>55.4</v>
      </c>
      <c r="E15" s="73">
        <v>55.3</v>
      </c>
      <c r="F15" s="73">
        <v>55.5</v>
      </c>
      <c r="G15" s="73">
        <v>48.8</v>
      </c>
      <c r="H15" s="73">
        <v>63.2</v>
      </c>
      <c r="I15" s="73">
        <v>58.7</v>
      </c>
      <c r="J15" s="73">
        <v>61.8</v>
      </c>
      <c r="K15" s="73">
        <v>60.8</v>
      </c>
      <c r="L15" s="73">
        <v>54</v>
      </c>
      <c r="M15" s="73">
        <v>56.5</v>
      </c>
      <c r="N15" s="74">
        <f t="shared" ref="N15:N20" si="0">SUM(B15:M15)</f>
        <v>667.5</v>
      </c>
      <c r="O15" s="78"/>
    </row>
    <row r="16" spans="1:15" s="23" customFormat="1" ht="15.75">
      <c r="A16" s="72" t="s">
        <v>39</v>
      </c>
      <c r="B16" s="73">
        <v>229.4</v>
      </c>
      <c r="C16" s="73">
        <v>195.7</v>
      </c>
      <c r="D16" s="73">
        <v>189.7</v>
      </c>
      <c r="E16" s="73">
        <v>170.8</v>
      </c>
      <c r="F16" s="73">
        <v>192.5</v>
      </c>
      <c r="G16" s="73">
        <v>138.30000000000001</v>
      </c>
      <c r="H16" s="73">
        <v>178</v>
      </c>
      <c r="I16" s="73">
        <v>183.2</v>
      </c>
      <c r="J16" s="73">
        <v>208.5</v>
      </c>
      <c r="K16" s="73">
        <v>194.4</v>
      </c>
      <c r="L16" s="73">
        <v>194.6</v>
      </c>
      <c r="M16" s="73">
        <v>214.8</v>
      </c>
      <c r="N16" s="74">
        <f t="shared" si="0"/>
        <v>2289.9</v>
      </c>
      <c r="O16" s="78"/>
    </row>
    <row r="17" spans="1:15" s="23" customFormat="1" ht="15.75">
      <c r="A17" s="72" t="s">
        <v>40</v>
      </c>
      <c r="B17" s="73">
        <v>1031.8</v>
      </c>
      <c r="C17" s="73">
        <v>1143</v>
      </c>
      <c r="D17" s="73">
        <v>1108.5999999999999</v>
      </c>
      <c r="E17" s="73">
        <v>1017.4</v>
      </c>
      <c r="F17" s="73">
        <v>996.6</v>
      </c>
      <c r="G17" s="73">
        <v>1076.5999999999999</v>
      </c>
      <c r="H17" s="73">
        <v>1117.5999999999999</v>
      </c>
      <c r="I17" s="73">
        <v>927.5</v>
      </c>
      <c r="J17" s="73">
        <v>1056.4000000000001</v>
      </c>
      <c r="K17" s="73">
        <v>1055.3</v>
      </c>
      <c r="L17" s="73">
        <v>1128.7</v>
      </c>
      <c r="M17" s="73">
        <v>1057.9000000000001</v>
      </c>
      <c r="N17" s="74">
        <f t="shared" si="0"/>
        <v>12717.4</v>
      </c>
      <c r="O17" s="78"/>
    </row>
    <row r="18" spans="1:15" s="23" customFormat="1" ht="15.75">
      <c r="A18" s="72" t="s">
        <v>41</v>
      </c>
      <c r="B18" s="73">
        <v>457.9</v>
      </c>
      <c r="C18" s="73">
        <v>474.9</v>
      </c>
      <c r="D18" s="73">
        <v>350.4</v>
      </c>
      <c r="E18" s="73">
        <v>207</v>
      </c>
      <c r="F18" s="73">
        <v>185.6</v>
      </c>
      <c r="G18" s="73">
        <v>220.3</v>
      </c>
      <c r="H18" s="73">
        <v>330.9</v>
      </c>
      <c r="I18" s="73">
        <v>367.1</v>
      </c>
      <c r="J18" s="73">
        <v>438.9</v>
      </c>
      <c r="K18" s="73">
        <v>434.9</v>
      </c>
      <c r="L18" s="73">
        <v>466.3</v>
      </c>
      <c r="M18" s="73">
        <v>571.70000000000005</v>
      </c>
      <c r="N18" s="74">
        <f t="shared" si="0"/>
        <v>4505.8999999999996</v>
      </c>
      <c r="O18" s="78"/>
    </row>
    <row r="19" spans="1:15" s="23" customFormat="1" ht="15.75">
      <c r="A19" s="72" t="s">
        <v>42</v>
      </c>
      <c r="B19" s="73">
        <v>562</v>
      </c>
      <c r="C19" s="73">
        <v>525</v>
      </c>
      <c r="D19" s="73">
        <v>458.2</v>
      </c>
      <c r="E19" s="73">
        <v>473</v>
      </c>
      <c r="F19" s="73">
        <v>372.4</v>
      </c>
      <c r="G19" s="73">
        <v>536.9</v>
      </c>
      <c r="H19" s="73">
        <v>488.2</v>
      </c>
      <c r="I19" s="73">
        <v>472.6</v>
      </c>
      <c r="J19" s="73">
        <v>404</v>
      </c>
      <c r="K19" s="73">
        <v>526</v>
      </c>
      <c r="L19" s="73">
        <v>630.29999999999995</v>
      </c>
      <c r="M19" s="73">
        <v>500.9</v>
      </c>
      <c r="N19" s="74">
        <f t="shared" si="0"/>
        <v>5949.4999999999991</v>
      </c>
      <c r="O19" s="78"/>
    </row>
    <row r="20" spans="1:15" s="23" customFormat="1" ht="15.75">
      <c r="A20" s="72" t="s">
        <v>43</v>
      </c>
      <c r="B20" s="73">
        <v>405.30850500000003</v>
      </c>
      <c r="C20" s="73">
        <v>530.19982500000003</v>
      </c>
      <c r="D20" s="73">
        <v>479.240792</v>
      </c>
      <c r="E20" s="73">
        <v>477.87142600000004</v>
      </c>
      <c r="F20" s="73">
        <v>506.08920500000005</v>
      </c>
      <c r="G20" s="73">
        <v>423.92187000000001</v>
      </c>
      <c r="H20" s="73">
        <v>497.53865500000001</v>
      </c>
      <c r="I20" s="73">
        <v>458.21439399999997</v>
      </c>
      <c r="J20" s="73">
        <v>418.05556000000007</v>
      </c>
      <c r="K20" s="73">
        <v>440.86501500000014</v>
      </c>
      <c r="L20" s="73">
        <v>484.86203500000005</v>
      </c>
      <c r="M20" s="73">
        <v>482.26198400000004</v>
      </c>
      <c r="N20" s="74">
        <f t="shared" si="0"/>
        <v>5604.429266000001</v>
      </c>
      <c r="O20" s="78"/>
    </row>
    <row r="21" spans="1:15" s="23" customFormat="1" ht="15.75">
      <c r="A21" s="76" t="s">
        <v>68</v>
      </c>
      <c r="B21" s="77">
        <f>SUM(B9:B20)</f>
        <v>10611.559901999999</v>
      </c>
      <c r="C21" s="77">
        <f t="shared" ref="C21:N21" si="1">SUM(C9:C20)</f>
        <v>11075.582334000002</v>
      </c>
      <c r="D21" s="77">
        <f t="shared" si="1"/>
        <v>10629.021867000001</v>
      </c>
      <c r="E21" s="77">
        <f t="shared" si="1"/>
        <v>9942.4683770000011</v>
      </c>
      <c r="F21" s="77">
        <f t="shared" si="1"/>
        <v>9623.6193660000026</v>
      </c>
      <c r="G21" s="77">
        <f t="shared" si="1"/>
        <v>9755.8847790000018</v>
      </c>
      <c r="H21" s="77">
        <f t="shared" si="1"/>
        <v>10896.638435000001</v>
      </c>
      <c r="I21" s="77">
        <f t="shared" si="1"/>
        <v>10771.286619000004</v>
      </c>
      <c r="J21" s="77">
        <f t="shared" si="1"/>
        <v>11120.310349999998</v>
      </c>
      <c r="K21" s="77">
        <f t="shared" si="1"/>
        <v>11444.773635999996</v>
      </c>
      <c r="L21" s="77">
        <f t="shared" si="1"/>
        <v>11342.883397999998</v>
      </c>
      <c r="M21" s="77">
        <f t="shared" si="1"/>
        <v>11731.970184999998</v>
      </c>
      <c r="N21" s="77">
        <f t="shared" si="1"/>
        <v>128945.99924799999</v>
      </c>
      <c r="O21" s="78"/>
    </row>
    <row r="22" spans="1:15" s="29" customFormat="1" ht="15.75">
      <c r="A22" s="78" t="s">
        <v>69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</row>
    <row r="23" spans="1:15" ht="15" customHeight="1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</row>
  </sheetData>
  <mergeCells count="2">
    <mergeCell ref="A7:N7"/>
    <mergeCell ref="A6:N6"/>
  </mergeCells>
  <pageMargins left="0.70866141732283505" right="0.70866141732283505" top="0.74803149606299202" bottom="0.74803149606299202" header="0.31496062992126" footer="0.31496062992126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B29"/>
  <sheetViews>
    <sheetView topLeftCell="A2" zoomScaleNormal="100" workbookViewId="0">
      <selection activeCell="A7" sqref="A7:N7"/>
    </sheetView>
  </sheetViews>
  <sheetFormatPr defaultColWidth="0" defaultRowHeight="15" customHeight="1" zeroHeight="1"/>
  <cols>
    <col min="1" max="1" width="27.7109375" style="29" customWidth="1"/>
    <col min="2" max="14" width="10.7109375" style="29" customWidth="1"/>
    <col min="15" max="15" width="8.28515625" style="29" customWidth="1"/>
    <col min="16" max="16" width="4.85546875" style="29" hidden="1" customWidth="1"/>
    <col min="17" max="17" width="0" style="29" hidden="1" customWidth="1"/>
    <col min="18" max="18" width="5.28515625" style="29" hidden="1" customWidth="1"/>
    <col min="19" max="19" width="0" style="29" hidden="1" customWidth="1"/>
    <col min="20" max="20" width="4.7109375" style="29" hidden="1" customWidth="1"/>
    <col min="21" max="21" width="0" style="29" hidden="1" customWidth="1"/>
    <col min="22" max="22" width="4.7109375" style="29" hidden="1" customWidth="1"/>
    <col min="23" max="23" width="0" style="29" hidden="1" customWidth="1"/>
    <col min="24" max="24" width="4" style="29" hidden="1" customWidth="1"/>
    <col min="25" max="25" width="0" style="29" hidden="1" customWidth="1"/>
    <col min="26" max="26" width="5.28515625" style="29" hidden="1" customWidth="1"/>
    <col min="27" max="27" width="0" style="29" hidden="1" customWidth="1"/>
    <col min="28" max="28" width="9.5703125" style="29" hidden="1" customWidth="1"/>
    <col min="29" max="16384" width="0" style="29" hidden="1"/>
  </cols>
  <sheetData>
    <row r="1" spans="1:14" s="23" customFormat="1" ht="20.25">
      <c r="A1" s="30"/>
      <c r="B1" s="32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41"/>
    </row>
    <row r="2" spans="1:14" s="23" customForma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23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23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23" customFormat="1" ht="18.75">
      <c r="A5" s="10" t="s">
        <v>82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 s="38" customFormat="1" ht="18.75">
      <c r="A6" s="160" t="s">
        <v>2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2"/>
    </row>
    <row r="7" spans="1:14" s="42" customFormat="1" ht="18.75">
      <c r="A7" s="167" t="s">
        <v>54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</row>
    <row r="8" spans="1:14" s="42" customFormat="1" ht="18.75">
      <c r="A8" s="82" t="s">
        <v>55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  <c r="H8" s="5" t="s">
        <v>62</v>
      </c>
      <c r="I8" s="5" t="s">
        <v>63</v>
      </c>
      <c r="J8" s="5" t="s">
        <v>64</v>
      </c>
      <c r="K8" s="5" t="s">
        <v>65</v>
      </c>
      <c r="L8" s="5" t="s">
        <v>66</v>
      </c>
      <c r="M8" s="5" t="s">
        <v>67</v>
      </c>
      <c r="N8" s="5" t="s">
        <v>44</v>
      </c>
    </row>
    <row r="9" spans="1:14" s="23" customFormat="1" ht="15.75">
      <c r="A9" s="72" t="s">
        <v>32</v>
      </c>
      <c r="B9" s="84">
        <v>999.41723000000127</v>
      </c>
      <c r="C9" s="84">
        <v>1005.235462</v>
      </c>
      <c r="D9" s="84">
        <v>914.44912299999987</v>
      </c>
      <c r="E9" s="84">
        <v>979.97374199999831</v>
      </c>
      <c r="F9" s="84">
        <v>970.54237300000068</v>
      </c>
      <c r="G9" s="84">
        <v>1017.0558969999988</v>
      </c>
      <c r="H9" s="84">
        <v>1008.4783720000022</v>
      </c>
      <c r="I9" s="84">
        <v>1015.6498010000007</v>
      </c>
      <c r="J9" s="84">
        <v>1085.5787180000007</v>
      </c>
      <c r="K9" s="84">
        <v>1061.8447669999998</v>
      </c>
      <c r="L9" s="84">
        <v>1051.4493590000006</v>
      </c>
      <c r="M9" s="84">
        <v>1081.443040000001</v>
      </c>
      <c r="N9" s="85">
        <f>SUM(B9:M9)</f>
        <v>12191.117884000003</v>
      </c>
    </row>
    <row r="10" spans="1:14" s="23" customFormat="1" ht="15.75">
      <c r="A10" s="75" t="s">
        <v>33</v>
      </c>
      <c r="B10" s="73">
        <v>1067.3</v>
      </c>
      <c r="C10" s="73">
        <v>1074.0999999999999</v>
      </c>
      <c r="D10" s="73">
        <v>1087.2</v>
      </c>
      <c r="E10" s="73">
        <v>1081.5</v>
      </c>
      <c r="F10" s="73">
        <v>1092.3</v>
      </c>
      <c r="G10" s="73">
        <v>1146.0999999999999</v>
      </c>
      <c r="H10" s="73">
        <v>1071.8</v>
      </c>
      <c r="I10" s="73">
        <v>1105.3</v>
      </c>
      <c r="J10" s="73">
        <v>1371.7</v>
      </c>
      <c r="K10" s="73">
        <v>1340.1</v>
      </c>
      <c r="L10" s="73">
        <v>1301.5</v>
      </c>
      <c r="M10" s="73">
        <v>1171.8</v>
      </c>
      <c r="N10" s="74">
        <f>SUM(B10:M10)</f>
        <v>13910.7</v>
      </c>
    </row>
    <row r="11" spans="1:14" s="23" customFormat="1" ht="15.75">
      <c r="A11" s="72" t="s">
        <v>34</v>
      </c>
      <c r="B11" s="73">
        <v>943.2</v>
      </c>
      <c r="C11" s="73">
        <v>1053.5</v>
      </c>
      <c r="D11" s="73">
        <v>802.7</v>
      </c>
      <c r="E11" s="73">
        <v>913.9</v>
      </c>
      <c r="F11" s="73">
        <v>892.2</v>
      </c>
      <c r="G11" s="73">
        <v>900.1</v>
      </c>
      <c r="H11" s="73">
        <v>936.5</v>
      </c>
      <c r="I11" s="73">
        <v>914.9</v>
      </c>
      <c r="J11" s="73">
        <v>929.3</v>
      </c>
      <c r="K11" s="73">
        <v>967.9</v>
      </c>
      <c r="L11" s="73">
        <v>944.1</v>
      </c>
      <c r="M11" s="73">
        <v>1059.5</v>
      </c>
      <c r="N11" s="74">
        <f>SUM(B11:M11)</f>
        <v>11257.8</v>
      </c>
    </row>
    <row r="12" spans="1:14" s="23" customFormat="1" ht="15.75">
      <c r="A12" s="72" t="s">
        <v>35</v>
      </c>
      <c r="B12" s="73">
        <v>389.7</v>
      </c>
      <c r="C12" s="73">
        <v>401.9</v>
      </c>
      <c r="D12" s="73">
        <v>374.8</v>
      </c>
      <c r="E12" s="73">
        <v>366.3</v>
      </c>
      <c r="F12" s="73">
        <v>351.6</v>
      </c>
      <c r="G12" s="73">
        <v>347.8</v>
      </c>
      <c r="H12" s="73">
        <v>355.8</v>
      </c>
      <c r="I12" s="73">
        <v>367</v>
      </c>
      <c r="J12" s="73">
        <v>371.4</v>
      </c>
      <c r="K12" s="73">
        <v>375.7</v>
      </c>
      <c r="L12" s="73">
        <v>347.3</v>
      </c>
      <c r="M12" s="73">
        <v>373.9</v>
      </c>
      <c r="N12" s="74">
        <f>SUM(B12:M12)</f>
        <v>4423.2</v>
      </c>
    </row>
    <row r="13" spans="1:14" s="23" customFormat="1" ht="15.75">
      <c r="A13" s="72" t="s">
        <v>36</v>
      </c>
      <c r="B13" s="73">
        <v>760.7</v>
      </c>
      <c r="C13" s="73">
        <v>768.5</v>
      </c>
      <c r="D13" s="73">
        <v>774.6</v>
      </c>
      <c r="E13" s="73">
        <v>772.6</v>
      </c>
      <c r="F13" s="73">
        <v>758.7</v>
      </c>
      <c r="G13" s="73">
        <v>790.3</v>
      </c>
      <c r="H13" s="73">
        <v>770</v>
      </c>
      <c r="I13" s="73">
        <v>777.8</v>
      </c>
      <c r="J13" s="73">
        <v>796.6</v>
      </c>
      <c r="K13" s="73">
        <v>780.4</v>
      </c>
      <c r="L13" s="73">
        <v>776.3</v>
      </c>
      <c r="M13" s="73">
        <v>776.4</v>
      </c>
      <c r="N13" s="74">
        <f>SUM(B13:M13)</f>
        <v>9302.9</v>
      </c>
    </row>
    <row r="14" spans="1:14" s="23" customFormat="1" ht="15.75">
      <c r="A14" s="72" t="s">
        <v>37</v>
      </c>
      <c r="B14" s="73">
        <v>4510.5</v>
      </c>
      <c r="C14" s="73">
        <v>4808.7</v>
      </c>
      <c r="D14" s="73">
        <v>4066.6</v>
      </c>
      <c r="E14" s="73">
        <v>4083.3</v>
      </c>
      <c r="F14" s="73">
        <v>3628.4</v>
      </c>
      <c r="G14" s="73">
        <v>3936.9</v>
      </c>
      <c r="H14" s="73">
        <v>4240.6000000000004</v>
      </c>
      <c r="I14" s="73">
        <v>4466</v>
      </c>
      <c r="J14" s="73">
        <v>4436.5</v>
      </c>
      <c r="K14" s="73">
        <v>4427.2</v>
      </c>
      <c r="L14" s="73">
        <v>4296</v>
      </c>
      <c r="M14" s="73">
        <v>4809.7</v>
      </c>
      <c r="N14" s="74">
        <v>51710.400000000001</v>
      </c>
    </row>
    <row r="15" spans="1:14" s="23" customFormat="1" ht="15.75">
      <c r="A15" s="72" t="s">
        <v>38</v>
      </c>
      <c r="B15" s="73">
        <v>55.6</v>
      </c>
      <c r="C15" s="73">
        <v>52</v>
      </c>
      <c r="D15" s="73">
        <v>48.6</v>
      </c>
      <c r="E15" s="73">
        <v>56.4</v>
      </c>
      <c r="F15" s="73">
        <v>52.3</v>
      </c>
      <c r="G15" s="73">
        <v>48.4</v>
      </c>
      <c r="H15" s="73">
        <v>42.6</v>
      </c>
      <c r="I15" s="73">
        <v>41.1</v>
      </c>
      <c r="J15" s="73">
        <v>42.9</v>
      </c>
      <c r="K15" s="73">
        <v>36</v>
      </c>
      <c r="L15" s="73">
        <v>34</v>
      </c>
      <c r="M15" s="73">
        <v>42.4</v>
      </c>
      <c r="N15" s="74">
        <f t="shared" ref="N15:N20" si="0">SUM(B15:M15)</f>
        <v>552.29999999999995</v>
      </c>
    </row>
    <row r="16" spans="1:14" s="23" customFormat="1" ht="15.75">
      <c r="A16" s="72" t="s">
        <v>39</v>
      </c>
      <c r="B16" s="73">
        <v>169</v>
      </c>
      <c r="C16" s="73">
        <v>204.2</v>
      </c>
      <c r="D16" s="73">
        <v>171.4</v>
      </c>
      <c r="E16" s="73">
        <v>137.5</v>
      </c>
      <c r="F16" s="73">
        <v>245.7</v>
      </c>
      <c r="G16" s="73">
        <v>172.1</v>
      </c>
      <c r="H16" s="73">
        <v>121.7</v>
      </c>
      <c r="I16" s="73">
        <v>110</v>
      </c>
      <c r="J16" s="73">
        <v>103.6</v>
      </c>
      <c r="K16" s="73">
        <v>147.19999999999999</v>
      </c>
      <c r="L16" s="73">
        <v>167.2</v>
      </c>
      <c r="M16" s="73">
        <v>250.8</v>
      </c>
      <c r="N16" s="74">
        <f t="shared" si="0"/>
        <v>2000.3999999999999</v>
      </c>
    </row>
    <row r="17" spans="1:14" s="23" customFormat="1" ht="15.75">
      <c r="A17" s="72" t="s">
        <v>40</v>
      </c>
      <c r="B17" s="73">
        <v>1079.0999999999999</v>
      </c>
      <c r="C17" s="73">
        <v>999.9</v>
      </c>
      <c r="D17" s="73">
        <v>1059</v>
      </c>
      <c r="E17" s="73">
        <v>989.2</v>
      </c>
      <c r="F17" s="73">
        <v>994.8</v>
      </c>
      <c r="G17" s="73">
        <v>1057.4000000000001</v>
      </c>
      <c r="H17" s="73">
        <v>990.1</v>
      </c>
      <c r="I17" s="73">
        <v>1014.4</v>
      </c>
      <c r="J17" s="73">
        <v>1099.7</v>
      </c>
      <c r="K17" s="73">
        <v>1095.7</v>
      </c>
      <c r="L17" s="73">
        <v>995.2</v>
      </c>
      <c r="M17" s="73">
        <v>1213.5999999999999</v>
      </c>
      <c r="N17" s="74">
        <f t="shared" si="0"/>
        <v>12588.100000000002</v>
      </c>
    </row>
    <row r="18" spans="1:14" s="23" customFormat="1" ht="15.75">
      <c r="A18" s="72" t="s">
        <v>41</v>
      </c>
      <c r="B18" s="73">
        <v>491.9</v>
      </c>
      <c r="C18" s="73">
        <v>468.3</v>
      </c>
      <c r="D18" s="73">
        <v>369.1</v>
      </c>
      <c r="E18" s="73">
        <v>222.1</v>
      </c>
      <c r="F18" s="73">
        <v>180.2</v>
      </c>
      <c r="G18" s="73">
        <v>239.1</v>
      </c>
      <c r="H18" s="73">
        <v>307</v>
      </c>
      <c r="I18" s="73">
        <v>369.3</v>
      </c>
      <c r="J18" s="73">
        <v>462.9</v>
      </c>
      <c r="K18" s="73">
        <v>468.6</v>
      </c>
      <c r="L18" s="73">
        <v>528.79999999999995</v>
      </c>
      <c r="M18" s="73">
        <v>639.5</v>
      </c>
      <c r="N18" s="74">
        <f t="shared" si="0"/>
        <v>4746.8</v>
      </c>
    </row>
    <row r="19" spans="1:14" s="23" customFormat="1" ht="15.75">
      <c r="A19" s="72" t="s">
        <v>42</v>
      </c>
      <c r="B19" s="73">
        <v>508.7</v>
      </c>
      <c r="C19" s="73">
        <v>400.4</v>
      </c>
      <c r="D19" s="73">
        <v>443.8</v>
      </c>
      <c r="E19" s="73">
        <v>531.9</v>
      </c>
      <c r="F19" s="73">
        <v>490.6</v>
      </c>
      <c r="G19" s="73">
        <v>521.29999999999995</v>
      </c>
      <c r="H19" s="73">
        <v>418.7</v>
      </c>
      <c r="I19" s="73">
        <v>423.4</v>
      </c>
      <c r="J19" s="73">
        <v>543</v>
      </c>
      <c r="K19" s="73">
        <v>626.70000000000005</v>
      </c>
      <c r="L19" s="73">
        <v>607.9</v>
      </c>
      <c r="M19" s="73">
        <v>649.29999999999995</v>
      </c>
      <c r="N19" s="74">
        <f t="shared" si="0"/>
        <v>6165.6999999999989</v>
      </c>
    </row>
    <row r="20" spans="1:14" s="23" customFormat="1" ht="15.75">
      <c r="A20" s="72" t="s">
        <v>43</v>
      </c>
      <c r="B20" s="84">
        <v>491.38276999999874</v>
      </c>
      <c r="C20" s="84">
        <v>404.964538</v>
      </c>
      <c r="D20" s="84">
        <v>445.85087700000008</v>
      </c>
      <c r="E20" s="84">
        <v>435.42625800000172</v>
      </c>
      <c r="F20" s="84">
        <v>446.3576269999993</v>
      </c>
      <c r="G20" s="84">
        <v>438.14410300000117</v>
      </c>
      <c r="H20" s="84">
        <v>331.5216279999978</v>
      </c>
      <c r="I20" s="84">
        <v>316.25019899999933</v>
      </c>
      <c r="J20" s="84">
        <v>323.62128199999944</v>
      </c>
      <c r="K20" s="84">
        <v>377.5552330000001</v>
      </c>
      <c r="L20" s="84">
        <v>360.35064099999943</v>
      </c>
      <c r="M20" s="84">
        <v>378.45695999999907</v>
      </c>
      <c r="N20" s="74">
        <f t="shared" si="0"/>
        <v>4749.8821159999952</v>
      </c>
    </row>
    <row r="21" spans="1:14" s="23" customFormat="1" ht="15.75">
      <c r="A21" s="76" t="s">
        <v>68</v>
      </c>
      <c r="B21" s="77">
        <f>SUM(B9:B20)</f>
        <v>11466.5</v>
      </c>
      <c r="C21" s="77">
        <f t="shared" ref="C21:N21" si="1">SUM(C9:C20)</f>
        <v>11641.7</v>
      </c>
      <c r="D21" s="77">
        <f t="shared" si="1"/>
        <v>10558.1</v>
      </c>
      <c r="E21" s="77">
        <f t="shared" si="1"/>
        <v>10570.1</v>
      </c>
      <c r="F21" s="77">
        <f t="shared" si="1"/>
        <v>10103.700000000001</v>
      </c>
      <c r="G21" s="77">
        <f t="shared" si="1"/>
        <v>10614.699999999999</v>
      </c>
      <c r="H21" s="77">
        <f t="shared" si="1"/>
        <v>10594.800000000003</v>
      </c>
      <c r="I21" s="77">
        <f t="shared" si="1"/>
        <v>10921.099999999999</v>
      </c>
      <c r="J21" s="77">
        <f t="shared" si="1"/>
        <v>11566.800000000001</v>
      </c>
      <c r="K21" s="77">
        <f t="shared" si="1"/>
        <v>11704.900000000003</v>
      </c>
      <c r="L21" s="77">
        <f t="shared" si="1"/>
        <v>11410.1</v>
      </c>
      <c r="M21" s="77">
        <f t="shared" si="1"/>
        <v>12446.8</v>
      </c>
      <c r="N21" s="77">
        <f t="shared" si="1"/>
        <v>133599.30000000002</v>
      </c>
    </row>
    <row r="22" spans="1:14" ht="15.75">
      <c r="A22" s="78" t="s">
        <v>69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</row>
    <row r="23" spans="1:14" ht="1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</row>
    <row r="24" spans="1:14" ht="15" hidden="1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</row>
    <row r="25" spans="1:14" ht="15" hidden="1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</row>
    <row r="26" spans="1:14" ht="15" hidden="1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</row>
    <row r="27" spans="1:14" ht="15" hidden="1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</row>
    <row r="28" spans="1:14" ht="15" hidden="1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</row>
    <row r="29" spans="1:14" ht="15" hidden="1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</row>
  </sheetData>
  <mergeCells count="2">
    <mergeCell ref="A7:N7"/>
    <mergeCell ref="A6:N6"/>
  </mergeCells>
  <pageMargins left="0.7" right="0.7" top="0.75" bottom="0.75" header="0.3" footer="0.3"/>
  <pageSetup paperSize="9" scale="78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U32"/>
  <sheetViews>
    <sheetView topLeftCell="A2" zoomScaleNormal="100" workbookViewId="0">
      <selection activeCell="A7" sqref="A7:N7"/>
    </sheetView>
  </sheetViews>
  <sheetFormatPr defaultColWidth="0" defaultRowHeight="15" customHeight="1" zeroHeight="1"/>
  <cols>
    <col min="1" max="1" width="27.7109375" style="29" customWidth="1"/>
    <col min="2" max="14" width="10.7109375" style="29" customWidth="1"/>
    <col min="15" max="15" width="8.7109375" style="29" customWidth="1"/>
    <col min="16" max="16" width="0" style="29" hidden="1" customWidth="1"/>
    <col min="17" max="17" width="4" style="29" hidden="1" customWidth="1"/>
    <col min="18" max="18" width="0" style="29" hidden="1" customWidth="1"/>
    <col min="19" max="19" width="5.28515625" style="29" hidden="1" customWidth="1"/>
    <col min="20" max="20" width="0" style="29" hidden="1" customWidth="1"/>
    <col min="21" max="21" width="8.140625" style="29" hidden="1" customWidth="1"/>
    <col min="22" max="16384" width="0" style="29" hidden="1"/>
  </cols>
  <sheetData>
    <row r="1" spans="1:14" s="23" customFormat="1" ht="20.25">
      <c r="A1" s="30"/>
      <c r="B1" s="32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6"/>
    </row>
    <row r="2" spans="1:14" s="23" customForma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23" customFormat="1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23" customForma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23" customFormat="1" ht="18.75">
      <c r="A5" s="10" t="s">
        <v>83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 s="23" customFormat="1" ht="18.75">
      <c r="A6" s="153" t="s">
        <v>2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</row>
    <row r="7" spans="1:14" s="23" customFormat="1" ht="18.75">
      <c r="A7" s="157" t="s">
        <v>54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9"/>
    </row>
    <row r="8" spans="1:14" s="23" customFormat="1" ht="18.75">
      <c r="A8" s="82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44</v>
      </c>
    </row>
    <row r="9" spans="1:14" s="23" customFormat="1" ht="15.75">
      <c r="A9" s="72" t="s">
        <v>32</v>
      </c>
      <c r="B9" s="73">
        <v>994.6</v>
      </c>
      <c r="C9" s="73">
        <v>995.9</v>
      </c>
      <c r="D9" s="73">
        <v>1009.5</v>
      </c>
      <c r="E9" s="73">
        <v>1078.5999999999999</v>
      </c>
      <c r="F9" s="73">
        <v>1046</v>
      </c>
      <c r="G9" s="73">
        <v>1051.8</v>
      </c>
      <c r="H9" s="73">
        <v>1134</v>
      </c>
      <c r="I9" s="73">
        <v>1099.0999999999999</v>
      </c>
      <c r="J9" s="73">
        <v>1192.2</v>
      </c>
      <c r="K9" s="73">
        <v>1169.5999999999999</v>
      </c>
      <c r="L9" s="73">
        <v>1165.0999999999999</v>
      </c>
      <c r="M9" s="73">
        <v>1198.9000000000001</v>
      </c>
      <c r="N9" s="74">
        <f>SUM(B9:M9)</f>
        <v>13135.300000000001</v>
      </c>
    </row>
    <row r="10" spans="1:14" s="23" customFormat="1" ht="15.75">
      <c r="A10" s="75" t="s">
        <v>33</v>
      </c>
      <c r="B10" s="73">
        <v>1074.4000000000001</v>
      </c>
      <c r="C10" s="73">
        <v>749.1</v>
      </c>
      <c r="D10" s="73">
        <v>964.2</v>
      </c>
      <c r="E10" s="73">
        <v>859.4</v>
      </c>
      <c r="F10" s="73">
        <v>958.1</v>
      </c>
      <c r="G10" s="73">
        <v>907</v>
      </c>
      <c r="H10" s="73">
        <v>818.6</v>
      </c>
      <c r="I10" s="73">
        <v>772.2</v>
      </c>
      <c r="J10" s="73">
        <v>719.7</v>
      </c>
      <c r="K10" s="73">
        <v>857.9</v>
      </c>
      <c r="L10" s="73">
        <v>743.1</v>
      </c>
      <c r="M10" s="73">
        <v>710.7</v>
      </c>
      <c r="N10" s="74">
        <f>SUM(B10:M10)</f>
        <v>10134.400000000001</v>
      </c>
    </row>
    <row r="11" spans="1:14" s="23" customFormat="1" ht="15.75">
      <c r="A11" s="72" t="s">
        <v>34</v>
      </c>
      <c r="B11" s="73">
        <v>1017.6</v>
      </c>
      <c r="C11" s="73">
        <v>1105.5999999999999</v>
      </c>
      <c r="D11" s="73">
        <v>1102.3</v>
      </c>
      <c r="E11" s="73">
        <v>1007.1</v>
      </c>
      <c r="F11" s="73">
        <v>1047.0999999999999</v>
      </c>
      <c r="G11" s="73">
        <v>1037.3</v>
      </c>
      <c r="H11" s="73">
        <v>1110.9000000000001</v>
      </c>
      <c r="I11" s="73">
        <v>1016.8</v>
      </c>
      <c r="J11" s="73">
        <v>1105.3</v>
      </c>
      <c r="K11" s="73">
        <v>1048.3</v>
      </c>
      <c r="L11" s="73">
        <v>1063</v>
      </c>
      <c r="M11" s="73">
        <v>1156.9000000000001</v>
      </c>
      <c r="N11" s="74">
        <f>SUM(B11:M11)</f>
        <v>12818.199999999999</v>
      </c>
    </row>
    <row r="12" spans="1:14" s="23" customFormat="1" ht="15.75">
      <c r="A12" s="72" t="s">
        <v>35</v>
      </c>
      <c r="B12" s="73">
        <v>377.7</v>
      </c>
      <c r="C12" s="73">
        <v>376.6</v>
      </c>
      <c r="D12" s="73">
        <v>363.5</v>
      </c>
      <c r="E12" s="73">
        <v>376.5</v>
      </c>
      <c r="F12" s="73">
        <v>374.4</v>
      </c>
      <c r="G12" s="73">
        <v>356.4</v>
      </c>
      <c r="H12" s="73">
        <v>394.7</v>
      </c>
      <c r="I12" s="73">
        <v>393.6</v>
      </c>
      <c r="J12" s="73">
        <v>416.6</v>
      </c>
      <c r="K12" s="73">
        <v>397.4</v>
      </c>
      <c r="L12" s="73">
        <v>379.7</v>
      </c>
      <c r="M12" s="73">
        <v>420.4</v>
      </c>
      <c r="N12" s="74">
        <f>SUM(B12:M12)</f>
        <v>4627.4999999999991</v>
      </c>
    </row>
    <row r="13" spans="1:14" s="23" customFormat="1" ht="15.75">
      <c r="A13" s="72" t="s">
        <v>36</v>
      </c>
      <c r="B13" s="73">
        <v>765.2</v>
      </c>
      <c r="C13" s="73">
        <v>769.9</v>
      </c>
      <c r="D13" s="73">
        <v>781.9</v>
      </c>
      <c r="E13" s="73">
        <v>781</v>
      </c>
      <c r="F13" s="73">
        <v>771.5</v>
      </c>
      <c r="G13" s="73">
        <v>766.5</v>
      </c>
      <c r="H13" s="73">
        <v>785</v>
      </c>
      <c r="I13" s="73">
        <v>776.3</v>
      </c>
      <c r="J13" s="73">
        <v>804.7</v>
      </c>
      <c r="K13" s="73">
        <v>770.2</v>
      </c>
      <c r="L13" s="73">
        <v>771.4</v>
      </c>
      <c r="M13" s="73">
        <v>760.6</v>
      </c>
      <c r="N13" s="74">
        <f>SUM(B13:M13)</f>
        <v>9304.2000000000007</v>
      </c>
    </row>
    <row r="14" spans="1:14" s="23" customFormat="1" ht="15.75">
      <c r="A14" s="72" t="s">
        <v>37</v>
      </c>
      <c r="B14" s="73">
        <v>4741.3</v>
      </c>
      <c r="C14" s="73">
        <v>4768.7</v>
      </c>
      <c r="D14" s="73">
        <v>4859</v>
      </c>
      <c r="E14" s="73">
        <v>4520.5</v>
      </c>
      <c r="F14" s="73">
        <v>4181.7</v>
      </c>
      <c r="G14" s="73">
        <v>4129</v>
      </c>
      <c r="H14" s="73">
        <v>4774.8999999999996</v>
      </c>
      <c r="I14" s="73">
        <v>4720.8</v>
      </c>
      <c r="J14" s="73">
        <v>5027.5</v>
      </c>
      <c r="K14" s="73">
        <v>4707.6000000000004</v>
      </c>
      <c r="L14" s="73">
        <v>4658.3999999999996</v>
      </c>
      <c r="M14" s="73">
        <v>5153</v>
      </c>
      <c r="N14" s="74">
        <v>56242.400000000001</v>
      </c>
    </row>
    <row r="15" spans="1:14" s="23" customFormat="1" ht="15.75">
      <c r="A15" s="72" t="s">
        <v>38</v>
      </c>
      <c r="B15" s="73">
        <v>35.299999999999997</v>
      </c>
      <c r="C15" s="73">
        <v>37.9</v>
      </c>
      <c r="D15" s="73">
        <v>44.9</v>
      </c>
      <c r="E15" s="73">
        <v>45.3</v>
      </c>
      <c r="F15" s="73">
        <v>42.4</v>
      </c>
      <c r="G15" s="73">
        <v>37.5</v>
      </c>
      <c r="H15" s="73">
        <v>42.3</v>
      </c>
      <c r="I15" s="73">
        <v>35.5</v>
      </c>
      <c r="J15" s="73">
        <v>35.9</v>
      </c>
      <c r="K15" s="73">
        <v>34.1</v>
      </c>
      <c r="L15" s="73">
        <v>33.4</v>
      </c>
      <c r="M15" s="73">
        <v>32.799999999999997</v>
      </c>
      <c r="N15" s="74">
        <f t="shared" ref="N15:N20" si="0">SUM(B15:M15)</f>
        <v>457.29999999999995</v>
      </c>
    </row>
    <row r="16" spans="1:14" s="23" customFormat="1" ht="15.75">
      <c r="A16" s="72" t="s">
        <v>39</v>
      </c>
      <c r="B16" s="73">
        <v>181.6</v>
      </c>
      <c r="C16" s="73">
        <v>199.8</v>
      </c>
      <c r="D16" s="73">
        <v>238.9</v>
      </c>
      <c r="E16" s="73">
        <v>187</v>
      </c>
      <c r="F16" s="73">
        <v>271.2</v>
      </c>
      <c r="G16" s="73">
        <v>193</v>
      </c>
      <c r="H16" s="73">
        <v>176.7</v>
      </c>
      <c r="I16" s="73">
        <v>176.5</v>
      </c>
      <c r="J16" s="73">
        <v>239.5</v>
      </c>
      <c r="K16" s="73">
        <v>180.8</v>
      </c>
      <c r="L16" s="73">
        <v>234.1</v>
      </c>
      <c r="M16" s="73">
        <v>260.10000000000002</v>
      </c>
      <c r="N16" s="74">
        <f t="shared" si="0"/>
        <v>2539.1999999999998</v>
      </c>
    </row>
    <row r="17" spans="1:14" s="23" customFormat="1" ht="15.75">
      <c r="A17" s="72" t="s">
        <v>40</v>
      </c>
      <c r="B17" s="73">
        <v>1053.8</v>
      </c>
      <c r="C17" s="73">
        <v>1046.3</v>
      </c>
      <c r="D17" s="73">
        <v>980.3</v>
      </c>
      <c r="E17" s="73">
        <v>996</v>
      </c>
      <c r="F17" s="73">
        <v>1022.5</v>
      </c>
      <c r="G17" s="73">
        <v>969.3</v>
      </c>
      <c r="H17" s="73">
        <v>1023.2</v>
      </c>
      <c r="I17" s="73">
        <v>878.6</v>
      </c>
      <c r="J17" s="73">
        <v>918</v>
      </c>
      <c r="K17" s="73">
        <v>876.9</v>
      </c>
      <c r="L17" s="73">
        <v>857.3</v>
      </c>
      <c r="M17" s="73">
        <v>1006.4</v>
      </c>
      <c r="N17" s="74">
        <f t="shared" si="0"/>
        <v>11628.599999999999</v>
      </c>
    </row>
    <row r="18" spans="1:14" s="23" customFormat="1" ht="15.75">
      <c r="A18" s="72" t="s">
        <v>41</v>
      </c>
      <c r="B18" s="73">
        <v>527.20000000000005</v>
      </c>
      <c r="C18" s="73">
        <v>517.29999999999995</v>
      </c>
      <c r="D18" s="73">
        <v>474.9</v>
      </c>
      <c r="E18" s="73">
        <v>246.6</v>
      </c>
      <c r="F18" s="73">
        <v>216.5</v>
      </c>
      <c r="G18" s="73">
        <v>240.8</v>
      </c>
      <c r="H18" s="73">
        <v>335.1</v>
      </c>
      <c r="I18" s="73">
        <v>394.2</v>
      </c>
      <c r="J18" s="73">
        <v>464.2</v>
      </c>
      <c r="K18" s="73">
        <v>400.3</v>
      </c>
      <c r="L18" s="73">
        <v>483.4</v>
      </c>
      <c r="M18" s="73">
        <v>633.5</v>
      </c>
      <c r="N18" s="74">
        <f t="shared" si="0"/>
        <v>4934</v>
      </c>
    </row>
    <row r="19" spans="1:14" s="23" customFormat="1" ht="15.75">
      <c r="A19" s="72" t="s">
        <v>42</v>
      </c>
      <c r="B19" s="73">
        <v>516.79999999999995</v>
      </c>
      <c r="C19" s="73">
        <v>734</v>
      </c>
      <c r="D19" s="73">
        <v>535</v>
      </c>
      <c r="E19" s="73">
        <v>609.29999999999995</v>
      </c>
      <c r="F19" s="73">
        <v>401.5</v>
      </c>
      <c r="G19" s="73">
        <v>748.2</v>
      </c>
      <c r="H19" s="73">
        <v>507.3</v>
      </c>
      <c r="I19" s="73">
        <v>660.8</v>
      </c>
      <c r="J19" s="73">
        <v>470.8</v>
      </c>
      <c r="K19" s="73">
        <v>502.3</v>
      </c>
      <c r="L19" s="73">
        <v>468</v>
      </c>
      <c r="M19" s="73">
        <v>432.2</v>
      </c>
      <c r="N19" s="74">
        <f t="shared" si="0"/>
        <v>6586.2000000000007</v>
      </c>
    </row>
    <row r="20" spans="1:14" s="23" customFormat="1" ht="15.75">
      <c r="A20" s="72" t="s">
        <v>43</v>
      </c>
      <c r="B20" s="73">
        <v>410.8</v>
      </c>
      <c r="C20" s="73">
        <v>419.7</v>
      </c>
      <c r="D20" s="73">
        <v>523</v>
      </c>
      <c r="E20" s="73">
        <v>441.7</v>
      </c>
      <c r="F20" s="73">
        <v>527.4</v>
      </c>
      <c r="G20" s="73">
        <v>433.8</v>
      </c>
      <c r="H20" s="73">
        <v>462.1</v>
      </c>
      <c r="I20" s="73">
        <v>471.6</v>
      </c>
      <c r="J20" s="73">
        <v>419.7</v>
      </c>
      <c r="K20" s="73">
        <v>418.4</v>
      </c>
      <c r="L20" s="73">
        <v>411.8</v>
      </c>
      <c r="M20" s="73">
        <v>460.5</v>
      </c>
      <c r="N20" s="74">
        <f t="shared" si="0"/>
        <v>5400.5</v>
      </c>
    </row>
    <row r="21" spans="1:14" s="23" customFormat="1" ht="15.75">
      <c r="A21" s="76" t="s">
        <v>68</v>
      </c>
      <c r="B21" s="77">
        <f>SUM(B9:B20)</f>
        <v>11696.299999999997</v>
      </c>
      <c r="C21" s="77">
        <f t="shared" ref="C21:N21" si="1">SUM(C9:C20)</f>
        <v>11720.799999999997</v>
      </c>
      <c r="D21" s="77">
        <f t="shared" si="1"/>
        <v>11877.399999999998</v>
      </c>
      <c r="E21" s="77">
        <f t="shared" si="1"/>
        <v>11149</v>
      </c>
      <c r="F21" s="77">
        <f t="shared" si="1"/>
        <v>10860.3</v>
      </c>
      <c r="G21" s="77">
        <f t="shared" si="1"/>
        <v>10870.599999999999</v>
      </c>
      <c r="H21" s="77">
        <f t="shared" si="1"/>
        <v>11564.8</v>
      </c>
      <c r="I21" s="77">
        <f t="shared" si="1"/>
        <v>11396</v>
      </c>
      <c r="J21" s="77">
        <f t="shared" si="1"/>
        <v>11814.1</v>
      </c>
      <c r="K21" s="77">
        <f t="shared" si="1"/>
        <v>11363.799999999997</v>
      </c>
      <c r="L21" s="77">
        <f t="shared" si="1"/>
        <v>11268.699999999997</v>
      </c>
      <c r="M21" s="77">
        <f t="shared" si="1"/>
        <v>12226</v>
      </c>
      <c r="N21" s="77">
        <f t="shared" si="1"/>
        <v>137807.80000000002</v>
      </c>
    </row>
    <row r="22" spans="1:14" ht="15.75">
      <c r="A22" s="78" t="s">
        <v>69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</row>
    <row r="23" spans="1:14" ht="1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</row>
    <row r="24" spans="1:14" ht="15" hidden="1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</row>
    <row r="25" spans="1:14" ht="15" hidden="1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</row>
    <row r="26" spans="1:14" ht="15" hidden="1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</row>
    <row r="27" spans="1:14" ht="15" hidden="1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</row>
    <row r="28" spans="1:14" ht="15" hidden="1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</row>
    <row r="29" spans="1:14" ht="15" hidden="1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</row>
    <row r="30" spans="1:14" ht="15" hidden="1" customHeigh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</row>
    <row r="31" spans="1:14" ht="15" hidden="1" customHeight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</row>
    <row r="32" spans="1:14" ht="15" hidden="1" customHeight="1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</row>
  </sheetData>
  <mergeCells count="2">
    <mergeCell ref="A7:N7"/>
    <mergeCell ref="A6:N6"/>
  </mergeCells>
  <pageMargins left="0.7" right="0.7" top="0.75" bottom="0.75" header="0.3" footer="0.3"/>
  <pageSetup paperSize="9" scale="78" orientation="landscape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P23"/>
  <sheetViews>
    <sheetView zoomScaleNormal="100" workbookViewId="0">
      <selection activeCell="A7" sqref="A7:N7"/>
    </sheetView>
  </sheetViews>
  <sheetFormatPr defaultColWidth="0" defaultRowHeight="15" customHeight="1" zeroHeight="1"/>
  <cols>
    <col min="1" max="1" width="27.7109375" style="29" customWidth="1"/>
    <col min="2" max="14" width="10.7109375" style="29" customWidth="1"/>
    <col min="15" max="15" width="9.140625" style="29" customWidth="1"/>
    <col min="16" max="16384" width="0" style="29" hidden="1"/>
  </cols>
  <sheetData>
    <row r="1" spans="1:16" s="23" customFormat="1" ht="20.25">
      <c r="A1" s="30"/>
      <c r="B1" s="32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6"/>
    </row>
    <row r="2" spans="1:16" s="23" customForma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6" s="23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6" s="23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6" s="23" customFormat="1" ht="18.75">
      <c r="A5" s="10" t="s">
        <v>84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6" s="42" customFormat="1" ht="18.75">
      <c r="A6" s="153" t="s">
        <v>2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</row>
    <row r="7" spans="1:16" s="42" customFormat="1" ht="18.75">
      <c r="A7" s="157" t="s">
        <v>54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9"/>
    </row>
    <row r="8" spans="1:16" s="43" customFormat="1" ht="18.75">
      <c r="A8" s="90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44</v>
      </c>
    </row>
    <row r="9" spans="1:16" s="23" customFormat="1" ht="15.75">
      <c r="A9" s="72" t="s">
        <v>32</v>
      </c>
      <c r="B9" s="73">
        <v>1079.4000000000001</v>
      </c>
      <c r="C9" s="73">
        <v>1072.8</v>
      </c>
      <c r="D9" s="73">
        <v>1092.0999999999999</v>
      </c>
      <c r="E9" s="73">
        <v>1162.7</v>
      </c>
      <c r="F9" s="73">
        <v>1154.7</v>
      </c>
      <c r="G9" s="73">
        <v>1168.8</v>
      </c>
      <c r="H9" s="73">
        <v>1215.3</v>
      </c>
      <c r="I9" s="73">
        <v>1200.4000000000001</v>
      </c>
      <c r="J9" s="73">
        <v>1328.8</v>
      </c>
      <c r="K9" s="73">
        <v>1280.7</v>
      </c>
      <c r="L9" s="73">
        <v>1246.0999999999999</v>
      </c>
      <c r="M9" s="73">
        <v>1329.5</v>
      </c>
      <c r="N9" s="74">
        <f>SUM(B9:M9)</f>
        <v>14331.300000000001</v>
      </c>
      <c r="O9" s="78"/>
      <c r="P9" s="78"/>
    </row>
    <row r="10" spans="1:16" s="23" customFormat="1" ht="15.75">
      <c r="A10" s="58" t="s">
        <v>33</v>
      </c>
      <c r="B10" s="73">
        <v>892.4</v>
      </c>
      <c r="C10" s="73">
        <v>998.6</v>
      </c>
      <c r="D10" s="73">
        <v>853.5</v>
      </c>
      <c r="E10" s="73">
        <v>966.8</v>
      </c>
      <c r="F10" s="73">
        <v>929.1</v>
      </c>
      <c r="G10" s="73">
        <v>857.9</v>
      </c>
      <c r="H10" s="73">
        <v>737.8</v>
      </c>
      <c r="I10" s="73">
        <v>918</v>
      </c>
      <c r="J10" s="73">
        <v>1012.9</v>
      </c>
      <c r="K10" s="73">
        <v>954.9</v>
      </c>
      <c r="L10" s="73">
        <v>766.4</v>
      </c>
      <c r="M10" s="73">
        <v>788</v>
      </c>
      <c r="N10" s="74">
        <f>SUM(B10:M10)</f>
        <v>10676.3</v>
      </c>
      <c r="O10" s="78"/>
      <c r="P10" s="78"/>
    </row>
    <row r="11" spans="1:16" s="23" customFormat="1" ht="15.75">
      <c r="A11" s="72" t="s">
        <v>34</v>
      </c>
      <c r="B11" s="91">
        <v>1117.9000000000001</v>
      </c>
      <c r="C11" s="91">
        <v>1251.0999999999999</v>
      </c>
      <c r="D11" s="91">
        <v>1242</v>
      </c>
      <c r="E11" s="91">
        <v>1156</v>
      </c>
      <c r="F11" s="91">
        <v>1167.5</v>
      </c>
      <c r="G11" s="91">
        <v>1128</v>
      </c>
      <c r="H11" s="91">
        <v>1188.5</v>
      </c>
      <c r="I11" s="91">
        <v>1192.5999999999999</v>
      </c>
      <c r="J11" s="91">
        <v>1201.9000000000001</v>
      </c>
      <c r="K11" s="91">
        <v>1141.2</v>
      </c>
      <c r="L11" s="91">
        <v>1136.0999999999999</v>
      </c>
      <c r="M11" s="91">
        <v>1269.2</v>
      </c>
      <c r="N11" s="85">
        <f>SUM(B11:M11)</f>
        <v>14192.000000000002</v>
      </c>
      <c r="O11" s="78"/>
      <c r="P11" s="78"/>
    </row>
    <row r="12" spans="1:16" s="23" customFormat="1" ht="15.75">
      <c r="A12" s="72" t="s">
        <v>35</v>
      </c>
      <c r="B12" s="73">
        <v>393</v>
      </c>
      <c r="C12" s="73">
        <v>421.1</v>
      </c>
      <c r="D12" s="73">
        <v>401.2</v>
      </c>
      <c r="E12" s="73">
        <v>401.2</v>
      </c>
      <c r="F12" s="73">
        <v>402.8</v>
      </c>
      <c r="G12" s="73">
        <v>397.7</v>
      </c>
      <c r="H12" s="73">
        <v>434.4</v>
      </c>
      <c r="I12" s="73">
        <v>431.3</v>
      </c>
      <c r="J12" s="73">
        <v>451.6</v>
      </c>
      <c r="K12" s="73">
        <v>446.3</v>
      </c>
      <c r="L12" s="73">
        <v>421.2</v>
      </c>
      <c r="M12" s="73">
        <v>477</v>
      </c>
      <c r="N12" s="74">
        <f>SUM(B12:M12)</f>
        <v>5078.8</v>
      </c>
      <c r="O12" s="78"/>
      <c r="P12" s="78"/>
    </row>
    <row r="13" spans="1:16" s="23" customFormat="1" ht="15.75">
      <c r="A13" s="72" t="s">
        <v>36</v>
      </c>
      <c r="B13" s="73">
        <v>748.9</v>
      </c>
      <c r="C13" s="73">
        <v>751.6</v>
      </c>
      <c r="D13" s="73">
        <v>709</v>
      </c>
      <c r="E13" s="73">
        <v>763.9</v>
      </c>
      <c r="F13" s="73">
        <v>758.5</v>
      </c>
      <c r="G13" s="73">
        <v>730.3</v>
      </c>
      <c r="H13" s="73">
        <v>753.3</v>
      </c>
      <c r="I13" s="73">
        <v>745.3</v>
      </c>
      <c r="J13" s="73">
        <v>737.1</v>
      </c>
      <c r="K13" s="73">
        <v>762.9</v>
      </c>
      <c r="L13" s="73">
        <v>750.2</v>
      </c>
      <c r="M13" s="73">
        <v>716.5</v>
      </c>
      <c r="N13" s="74">
        <f>SUM(B13:M13)</f>
        <v>8927.5</v>
      </c>
      <c r="O13" s="78"/>
      <c r="P13" s="78"/>
    </row>
    <row r="14" spans="1:16" s="23" customFormat="1" ht="15.75">
      <c r="A14" s="72" t="s">
        <v>37</v>
      </c>
      <c r="B14" s="91">
        <v>5391.5</v>
      </c>
      <c r="C14" s="91">
        <v>5294.9</v>
      </c>
      <c r="D14" s="91">
        <v>5198.3999999999996</v>
      </c>
      <c r="E14" s="91">
        <v>4839.3</v>
      </c>
      <c r="F14" s="91">
        <v>4317.7</v>
      </c>
      <c r="G14" s="91">
        <v>4213.3</v>
      </c>
      <c r="H14" s="91">
        <v>4961.2</v>
      </c>
      <c r="I14" s="91">
        <v>4926.8999999999996</v>
      </c>
      <c r="J14" s="91">
        <v>5524.1</v>
      </c>
      <c r="K14" s="91">
        <v>4998.8999999999996</v>
      </c>
      <c r="L14" s="91">
        <v>4918.6000000000004</v>
      </c>
      <c r="M14" s="91">
        <v>5486.4</v>
      </c>
      <c r="N14" s="85">
        <v>60071.199999999997</v>
      </c>
      <c r="O14" s="78"/>
      <c r="P14" s="78"/>
    </row>
    <row r="15" spans="1:16" s="23" customFormat="1" ht="15.75">
      <c r="A15" s="72" t="s">
        <v>38</v>
      </c>
      <c r="B15" s="73">
        <v>29.4</v>
      </c>
      <c r="C15" s="73">
        <v>34.4</v>
      </c>
      <c r="D15" s="73">
        <v>37.1</v>
      </c>
      <c r="E15" s="73">
        <v>40.200000000000003</v>
      </c>
      <c r="F15" s="73">
        <v>43.6</v>
      </c>
      <c r="G15" s="73">
        <v>43.2</v>
      </c>
      <c r="H15" s="73">
        <v>38.799999999999997</v>
      </c>
      <c r="I15" s="73">
        <v>35.4</v>
      </c>
      <c r="J15" s="73">
        <v>36.9</v>
      </c>
      <c r="K15" s="73">
        <v>36</v>
      </c>
      <c r="L15" s="73">
        <v>35.799999999999997</v>
      </c>
      <c r="M15" s="73">
        <v>44.7</v>
      </c>
      <c r="N15" s="74">
        <f t="shared" ref="N15:N20" si="0">SUM(B15:M15)</f>
        <v>455.5</v>
      </c>
      <c r="O15" s="78"/>
      <c r="P15" s="78"/>
    </row>
    <row r="16" spans="1:16" s="23" customFormat="1" ht="15.75">
      <c r="A16" s="72" t="s">
        <v>39</v>
      </c>
      <c r="B16" s="73">
        <v>192.1</v>
      </c>
      <c r="C16" s="73">
        <v>221.8</v>
      </c>
      <c r="D16" s="73">
        <v>164.6</v>
      </c>
      <c r="E16" s="73">
        <v>210.5</v>
      </c>
      <c r="F16" s="73">
        <v>161.30000000000001</v>
      </c>
      <c r="G16" s="73">
        <v>199.6</v>
      </c>
      <c r="H16" s="73">
        <v>194.2</v>
      </c>
      <c r="I16" s="73">
        <v>236.7</v>
      </c>
      <c r="J16" s="73">
        <v>177.9</v>
      </c>
      <c r="K16" s="73">
        <v>184</v>
      </c>
      <c r="L16" s="73">
        <v>194.2</v>
      </c>
      <c r="M16" s="73">
        <v>292.10000000000002</v>
      </c>
      <c r="N16" s="74">
        <f t="shared" si="0"/>
        <v>2429</v>
      </c>
      <c r="O16" s="78"/>
      <c r="P16" s="78"/>
    </row>
    <row r="17" spans="1:16" s="23" customFormat="1" ht="15.75">
      <c r="A17" s="72" t="s">
        <v>40</v>
      </c>
      <c r="B17" s="73">
        <v>913</v>
      </c>
      <c r="C17" s="73">
        <v>880.6</v>
      </c>
      <c r="D17" s="73">
        <v>965.1</v>
      </c>
      <c r="E17" s="73">
        <v>915.6</v>
      </c>
      <c r="F17" s="73">
        <v>941.4</v>
      </c>
      <c r="G17" s="73">
        <v>934.6</v>
      </c>
      <c r="H17" s="73">
        <v>920.6</v>
      </c>
      <c r="I17" s="73">
        <v>843.1</v>
      </c>
      <c r="J17" s="73">
        <v>875.9</v>
      </c>
      <c r="K17" s="73">
        <v>828</v>
      </c>
      <c r="L17" s="73">
        <v>824</v>
      </c>
      <c r="M17" s="73">
        <v>947.3</v>
      </c>
      <c r="N17" s="74">
        <f t="shared" si="0"/>
        <v>10789.2</v>
      </c>
      <c r="O17" s="78"/>
      <c r="P17" s="78"/>
    </row>
    <row r="18" spans="1:16" s="23" customFormat="1" ht="15.75">
      <c r="A18" s="72" t="s">
        <v>41</v>
      </c>
      <c r="B18" s="73">
        <v>530.6</v>
      </c>
      <c r="C18" s="73">
        <v>515.70000000000005</v>
      </c>
      <c r="D18" s="73">
        <v>395.9</v>
      </c>
      <c r="E18" s="73">
        <v>195.6</v>
      </c>
      <c r="F18" s="73">
        <v>124.6</v>
      </c>
      <c r="G18" s="73">
        <v>166.8</v>
      </c>
      <c r="H18" s="73">
        <v>307.3</v>
      </c>
      <c r="I18" s="73">
        <v>301.89999999999998</v>
      </c>
      <c r="J18" s="73">
        <v>432.4</v>
      </c>
      <c r="K18" s="73">
        <v>424.4</v>
      </c>
      <c r="L18" s="73">
        <v>512.5</v>
      </c>
      <c r="M18" s="73">
        <v>629.9</v>
      </c>
      <c r="N18" s="74">
        <f t="shared" si="0"/>
        <v>4537.6000000000004</v>
      </c>
      <c r="O18" s="78"/>
      <c r="P18" s="78"/>
    </row>
    <row r="19" spans="1:16" s="23" customFormat="1" ht="15.75">
      <c r="A19" s="83" t="s">
        <v>42</v>
      </c>
      <c r="B19" s="91">
        <v>463.8</v>
      </c>
      <c r="C19" s="91">
        <v>517.6</v>
      </c>
      <c r="D19" s="91">
        <v>468</v>
      </c>
      <c r="E19" s="91">
        <v>407.4</v>
      </c>
      <c r="F19" s="91">
        <v>347</v>
      </c>
      <c r="G19" s="91">
        <v>293.2</v>
      </c>
      <c r="H19" s="91">
        <v>414.4</v>
      </c>
      <c r="I19" s="91">
        <v>350</v>
      </c>
      <c r="J19" s="91">
        <v>356.8</v>
      </c>
      <c r="K19" s="91">
        <v>449.5</v>
      </c>
      <c r="L19" s="91">
        <v>383.4</v>
      </c>
      <c r="M19" s="91">
        <v>531.29999999999995</v>
      </c>
      <c r="N19" s="85">
        <f t="shared" si="0"/>
        <v>4982.4000000000005</v>
      </c>
      <c r="O19" s="78"/>
      <c r="P19" s="78"/>
    </row>
    <row r="20" spans="1:16" s="23" customFormat="1" ht="15.75">
      <c r="A20" s="72" t="s">
        <v>43</v>
      </c>
      <c r="B20" s="73">
        <v>394.5</v>
      </c>
      <c r="C20" s="73">
        <v>398.5</v>
      </c>
      <c r="D20" s="73">
        <v>392.9</v>
      </c>
      <c r="E20" s="73">
        <v>404</v>
      </c>
      <c r="F20" s="73">
        <v>385.4</v>
      </c>
      <c r="G20" s="73">
        <v>330.7</v>
      </c>
      <c r="H20" s="73">
        <v>470.5</v>
      </c>
      <c r="I20" s="73">
        <v>331.1</v>
      </c>
      <c r="J20" s="73">
        <v>459.7</v>
      </c>
      <c r="K20" s="73">
        <v>370.3</v>
      </c>
      <c r="L20" s="73">
        <v>305</v>
      </c>
      <c r="M20" s="73">
        <v>326.7</v>
      </c>
      <c r="N20" s="74">
        <f t="shared" si="0"/>
        <v>4569.3</v>
      </c>
      <c r="O20" s="78"/>
      <c r="P20" s="78"/>
    </row>
    <row r="21" spans="1:16" s="23" customFormat="1" ht="15.75">
      <c r="A21" s="76" t="s">
        <v>68</v>
      </c>
      <c r="B21" s="77">
        <f>SUM(B9:B20)</f>
        <v>12146.5</v>
      </c>
      <c r="C21" s="77">
        <f t="shared" ref="C21:N21" si="1">SUM(C9:C20)</f>
        <v>12358.699999999999</v>
      </c>
      <c r="D21" s="77">
        <f t="shared" si="1"/>
        <v>11919.8</v>
      </c>
      <c r="E21" s="77">
        <f t="shared" si="1"/>
        <v>11463.2</v>
      </c>
      <c r="F21" s="77">
        <f t="shared" si="1"/>
        <v>10733.599999999999</v>
      </c>
      <c r="G21" s="77">
        <f t="shared" si="1"/>
        <v>10464.100000000002</v>
      </c>
      <c r="H21" s="77">
        <f t="shared" si="1"/>
        <v>11636.3</v>
      </c>
      <c r="I21" s="77">
        <f t="shared" si="1"/>
        <v>11512.7</v>
      </c>
      <c r="J21" s="77">
        <f t="shared" si="1"/>
        <v>12596</v>
      </c>
      <c r="K21" s="77">
        <f t="shared" si="1"/>
        <v>11877.099999999999</v>
      </c>
      <c r="L21" s="77">
        <f t="shared" si="1"/>
        <v>11493.5</v>
      </c>
      <c r="M21" s="77">
        <f t="shared" si="1"/>
        <v>12838.599999999999</v>
      </c>
      <c r="N21" s="77">
        <f t="shared" si="1"/>
        <v>141040.09999999998</v>
      </c>
      <c r="O21" s="78"/>
      <c r="P21" s="78"/>
    </row>
    <row r="22" spans="1:16" ht="15.75">
      <c r="A22" s="78" t="s">
        <v>69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</row>
    <row r="23" spans="1:16" ht="1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</row>
  </sheetData>
  <mergeCells count="2">
    <mergeCell ref="A7:N7"/>
    <mergeCell ref="A6:N6"/>
  </mergeCells>
  <printOptions horizontalCentered="1"/>
  <pageMargins left="0.118110236220472" right="0.31496062992126" top="0.74803149606299202" bottom="0.74803149606299202" header="0.31496062992126" footer="0.31496062992126"/>
  <pageSetup paperSize="9" scale="8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27"/>
  <sheetViews>
    <sheetView topLeftCell="A2" zoomScaleNormal="100" workbookViewId="0">
      <selection activeCell="A7" sqref="A7:N7"/>
    </sheetView>
  </sheetViews>
  <sheetFormatPr defaultColWidth="0" defaultRowHeight="15" customHeight="1" zeroHeight="1"/>
  <cols>
    <col min="1" max="1" width="27.7109375" style="29" customWidth="1"/>
    <col min="2" max="14" width="10.7109375" style="29" customWidth="1"/>
    <col min="15" max="15" width="9.140625" style="29" customWidth="1"/>
    <col min="16" max="16384" width="0" style="29" hidden="1"/>
  </cols>
  <sheetData>
    <row r="1" spans="1:14" s="23" customFormat="1" ht="20.25">
      <c r="A1" s="30"/>
      <c r="B1" s="32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6"/>
    </row>
    <row r="2" spans="1:14" s="23" customForma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23" customFormat="1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23" customForma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42" customFormat="1" ht="18.75">
      <c r="A5" s="10" t="s">
        <v>85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s="42" customFormat="1" ht="18.75">
      <c r="A6" s="153" t="s">
        <v>2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</row>
    <row r="7" spans="1:14" s="42" customFormat="1" ht="18.75">
      <c r="A7" s="167" t="s">
        <v>54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</row>
    <row r="8" spans="1:14" s="42" customFormat="1" ht="18.75">
      <c r="A8" s="81" t="s">
        <v>55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  <c r="H8" s="5" t="s">
        <v>62</v>
      </c>
      <c r="I8" s="5" t="s">
        <v>63</v>
      </c>
      <c r="J8" s="5" t="s">
        <v>64</v>
      </c>
      <c r="K8" s="5" t="s">
        <v>65</v>
      </c>
      <c r="L8" s="5" t="s">
        <v>66</v>
      </c>
      <c r="M8" s="5" t="s">
        <v>67</v>
      </c>
      <c r="N8" s="5" t="s">
        <v>44</v>
      </c>
    </row>
    <row r="9" spans="1:14" s="23" customFormat="1" ht="15.75">
      <c r="A9" s="72" t="s">
        <v>32</v>
      </c>
      <c r="B9" s="91">
        <v>1153.9000000000001</v>
      </c>
      <c r="C9" s="91">
        <v>1210.5</v>
      </c>
      <c r="D9" s="91">
        <v>1214.2</v>
      </c>
      <c r="E9" s="91">
        <v>1247.9000000000001</v>
      </c>
      <c r="F9" s="91">
        <v>1271.7</v>
      </c>
      <c r="G9" s="91">
        <v>1282.4000000000001</v>
      </c>
      <c r="H9" s="91">
        <v>1236.8</v>
      </c>
      <c r="I9" s="91">
        <v>1323.4</v>
      </c>
      <c r="J9" s="91">
        <v>1411.5</v>
      </c>
      <c r="K9" s="91">
        <v>1316.7</v>
      </c>
      <c r="L9" s="91">
        <v>1336.9</v>
      </c>
      <c r="M9" s="91">
        <v>1343.8</v>
      </c>
      <c r="N9" s="85">
        <f>SUM(B9:M9)</f>
        <v>15349.699999999999</v>
      </c>
    </row>
    <row r="10" spans="1:14" s="23" customFormat="1" ht="15.75">
      <c r="A10" s="58" t="s">
        <v>33</v>
      </c>
      <c r="B10" s="73">
        <v>1009.9</v>
      </c>
      <c r="C10" s="73">
        <v>961.2</v>
      </c>
      <c r="D10" s="73">
        <v>850.1</v>
      </c>
      <c r="E10" s="73">
        <v>959.6</v>
      </c>
      <c r="F10" s="73">
        <v>904.2</v>
      </c>
      <c r="G10" s="73">
        <v>983.8</v>
      </c>
      <c r="H10" s="73">
        <v>991.5</v>
      </c>
      <c r="I10" s="73">
        <v>1038.8</v>
      </c>
      <c r="J10" s="73">
        <v>860.4</v>
      </c>
      <c r="K10" s="73">
        <v>864.7</v>
      </c>
      <c r="L10" s="73">
        <v>850.6</v>
      </c>
      <c r="M10" s="73">
        <v>946.7</v>
      </c>
      <c r="N10" s="74">
        <f>SUM(B10:M10)</f>
        <v>11221.500000000002</v>
      </c>
    </row>
    <row r="11" spans="1:14" s="23" customFormat="1" ht="15.75">
      <c r="A11" s="72" t="s">
        <v>34</v>
      </c>
      <c r="B11" s="91">
        <v>1201.9000000000001</v>
      </c>
      <c r="C11" s="91">
        <v>1351.1</v>
      </c>
      <c r="D11" s="91">
        <v>1248.5</v>
      </c>
      <c r="E11" s="91">
        <v>1212</v>
      </c>
      <c r="F11" s="91">
        <v>1221.9000000000001</v>
      </c>
      <c r="G11" s="91">
        <v>1196.7</v>
      </c>
      <c r="H11" s="91">
        <v>1252.4000000000001</v>
      </c>
      <c r="I11" s="91">
        <v>1163.7</v>
      </c>
      <c r="J11" s="91">
        <v>1338.9</v>
      </c>
      <c r="K11" s="91">
        <v>1163.5999999999999</v>
      </c>
      <c r="L11" s="91">
        <v>1226.4000000000001</v>
      </c>
      <c r="M11" s="91">
        <v>1415.4</v>
      </c>
      <c r="N11" s="85">
        <f>SUM(B11:M11)</f>
        <v>14992.5</v>
      </c>
    </row>
    <row r="12" spans="1:14" s="23" customFormat="1" ht="15.75">
      <c r="A12" s="72" t="s">
        <v>35</v>
      </c>
      <c r="B12" s="73">
        <v>451.6</v>
      </c>
      <c r="C12" s="73">
        <v>458.7</v>
      </c>
      <c r="D12" s="73">
        <v>442.5</v>
      </c>
      <c r="E12" s="73">
        <v>450</v>
      </c>
      <c r="F12" s="73">
        <v>440.1</v>
      </c>
      <c r="G12" s="73">
        <v>444.7</v>
      </c>
      <c r="H12" s="73">
        <v>472.3</v>
      </c>
      <c r="I12" s="73">
        <v>478.5</v>
      </c>
      <c r="J12" s="73">
        <v>482</v>
      </c>
      <c r="K12" s="73">
        <v>480.3</v>
      </c>
      <c r="L12" s="73">
        <v>459.1</v>
      </c>
      <c r="M12" s="73">
        <v>476.3</v>
      </c>
      <c r="N12" s="74">
        <f>SUM(B12:M12)</f>
        <v>5536.1</v>
      </c>
    </row>
    <row r="13" spans="1:14" s="23" customFormat="1" ht="15.75">
      <c r="A13" s="72" t="s">
        <v>36</v>
      </c>
      <c r="B13" s="73">
        <v>748.6</v>
      </c>
      <c r="C13" s="73">
        <v>732.3</v>
      </c>
      <c r="D13" s="73">
        <v>674.6</v>
      </c>
      <c r="E13" s="73">
        <v>689</v>
      </c>
      <c r="F13" s="73">
        <v>671.1</v>
      </c>
      <c r="G13" s="73">
        <v>657.2</v>
      </c>
      <c r="H13" s="73">
        <v>671.6</v>
      </c>
      <c r="I13" s="73">
        <v>679</v>
      </c>
      <c r="J13" s="73">
        <v>681.2</v>
      </c>
      <c r="K13" s="73">
        <v>686.9</v>
      </c>
      <c r="L13" s="73">
        <v>677</v>
      </c>
      <c r="M13" s="73">
        <v>660.2</v>
      </c>
      <c r="N13" s="74">
        <f>SUM(B13:M13)</f>
        <v>8228.7000000000007</v>
      </c>
    </row>
    <row r="14" spans="1:14" s="23" customFormat="1" ht="15.75">
      <c r="A14" s="72" t="s">
        <v>37</v>
      </c>
      <c r="B14" s="91">
        <v>5473.7</v>
      </c>
      <c r="C14" s="91">
        <v>5853</v>
      </c>
      <c r="D14" s="91">
        <v>5342.5</v>
      </c>
      <c r="E14" s="91">
        <v>5072.7</v>
      </c>
      <c r="F14" s="91">
        <v>4577.3</v>
      </c>
      <c r="G14" s="91">
        <v>4597</v>
      </c>
      <c r="H14" s="91">
        <v>5340.9</v>
      </c>
      <c r="I14" s="91">
        <v>5702.6</v>
      </c>
      <c r="J14" s="91">
        <v>5867.5</v>
      </c>
      <c r="K14" s="91">
        <v>5373.9</v>
      </c>
      <c r="L14" s="91">
        <v>5497.6</v>
      </c>
      <c r="M14" s="91">
        <v>6051.3</v>
      </c>
      <c r="N14" s="85">
        <v>64750</v>
      </c>
    </row>
    <row r="15" spans="1:14" s="23" customFormat="1" ht="15.75">
      <c r="A15" s="72" t="s">
        <v>38</v>
      </c>
      <c r="B15" s="73">
        <v>34.5</v>
      </c>
      <c r="C15" s="73">
        <v>31.2</v>
      </c>
      <c r="D15" s="73">
        <v>38.9</v>
      </c>
      <c r="E15" s="73">
        <v>42.8</v>
      </c>
      <c r="F15" s="73">
        <v>41.7</v>
      </c>
      <c r="G15" s="73">
        <v>40.1</v>
      </c>
      <c r="H15" s="73">
        <v>32.799999999999997</v>
      </c>
      <c r="I15" s="73">
        <v>31.4</v>
      </c>
      <c r="J15" s="73">
        <v>31.9</v>
      </c>
      <c r="K15" s="73">
        <v>25.6</v>
      </c>
      <c r="L15" s="73">
        <v>32.5</v>
      </c>
      <c r="M15" s="73">
        <v>31.4</v>
      </c>
      <c r="N15" s="74">
        <f t="shared" ref="N15:N20" si="0">SUM(B15:M15)</f>
        <v>414.7999999999999</v>
      </c>
    </row>
    <row r="16" spans="1:14" s="23" customFormat="1" ht="15.75">
      <c r="A16" s="72" t="s">
        <v>39</v>
      </c>
      <c r="B16" s="73">
        <v>196</v>
      </c>
      <c r="C16" s="73">
        <v>195</v>
      </c>
      <c r="D16" s="73">
        <v>200.1</v>
      </c>
      <c r="E16" s="73">
        <v>178.1</v>
      </c>
      <c r="F16" s="73">
        <v>235.4</v>
      </c>
      <c r="G16" s="73">
        <v>223.8</v>
      </c>
      <c r="H16" s="73">
        <v>171.3</v>
      </c>
      <c r="I16" s="73">
        <v>267.10000000000002</v>
      </c>
      <c r="J16" s="73">
        <v>241.6</v>
      </c>
      <c r="K16" s="73">
        <v>221.9</v>
      </c>
      <c r="L16" s="73">
        <v>215.4</v>
      </c>
      <c r="M16" s="73">
        <v>286.89999999999998</v>
      </c>
      <c r="N16" s="74">
        <f t="shared" si="0"/>
        <v>2632.6000000000004</v>
      </c>
    </row>
    <row r="17" spans="1:14" s="23" customFormat="1" ht="15.75">
      <c r="A17" s="72" t="s">
        <v>40</v>
      </c>
      <c r="B17" s="73">
        <v>918.1</v>
      </c>
      <c r="C17" s="73">
        <v>664.9</v>
      </c>
      <c r="D17" s="73">
        <v>781.7</v>
      </c>
      <c r="E17" s="73">
        <v>855.4</v>
      </c>
      <c r="F17" s="73">
        <v>819.6</v>
      </c>
      <c r="G17" s="73">
        <v>793.2</v>
      </c>
      <c r="H17" s="73">
        <v>763.3</v>
      </c>
      <c r="I17" s="73">
        <v>832.1</v>
      </c>
      <c r="J17" s="73">
        <v>763.6</v>
      </c>
      <c r="K17" s="73">
        <v>676.1</v>
      </c>
      <c r="L17" s="73">
        <v>702.4</v>
      </c>
      <c r="M17" s="73">
        <v>736.2</v>
      </c>
      <c r="N17" s="74">
        <f t="shared" si="0"/>
        <v>9306.6000000000022</v>
      </c>
    </row>
    <row r="18" spans="1:14" s="23" customFormat="1" ht="15.75">
      <c r="A18" s="72" t="s">
        <v>41</v>
      </c>
      <c r="B18" s="73">
        <v>480.9</v>
      </c>
      <c r="C18" s="73">
        <v>508.7</v>
      </c>
      <c r="D18" s="73">
        <v>362.1</v>
      </c>
      <c r="E18" s="73">
        <v>200.6</v>
      </c>
      <c r="F18" s="73">
        <v>135.5</v>
      </c>
      <c r="G18" s="73">
        <v>186.5</v>
      </c>
      <c r="H18" s="73">
        <v>296.3</v>
      </c>
      <c r="I18" s="73">
        <v>435.2</v>
      </c>
      <c r="J18" s="73">
        <v>484.2</v>
      </c>
      <c r="K18" s="73">
        <v>395.3</v>
      </c>
      <c r="L18" s="73">
        <v>514.1</v>
      </c>
      <c r="M18" s="73">
        <v>638.70000000000005</v>
      </c>
      <c r="N18" s="74">
        <f t="shared" si="0"/>
        <v>4638.0999999999995</v>
      </c>
    </row>
    <row r="19" spans="1:14" s="23" customFormat="1" ht="15.75">
      <c r="A19" s="83" t="s">
        <v>42</v>
      </c>
      <c r="B19" s="91">
        <v>457.3</v>
      </c>
      <c r="C19" s="91">
        <v>483.5</v>
      </c>
      <c r="D19" s="91">
        <v>522.70000000000005</v>
      </c>
      <c r="E19" s="91">
        <v>494.5</v>
      </c>
      <c r="F19" s="91">
        <v>416.1</v>
      </c>
      <c r="G19" s="91">
        <v>497.3</v>
      </c>
      <c r="H19" s="91">
        <v>472.3</v>
      </c>
      <c r="I19" s="91">
        <v>600.70000000000005</v>
      </c>
      <c r="J19" s="91">
        <v>502.7</v>
      </c>
      <c r="K19" s="91">
        <v>513.9</v>
      </c>
      <c r="L19" s="91">
        <v>568.29999999999995</v>
      </c>
      <c r="M19" s="91">
        <v>608.4</v>
      </c>
      <c r="N19" s="85">
        <f t="shared" si="0"/>
        <v>6137.7</v>
      </c>
    </row>
    <row r="20" spans="1:14" s="23" customFormat="1" ht="15.75">
      <c r="A20" s="72" t="s">
        <v>43</v>
      </c>
      <c r="B20" s="73">
        <v>468.9</v>
      </c>
      <c r="C20" s="73">
        <v>429.8</v>
      </c>
      <c r="D20" s="73">
        <v>451.2</v>
      </c>
      <c r="E20" s="73">
        <v>359</v>
      </c>
      <c r="F20" s="73">
        <v>450.7</v>
      </c>
      <c r="G20" s="73">
        <v>372.3</v>
      </c>
      <c r="H20" s="73">
        <v>336.6</v>
      </c>
      <c r="I20" s="73">
        <v>466.3</v>
      </c>
      <c r="J20" s="73">
        <v>379.4</v>
      </c>
      <c r="K20" s="73">
        <v>452</v>
      </c>
      <c r="L20" s="73">
        <v>355.6</v>
      </c>
      <c r="M20" s="73">
        <v>402.1</v>
      </c>
      <c r="N20" s="74">
        <f t="shared" si="0"/>
        <v>4923.9000000000015</v>
      </c>
    </row>
    <row r="21" spans="1:14" s="23" customFormat="1" ht="15.75">
      <c r="A21" s="76" t="s">
        <v>68</v>
      </c>
      <c r="B21" s="77">
        <f>SUM(B9:B20)</f>
        <v>12595.3</v>
      </c>
      <c r="C21" s="77">
        <f t="shared" ref="C21:N21" si="1">SUM(C9:C20)</f>
        <v>12879.9</v>
      </c>
      <c r="D21" s="77">
        <f t="shared" si="1"/>
        <v>12129.100000000004</v>
      </c>
      <c r="E21" s="77">
        <f t="shared" si="1"/>
        <v>11761.6</v>
      </c>
      <c r="F21" s="77">
        <f t="shared" si="1"/>
        <v>11185.300000000001</v>
      </c>
      <c r="G21" s="77">
        <f t="shared" si="1"/>
        <v>11274.999999999998</v>
      </c>
      <c r="H21" s="77">
        <f t="shared" si="1"/>
        <v>12038.099999999997</v>
      </c>
      <c r="I21" s="77">
        <f t="shared" si="1"/>
        <v>13018.800000000001</v>
      </c>
      <c r="J21" s="77">
        <f t="shared" si="1"/>
        <v>13044.900000000001</v>
      </c>
      <c r="K21" s="77">
        <f t="shared" si="1"/>
        <v>12170.899999999998</v>
      </c>
      <c r="L21" s="77">
        <f t="shared" si="1"/>
        <v>12435.9</v>
      </c>
      <c r="M21" s="77">
        <f t="shared" si="1"/>
        <v>13597.400000000001</v>
      </c>
      <c r="N21" s="77">
        <f t="shared" si="1"/>
        <v>148132.20000000001</v>
      </c>
    </row>
    <row r="22" spans="1:14" ht="15.75">
      <c r="A22" s="78" t="s">
        <v>69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</row>
    <row r="23" spans="1:14" ht="1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</row>
    <row r="24" spans="1:14" ht="15" hidden="1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</row>
    <row r="25" spans="1:14" ht="15" hidden="1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</row>
    <row r="26" spans="1:14" ht="15" hidden="1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</row>
    <row r="27" spans="1:14" ht="15" hidden="1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</row>
  </sheetData>
  <mergeCells count="2">
    <mergeCell ref="A7:N7"/>
    <mergeCell ref="A6:N6"/>
  </mergeCells>
  <printOptions horizontalCentered="1"/>
  <pageMargins left="0.31496062992126" right="0.31496062992126" top="0.74803149606299202" bottom="0.74803149606299202" header="0.31496062992126" footer="0.31496062992126"/>
  <pageSetup paperSize="9" scale="84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26"/>
  <sheetViews>
    <sheetView topLeftCell="A2" zoomScaleNormal="100" workbookViewId="0">
      <selection activeCell="A7" sqref="A7:N7"/>
    </sheetView>
  </sheetViews>
  <sheetFormatPr defaultColWidth="0" defaultRowHeight="15" zeroHeight="1"/>
  <cols>
    <col min="1" max="1" width="27.7109375" style="6" customWidth="1"/>
    <col min="2" max="14" width="10.7109375" style="6" customWidth="1"/>
    <col min="15" max="15" width="9.140625" style="6" customWidth="1"/>
    <col min="16" max="16384" width="0" style="6" hidden="1"/>
  </cols>
  <sheetData>
    <row r="1" spans="1:14" ht="20.25">
      <c r="A1" s="19"/>
      <c r="B1" s="32" t="s">
        <v>0</v>
      </c>
      <c r="C1" s="20"/>
      <c r="N1" s="26"/>
    </row>
    <row r="2" spans="1:14">
      <c r="A2" s="19"/>
      <c r="B2" s="20"/>
      <c r="C2" s="20"/>
    </row>
    <row r="3" spans="1:14">
      <c r="A3" s="19"/>
      <c r="B3" s="20"/>
      <c r="C3" s="20"/>
    </row>
    <row r="4" spans="1:14">
      <c r="A4" s="19"/>
      <c r="B4" s="20"/>
      <c r="C4" s="20"/>
    </row>
    <row r="5" spans="1:14" ht="18.75">
      <c r="A5" s="10" t="s">
        <v>86</v>
      </c>
      <c r="B5" s="20"/>
      <c r="C5" s="20"/>
    </row>
    <row r="6" spans="1:14" ht="18.75">
      <c r="A6" s="153" t="s">
        <v>2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</row>
    <row r="7" spans="1:14" ht="18.75">
      <c r="A7" s="168" t="s">
        <v>54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70"/>
    </row>
    <row r="8" spans="1:14" ht="18.75">
      <c r="A8" s="97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44</v>
      </c>
    </row>
    <row r="9" spans="1:14" ht="15.75">
      <c r="A9" s="92" t="s">
        <v>32</v>
      </c>
      <c r="B9" s="93">
        <v>1232.3</v>
      </c>
      <c r="C9" s="93">
        <v>1315.1</v>
      </c>
      <c r="D9" s="93">
        <v>1289.7</v>
      </c>
      <c r="E9" s="93">
        <v>1323.1</v>
      </c>
      <c r="F9" s="93">
        <v>1333.3</v>
      </c>
      <c r="G9" s="93">
        <v>1271.3</v>
      </c>
      <c r="H9" s="93">
        <v>1298.2</v>
      </c>
      <c r="I9" s="93">
        <v>1279.2</v>
      </c>
      <c r="J9" s="93">
        <v>1305</v>
      </c>
      <c r="K9" s="93">
        <v>1317.7</v>
      </c>
      <c r="L9" s="93">
        <v>1281.3</v>
      </c>
      <c r="M9" s="93">
        <v>1354.5</v>
      </c>
      <c r="N9" s="94">
        <f>SUM(B9:M9)</f>
        <v>15600.7</v>
      </c>
    </row>
    <row r="10" spans="1:14" ht="15.75">
      <c r="A10" s="75" t="s">
        <v>33</v>
      </c>
      <c r="B10" s="93">
        <v>893</v>
      </c>
      <c r="C10" s="93">
        <v>1068.7</v>
      </c>
      <c r="D10" s="93">
        <v>962.8</v>
      </c>
      <c r="E10" s="93">
        <v>1099.8</v>
      </c>
      <c r="F10" s="93">
        <v>1097.0999999999999</v>
      </c>
      <c r="G10" s="93">
        <v>1018.6</v>
      </c>
      <c r="H10" s="93">
        <v>952.8</v>
      </c>
      <c r="I10" s="93">
        <v>1121.2</v>
      </c>
      <c r="J10" s="93">
        <v>1021.7</v>
      </c>
      <c r="K10" s="93">
        <v>1073.2</v>
      </c>
      <c r="L10" s="93">
        <v>961.9</v>
      </c>
      <c r="M10" s="93">
        <v>1018.6</v>
      </c>
      <c r="N10" s="94">
        <f>SUM(B10:M10)</f>
        <v>12289.400000000001</v>
      </c>
    </row>
    <row r="11" spans="1:14" ht="15.75">
      <c r="A11" s="92" t="s">
        <v>34</v>
      </c>
      <c r="B11" s="93">
        <v>1246.5</v>
      </c>
      <c r="C11" s="93">
        <v>1292.0999999999999</v>
      </c>
      <c r="D11" s="93">
        <v>1341.4</v>
      </c>
      <c r="E11" s="93">
        <v>1312.3</v>
      </c>
      <c r="F11" s="93">
        <v>1313.5</v>
      </c>
      <c r="G11" s="93">
        <v>1227</v>
      </c>
      <c r="H11" s="93">
        <v>1323.1</v>
      </c>
      <c r="I11" s="93">
        <v>1325.2</v>
      </c>
      <c r="J11" s="93">
        <v>1348.5</v>
      </c>
      <c r="K11" s="93">
        <v>1300.9000000000001</v>
      </c>
      <c r="L11" s="93">
        <v>1278</v>
      </c>
      <c r="M11" s="93">
        <v>1435.4</v>
      </c>
      <c r="N11" s="94">
        <f>SUM(B11:M11)</f>
        <v>15743.9</v>
      </c>
    </row>
    <row r="12" spans="1:14" ht="15.75">
      <c r="A12" s="92" t="s">
        <v>35</v>
      </c>
      <c r="B12" s="93">
        <v>444.3</v>
      </c>
      <c r="C12" s="93">
        <v>445</v>
      </c>
      <c r="D12" s="93">
        <v>421.9</v>
      </c>
      <c r="E12" s="93">
        <v>421.5</v>
      </c>
      <c r="F12" s="93">
        <v>414.9</v>
      </c>
      <c r="G12" s="93">
        <v>411.9</v>
      </c>
      <c r="H12" s="93">
        <v>433.6</v>
      </c>
      <c r="I12" s="93">
        <v>454.3</v>
      </c>
      <c r="J12" s="93">
        <v>454.5</v>
      </c>
      <c r="K12" s="93">
        <v>459</v>
      </c>
      <c r="L12" s="93">
        <v>428.1</v>
      </c>
      <c r="M12" s="93">
        <v>481.5</v>
      </c>
      <c r="N12" s="94">
        <f>SUM(B12:M12)</f>
        <v>5270.5</v>
      </c>
    </row>
    <row r="13" spans="1:14" ht="15.75">
      <c r="A13" s="92" t="s">
        <v>36</v>
      </c>
      <c r="B13" s="93">
        <v>603.9</v>
      </c>
      <c r="C13" s="93">
        <v>622.9</v>
      </c>
      <c r="D13" s="93">
        <v>630.5</v>
      </c>
      <c r="E13" s="93">
        <v>655.29999999999995</v>
      </c>
      <c r="F13" s="93">
        <v>624.29999999999995</v>
      </c>
      <c r="G13" s="93">
        <v>622.4</v>
      </c>
      <c r="H13" s="93">
        <v>621.20000000000005</v>
      </c>
      <c r="I13" s="93">
        <v>625.20000000000005</v>
      </c>
      <c r="J13" s="93">
        <v>625</v>
      </c>
      <c r="K13" s="93">
        <v>623.20000000000005</v>
      </c>
      <c r="L13" s="93">
        <v>626.1</v>
      </c>
      <c r="M13" s="93">
        <v>621.5</v>
      </c>
      <c r="N13" s="94">
        <f>SUM(B13:M13)</f>
        <v>7501.5</v>
      </c>
    </row>
    <row r="14" spans="1:14" ht="15.75">
      <c r="A14" s="92" t="s">
        <v>37</v>
      </c>
      <c r="B14" s="93">
        <v>5908.7</v>
      </c>
      <c r="C14" s="93">
        <v>6373.5</v>
      </c>
      <c r="D14" s="93">
        <v>6070.7</v>
      </c>
      <c r="E14" s="93">
        <v>5745.1</v>
      </c>
      <c r="F14" s="93">
        <v>5050.8999999999996</v>
      </c>
      <c r="G14" s="93">
        <v>4938.5</v>
      </c>
      <c r="H14" s="93">
        <v>5699.7</v>
      </c>
      <c r="I14" s="93">
        <v>5793.4</v>
      </c>
      <c r="J14" s="93">
        <v>6119.5</v>
      </c>
      <c r="K14" s="93">
        <v>5798.3</v>
      </c>
      <c r="L14" s="93">
        <v>5382.9</v>
      </c>
      <c r="M14" s="93">
        <v>6198.7</v>
      </c>
      <c r="N14" s="94">
        <v>69079.900000000009</v>
      </c>
    </row>
    <row r="15" spans="1:14" ht="15.75">
      <c r="A15" s="92" t="s">
        <v>38</v>
      </c>
      <c r="B15" s="93">
        <v>36.1</v>
      </c>
      <c r="C15" s="93">
        <v>37.299999999999997</v>
      </c>
      <c r="D15" s="93">
        <v>31.2</v>
      </c>
      <c r="E15" s="93">
        <v>35.799999999999997</v>
      </c>
      <c r="F15" s="93">
        <v>34.1</v>
      </c>
      <c r="G15" s="93">
        <v>37</v>
      </c>
      <c r="H15" s="93">
        <v>32.200000000000003</v>
      </c>
      <c r="I15" s="93">
        <v>32.200000000000003</v>
      </c>
      <c r="J15" s="93">
        <v>26.5</v>
      </c>
      <c r="K15" s="93">
        <v>29</v>
      </c>
      <c r="L15" s="93">
        <v>32.799999999999997</v>
      </c>
      <c r="M15" s="93">
        <v>34.299999999999997</v>
      </c>
      <c r="N15" s="94">
        <f t="shared" ref="N15:N20" si="0">SUM(B15:M15)</f>
        <v>398.5</v>
      </c>
    </row>
    <row r="16" spans="1:14" ht="15.75">
      <c r="A16" s="92" t="s">
        <v>39</v>
      </c>
      <c r="B16" s="93">
        <v>218.2</v>
      </c>
      <c r="C16" s="93">
        <v>282.3</v>
      </c>
      <c r="D16" s="93">
        <v>233.3</v>
      </c>
      <c r="E16" s="93">
        <v>210.1</v>
      </c>
      <c r="F16" s="93">
        <v>361.7</v>
      </c>
      <c r="G16" s="93">
        <v>260.8</v>
      </c>
      <c r="H16" s="93">
        <v>237.3</v>
      </c>
      <c r="I16" s="93">
        <v>355</v>
      </c>
      <c r="J16" s="93">
        <v>204.1</v>
      </c>
      <c r="K16" s="93">
        <v>259.89999999999998</v>
      </c>
      <c r="L16" s="93">
        <v>259.7</v>
      </c>
      <c r="M16" s="93">
        <v>313.60000000000002</v>
      </c>
      <c r="N16" s="94">
        <f t="shared" si="0"/>
        <v>3195.9999999999995</v>
      </c>
    </row>
    <row r="17" spans="1:14" ht="15.75">
      <c r="A17" s="92" t="s">
        <v>40</v>
      </c>
      <c r="B17" s="93">
        <v>675.8</v>
      </c>
      <c r="C17" s="93">
        <v>676.4</v>
      </c>
      <c r="D17" s="93">
        <v>640.5</v>
      </c>
      <c r="E17" s="93">
        <v>731.9</v>
      </c>
      <c r="F17" s="93">
        <v>712.3</v>
      </c>
      <c r="G17" s="93">
        <v>703.5</v>
      </c>
      <c r="H17" s="93">
        <v>681.9</v>
      </c>
      <c r="I17" s="93">
        <v>585.79999999999995</v>
      </c>
      <c r="J17" s="93">
        <v>566.1</v>
      </c>
      <c r="K17" s="93">
        <v>621.5</v>
      </c>
      <c r="L17" s="93">
        <v>517.70000000000005</v>
      </c>
      <c r="M17" s="93">
        <v>543</v>
      </c>
      <c r="N17" s="94">
        <f t="shared" si="0"/>
        <v>7656.4</v>
      </c>
    </row>
    <row r="18" spans="1:14" ht="15.75">
      <c r="A18" s="92" t="s">
        <v>41</v>
      </c>
      <c r="B18" s="93">
        <v>451.4</v>
      </c>
      <c r="C18" s="93">
        <v>469</v>
      </c>
      <c r="D18" s="93">
        <v>374.5</v>
      </c>
      <c r="E18" s="93">
        <v>195.5</v>
      </c>
      <c r="F18" s="93">
        <v>132.5</v>
      </c>
      <c r="G18" s="93">
        <v>157.9</v>
      </c>
      <c r="H18" s="93">
        <v>382.8</v>
      </c>
      <c r="I18" s="93">
        <v>417.4</v>
      </c>
      <c r="J18" s="93">
        <v>455.4</v>
      </c>
      <c r="K18" s="93">
        <v>442.5</v>
      </c>
      <c r="L18" s="93">
        <v>490.9</v>
      </c>
      <c r="M18" s="93">
        <v>706.2</v>
      </c>
      <c r="N18" s="94">
        <f t="shared" si="0"/>
        <v>4676.0000000000009</v>
      </c>
    </row>
    <row r="19" spans="1:14" ht="15.75">
      <c r="A19" s="92" t="s">
        <v>42</v>
      </c>
      <c r="B19" s="93">
        <v>742.1</v>
      </c>
      <c r="C19" s="93">
        <v>780.2</v>
      </c>
      <c r="D19" s="93">
        <v>789.2</v>
      </c>
      <c r="E19" s="93">
        <v>763.9</v>
      </c>
      <c r="F19" s="93">
        <v>952.5</v>
      </c>
      <c r="G19" s="93">
        <v>784.9</v>
      </c>
      <c r="H19" s="93">
        <v>869.5</v>
      </c>
      <c r="I19" s="93">
        <v>809.3</v>
      </c>
      <c r="J19" s="93">
        <v>944.6</v>
      </c>
      <c r="K19" s="93">
        <v>1004.8</v>
      </c>
      <c r="L19" s="93">
        <v>865.6</v>
      </c>
      <c r="M19" s="93">
        <v>828.2</v>
      </c>
      <c r="N19" s="94">
        <f t="shared" si="0"/>
        <v>10134.800000000001</v>
      </c>
    </row>
    <row r="20" spans="1:14" ht="15.75">
      <c r="A20" s="92" t="s">
        <v>43</v>
      </c>
      <c r="B20" s="93">
        <v>393.2</v>
      </c>
      <c r="C20" s="93">
        <v>472.1</v>
      </c>
      <c r="D20" s="93">
        <v>433.4</v>
      </c>
      <c r="E20" s="93">
        <v>487</v>
      </c>
      <c r="F20" s="93">
        <v>487.4</v>
      </c>
      <c r="G20" s="93">
        <v>431.4</v>
      </c>
      <c r="H20" s="93">
        <v>439.7</v>
      </c>
      <c r="I20" s="93">
        <v>500.9</v>
      </c>
      <c r="J20" s="93">
        <v>422</v>
      </c>
      <c r="K20" s="93">
        <v>490.8</v>
      </c>
      <c r="L20" s="93">
        <v>405.9</v>
      </c>
      <c r="M20" s="93">
        <v>545.29999999999995</v>
      </c>
      <c r="N20" s="94">
        <f t="shared" si="0"/>
        <v>5509.0999999999995</v>
      </c>
    </row>
    <row r="21" spans="1:14" ht="15.75">
      <c r="A21" s="95" t="s">
        <v>68</v>
      </c>
      <c r="B21" s="96">
        <f>SUM(B9:B20)</f>
        <v>12845.500000000002</v>
      </c>
      <c r="C21" s="96">
        <f t="shared" ref="C21:N21" si="1">SUM(C9:C20)</f>
        <v>13834.599999999999</v>
      </c>
      <c r="D21" s="96">
        <f t="shared" si="1"/>
        <v>13219.1</v>
      </c>
      <c r="E21" s="96">
        <f t="shared" si="1"/>
        <v>12981.3</v>
      </c>
      <c r="F21" s="96">
        <f t="shared" si="1"/>
        <v>12514.5</v>
      </c>
      <c r="G21" s="96">
        <f t="shared" si="1"/>
        <v>11865.199999999999</v>
      </c>
      <c r="H21" s="96">
        <f t="shared" si="1"/>
        <v>12971.999999999998</v>
      </c>
      <c r="I21" s="96">
        <f t="shared" si="1"/>
        <v>13299.099999999999</v>
      </c>
      <c r="J21" s="96">
        <f t="shared" si="1"/>
        <v>13492.900000000001</v>
      </c>
      <c r="K21" s="96">
        <f t="shared" si="1"/>
        <v>13420.799999999997</v>
      </c>
      <c r="L21" s="96">
        <f t="shared" si="1"/>
        <v>12530.9</v>
      </c>
      <c r="M21" s="96">
        <f t="shared" si="1"/>
        <v>14080.800000000001</v>
      </c>
      <c r="N21" s="96">
        <f t="shared" si="1"/>
        <v>157056.70000000001</v>
      </c>
    </row>
    <row r="22" spans="1:14" ht="15.75">
      <c r="A22" s="78" t="s">
        <v>69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</row>
    <row r="23" spans="1:14" ht="15.7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</row>
    <row r="24" spans="1:14" ht="15.75" hidden="1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</row>
    <row r="25" spans="1:14" ht="15.75" hidden="1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</row>
    <row r="26" spans="1:14" ht="15.75" hidden="1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</row>
  </sheetData>
  <mergeCells count="2">
    <mergeCell ref="A7:N7"/>
    <mergeCell ref="A6:N6"/>
  </mergeCells>
  <printOptions horizontalCentered="1"/>
  <pageMargins left="0.7" right="0.7" top="0.75" bottom="0.75" header="0.3" footer="0.3"/>
  <pageSetup paperSize="9" scale="78" orientation="landscape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N26"/>
  <sheetViews>
    <sheetView zoomScaleNormal="100" workbookViewId="0">
      <selection activeCell="A7" sqref="A7:N7"/>
    </sheetView>
  </sheetViews>
  <sheetFormatPr defaultColWidth="0" defaultRowHeight="15" zeroHeight="1"/>
  <cols>
    <col min="1" max="1" width="27.7109375" style="6" customWidth="1"/>
    <col min="2" max="14" width="10.7109375" style="6" customWidth="1"/>
    <col min="15" max="15" width="9.140625" style="6" customWidth="1"/>
    <col min="16" max="16384" width="0" style="6" hidden="1"/>
  </cols>
  <sheetData>
    <row r="1" spans="1:14" s="29" customFormat="1" ht="20.25">
      <c r="A1" s="45"/>
      <c r="B1" s="32" t="s">
        <v>0</v>
      </c>
      <c r="C1" s="46"/>
      <c r="N1" s="26"/>
    </row>
    <row r="2" spans="1:14" s="29" customFormat="1">
      <c r="A2" s="45"/>
      <c r="B2" s="47"/>
      <c r="C2" s="47"/>
    </row>
    <row r="3" spans="1:14" s="29" customFormat="1">
      <c r="A3" s="47"/>
      <c r="B3" s="47"/>
      <c r="C3" s="47"/>
    </row>
    <row r="4" spans="1:14" s="29" customFormat="1">
      <c r="A4" s="47"/>
      <c r="B4" s="47"/>
      <c r="C4" s="47"/>
    </row>
    <row r="5" spans="1:14" s="29" customFormat="1" ht="18.75">
      <c r="A5" s="48" t="s">
        <v>87</v>
      </c>
      <c r="B5" s="47"/>
      <c r="C5" s="47"/>
    </row>
    <row r="6" spans="1:14" s="39" customFormat="1" ht="18.75">
      <c r="A6" s="153" t="s">
        <v>2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</row>
    <row r="7" spans="1:14" s="39" customFormat="1" ht="18.75">
      <c r="A7" s="168" t="s">
        <v>54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70"/>
    </row>
    <row r="8" spans="1:14" s="39" customFormat="1" ht="18.75">
      <c r="A8" s="97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44</v>
      </c>
    </row>
    <row r="9" spans="1:14" s="29" customFormat="1" ht="15.75">
      <c r="A9" s="98" t="s">
        <v>32</v>
      </c>
      <c r="B9" s="93">
        <v>1228.3</v>
      </c>
      <c r="C9" s="93">
        <v>1246.8</v>
      </c>
      <c r="D9" s="93">
        <v>1209.5</v>
      </c>
      <c r="E9" s="93">
        <v>1358.5</v>
      </c>
      <c r="F9" s="93">
        <v>1318.3</v>
      </c>
      <c r="G9" s="93">
        <v>1338.1</v>
      </c>
      <c r="H9" s="93">
        <v>1399</v>
      </c>
      <c r="I9" s="93">
        <v>1377.7</v>
      </c>
      <c r="J9" s="94">
        <v>1425.6</v>
      </c>
      <c r="K9" s="94">
        <v>1466.4</v>
      </c>
      <c r="L9" s="99">
        <v>1392.4</v>
      </c>
      <c r="M9" s="99">
        <v>1533.1</v>
      </c>
      <c r="N9" s="99">
        <f>SUM(B9:M9)</f>
        <v>16293.7</v>
      </c>
    </row>
    <row r="10" spans="1:14" s="29" customFormat="1" ht="15.75">
      <c r="A10" s="98" t="s">
        <v>33</v>
      </c>
      <c r="B10" s="93">
        <v>923.3</v>
      </c>
      <c r="C10" s="93">
        <v>871</v>
      </c>
      <c r="D10" s="93">
        <v>921.9</v>
      </c>
      <c r="E10" s="93">
        <v>952.4</v>
      </c>
      <c r="F10" s="93">
        <v>1003.2</v>
      </c>
      <c r="G10" s="93">
        <v>925.4</v>
      </c>
      <c r="H10" s="93">
        <v>891.9</v>
      </c>
      <c r="I10" s="93">
        <v>957.5</v>
      </c>
      <c r="J10" s="94">
        <v>933</v>
      </c>
      <c r="K10" s="94">
        <v>990.2</v>
      </c>
      <c r="L10" s="99">
        <v>957.4</v>
      </c>
      <c r="M10" s="99">
        <v>978.2</v>
      </c>
      <c r="N10" s="99">
        <f>SUM(B10:M10)</f>
        <v>11305.4</v>
      </c>
    </row>
    <row r="11" spans="1:14" s="29" customFormat="1" ht="15.75">
      <c r="A11" s="100" t="s">
        <v>34</v>
      </c>
      <c r="B11" s="101">
        <v>1270</v>
      </c>
      <c r="C11" s="101">
        <v>1695.7</v>
      </c>
      <c r="D11" s="101">
        <v>1414.9</v>
      </c>
      <c r="E11" s="101">
        <v>1405.9</v>
      </c>
      <c r="F11" s="101">
        <v>1483.2</v>
      </c>
      <c r="G11" s="101">
        <v>1232.0999999999999</v>
      </c>
      <c r="H11" s="101">
        <v>1461.7</v>
      </c>
      <c r="I11" s="101">
        <v>1459.9</v>
      </c>
      <c r="J11" s="102">
        <v>1453.7</v>
      </c>
      <c r="K11" s="102">
        <v>1383.7</v>
      </c>
      <c r="L11" s="103">
        <v>1378.9</v>
      </c>
      <c r="M11" s="99">
        <v>1488.6</v>
      </c>
      <c r="N11" s="99">
        <f>SUM(B11:M11)</f>
        <v>17128.3</v>
      </c>
    </row>
    <row r="12" spans="1:14" s="29" customFormat="1" ht="15.75">
      <c r="A12" s="98" t="s">
        <v>35</v>
      </c>
      <c r="B12" s="93">
        <v>451.4</v>
      </c>
      <c r="C12" s="93">
        <v>460.5</v>
      </c>
      <c r="D12" s="93">
        <v>439.1</v>
      </c>
      <c r="E12" s="93">
        <v>439.5</v>
      </c>
      <c r="F12" s="93">
        <v>439.8</v>
      </c>
      <c r="G12" s="93">
        <v>441.9</v>
      </c>
      <c r="H12" s="93">
        <v>464.5</v>
      </c>
      <c r="I12" s="93">
        <v>470.3</v>
      </c>
      <c r="J12" s="94">
        <v>473.4</v>
      </c>
      <c r="K12" s="94">
        <v>483.2</v>
      </c>
      <c r="L12" s="99">
        <v>446.8</v>
      </c>
      <c r="M12" s="99">
        <v>494.2</v>
      </c>
      <c r="N12" s="99">
        <f>SUM(B12:M12)</f>
        <v>5504.6</v>
      </c>
    </row>
    <row r="13" spans="1:14" s="29" customFormat="1" ht="15.75">
      <c r="A13" s="98" t="s">
        <v>36</v>
      </c>
      <c r="B13" s="93">
        <v>593.29999999999995</v>
      </c>
      <c r="C13" s="93">
        <v>610.4</v>
      </c>
      <c r="D13" s="93">
        <v>593.9</v>
      </c>
      <c r="E13" s="93">
        <v>603.1</v>
      </c>
      <c r="F13" s="93">
        <v>600.6</v>
      </c>
      <c r="G13" s="93">
        <v>579.6</v>
      </c>
      <c r="H13" s="93">
        <v>608.70000000000005</v>
      </c>
      <c r="I13" s="93">
        <v>597.1</v>
      </c>
      <c r="J13" s="94">
        <v>591.9</v>
      </c>
      <c r="K13" s="94">
        <v>604.20000000000005</v>
      </c>
      <c r="L13" s="99">
        <v>588.79999999999995</v>
      </c>
      <c r="M13" s="99">
        <v>593.20000000000005</v>
      </c>
      <c r="N13" s="99">
        <f>SUM(B13:M13)</f>
        <v>7164.7999999999993</v>
      </c>
    </row>
    <row r="14" spans="1:14" s="29" customFormat="1" ht="15.75">
      <c r="A14" s="100" t="s">
        <v>37</v>
      </c>
      <c r="B14" s="101">
        <v>6154.6</v>
      </c>
      <c r="C14" s="101">
        <v>6393.9</v>
      </c>
      <c r="D14" s="101">
        <v>5943</v>
      </c>
      <c r="E14" s="101">
        <v>5399.9</v>
      </c>
      <c r="F14" s="101">
        <v>5047.8</v>
      </c>
      <c r="G14" s="101">
        <v>4908.3999999999996</v>
      </c>
      <c r="H14" s="101">
        <v>5615.1</v>
      </c>
      <c r="I14" s="101">
        <v>5826.2</v>
      </c>
      <c r="J14" s="102">
        <v>5972.5</v>
      </c>
      <c r="K14" s="102">
        <v>5639.2</v>
      </c>
      <c r="L14" s="103">
        <v>5380.2</v>
      </c>
      <c r="M14" s="99">
        <v>6083.1</v>
      </c>
      <c r="N14" s="99">
        <v>68363.899999999994</v>
      </c>
    </row>
    <row r="15" spans="1:14" s="29" customFormat="1" ht="15.75">
      <c r="A15" s="98" t="s">
        <v>38</v>
      </c>
      <c r="B15" s="93">
        <v>26.8</v>
      </c>
      <c r="C15" s="93">
        <v>34.799999999999997</v>
      </c>
      <c r="D15" s="93">
        <v>40.6</v>
      </c>
      <c r="E15" s="93">
        <v>30.2</v>
      </c>
      <c r="F15" s="93">
        <v>38.6</v>
      </c>
      <c r="G15" s="93">
        <v>28.3</v>
      </c>
      <c r="H15" s="93">
        <v>31.2</v>
      </c>
      <c r="I15" s="93">
        <v>27.1</v>
      </c>
      <c r="J15" s="93">
        <v>30.4</v>
      </c>
      <c r="K15" s="93">
        <v>34</v>
      </c>
      <c r="L15" s="99">
        <v>20.3</v>
      </c>
      <c r="M15" s="99">
        <v>44</v>
      </c>
      <c r="N15" s="99">
        <f t="shared" ref="N15:N20" si="0">SUM(B15:M15)</f>
        <v>386.29999999999995</v>
      </c>
    </row>
    <row r="16" spans="1:14" s="29" customFormat="1" ht="15.75">
      <c r="A16" s="98" t="s">
        <v>39</v>
      </c>
      <c r="B16" s="93">
        <v>220.1</v>
      </c>
      <c r="C16" s="93">
        <v>315</v>
      </c>
      <c r="D16" s="93">
        <v>254.3</v>
      </c>
      <c r="E16" s="93">
        <v>293.2</v>
      </c>
      <c r="F16" s="93">
        <v>263.60000000000002</v>
      </c>
      <c r="G16" s="93">
        <v>194.7</v>
      </c>
      <c r="H16" s="93">
        <v>274.7</v>
      </c>
      <c r="I16" s="93">
        <v>206.3</v>
      </c>
      <c r="J16" s="93">
        <v>325.10000000000002</v>
      </c>
      <c r="K16" s="93">
        <v>367.4</v>
      </c>
      <c r="L16" s="99">
        <v>284.2</v>
      </c>
      <c r="M16" s="99">
        <v>306.8</v>
      </c>
      <c r="N16" s="99">
        <f t="shared" si="0"/>
        <v>3305.4000000000005</v>
      </c>
    </row>
    <row r="17" spans="1:14" s="29" customFormat="1" ht="15.75">
      <c r="A17" s="98" t="s">
        <v>40</v>
      </c>
      <c r="B17" s="93">
        <v>532.5</v>
      </c>
      <c r="C17" s="93">
        <v>529.79999999999995</v>
      </c>
      <c r="D17" s="93">
        <v>482.5</v>
      </c>
      <c r="E17" s="93">
        <v>606.20000000000005</v>
      </c>
      <c r="F17" s="93">
        <v>580.79999999999995</v>
      </c>
      <c r="G17" s="93">
        <v>459.4</v>
      </c>
      <c r="H17" s="93">
        <v>560.20000000000005</v>
      </c>
      <c r="I17" s="93">
        <v>479.4</v>
      </c>
      <c r="J17" s="93">
        <v>522.1</v>
      </c>
      <c r="K17" s="93">
        <v>490.6</v>
      </c>
      <c r="L17" s="99">
        <v>417.1</v>
      </c>
      <c r="M17" s="99">
        <v>575.20000000000005</v>
      </c>
      <c r="N17" s="99">
        <f t="shared" si="0"/>
        <v>6235.8000000000011</v>
      </c>
    </row>
    <row r="18" spans="1:14" s="29" customFormat="1" ht="15.75">
      <c r="A18" s="98" t="s">
        <v>41</v>
      </c>
      <c r="B18" s="93">
        <v>557</v>
      </c>
      <c r="C18" s="93">
        <v>594.4</v>
      </c>
      <c r="D18" s="93">
        <v>363.9</v>
      </c>
      <c r="E18" s="93">
        <v>187</v>
      </c>
      <c r="F18" s="93">
        <v>141.30000000000001</v>
      </c>
      <c r="G18" s="93">
        <v>218.7</v>
      </c>
      <c r="H18" s="93">
        <v>344.1</v>
      </c>
      <c r="I18" s="93">
        <v>409.5</v>
      </c>
      <c r="J18" s="93">
        <v>530.4</v>
      </c>
      <c r="K18" s="93">
        <v>457.8</v>
      </c>
      <c r="L18" s="99">
        <v>542</v>
      </c>
      <c r="M18" s="99">
        <v>660.7</v>
      </c>
      <c r="N18" s="99">
        <f t="shared" si="0"/>
        <v>5006.8</v>
      </c>
    </row>
    <row r="19" spans="1:14" s="29" customFormat="1" ht="15.75">
      <c r="A19" s="100" t="s">
        <v>42</v>
      </c>
      <c r="B19" s="101">
        <v>759.7</v>
      </c>
      <c r="C19" s="101">
        <v>1020.8</v>
      </c>
      <c r="D19" s="101">
        <v>818.4</v>
      </c>
      <c r="E19" s="101">
        <v>1070.7</v>
      </c>
      <c r="F19" s="101">
        <v>993.2</v>
      </c>
      <c r="G19" s="101">
        <v>1054</v>
      </c>
      <c r="H19" s="101">
        <v>1105</v>
      </c>
      <c r="I19" s="101">
        <v>875.6</v>
      </c>
      <c r="J19" s="94">
        <v>889.4</v>
      </c>
      <c r="K19" s="94">
        <v>1075.0999999999999</v>
      </c>
      <c r="L19" s="99">
        <v>1020.9</v>
      </c>
      <c r="M19" s="99">
        <v>1073.0999999999999</v>
      </c>
      <c r="N19" s="99">
        <f t="shared" si="0"/>
        <v>11755.900000000001</v>
      </c>
    </row>
    <row r="20" spans="1:14" s="29" customFormat="1" ht="15.75">
      <c r="A20" s="98" t="s">
        <v>43</v>
      </c>
      <c r="B20" s="93">
        <v>470.5</v>
      </c>
      <c r="C20" s="93">
        <v>465.1</v>
      </c>
      <c r="D20" s="93">
        <v>531.70000000000005</v>
      </c>
      <c r="E20" s="93">
        <v>514.1</v>
      </c>
      <c r="F20" s="93">
        <v>536.79999999999995</v>
      </c>
      <c r="G20" s="93">
        <v>561.5</v>
      </c>
      <c r="H20" s="93">
        <v>465.3</v>
      </c>
      <c r="I20" s="93">
        <v>566.79999999999995</v>
      </c>
      <c r="J20" s="94">
        <v>444.2</v>
      </c>
      <c r="K20" s="94">
        <v>531.1</v>
      </c>
      <c r="L20" s="99">
        <v>409</v>
      </c>
      <c r="M20" s="99">
        <v>460.3</v>
      </c>
      <c r="N20" s="99">
        <f t="shared" si="0"/>
        <v>5956.4000000000005</v>
      </c>
    </row>
    <row r="21" spans="1:14" s="29" customFormat="1" ht="15.75">
      <c r="A21" s="104" t="s">
        <v>68</v>
      </c>
      <c r="B21" s="96">
        <f>SUM(B9:B20)</f>
        <v>13187.500000000002</v>
      </c>
      <c r="C21" s="96">
        <f t="shared" ref="C21:M21" si="1">SUM(C9:C20)</f>
        <v>14238.199999999997</v>
      </c>
      <c r="D21" s="96">
        <f t="shared" si="1"/>
        <v>13013.699999999999</v>
      </c>
      <c r="E21" s="96">
        <f t="shared" si="1"/>
        <v>12860.700000000003</v>
      </c>
      <c r="F21" s="96">
        <f t="shared" si="1"/>
        <v>12447.2</v>
      </c>
      <c r="G21" s="96">
        <f t="shared" si="1"/>
        <v>11942.1</v>
      </c>
      <c r="H21" s="96">
        <f t="shared" si="1"/>
        <v>13221.400000000003</v>
      </c>
      <c r="I21" s="96">
        <f t="shared" si="1"/>
        <v>13253.4</v>
      </c>
      <c r="J21" s="96">
        <f t="shared" si="1"/>
        <v>13591.699999999999</v>
      </c>
      <c r="K21" s="96">
        <f t="shared" si="1"/>
        <v>13522.9</v>
      </c>
      <c r="L21" s="96">
        <f t="shared" si="1"/>
        <v>12838</v>
      </c>
      <c r="M21" s="96">
        <f t="shared" si="1"/>
        <v>14290.500000000002</v>
      </c>
      <c r="N21" s="96">
        <f>SUM(B21:M21)</f>
        <v>158407.30000000002</v>
      </c>
    </row>
    <row r="22" spans="1:14" s="29" customFormat="1" ht="15.75">
      <c r="A22" s="78" t="s">
        <v>69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</row>
    <row r="23" spans="1:14" ht="15.75">
      <c r="A23" s="87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</row>
    <row r="24" spans="1:14" ht="15.75" hidden="1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</row>
    <row r="25" spans="1:14" ht="15.75" hidden="1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</row>
    <row r="26" spans="1:14" ht="15.75" hidden="1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</row>
  </sheetData>
  <mergeCells count="2">
    <mergeCell ref="A7:N7"/>
    <mergeCell ref="A6:N6"/>
  </mergeCells>
  <hyperlinks>
    <hyperlink ref="B9" r:id="rId1" display="ryadav@marketwizards.co.in" xr:uid="{00000000-0004-0000-1000-000000000000}"/>
  </hyperlinks>
  <pageMargins left="0.7" right="0.7" top="0.75" bottom="0.75" header="0.3" footer="0.3"/>
  <pageSetup paperSize="9" scale="78" orientation="landscape" horizontalDpi="300" verticalDpi="300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O23"/>
  <sheetViews>
    <sheetView zoomScaleNormal="100" workbookViewId="0">
      <selection activeCell="A7" sqref="A7:N7"/>
    </sheetView>
  </sheetViews>
  <sheetFormatPr defaultColWidth="0" defaultRowHeight="15" customHeight="1" zeroHeight="1"/>
  <cols>
    <col min="1" max="1" width="27.7109375" style="29" customWidth="1"/>
    <col min="2" max="14" width="10.7109375" style="29" customWidth="1"/>
    <col min="15" max="15" width="9.140625" style="29" customWidth="1"/>
    <col min="16" max="16384" width="0" style="29" hidden="1"/>
  </cols>
  <sheetData>
    <row r="1" spans="1:15" ht="20.25">
      <c r="A1" s="45"/>
      <c r="B1" s="32" t="s">
        <v>0</v>
      </c>
      <c r="N1" s="26"/>
    </row>
    <row r="2" spans="1:15">
      <c r="A2" s="45"/>
      <c r="B2" s="47"/>
    </row>
    <row r="3" spans="1:15">
      <c r="A3" s="45"/>
      <c r="B3" s="47"/>
    </row>
    <row r="4" spans="1:15">
      <c r="A4" s="45"/>
      <c r="B4" s="47"/>
    </row>
    <row r="5" spans="1:15" ht="18.75">
      <c r="A5" s="10" t="s">
        <v>88</v>
      </c>
      <c r="B5" s="47"/>
    </row>
    <row r="6" spans="1:15" ht="18.75">
      <c r="A6" s="153" t="s">
        <v>2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</row>
    <row r="7" spans="1:15" ht="18.75">
      <c r="A7" s="171" t="s">
        <v>81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</row>
    <row r="8" spans="1:15" ht="18.75">
      <c r="A8" s="106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44</v>
      </c>
    </row>
    <row r="9" spans="1:15" ht="15.75">
      <c r="A9" s="92" t="s">
        <v>32</v>
      </c>
      <c r="B9" s="93">
        <v>1349.1</v>
      </c>
      <c r="C9" s="93">
        <v>1422.7</v>
      </c>
      <c r="D9" s="93">
        <v>1349.4</v>
      </c>
      <c r="E9" s="93">
        <v>1422</v>
      </c>
      <c r="F9" s="93">
        <v>1435.9</v>
      </c>
      <c r="G9" s="93">
        <v>1550.3</v>
      </c>
      <c r="H9" s="93">
        <v>1498.9</v>
      </c>
      <c r="I9" s="94">
        <v>1573.5</v>
      </c>
      <c r="J9" s="94">
        <v>1676.9</v>
      </c>
      <c r="K9" s="94">
        <v>1616.8</v>
      </c>
      <c r="L9" s="94">
        <v>1496.7</v>
      </c>
      <c r="M9" s="94">
        <v>1607.7</v>
      </c>
      <c r="N9" s="94">
        <v>18000.099999999999</v>
      </c>
      <c r="O9" s="86"/>
    </row>
    <row r="10" spans="1:15" ht="15.75">
      <c r="A10" s="92" t="s">
        <v>33</v>
      </c>
      <c r="B10" s="93">
        <v>870.5</v>
      </c>
      <c r="C10" s="93">
        <v>1000.5</v>
      </c>
      <c r="D10" s="93">
        <v>946.5</v>
      </c>
      <c r="E10" s="93">
        <v>989.8</v>
      </c>
      <c r="F10" s="93">
        <v>956.5</v>
      </c>
      <c r="G10" s="93">
        <v>831.6</v>
      </c>
      <c r="H10" s="93">
        <v>796.9</v>
      </c>
      <c r="I10" s="94">
        <v>751.9</v>
      </c>
      <c r="J10" s="94">
        <v>894.7</v>
      </c>
      <c r="K10" s="94">
        <v>895.9</v>
      </c>
      <c r="L10" s="94">
        <v>971.7</v>
      </c>
      <c r="M10" s="94">
        <v>1175.5</v>
      </c>
      <c r="N10" s="94">
        <v>11082</v>
      </c>
      <c r="O10" s="86"/>
    </row>
    <row r="11" spans="1:15" ht="15.75">
      <c r="A11" s="92" t="s">
        <v>34</v>
      </c>
      <c r="B11" s="93">
        <v>1502.2</v>
      </c>
      <c r="C11" s="93">
        <v>1683.4</v>
      </c>
      <c r="D11" s="93">
        <v>1610.7</v>
      </c>
      <c r="E11" s="93">
        <v>1480.5</v>
      </c>
      <c r="F11" s="93">
        <v>1598.7</v>
      </c>
      <c r="G11" s="93">
        <v>1498.6</v>
      </c>
      <c r="H11" s="93">
        <v>1616.2</v>
      </c>
      <c r="I11" s="94">
        <v>1513.1</v>
      </c>
      <c r="J11" s="94">
        <v>1629.3</v>
      </c>
      <c r="K11" s="94">
        <v>1628.8</v>
      </c>
      <c r="L11" s="94">
        <v>1629.9</v>
      </c>
      <c r="M11" s="94">
        <v>1684</v>
      </c>
      <c r="N11" s="94">
        <v>19075.3</v>
      </c>
      <c r="O11" s="86"/>
    </row>
    <row r="12" spans="1:15" ht="15.75">
      <c r="A12" s="92" t="s">
        <v>35</v>
      </c>
      <c r="B12" s="93">
        <v>473.5</v>
      </c>
      <c r="C12" s="93">
        <v>481.6</v>
      </c>
      <c r="D12" s="93">
        <v>450.3</v>
      </c>
      <c r="E12" s="93">
        <v>467.7</v>
      </c>
      <c r="F12" s="93">
        <v>479.2</v>
      </c>
      <c r="G12" s="93">
        <v>475.3</v>
      </c>
      <c r="H12" s="93">
        <v>479.3</v>
      </c>
      <c r="I12" s="94">
        <v>462.6</v>
      </c>
      <c r="J12" s="94">
        <v>484.2</v>
      </c>
      <c r="K12" s="94">
        <v>496.8</v>
      </c>
      <c r="L12" s="94">
        <v>455</v>
      </c>
      <c r="M12" s="94">
        <v>517.29999999999995</v>
      </c>
      <c r="N12" s="94">
        <v>5722.9</v>
      </c>
      <c r="O12" s="86"/>
    </row>
    <row r="13" spans="1:15" ht="15.75">
      <c r="A13" s="92" t="s">
        <v>36</v>
      </c>
      <c r="B13" s="93">
        <v>584.20000000000005</v>
      </c>
      <c r="C13" s="93">
        <v>591.20000000000005</v>
      </c>
      <c r="D13" s="93">
        <v>595.29999999999995</v>
      </c>
      <c r="E13" s="93">
        <v>591.29999999999995</v>
      </c>
      <c r="F13" s="93">
        <v>591.9</v>
      </c>
      <c r="G13" s="93">
        <v>591.4</v>
      </c>
      <c r="H13" s="93">
        <v>594.6</v>
      </c>
      <c r="I13" s="94">
        <v>601</v>
      </c>
      <c r="J13" s="94">
        <v>599.5</v>
      </c>
      <c r="K13" s="94">
        <v>568.20000000000005</v>
      </c>
      <c r="L13" s="94">
        <v>588.5</v>
      </c>
      <c r="M13" s="94">
        <v>589.6</v>
      </c>
      <c r="N13" s="94">
        <v>7086.7</v>
      </c>
      <c r="O13" s="86"/>
    </row>
    <row r="14" spans="1:15" ht="15.75">
      <c r="A14" s="92" t="s">
        <v>37</v>
      </c>
      <c r="B14" s="93">
        <v>5932.9</v>
      </c>
      <c r="C14" s="93">
        <v>6476.5</v>
      </c>
      <c r="D14" s="93">
        <v>6138.6</v>
      </c>
      <c r="E14" s="93">
        <v>5741.1</v>
      </c>
      <c r="F14" s="93">
        <v>5120.7</v>
      </c>
      <c r="G14" s="93">
        <v>4899.3</v>
      </c>
      <c r="H14" s="93">
        <v>5455</v>
      </c>
      <c r="I14" s="94">
        <v>6006.6</v>
      </c>
      <c r="J14" s="94">
        <v>6148.1</v>
      </c>
      <c r="K14" s="94">
        <v>5819.9</v>
      </c>
      <c r="L14" s="94">
        <v>5784.2</v>
      </c>
      <c r="M14" s="94">
        <v>5893.3</v>
      </c>
      <c r="N14" s="94">
        <v>69416.2</v>
      </c>
      <c r="O14" s="86"/>
    </row>
    <row r="15" spans="1:15" ht="15.75">
      <c r="A15" s="92" t="s">
        <v>38</v>
      </c>
      <c r="B15" s="93">
        <v>26.9</v>
      </c>
      <c r="C15" s="93">
        <v>29.5</v>
      </c>
      <c r="D15" s="93">
        <v>30</v>
      </c>
      <c r="E15" s="93">
        <v>31.6</v>
      </c>
      <c r="F15" s="93">
        <v>27.7</v>
      </c>
      <c r="G15" s="93">
        <v>33.200000000000003</v>
      </c>
      <c r="H15" s="93">
        <v>22.6</v>
      </c>
      <c r="I15" s="94">
        <v>24.7</v>
      </c>
      <c r="J15" s="94">
        <v>29.3</v>
      </c>
      <c r="K15" s="94">
        <v>37.700000000000003</v>
      </c>
      <c r="L15" s="94">
        <v>34.9</v>
      </c>
      <c r="M15" s="94">
        <v>37.4</v>
      </c>
      <c r="N15" s="94">
        <v>365.3</v>
      </c>
      <c r="O15" s="86"/>
    </row>
    <row r="16" spans="1:15" ht="15.75">
      <c r="A16" s="92" t="s">
        <v>39</v>
      </c>
      <c r="B16" s="93">
        <v>343.1</v>
      </c>
      <c r="C16" s="93">
        <v>438.7</v>
      </c>
      <c r="D16" s="93">
        <v>203.2</v>
      </c>
      <c r="E16" s="93">
        <v>236.9</v>
      </c>
      <c r="F16" s="93">
        <v>323.2</v>
      </c>
      <c r="G16" s="93">
        <v>227.5</v>
      </c>
      <c r="H16" s="93">
        <v>238.6</v>
      </c>
      <c r="I16" s="94">
        <v>225.2</v>
      </c>
      <c r="J16" s="94">
        <v>226.2</v>
      </c>
      <c r="K16" s="94">
        <v>196.6</v>
      </c>
      <c r="L16" s="94">
        <v>289.8</v>
      </c>
      <c r="M16" s="94">
        <v>361.1</v>
      </c>
      <c r="N16" s="94">
        <v>3310</v>
      </c>
      <c r="O16" s="86"/>
    </row>
    <row r="17" spans="1:15" ht="15.75">
      <c r="A17" s="92" t="s">
        <v>40</v>
      </c>
      <c r="B17" s="93">
        <v>443.2</v>
      </c>
      <c r="C17" s="93">
        <v>496.2</v>
      </c>
      <c r="D17" s="93">
        <v>514.4</v>
      </c>
      <c r="E17" s="93">
        <v>439.9</v>
      </c>
      <c r="F17" s="93">
        <v>561.6</v>
      </c>
      <c r="G17" s="93">
        <v>549.4</v>
      </c>
      <c r="H17" s="93">
        <v>427.1</v>
      </c>
      <c r="I17" s="94">
        <v>491.6</v>
      </c>
      <c r="J17" s="94">
        <v>473.1</v>
      </c>
      <c r="K17" s="94">
        <v>521.6</v>
      </c>
      <c r="L17" s="94">
        <v>543.20000000000005</v>
      </c>
      <c r="M17" s="94">
        <v>499.7</v>
      </c>
      <c r="N17" s="94">
        <v>5960.9</v>
      </c>
      <c r="O17" s="86"/>
    </row>
    <row r="18" spans="1:15" ht="15.75">
      <c r="A18" s="92" t="s">
        <v>41</v>
      </c>
      <c r="B18" s="93">
        <v>578.4</v>
      </c>
      <c r="C18" s="93">
        <v>572.1</v>
      </c>
      <c r="D18" s="93">
        <v>493.2</v>
      </c>
      <c r="E18" s="93">
        <v>240.1</v>
      </c>
      <c r="F18" s="93">
        <v>166.2</v>
      </c>
      <c r="G18" s="93">
        <v>218.6</v>
      </c>
      <c r="H18" s="93">
        <v>292.2</v>
      </c>
      <c r="I18" s="94">
        <v>424.9</v>
      </c>
      <c r="J18" s="94">
        <v>481.9</v>
      </c>
      <c r="K18" s="94">
        <v>425.6</v>
      </c>
      <c r="L18" s="94">
        <v>550.79999999999995</v>
      </c>
      <c r="M18" s="94">
        <v>628.79999999999995</v>
      </c>
      <c r="N18" s="94">
        <v>5072.8</v>
      </c>
      <c r="O18" s="86"/>
    </row>
    <row r="19" spans="1:15" ht="15.75">
      <c r="A19" s="92" t="s">
        <v>42</v>
      </c>
      <c r="B19" s="93">
        <v>946.4</v>
      </c>
      <c r="C19" s="93">
        <v>1112.4000000000001</v>
      </c>
      <c r="D19" s="93">
        <v>1121.5999999999999</v>
      </c>
      <c r="E19" s="93">
        <v>1149.4000000000001</v>
      </c>
      <c r="F19" s="93">
        <v>1176.5</v>
      </c>
      <c r="G19" s="93">
        <v>1376.3</v>
      </c>
      <c r="H19" s="94">
        <v>1080.5</v>
      </c>
      <c r="I19" s="94">
        <v>1160.8</v>
      </c>
      <c r="J19" s="94">
        <v>1548.9</v>
      </c>
      <c r="K19" s="94">
        <v>1322.5</v>
      </c>
      <c r="L19" s="94">
        <v>1382.9</v>
      </c>
      <c r="M19" s="94">
        <v>1179.5999999999999</v>
      </c>
      <c r="N19" s="94">
        <v>14557.6</v>
      </c>
      <c r="O19" s="86"/>
    </row>
    <row r="20" spans="1:15" ht="15.75">
      <c r="A20" s="92" t="s">
        <v>43</v>
      </c>
      <c r="B20" s="93">
        <v>435.7</v>
      </c>
      <c r="C20" s="93">
        <v>435</v>
      </c>
      <c r="D20" s="93">
        <v>527.20000000000005</v>
      </c>
      <c r="E20" s="93">
        <v>501.7</v>
      </c>
      <c r="F20" s="93">
        <v>466.3</v>
      </c>
      <c r="G20" s="93">
        <v>519</v>
      </c>
      <c r="H20" s="94">
        <v>453.7</v>
      </c>
      <c r="I20" s="94">
        <v>666.3</v>
      </c>
      <c r="J20" s="94">
        <v>435.4</v>
      </c>
      <c r="K20" s="94">
        <v>408.2</v>
      </c>
      <c r="L20" s="94">
        <v>518.20000000000005</v>
      </c>
      <c r="M20" s="94">
        <v>503.5</v>
      </c>
      <c r="N20" s="94">
        <v>5870.1</v>
      </c>
      <c r="O20" s="86"/>
    </row>
    <row r="21" spans="1:15" ht="15.75">
      <c r="A21" s="95" t="s">
        <v>68</v>
      </c>
      <c r="B21" s="96">
        <f>SUM(B9:B20)</f>
        <v>13486.1</v>
      </c>
      <c r="C21" s="96">
        <f t="shared" ref="C21:N21" si="0">SUM(C9:C20)</f>
        <v>14739.800000000003</v>
      </c>
      <c r="D21" s="96">
        <f t="shared" si="0"/>
        <v>13980.400000000003</v>
      </c>
      <c r="E21" s="96">
        <f t="shared" si="0"/>
        <v>13292.000000000002</v>
      </c>
      <c r="F21" s="96">
        <f t="shared" si="0"/>
        <v>12904.400000000001</v>
      </c>
      <c r="G21" s="96">
        <f t="shared" si="0"/>
        <v>12770.5</v>
      </c>
      <c r="H21" s="96">
        <f t="shared" si="0"/>
        <v>12955.600000000004</v>
      </c>
      <c r="I21" s="96">
        <f t="shared" si="0"/>
        <v>13902.2</v>
      </c>
      <c r="J21" s="96">
        <f t="shared" si="0"/>
        <v>14627.5</v>
      </c>
      <c r="K21" s="96">
        <f t="shared" si="0"/>
        <v>13938.600000000002</v>
      </c>
      <c r="L21" s="96">
        <f t="shared" si="0"/>
        <v>14245.8</v>
      </c>
      <c r="M21" s="96">
        <f t="shared" si="0"/>
        <v>14677.500000000002</v>
      </c>
      <c r="N21" s="96">
        <f t="shared" si="0"/>
        <v>165519.9</v>
      </c>
      <c r="O21" s="86"/>
    </row>
    <row r="22" spans="1:15" ht="15.75">
      <c r="A22" s="78" t="s">
        <v>69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</row>
    <row r="23" spans="1:15" ht="1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</row>
  </sheetData>
  <mergeCells count="2">
    <mergeCell ref="A7:N7"/>
    <mergeCell ref="A6:N6"/>
  </mergeCells>
  <pageMargins left="0.7" right="0.7" top="0.75" bottom="0.75" header="0.3" footer="0.3"/>
  <pageSetup paperSize="9" scale="78" orientation="landscape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O27"/>
  <sheetViews>
    <sheetView zoomScaleNormal="100" workbookViewId="0">
      <selection activeCell="A7" sqref="A7:N7"/>
    </sheetView>
  </sheetViews>
  <sheetFormatPr defaultColWidth="0" defaultRowHeight="15" zeroHeight="1"/>
  <cols>
    <col min="1" max="1" width="27.7109375" style="6" customWidth="1"/>
    <col min="2" max="14" width="10.7109375" style="6" customWidth="1"/>
    <col min="15" max="15" width="9.140625" style="6" customWidth="1"/>
    <col min="16" max="16384" width="0" style="6" hidden="1"/>
  </cols>
  <sheetData>
    <row r="1" spans="1:15" ht="20.25">
      <c r="A1" s="45"/>
      <c r="B1" s="32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5">
      <c r="A2" s="45"/>
      <c r="B2" s="47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5">
      <c r="A3" s="45"/>
      <c r="B3" s="47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5">
      <c r="A4" s="45"/>
      <c r="B4" s="47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5" ht="18.75">
      <c r="A5" s="48" t="s">
        <v>89</v>
      </c>
      <c r="B5" s="47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5" ht="18.75">
      <c r="A6" s="153" t="s">
        <v>2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</row>
    <row r="7" spans="1:15" ht="18.75">
      <c r="A7" s="171" t="s">
        <v>81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</row>
    <row r="8" spans="1:15" ht="18.75">
      <c r="A8" s="82" t="s">
        <v>55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  <c r="H8" s="5" t="s">
        <v>62</v>
      </c>
      <c r="I8" s="5" t="s">
        <v>63</v>
      </c>
      <c r="J8" s="5" t="s">
        <v>64</v>
      </c>
      <c r="K8" s="5" t="s">
        <v>65</v>
      </c>
      <c r="L8" s="5" t="s">
        <v>66</v>
      </c>
      <c r="M8" s="5" t="s">
        <v>67</v>
      </c>
      <c r="N8" s="5" t="s">
        <v>44</v>
      </c>
    </row>
    <row r="9" spans="1:15" ht="15.75">
      <c r="A9" s="92" t="s">
        <v>32</v>
      </c>
      <c r="B9" s="107">
        <v>1479.7</v>
      </c>
      <c r="C9" s="107">
        <v>1496.6</v>
      </c>
      <c r="D9" s="107">
        <v>1490.4</v>
      </c>
      <c r="E9" s="107">
        <v>1582.6</v>
      </c>
      <c r="F9" s="107">
        <v>1549.8</v>
      </c>
      <c r="G9" s="107">
        <v>1619.7</v>
      </c>
      <c r="H9" s="107">
        <v>1688.1</v>
      </c>
      <c r="I9" s="107">
        <v>1616</v>
      </c>
      <c r="J9" s="107">
        <v>1795.9</v>
      </c>
      <c r="K9" s="107">
        <v>1705</v>
      </c>
      <c r="L9" s="101">
        <v>1747.3</v>
      </c>
      <c r="M9" s="101">
        <v>1852.2</v>
      </c>
      <c r="N9" s="103">
        <f>SUM(B9:M9)</f>
        <v>19623.300000000003</v>
      </c>
      <c r="O9" s="87"/>
    </row>
    <row r="10" spans="1:15" ht="15.75">
      <c r="A10" s="92" t="s">
        <v>33</v>
      </c>
      <c r="B10" s="93">
        <v>942.4</v>
      </c>
      <c r="C10" s="93">
        <v>1239.7</v>
      </c>
      <c r="D10" s="93">
        <v>1026.2</v>
      </c>
      <c r="E10" s="93">
        <v>1174.0999999999999</v>
      </c>
      <c r="F10" s="93">
        <v>1194.3</v>
      </c>
      <c r="G10" s="93">
        <v>1048.0999999999999</v>
      </c>
      <c r="H10" s="93">
        <v>1087.2</v>
      </c>
      <c r="I10" s="93">
        <v>1011.6</v>
      </c>
      <c r="J10" s="93">
        <v>1143</v>
      </c>
      <c r="K10" s="93">
        <v>1164.3</v>
      </c>
      <c r="L10" s="93">
        <v>1072.3</v>
      </c>
      <c r="M10" s="99">
        <v>1167.7</v>
      </c>
      <c r="N10" s="99">
        <f>SUM(B10:M10)</f>
        <v>13270.899999999998</v>
      </c>
      <c r="O10" s="87"/>
    </row>
    <row r="11" spans="1:15" ht="15.75">
      <c r="A11" s="92" t="s">
        <v>34</v>
      </c>
      <c r="B11" s="93">
        <v>1783.6</v>
      </c>
      <c r="C11" s="93">
        <v>1834.1</v>
      </c>
      <c r="D11" s="93">
        <v>1767.2</v>
      </c>
      <c r="E11" s="93">
        <v>1671.7</v>
      </c>
      <c r="F11" s="93">
        <v>1764.4</v>
      </c>
      <c r="G11" s="93">
        <v>1879.3</v>
      </c>
      <c r="H11" s="93">
        <v>1850.5</v>
      </c>
      <c r="I11" s="93">
        <v>1773.3</v>
      </c>
      <c r="J11" s="93">
        <v>1821.6</v>
      </c>
      <c r="K11" s="93">
        <v>1814.7</v>
      </c>
      <c r="L11" s="93">
        <v>1839.6</v>
      </c>
      <c r="M11" s="99">
        <v>2046.5</v>
      </c>
      <c r="N11" s="99">
        <f>SUM(B11:M11)</f>
        <v>21846.499999999996</v>
      </c>
      <c r="O11" s="87"/>
    </row>
    <row r="12" spans="1:15" ht="15.75">
      <c r="A12" s="92" t="s">
        <v>35</v>
      </c>
      <c r="B12" s="93">
        <v>493.9</v>
      </c>
      <c r="C12" s="93">
        <v>500.8</v>
      </c>
      <c r="D12" s="93">
        <v>512.9</v>
      </c>
      <c r="E12" s="93">
        <v>499.7</v>
      </c>
      <c r="F12" s="93">
        <v>502.3</v>
      </c>
      <c r="G12" s="93">
        <v>496.9</v>
      </c>
      <c r="H12" s="93">
        <v>533.9</v>
      </c>
      <c r="I12" s="93">
        <v>538.6</v>
      </c>
      <c r="J12" s="93">
        <v>547.20000000000005</v>
      </c>
      <c r="K12" s="93">
        <v>532</v>
      </c>
      <c r="L12" s="93">
        <v>524.20000000000005</v>
      </c>
      <c r="M12" s="99">
        <v>579.5</v>
      </c>
      <c r="N12" s="99">
        <f>SUM(B12:M12)</f>
        <v>6261.9</v>
      </c>
      <c r="O12" s="87"/>
    </row>
    <row r="13" spans="1:15" ht="15.75">
      <c r="A13" s="92" t="s">
        <v>36</v>
      </c>
      <c r="B13" s="93">
        <v>567.9</v>
      </c>
      <c r="C13" s="93">
        <v>577.1</v>
      </c>
      <c r="D13" s="93">
        <v>566.5</v>
      </c>
      <c r="E13" s="93">
        <v>576.4</v>
      </c>
      <c r="F13" s="93">
        <v>572.70000000000005</v>
      </c>
      <c r="G13" s="93">
        <v>563.29999999999995</v>
      </c>
      <c r="H13" s="93">
        <v>575.70000000000005</v>
      </c>
      <c r="I13" s="93">
        <v>567.4</v>
      </c>
      <c r="J13" s="93">
        <v>573.5</v>
      </c>
      <c r="K13" s="93">
        <v>560.1</v>
      </c>
      <c r="L13" s="93">
        <v>559.79999999999995</v>
      </c>
      <c r="M13" s="99">
        <v>566</v>
      </c>
      <c r="N13" s="99">
        <f t="shared" ref="N13:N20" si="0">SUM(B13:M13)</f>
        <v>6826.4000000000005</v>
      </c>
      <c r="O13" s="87"/>
    </row>
    <row r="14" spans="1:15" ht="15.75">
      <c r="A14" s="92" t="s">
        <v>37</v>
      </c>
      <c r="B14" s="93">
        <v>6484.6</v>
      </c>
      <c r="C14" s="93">
        <v>6435</v>
      </c>
      <c r="D14" s="93">
        <v>6290.7</v>
      </c>
      <c r="E14" s="93">
        <v>5704.8</v>
      </c>
      <c r="F14" s="93">
        <v>5425.8</v>
      </c>
      <c r="G14" s="93">
        <v>5885</v>
      </c>
      <c r="H14" s="93">
        <v>6347.3</v>
      </c>
      <c r="I14" s="93">
        <v>6109.5</v>
      </c>
      <c r="J14" s="93">
        <v>6484.5</v>
      </c>
      <c r="K14" s="93">
        <v>6285</v>
      </c>
      <c r="L14" s="93">
        <v>6411.7</v>
      </c>
      <c r="M14" s="99">
        <v>6783.1</v>
      </c>
      <c r="N14" s="99">
        <f t="shared" si="0"/>
        <v>74647</v>
      </c>
      <c r="O14" s="87"/>
    </row>
    <row r="15" spans="1:15" ht="15.75">
      <c r="A15" s="92" t="s">
        <v>38</v>
      </c>
      <c r="B15" s="93">
        <v>25.7</v>
      </c>
      <c r="C15" s="93">
        <v>24.5</v>
      </c>
      <c r="D15" s="93">
        <v>40.9</v>
      </c>
      <c r="E15" s="93">
        <v>34.6</v>
      </c>
      <c r="F15" s="93">
        <v>30.9</v>
      </c>
      <c r="G15" s="93">
        <v>36.9</v>
      </c>
      <c r="H15" s="93">
        <v>36.1</v>
      </c>
      <c r="I15" s="93">
        <v>27.4</v>
      </c>
      <c r="J15" s="93">
        <v>36.1</v>
      </c>
      <c r="K15" s="93">
        <v>32.4</v>
      </c>
      <c r="L15" s="93">
        <v>32.299999999999997</v>
      </c>
      <c r="M15" s="99">
        <v>49.4</v>
      </c>
      <c r="N15" s="99">
        <f t="shared" si="0"/>
        <v>407.2</v>
      </c>
      <c r="O15" s="87"/>
    </row>
    <row r="16" spans="1:15" ht="15.75">
      <c r="A16" s="92" t="s">
        <v>39</v>
      </c>
      <c r="B16" s="93">
        <v>295.3</v>
      </c>
      <c r="C16" s="93">
        <v>267.7</v>
      </c>
      <c r="D16" s="93">
        <v>299.8</v>
      </c>
      <c r="E16" s="93">
        <v>270.10000000000002</v>
      </c>
      <c r="F16" s="93">
        <v>259.89999999999998</v>
      </c>
      <c r="G16" s="93">
        <v>288.2</v>
      </c>
      <c r="H16" s="93">
        <v>241.1</v>
      </c>
      <c r="I16" s="93">
        <v>302.39999999999998</v>
      </c>
      <c r="J16" s="93">
        <v>294</v>
      </c>
      <c r="K16" s="93">
        <v>312</v>
      </c>
      <c r="L16" s="93">
        <v>337.3</v>
      </c>
      <c r="M16" s="99">
        <v>403.4</v>
      </c>
      <c r="N16" s="99">
        <f t="shared" si="0"/>
        <v>3571.2000000000003</v>
      </c>
      <c r="O16" s="87"/>
    </row>
    <row r="17" spans="1:15" ht="15.75">
      <c r="A17" s="92" t="s">
        <v>40</v>
      </c>
      <c r="B17" s="93">
        <v>485.7</v>
      </c>
      <c r="C17" s="93">
        <v>448.7</v>
      </c>
      <c r="D17" s="93">
        <v>509.4</v>
      </c>
      <c r="E17" s="93">
        <v>536.6</v>
      </c>
      <c r="F17" s="93">
        <v>531.29999999999995</v>
      </c>
      <c r="G17" s="93">
        <v>594.5</v>
      </c>
      <c r="H17" s="93">
        <v>526</v>
      </c>
      <c r="I17" s="93">
        <v>508.3</v>
      </c>
      <c r="J17" s="93">
        <v>521.6</v>
      </c>
      <c r="K17" s="93">
        <v>627.6</v>
      </c>
      <c r="L17" s="93">
        <v>602.6</v>
      </c>
      <c r="M17" s="99">
        <v>739.8</v>
      </c>
      <c r="N17" s="99">
        <f t="shared" si="0"/>
        <v>6632.1000000000013</v>
      </c>
      <c r="O17" s="87"/>
    </row>
    <row r="18" spans="1:15" ht="15.75">
      <c r="A18" s="92" t="s">
        <v>41</v>
      </c>
      <c r="B18" s="93">
        <v>565.29999999999995</v>
      </c>
      <c r="C18" s="93">
        <v>591.5</v>
      </c>
      <c r="D18" s="93">
        <v>461</v>
      </c>
      <c r="E18" s="93">
        <v>285.60000000000002</v>
      </c>
      <c r="F18" s="93">
        <v>239.1</v>
      </c>
      <c r="G18" s="93">
        <v>301.39999999999998</v>
      </c>
      <c r="H18" s="93">
        <v>519.6</v>
      </c>
      <c r="I18" s="93">
        <v>432.9</v>
      </c>
      <c r="J18" s="93">
        <v>568.70000000000005</v>
      </c>
      <c r="K18" s="93">
        <v>550</v>
      </c>
      <c r="L18" s="93">
        <v>635.1</v>
      </c>
      <c r="M18" s="99">
        <v>787.7</v>
      </c>
      <c r="N18" s="99">
        <f t="shared" si="0"/>
        <v>5937.9000000000005</v>
      </c>
      <c r="O18" s="87"/>
    </row>
    <row r="19" spans="1:15" ht="15.75">
      <c r="A19" s="108" t="s">
        <v>42</v>
      </c>
      <c r="B19" s="101">
        <v>1125.7</v>
      </c>
      <c r="C19" s="93">
        <v>1572.4</v>
      </c>
      <c r="D19" s="93">
        <v>1263.3</v>
      </c>
      <c r="E19" s="93">
        <v>1553.5</v>
      </c>
      <c r="F19" s="93">
        <v>1533.8</v>
      </c>
      <c r="G19" s="93">
        <v>1634.4</v>
      </c>
      <c r="H19" s="93">
        <v>1522.8</v>
      </c>
      <c r="I19" s="93">
        <v>1407.3</v>
      </c>
      <c r="J19" s="93">
        <v>1508</v>
      </c>
      <c r="K19" s="93">
        <v>2158.6999999999998</v>
      </c>
      <c r="L19" s="93">
        <v>2049.8000000000002</v>
      </c>
      <c r="M19" s="99">
        <v>1967.7</v>
      </c>
      <c r="N19" s="99">
        <f t="shared" si="0"/>
        <v>19297.399999999998</v>
      </c>
      <c r="O19" s="87"/>
    </row>
    <row r="20" spans="1:15" ht="15.75">
      <c r="A20" s="92" t="s">
        <v>43</v>
      </c>
      <c r="B20" s="93">
        <v>484.7</v>
      </c>
      <c r="C20" s="93">
        <v>504.4</v>
      </c>
      <c r="D20" s="93">
        <v>546.1</v>
      </c>
      <c r="E20" s="93">
        <v>479.5</v>
      </c>
      <c r="F20" s="93">
        <v>590.6</v>
      </c>
      <c r="G20" s="93">
        <v>559.70000000000005</v>
      </c>
      <c r="H20" s="93">
        <v>535.79999999999995</v>
      </c>
      <c r="I20" s="93">
        <v>549.79999999999995</v>
      </c>
      <c r="J20" s="93">
        <v>551.20000000000005</v>
      </c>
      <c r="K20" s="93">
        <v>495.8</v>
      </c>
      <c r="L20" s="93">
        <v>526.6</v>
      </c>
      <c r="M20" s="99">
        <v>528.1</v>
      </c>
      <c r="N20" s="99">
        <f t="shared" si="0"/>
        <v>6352.3000000000011</v>
      </c>
      <c r="O20" s="87"/>
    </row>
    <row r="21" spans="1:15" ht="15.75">
      <c r="A21" s="95" t="s">
        <v>68</v>
      </c>
      <c r="B21" s="96">
        <f>SUM(B9:B20)</f>
        <v>14734.5</v>
      </c>
      <c r="C21" s="96">
        <f t="shared" ref="C21:N21" si="1">SUM(C9:C20)</f>
        <v>15492.5</v>
      </c>
      <c r="D21" s="96">
        <f t="shared" si="1"/>
        <v>14774.399999999998</v>
      </c>
      <c r="E21" s="96">
        <f t="shared" si="1"/>
        <v>14369.2</v>
      </c>
      <c r="F21" s="96">
        <f t="shared" si="1"/>
        <v>14194.899999999998</v>
      </c>
      <c r="G21" s="96">
        <f t="shared" si="1"/>
        <v>14907.4</v>
      </c>
      <c r="H21" s="96">
        <f t="shared" si="1"/>
        <v>15464.1</v>
      </c>
      <c r="I21" s="96">
        <f t="shared" si="1"/>
        <v>14844.499999999996</v>
      </c>
      <c r="J21" s="96">
        <f t="shared" si="1"/>
        <v>15845.300000000003</v>
      </c>
      <c r="K21" s="96">
        <f t="shared" si="1"/>
        <v>16237.599999999999</v>
      </c>
      <c r="L21" s="96">
        <f t="shared" si="1"/>
        <v>16338.6</v>
      </c>
      <c r="M21" s="96">
        <f t="shared" si="1"/>
        <v>17471.099999999999</v>
      </c>
      <c r="N21" s="96">
        <f t="shared" si="1"/>
        <v>184674.1</v>
      </c>
      <c r="O21" s="87"/>
    </row>
    <row r="22" spans="1:15" ht="15.75">
      <c r="A22" s="86" t="s">
        <v>69</v>
      </c>
      <c r="B22" s="109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</row>
    <row r="23" spans="1:15" ht="15.7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</row>
    <row r="24" spans="1:15" ht="15.75" hidden="1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</row>
    <row r="25" spans="1:15" ht="15.75" hidden="1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1:15" ht="15.75" hidden="1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</row>
    <row r="27" spans="1:15" ht="15.75" hidden="1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</row>
  </sheetData>
  <mergeCells count="2">
    <mergeCell ref="A7:N7"/>
    <mergeCell ref="A6:N6"/>
  </mergeCells>
  <pageMargins left="0.7" right="0.7" top="0.75" bottom="0.75" header="0.3" footer="0.3"/>
  <pageSetup paperSize="9" scale="78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zoomScaleNormal="100" workbookViewId="0">
      <selection activeCell="A7" sqref="A7:N7"/>
    </sheetView>
  </sheetViews>
  <sheetFormatPr defaultColWidth="0" defaultRowHeight="14.25" zeroHeight="1"/>
  <cols>
    <col min="1" max="1" width="26.42578125" style="21" customWidth="1"/>
    <col min="2" max="14" width="15.140625" style="21" customWidth="1"/>
    <col min="15" max="15" width="9.140625" style="21" customWidth="1"/>
    <col min="16" max="16384" width="0" style="21" hidden="1"/>
  </cols>
  <sheetData>
    <row r="1" spans="1:14" ht="20.25">
      <c r="A1" s="19"/>
      <c r="B1" s="7" t="s">
        <v>0</v>
      </c>
      <c r="C1" s="7"/>
      <c r="D1" s="7"/>
      <c r="E1" s="7"/>
      <c r="F1" s="7"/>
      <c r="G1" s="7"/>
      <c r="H1" s="20"/>
    </row>
    <row r="2" spans="1:14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8.75">
      <c r="A5" s="22" t="s">
        <v>53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ht="18.75">
      <c r="A6" s="153" t="s">
        <v>2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</row>
    <row r="7" spans="1:14" ht="18.75">
      <c r="A7" s="152" t="s">
        <v>54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</row>
    <row r="8" spans="1:14" s="25" customFormat="1" ht="18.75">
      <c r="A8" s="2" t="s">
        <v>55</v>
      </c>
      <c r="B8" s="3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s">
        <v>61</v>
      </c>
      <c r="H8" s="4" t="s">
        <v>62</v>
      </c>
      <c r="I8" s="4" t="s">
        <v>63</v>
      </c>
      <c r="J8" s="4" t="s">
        <v>64</v>
      </c>
      <c r="K8" s="4" t="s">
        <v>65</v>
      </c>
      <c r="L8" s="4" t="s">
        <v>66</v>
      </c>
      <c r="M8" s="4" t="s">
        <v>67</v>
      </c>
      <c r="N8" s="4" t="s">
        <v>44</v>
      </c>
    </row>
    <row r="9" spans="1:14" ht="20.25" customHeight="1">
      <c r="A9" s="72" t="s">
        <v>32</v>
      </c>
      <c r="B9" s="73">
        <v>394.46856000000008</v>
      </c>
      <c r="C9" s="73">
        <v>392.53361999999976</v>
      </c>
      <c r="D9" s="73">
        <v>381.08117000000004</v>
      </c>
      <c r="E9" s="73">
        <v>438.12152000000003</v>
      </c>
      <c r="F9" s="73">
        <v>415.30768000000046</v>
      </c>
      <c r="G9" s="73">
        <v>439.5551899999997</v>
      </c>
      <c r="H9" s="73">
        <v>447.1971699999998</v>
      </c>
      <c r="I9" s="73">
        <v>463.63344000000006</v>
      </c>
      <c r="J9" s="73">
        <v>483.12999000000019</v>
      </c>
      <c r="K9" s="73">
        <v>502.03321999999946</v>
      </c>
      <c r="L9" s="73">
        <v>489.49838000000011</v>
      </c>
      <c r="M9" s="73">
        <v>505.52952999999957</v>
      </c>
      <c r="N9" s="74">
        <f>SUM(B9:M9)</f>
        <v>5352.0894699999999</v>
      </c>
    </row>
    <row r="10" spans="1:14" ht="20.25" customHeight="1">
      <c r="A10" s="58" t="s">
        <v>33</v>
      </c>
      <c r="B10" s="73">
        <v>596.08699999999999</v>
      </c>
      <c r="C10" s="73">
        <v>709.01073999999994</v>
      </c>
      <c r="D10" s="73">
        <v>627.70891000000006</v>
      </c>
      <c r="E10" s="73">
        <v>806.93441000000007</v>
      </c>
      <c r="F10" s="73">
        <v>750.95225000000005</v>
      </c>
      <c r="G10" s="73">
        <v>748.89420999999993</v>
      </c>
      <c r="H10" s="73">
        <v>792.57877999999994</v>
      </c>
      <c r="I10" s="73">
        <v>792.88148999999987</v>
      </c>
      <c r="J10" s="73">
        <v>729.02047000000005</v>
      </c>
      <c r="K10" s="73">
        <v>890.89239999999995</v>
      </c>
      <c r="L10" s="73">
        <v>979.92828000000009</v>
      </c>
      <c r="M10" s="73">
        <v>795.8180100000003</v>
      </c>
      <c r="N10" s="74">
        <f t="shared" ref="N10:N20" si="0">SUM(B10:M10)</f>
        <v>9220.7069500000016</v>
      </c>
    </row>
    <row r="11" spans="1:14" ht="20.25" customHeight="1">
      <c r="A11" s="72" t="s">
        <v>34</v>
      </c>
      <c r="B11" s="73">
        <v>447.68483000000208</v>
      </c>
      <c r="C11" s="73">
        <v>489.86105000000299</v>
      </c>
      <c r="D11" s="73">
        <v>461.9867100000036</v>
      </c>
      <c r="E11" s="73">
        <v>451.38282000000112</v>
      </c>
      <c r="F11" s="73">
        <v>449.51906000000224</v>
      </c>
      <c r="G11" s="73">
        <v>451.66894000000258</v>
      </c>
      <c r="H11" s="73">
        <v>460.1635100000031</v>
      </c>
      <c r="I11" s="73">
        <v>439.76289000000207</v>
      </c>
      <c r="J11" s="73">
        <v>465.21846000000227</v>
      </c>
      <c r="K11" s="73">
        <v>448.36505000000147</v>
      </c>
      <c r="L11" s="73">
        <v>452.04078000000248</v>
      </c>
      <c r="M11" s="73">
        <v>489.83650000000296</v>
      </c>
      <c r="N11" s="74">
        <f t="shared" si="0"/>
        <v>5507.4906000000283</v>
      </c>
    </row>
    <row r="12" spans="1:14" ht="20.25" customHeight="1">
      <c r="A12" s="72" t="s">
        <v>35</v>
      </c>
      <c r="B12" s="73">
        <v>178.09227999999987</v>
      </c>
      <c r="C12" s="73">
        <v>177.90224999999995</v>
      </c>
      <c r="D12" s="73">
        <v>165.27390000000011</v>
      </c>
      <c r="E12" s="73">
        <v>168.70791999999992</v>
      </c>
      <c r="F12" s="73">
        <v>169.77698000000001</v>
      </c>
      <c r="G12" s="73">
        <v>171.35714999999996</v>
      </c>
      <c r="H12" s="73">
        <v>178.96996000000007</v>
      </c>
      <c r="I12" s="73">
        <v>182.69306000000006</v>
      </c>
      <c r="J12" s="73">
        <v>180.55543</v>
      </c>
      <c r="K12" s="73">
        <v>170.56819000000002</v>
      </c>
      <c r="L12" s="73">
        <v>173.69294000000002</v>
      </c>
      <c r="M12" s="73">
        <v>194.77233999999999</v>
      </c>
      <c r="N12" s="74">
        <f t="shared" si="0"/>
        <v>2112.3624</v>
      </c>
    </row>
    <row r="13" spans="1:14" ht="20.25" customHeight="1">
      <c r="A13" s="72" t="s">
        <v>36</v>
      </c>
      <c r="B13" s="73">
        <v>1021.8891499999995</v>
      </c>
      <c r="C13" s="73">
        <v>1128.3959599999998</v>
      </c>
      <c r="D13" s="73">
        <v>1000.8984000000015</v>
      </c>
      <c r="E13" s="73">
        <v>934.15442000000041</v>
      </c>
      <c r="F13" s="73">
        <v>969.68047000000035</v>
      </c>
      <c r="G13" s="73">
        <v>980.35282000000143</v>
      </c>
      <c r="H13" s="73">
        <v>1015.42636</v>
      </c>
      <c r="I13" s="73">
        <v>961.75877999999955</v>
      </c>
      <c r="J13" s="73">
        <v>1014.5087200000012</v>
      </c>
      <c r="K13" s="73">
        <v>1036.4725799999983</v>
      </c>
      <c r="L13" s="73">
        <v>1080.8291099999997</v>
      </c>
      <c r="M13" s="73">
        <v>1098.3272199999997</v>
      </c>
      <c r="N13" s="74">
        <f t="shared" si="0"/>
        <v>12242.69399</v>
      </c>
    </row>
    <row r="14" spans="1:14" ht="20.25" customHeight="1">
      <c r="A14" s="72" t="s">
        <v>37</v>
      </c>
      <c r="B14" s="73">
        <v>3193.4338100000023</v>
      </c>
      <c r="C14" s="73">
        <v>3273.8222599999881</v>
      </c>
      <c r="D14" s="73">
        <v>3192.914949999988</v>
      </c>
      <c r="E14" s="73">
        <v>2920.6089700000011</v>
      </c>
      <c r="F14" s="73">
        <v>2625.2539299999917</v>
      </c>
      <c r="G14" s="73">
        <v>2713.029399999999</v>
      </c>
      <c r="H14" s="73">
        <v>3073.4178199999851</v>
      </c>
      <c r="I14" s="73">
        <v>3250.0899700000032</v>
      </c>
      <c r="J14" s="73">
        <v>3245.1091199999923</v>
      </c>
      <c r="K14" s="73">
        <v>3190.7061499999909</v>
      </c>
      <c r="L14" s="73">
        <v>3115.2032299999964</v>
      </c>
      <c r="M14" s="73">
        <v>3423.3314299999902</v>
      </c>
      <c r="N14" s="74">
        <f t="shared" si="0"/>
        <v>37216.921039999928</v>
      </c>
    </row>
    <row r="15" spans="1:14" ht="20.25" customHeight="1">
      <c r="A15" s="72" t="s">
        <v>38</v>
      </c>
      <c r="B15" s="73">
        <v>89.100709999999893</v>
      </c>
      <c r="C15" s="73">
        <v>99.722179999999966</v>
      </c>
      <c r="D15" s="73">
        <v>99.901789999999963</v>
      </c>
      <c r="E15" s="73">
        <v>108.88728999999999</v>
      </c>
      <c r="F15" s="73">
        <v>111.39742000000005</v>
      </c>
      <c r="G15" s="73">
        <v>114.80638999999996</v>
      </c>
      <c r="H15" s="73">
        <v>102.64815000000011</v>
      </c>
      <c r="I15" s="73">
        <v>105.16183000000004</v>
      </c>
      <c r="J15" s="73">
        <v>114.37764999999999</v>
      </c>
      <c r="K15" s="73">
        <v>105.63498000000011</v>
      </c>
      <c r="L15" s="73">
        <v>106.45669999999998</v>
      </c>
      <c r="M15" s="73">
        <v>119.86468999999984</v>
      </c>
      <c r="N15" s="74">
        <f t="shared" si="0"/>
        <v>1277.9597799999999</v>
      </c>
    </row>
    <row r="16" spans="1:14" ht="20.25" customHeight="1">
      <c r="A16" s="72" t="s">
        <v>39</v>
      </c>
      <c r="B16" s="73">
        <v>56.266909999999974</v>
      </c>
      <c r="C16" s="73">
        <v>78.276240000000016</v>
      </c>
      <c r="D16" s="73">
        <v>93.205369999999959</v>
      </c>
      <c r="E16" s="73">
        <v>77.26600000000002</v>
      </c>
      <c r="F16" s="73">
        <v>88.296370000000067</v>
      </c>
      <c r="G16" s="73">
        <v>83.385169999999988</v>
      </c>
      <c r="H16" s="73">
        <v>89.053059999999931</v>
      </c>
      <c r="I16" s="73">
        <v>94.497729999999933</v>
      </c>
      <c r="J16" s="73">
        <v>86.102579999999946</v>
      </c>
      <c r="K16" s="73">
        <v>99.790189999999996</v>
      </c>
      <c r="L16" s="73">
        <v>100.79352999999999</v>
      </c>
      <c r="M16" s="73">
        <v>149.13291000000007</v>
      </c>
      <c r="N16" s="74">
        <f t="shared" si="0"/>
        <v>1096.0660600000001</v>
      </c>
    </row>
    <row r="17" spans="1:14" ht="20.25" customHeight="1">
      <c r="A17" s="72" t="s">
        <v>40</v>
      </c>
      <c r="B17" s="73">
        <v>835.62215000000003</v>
      </c>
      <c r="C17" s="73">
        <v>951.92611000000034</v>
      </c>
      <c r="D17" s="73">
        <v>930.76007000000027</v>
      </c>
      <c r="E17" s="73">
        <v>1090.2394000000006</v>
      </c>
      <c r="F17" s="73">
        <v>1060.6388100000001</v>
      </c>
      <c r="G17" s="73">
        <v>1158.88058</v>
      </c>
      <c r="H17" s="73">
        <v>1014.2230000000003</v>
      </c>
      <c r="I17" s="73">
        <v>1146.4365000000007</v>
      </c>
      <c r="J17" s="73">
        <v>1041.6327100000001</v>
      </c>
      <c r="K17" s="73">
        <v>1069.363789999999</v>
      </c>
      <c r="L17" s="73">
        <v>1023.1832300000003</v>
      </c>
      <c r="M17" s="73">
        <v>1187.6906899999999</v>
      </c>
      <c r="N17" s="74">
        <f t="shared" si="0"/>
        <v>12510.597040000002</v>
      </c>
    </row>
    <row r="18" spans="1:14" ht="20.25" customHeight="1">
      <c r="A18" s="72" t="s">
        <v>41</v>
      </c>
      <c r="B18" s="73">
        <v>229.69221000000007</v>
      </c>
      <c r="C18" s="73">
        <v>245.87229000000005</v>
      </c>
      <c r="D18" s="73">
        <v>208.20434999999978</v>
      </c>
      <c r="E18" s="73">
        <v>155.27000000000012</v>
      </c>
      <c r="F18" s="73">
        <v>97.542009999999976</v>
      </c>
      <c r="G18" s="73">
        <v>97.285990000000027</v>
      </c>
      <c r="H18" s="73">
        <v>162.08401999999998</v>
      </c>
      <c r="I18" s="73">
        <v>212.08283999999992</v>
      </c>
      <c r="J18" s="73">
        <v>228.05045999999993</v>
      </c>
      <c r="K18" s="73">
        <v>220.04932000000002</v>
      </c>
      <c r="L18" s="73">
        <v>227.02157</v>
      </c>
      <c r="M18" s="73">
        <v>328.48158999999998</v>
      </c>
      <c r="N18" s="74">
        <f t="shared" si="0"/>
        <v>2411.6366499999999</v>
      </c>
    </row>
    <row r="19" spans="1:14" ht="20.25" customHeight="1">
      <c r="A19" s="72" t="s">
        <v>42</v>
      </c>
      <c r="B19" s="73">
        <v>15.04467</v>
      </c>
      <c r="C19" s="73">
        <v>25.594149999999999</v>
      </c>
      <c r="D19" s="73">
        <v>30.725670000000004</v>
      </c>
      <c r="E19" s="73">
        <v>18.60464</v>
      </c>
      <c r="F19" s="73">
        <v>38.758310000000002</v>
      </c>
      <c r="G19" s="73">
        <v>23.069829999999996</v>
      </c>
      <c r="H19" s="73">
        <v>53.153259999999996</v>
      </c>
      <c r="I19" s="73">
        <v>39.704359999999994</v>
      </c>
      <c r="J19" s="73">
        <v>42.700850000000003</v>
      </c>
      <c r="K19" s="73">
        <v>19.336359999999996</v>
      </c>
      <c r="L19" s="73">
        <v>26.678369999999997</v>
      </c>
      <c r="M19" s="73">
        <v>26.395979999999998</v>
      </c>
      <c r="N19" s="74">
        <f t="shared" si="0"/>
        <v>359.76644999999996</v>
      </c>
    </row>
    <row r="20" spans="1:14" ht="20.25" customHeight="1">
      <c r="A20" s="72" t="s">
        <v>43</v>
      </c>
      <c r="B20" s="73">
        <v>122.23542000000002</v>
      </c>
      <c r="C20" s="73">
        <v>95.332409999999967</v>
      </c>
      <c r="D20" s="73">
        <v>93.862650000000002</v>
      </c>
      <c r="E20" s="73">
        <v>111.30378999999999</v>
      </c>
      <c r="F20" s="73">
        <v>90.182199999999995</v>
      </c>
      <c r="G20" s="73">
        <v>138.44603000000001</v>
      </c>
      <c r="H20" s="73">
        <v>88.551079999999985</v>
      </c>
      <c r="I20" s="73">
        <v>105.05475999999996</v>
      </c>
      <c r="J20" s="73">
        <v>102.76032999999995</v>
      </c>
      <c r="K20" s="73">
        <v>98.412589999999994</v>
      </c>
      <c r="L20" s="73">
        <v>91.664710000000028</v>
      </c>
      <c r="M20" s="73">
        <v>115.42787</v>
      </c>
      <c r="N20" s="74">
        <f t="shared" si="0"/>
        <v>1253.2338399999999</v>
      </c>
    </row>
    <row r="21" spans="1:14" ht="20.25" customHeight="1">
      <c r="A21" s="76" t="s">
        <v>68</v>
      </c>
      <c r="B21" s="77">
        <f>SUM(B9:B20)</f>
        <v>7179.6177000000043</v>
      </c>
      <c r="C21" s="77">
        <f t="shared" ref="C21:M21" si="1">SUM(C9:C20)</f>
        <v>7668.2492599999905</v>
      </c>
      <c r="D21" s="77">
        <f t="shared" si="1"/>
        <v>7286.5239399999928</v>
      </c>
      <c r="E21" s="77">
        <f t="shared" si="1"/>
        <v>7281.4811800000016</v>
      </c>
      <c r="F21" s="77">
        <f t="shared" si="1"/>
        <v>6867.3054899999961</v>
      </c>
      <c r="G21" s="77">
        <f t="shared" si="1"/>
        <v>7120.7317000000021</v>
      </c>
      <c r="H21" s="77">
        <f t="shared" si="1"/>
        <v>7477.4661699999888</v>
      </c>
      <c r="I21" s="77">
        <f t="shared" si="1"/>
        <v>7793.757650000005</v>
      </c>
      <c r="J21" s="77">
        <f t="shared" si="1"/>
        <v>7733.1667699999962</v>
      </c>
      <c r="K21" s="77">
        <f t="shared" si="1"/>
        <v>7851.6248199999891</v>
      </c>
      <c r="L21" s="77">
        <f t="shared" si="1"/>
        <v>7866.9908299999988</v>
      </c>
      <c r="M21" s="77">
        <f t="shared" si="1"/>
        <v>8434.6087599999901</v>
      </c>
      <c r="N21" s="77">
        <f>SUM(B21:M21)</f>
        <v>90561.524269999936</v>
      </c>
    </row>
    <row r="22" spans="1:14" ht="20.25" customHeight="1">
      <c r="A22" s="78" t="s">
        <v>69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>
      <c r="A23" s="24"/>
    </row>
  </sheetData>
  <mergeCells count="2">
    <mergeCell ref="A7:N7"/>
    <mergeCell ref="A6:N6"/>
  </mergeCells>
  <printOptions horizontalCentered="1"/>
  <pageMargins left="0.11799999999999999" right="0.11799999999999999" top="0.748" bottom="0.748" header="0.314" footer="0.314"/>
  <pageSetup paperSize="9" scale="54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N26"/>
  <sheetViews>
    <sheetView zoomScaleNormal="100" workbookViewId="0">
      <selection activeCell="A7" sqref="A7:N7"/>
    </sheetView>
  </sheetViews>
  <sheetFormatPr defaultColWidth="0" defaultRowHeight="15" zeroHeight="1"/>
  <cols>
    <col min="1" max="1" width="26.140625" style="49" customWidth="1"/>
    <col min="2" max="14" width="10.85546875" style="49" customWidth="1"/>
    <col min="15" max="15" width="9.140625" style="49" customWidth="1"/>
    <col min="16" max="16384" width="0" style="49" hidden="1"/>
  </cols>
  <sheetData>
    <row r="1" spans="1:14" ht="20.25">
      <c r="B1" s="116" t="s">
        <v>0</v>
      </c>
      <c r="D1" s="116"/>
      <c r="E1" s="116"/>
      <c r="F1" s="116"/>
      <c r="G1" s="116"/>
      <c r="H1" s="116"/>
    </row>
    <row r="2" spans="1:14"/>
    <row r="3" spans="1:14"/>
    <row r="4" spans="1:14"/>
    <row r="5" spans="1:14" ht="18.75">
      <c r="A5" s="48" t="s">
        <v>90</v>
      </c>
      <c r="B5" s="50"/>
    </row>
    <row r="6" spans="1:14" ht="18.75">
      <c r="A6" s="172" t="s">
        <v>91</v>
      </c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4"/>
    </row>
    <row r="7" spans="1:14" ht="18.75">
      <c r="A7" s="168" t="s">
        <v>81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70"/>
    </row>
    <row r="8" spans="1:14" ht="18.75">
      <c r="A8" s="3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44</v>
      </c>
    </row>
    <row r="9" spans="1:14" ht="15.75">
      <c r="A9" s="92" t="s">
        <v>32</v>
      </c>
      <c r="B9" s="93">
        <v>1596.6</v>
      </c>
      <c r="C9" s="93">
        <v>1605.7</v>
      </c>
      <c r="D9" s="93">
        <v>1613.4</v>
      </c>
      <c r="E9" s="93">
        <v>1722.2</v>
      </c>
      <c r="F9" s="93">
        <v>1846</v>
      </c>
      <c r="G9" s="57">
        <v>1872.8</v>
      </c>
      <c r="H9" s="57">
        <v>1858.4</v>
      </c>
      <c r="I9" s="57">
        <v>1872.9</v>
      </c>
      <c r="J9" s="57">
        <v>1939</v>
      </c>
      <c r="K9" s="57">
        <v>1989.1</v>
      </c>
      <c r="L9" s="57">
        <v>1804.1</v>
      </c>
      <c r="M9" s="57">
        <v>1888</v>
      </c>
      <c r="N9" s="57">
        <f>SUM(B9:M9)</f>
        <v>21608.199999999997</v>
      </c>
    </row>
    <row r="10" spans="1:14" ht="17.25">
      <c r="A10" s="92" t="s">
        <v>33</v>
      </c>
      <c r="B10" s="110">
        <v>1189.9000000000001</v>
      </c>
      <c r="C10" s="110">
        <v>1080.8</v>
      </c>
      <c r="D10" s="110">
        <v>1127.3</v>
      </c>
      <c r="E10" s="110">
        <v>1199.4000000000001</v>
      </c>
      <c r="F10" s="110">
        <v>1146</v>
      </c>
      <c r="G10" s="110">
        <v>1078.5999999999999</v>
      </c>
      <c r="H10" s="110">
        <v>1155.4000000000001</v>
      </c>
      <c r="I10" s="110">
        <v>1074.9000000000001</v>
      </c>
      <c r="J10" s="110">
        <v>1036</v>
      </c>
      <c r="K10" s="110">
        <v>986.8</v>
      </c>
      <c r="L10" s="110">
        <v>1070.2</v>
      </c>
      <c r="M10" s="110">
        <v>1095.5</v>
      </c>
      <c r="N10" s="57">
        <f t="shared" ref="N10:N20" si="0">SUM(B10:M10)</f>
        <v>13240.8</v>
      </c>
    </row>
    <row r="11" spans="1:14" ht="15.75">
      <c r="A11" s="92" t="s">
        <v>34</v>
      </c>
      <c r="B11" s="111">
        <v>1995.9</v>
      </c>
      <c r="C11" s="111">
        <v>2082.8000000000002</v>
      </c>
      <c r="D11" s="111">
        <v>1845.5</v>
      </c>
      <c r="E11" s="111">
        <v>1917.8</v>
      </c>
      <c r="F11" s="111">
        <v>2204.5</v>
      </c>
      <c r="G11" s="111">
        <v>1814.9</v>
      </c>
      <c r="H11" s="111">
        <v>2105.9</v>
      </c>
      <c r="I11" s="112">
        <v>2026.4</v>
      </c>
      <c r="J11" s="112">
        <v>1964.9</v>
      </c>
      <c r="K11" s="112">
        <v>1804.4</v>
      </c>
      <c r="L11" s="112">
        <v>1896.4</v>
      </c>
      <c r="M11" s="112">
        <v>2105.4</v>
      </c>
      <c r="N11" s="57">
        <f t="shared" si="0"/>
        <v>23764.800000000003</v>
      </c>
    </row>
    <row r="12" spans="1:14" ht="15.75">
      <c r="A12" s="92" t="s">
        <v>35</v>
      </c>
      <c r="B12" s="111">
        <v>556.79999999999995</v>
      </c>
      <c r="C12" s="111">
        <v>571</v>
      </c>
      <c r="D12" s="111">
        <v>553</v>
      </c>
      <c r="E12" s="111">
        <v>558.29999999999995</v>
      </c>
      <c r="F12" s="111">
        <v>555.29999999999995</v>
      </c>
      <c r="G12" s="111">
        <v>573.6</v>
      </c>
      <c r="H12" s="111">
        <v>569.79999999999995</v>
      </c>
      <c r="I12" s="112">
        <v>591</v>
      </c>
      <c r="J12" s="112">
        <v>640.70000000000005</v>
      </c>
      <c r="K12" s="112">
        <v>632.20000000000005</v>
      </c>
      <c r="L12" s="112">
        <v>578.9</v>
      </c>
      <c r="M12" s="112">
        <v>617</v>
      </c>
      <c r="N12" s="57">
        <f t="shared" si="0"/>
        <v>6997.5999999999985</v>
      </c>
    </row>
    <row r="13" spans="1:14" ht="15.75">
      <c r="A13" s="92" t="s">
        <v>36</v>
      </c>
      <c r="B13" s="111">
        <v>516.1</v>
      </c>
      <c r="C13" s="111">
        <v>530.4</v>
      </c>
      <c r="D13" s="111">
        <v>533</v>
      </c>
      <c r="E13" s="111">
        <v>502.2</v>
      </c>
      <c r="F13" s="111">
        <v>496.5</v>
      </c>
      <c r="G13" s="111">
        <v>501</v>
      </c>
      <c r="H13" s="111">
        <v>380</v>
      </c>
      <c r="I13" s="112">
        <v>386.8</v>
      </c>
      <c r="J13" s="112">
        <v>398.9</v>
      </c>
      <c r="K13" s="112">
        <v>366.8</v>
      </c>
      <c r="L13" s="112">
        <v>370.8</v>
      </c>
      <c r="M13" s="112">
        <v>414.2</v>
      </c>
      <c r="N13" s="57">
        <f t="shared" si="0"/>
        <v>5396.7</v>
      </c>
    </row>
    <row r="14" spans="1:14" ht="15.75">
      <c r="A14" s="92" t="s">
        <v>37</v>
      </c>
      <c r="B14" s="111">
        <v>6768</v>
      </c>
      <c r="C14" s="111">
        <v>6957.7</v>
      </c>
      <c r="D14" s="111">
        <v>6386.1</v>
      </c>
      <c r="E14" s="111">
        <v>5806.8</v>
      </c>
      <c r="F14" s="111">
        <v>6133.7</v>
      </c>
      <c r="G14" s="111">
        <v>5212.8999999999996</v>
      </c>
      <c r="H14" s="111">
        <v>6674.7</v>
      </c>
      <c r="I14" s="112">
        <v>6749.9</v>
      </c>
      <c r="J14" s="112">
        <v>6570.3</v>
      </c>
      <c r="K14" s="112">
        <v>5803.5</v>
      </c>
      <c r="L14" s="112">
        <v>6161</v>
      </c>
      <c r="M14" s="112">
        <v>6802.2</v>
      </c>
      <c r="N14" s="57">
        <f t="shared" si="0"/>
        <v>76026.8</v>
      </c>
    </row>
    <row r="15" spans="1:14" ht="15.75">
      <c r="A15" s="92" t="s">
        <v>38</v>
      </c>
      <c r="B15" s="111">
        <v>33.9</v>
      </c>
      <c r="C15" s="111">
        <v>36</v>
      </c>
      <c r="D15" s="111">
        <v>37</v>
      </c>
      <c r="E15" s="111">
        <v>35.299999999999997</v>
      </c>
      <c r="F15" s="111">
        <v>40.9</v>
      </c>
      <c r="G15" s="111">
        <v>36.799999999999997</v>
      </c>
      <c r="H15" s="111">
        <v>42.8</v>
      </c>
      <c r="I15" s="112">
        <v>41.5</v>
      </c>
      <c r="J15" s="112">
        <v>39.299999999999997</v>
      </c>
      <c r="K15" s="112">
        <v>35</v>
      </c>
      <c r="L15" s="112">
        <v>35.200000000000003</v>
      </c>
      <c r="M15" s="112">
        <v>35.299999999999997</v>
      </c>
      <c r="N15" s="57">
        <f t="shared" si="0"/>
        <v>449</v>
      </c>
    </row>
    <row r="16" spans="1:14" ht="15.75">
      <c r="A16" s="92" t="s">
        <v>39</v>
      </c>
      <c r="B16" s="111">
        <v>283</v>
      </c>
      <c r="C16" s="111">
        <v>298.60000000000002</v>
      </c>
      <c r="D16" s="111">
        <v>335.5</v>
      </c>
      <c r="E16" s="111">
        <v>324.39999999999998</v>
      </c>
      <c r="F16" s="111">
        <v>254.4</v>
      </c>
      <c r="G16" s="111">
        <v>247.2</v>
      </c>
      <c r="H16" s="111">
        <v>276.39999999999998</v>
      </c>
      <c r="I16" s="112">
        <v>296.10000000000002</v>
      </c>
      <c r="J16" s="112">
        <v>295.5</v>
      </c>
      <c r="K16" s="112">
        <v>275.8</v>
      </c>
      <c r="L16" s="112">
        <v>283.10000000000002</v>
      </c>
      <c r="M16" s="112">
        <v>300.10000000000002</v>
      </c>
      <c r="N16" s="57">
        <f t="shared" si="0"/>
        <v>3470.1</v>
      </c>
    </row>
    <row r="17" spans="1:14" ht="15.75">
      <c r="A17" s="92" t="s">
        <v>40</v>
      </c>
      <c r="B17" s="111">
        <v>655.5</v>
      </c>
      <c r="C17" s="111">
        <v>638.6</v>
      </c>
      <c r="D17" s="111">
        <v>633.79999999999995</v>
      </c>
      <c r="E17" s="111">
        <v>596.20000000000005</v>
      </c>
      <c r="F17" s="111">
        <v>581.70000000000005</v>
      </c>
      <c r="G17" s="111">
        <v>633.6</v>
      </c>
      <c r="H17" s="111">
        <v>610</v>
      </c>
      <c r="I17" s="112">
        <v>564.6</v>
      </c>
      <c r="J17" s="112">
        <v>611.4</v>
      </c>
      <c r="K17" s="112">
        <v>542.4</v>
      </c>
      <c r="L17" s="112">
        <v>526.20000000000005</v>
      </c>
      <c r="M17" s="112">
        <v>556.4</v>
      </c>
      <c r="N17" s="57">
        <f t="shared" si="0"/>
        <v>7150.3999999999987</v>
      </c>
    </row>
    <row r="18" spans="1:14" ht="15.75">
      <c r="A18" s="92" t="s">
        <v>41</v>
      </c>
      <c r="B18" s="111">
        <v>677.8</v>
      </c>
      <c r="C18" s="111">
        <v>683.9</v>
      </c>
      <c r="D18" s="111">
        <v>509.7</v>
      </c>
      <c r="E18" s="111">
        <v>227.2</v>
      </c>
      <c r="F18" s="111">
        <v>210.6</v>
      </c>
      <c r="G18" s="111">
        <v>267.3</v>
      </c>
      <c r="H18" s="111">
        <v>456.8</v>
      </c>
      <c r="I18" s="112">
        <v>529.6</v>
      </c>
      <c r="J18" s="112">
        <v>572.4</v>
      </c>
      <c r="K18" s="112">
        <v>509.3</v>
      </c>
      <c r="L18" s="112">
        <v>571.20000000000005</v>
      </c>
      <c r="M18" s="112">
        <v>719.6</v>
      </c>
      <c r="N18" s="57">
        <f t="shared" si="0"/>
        <v>5935.4000000000005</v>
      </c>
    </row>
    <row r="19" spans="1:14" ht="15.75">
      <c r="A19" s="108" t="s">
        <v>42</v>
      </c>
      <c r="B19" s="111">
        <v>1684.3</v>
      </c>
      <c r="C19" s="111">
        <v>1931.4</v>
      </c>
      <c r="D19" s="111">
        <v>2412</v>
      </c>
      <c r="E19" s="111">
        <v>2173</v>
      </c>
      <c r="F19" s="111">
        <v>2778.9</v>
      </c>
      <c r="G19" s="111">
        <v>1977.7</v>
      </c>
      <c r="H19" s="111">
        <v>1902</v>
      </c>
      <c r="I19" s="112">
        <v>1729.2</v>
      </c>
      <c r="J19" s="112">
        <v>1648.8</v>
      </c>
      <c r="K19" s="112">
        <v>1815.3</v>
      </c>
      <c r="L19" s="112">
        <v>1725.3</v>
      </c>
      <c r="M19" s="112">
        <v>2186.1</v>
      </c>
      <c r="N19" s="57">
        <f t="shared" si="0"/>
        <v>23963.999999999996</v>
      </c>
    </row>
    <row r="20" spans="1:14" ht="15.75">
      <c r="A20" s="92" t="s">
        <v>43</v>
      </c>
      <c r="B20" s="111">
        <v>492.8</v>
      </c>
      <c r="C20" s="111">
        <v>522.6</v>
      </c>
      <c r="D20" s="111">
        <v>563.9</v>
      </c>
      <c r="E20" s="111">
        <v>595.70000000000005</v>
      </c>
      <c r="F20" s="111">
        <v>562.20000000000005</v>
      </c>
      <c r="G20" s="111">
        <v>565.29999999999995</v>
      </c>
      <c r="H20" s="111">
        <v>562.9</v>
      </c>
      <c r="I20" s="112">
        <v>524.6</v>
      </c>
      <c r="J20" s="112">
        <v>459.4</v>
      </c>
      <c r="K20" s="112">
        <v>573.70000000000005</v>
      </c>
      <c r="L20" s="112">
        <v>519.1</v>
      </c>
      <c r="M20" s="112">
        <v>651.20000000000005</v>
      </c>
      <c r="N20" s="57">
        <f t="shared" si="0"/>
        <v>6593.4</v>
      </c>
    </row>
    <row r="21" spans="1:14" ht="15.75">
      <c r="A21" s="95" t="s">
        <v>92</v>
      </c>
      <c r="B21" s="113">
        <f t="shared" ref="B21:M21" si="1">SUM(B9:B20)</f>
        <v>16450.599999999999</v>
      </c>
      <c r="C21" s="113">
        <f t="shared" si="1"/>
        <v>16939.5</v>
      </c>
      <c r="D21" s="113">
        <f t="shared" si="1"/>
        <v>16550.2</v>
      </c>
      <c r="E21" s="113">
        <f t="shared" si="1"/>
        <v>15658.500000000002</v>
      </c>
      <c r="F21" s="113">
        <f t="shared" si="1"/>
        <v>16810.7</v>
      </c>
      <c r="G21" s="113">
        <f t="shared" si="1"/>
        <v>14781.699999999999</v>
      </c>
      <c r="H21" s="113">
        <f t="shared" si="1"/>
        <v>16595.099999999999</v>
      </c>
      <c r="I21" s="113">
        <f t="shared" si="1"/>
        <v>16387.500000000004</v>
      </c>
      <c r="J21" s="113">
        <f t="shared" si="1"/>
        <v>16176.599999999997</v>
      </c>
      <c r="K21" s="113">
        <f t="shared" si="1"/>
        <v>15334.299999999997</v>
      </c>
      <c r="L21" s="113">
        <f t="shared" si="1"/>
        <v>15541.500000000004</v>
      </c>
      <c r="M21" s="113">
        <f t="shared" si="1"/>
        <v>17371</v>
      </c>
      <c r="N21" s="114">
        <f>SUM(B21:M21)</f>
        <v>194597.19999999998</v>
      </c>
    </row>
    <row r="22" spans="1:14" ht="15.75">
      <c r="A22" s="175" t="s">
        <v>93</v>
      </c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</row>
    <row r="23" spans="1:14" ht="15.75">
      <c r="A23" s="118"/>
      <c r="B23" s="118"/>
      <c r="C23" s="118"/>
      <c r="D23" s="118"/>
      <c r="E23" s="118"/>
      <c r="F23" s="118"/>
      <c r="G23" s="118"/>
      <c r="H23" s="119"/>
      <c r="I23" s="118"/>
      <c r="J23" s="118"/>
      <c r="K23" s="118"/>
      <c r="L23" s="118"/>
      <c r="M23" s="118"/>
      <c r="N23" s="118"/>
    </row>
    <row r="24" spans="1:14" ht="15.75" hidden="1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</row>
    <row r="25" spans="1:14" ht="15.75" hidden="1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</row>
    <row r="26" spans="1:14" ht="15.75" hidden="1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</row>
  </sheetData>
  <mergeCells count="3">
    <mergeCell ref="A6:N6"/>
    <mergeCell ref="A7:N7"/>
    <mergeCell ref="A22:N22"/>
  </mergeCells>
  <pageMargins left="0.7" right="0.7" top="0.75" bottom="0.75" header="0.3" footer="0.3"/>
  <pageSetup scale="73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topLeftCell="A6" zoomScaleNormal="100" workbookViewId="0">
      <selection activeCell="B9" sqref="B9:M20"/>
    </sheetView>
  </sheetViews>
  <sheetFormatPr defaultColWidth="0" defaultRowHeight="15" customHeight="1" zeroHeight="1"/>
  <cols>
    <col min="1" max="1" width="26.7109375" style="49" customWidth="1"/>
    <col min="2" max="14" width="11.42578125" style="49" customWidth="1"/>
    <col min="15" max="15" width="9.140625" style="49" customWidth="1"/>
    <col min="16" max="16384" width="0" style="49" hidden="1"/>
  </cols>
  <sheetData>
    <row r="1" spans="1:14" ht="20.25">
      <c r="B1" s="116" t="s">
        <v>0</v>
      </c>
      <c r="D1" s="116"/>
      <c r="E1" s="116"/>
      <c r="F1" s="116"/>
      <c r="G1" s="116"/>
      <c r="H1" s="116"/>
    </row>
    <row r="2" spans="1:14"/>
    <row r="3" spans="1:14"/>
    <row r="4" spans="1:14"/>
    <row r="5" spans="1:14" ht="18.75">
      <c r="A5" s="48" t="s">
        <v>94</v>
      </c>
      <c r="B5" s="50"/>
    </row>
    <row r="6" spans="1:14" ht="18.75">
      <c r="A6" s="177" t="s">
        <v>91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</row>
    <row r="7" spans="1:14" ht="18.75">
      <c r="A7" s="171" t="s">
        <v>81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</row>
    <row r="8" spans="1:14" ht="18.75">
      <c r="A8" s="5" t="s">
        <v>55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  <c r="H8" s="5" t="s">
        <v>62</v>
      </c>
      <c r="I8" s="5" t="s">
        <v>63</v>
      </c>
      <c r="J8" s="5" t="s">
        <v>64</v>
      </c>
      <c r="K8" s="5" t="s">
        <v>65</v>
      </c>
      <c r="L8" s="5" t="s">
        <v>66</v>
      </c>
      <c r="M8" s="5" t="s">
        <v>67</v>
      </c>
      <c r="N8" s="5" t="s">
        <v>44</v>
      </c>
    </row>
    <row r="9" spans="1:14" ht="20.25" customHeight="1">
      <c r="A9" s="92" t="s">
        <v>32</v>
      </c>
      <c r="B9" s="93">
        <v>1657.1430099999989</v>
      </c>
      <c r="C9" s="93">
        <v>1790.3112029999984</v>
      </c>
      <c r="D9" s="93">
        <v>1885.188976000001</v>
      </c>
      <c r="E9" s="93">
        <v>1927.2814809999977</v>
      </c>
      <c r="F9" s="93">
        <v>2048.7699939999989</v>
      </c>
      <c r="G9" s="57">
        <v>1933.7199829999988</v>
      </c>
      <c r="H9" s="57">
        <v>1970.391068999998</v>
      </c>
      <c r="I9" s="57">
        <v>1997.5186779999976</v>
      </c>
      <c r="J9" s="57">
        <v>2050.593550000001</v>
      </c>
      <c r="K9" s="57">
        <v>2081.7360589999994</v>
      </c>
      <c r="L9" s="57">
        <v>1940.3117250000028</v>
      </c>
      <c r="M9" s="57">
        <v>2058.855310999998</v>
      </c>
      <c r="N9" s="57">
        <f>SUM(B9:M9)</f>
        <v>23341.821038999991</v>
      </c>
    </row>
    <row r="10" spans="1:14" ht="20.25" customHeight="1">
      <c r="A10" s="92" t="s">
        <v>33</v>
      </c>
      <c r="B10" s="130">
        <v>999.54019999999991</v>
      </c>
      <c r="C10" s="130">
        <v>1005.6359899999999</v>
      </c>
      <c r="D10" s="130">
        <v>967.44177999999988</v>
      </c>
      <c r="E10" s="130">
        <v>732.44515999999987</v>
      </c>
      <c r="F10" s="130">
        <v>1125.82213</v>
      </c>
      <c r="G10" s="130">
        <v>1171.07106</v>
      </c>
      <c r="H10" s="130">
        <v>1176.3003999999999</v>
      </c>
      <c r="I10" s="130">
        <v>1100.4664700000003</v>
      </c>
      <c r="J10" s="130">
        <v>1106.70748</v>
      </c>
      <c r="K10" s="130">
        <v>1273.6758200000002</v>
      </c>
      <c r="L10" s="130">
        <v>1025.5939599999999</v>
      </c>
      <c r="M10" s="130">
        <v>1203.9065399999999</v>
      </c>
      <c r="N10" s="57">
        <f t="shared" ref="N10:N20" si="0">SUM(B10:M10)</f>
        <v>12888.606990000002</v>
      </c>
    </row>
    <row r="11" spans="1:14" ht="20.25" customHeight="1">
      <c r="A11" s="92" t="s">
        <v>34</v>
      </c>
      <c r="B11" s="111">
        <v>2089.9955400000017</v>
      </c>
      <c r="C11" s="111">
        <v>2409.0589199999904</v>
      </c>
      <c r="D11" s="111">
        <v>2070.5202900000031</v>
      </c>
      <c r="E11" s="111">
        <v>2145.6687599999905</v>
      </c>
      <c r="F11" s="111">
        <v>2191.3433999999897</v>
      </c>
      <c r="G11" s="111">
        <v>2143.3046599999834</v>
      </c>
      <c r="H11" s="111">
        <v>2227.7744999999923</v>
      </c>
      <c r="I11" s="112">
        <v>2131.8304799999883</v>
      </c>
      <c r="J11" s="112">
        <v>2176.8291599999948</v>
      </c>
      <c r="K11" s="112">
        <v>2095.8993600000044</v>
      </c>
      <c r="L11" s="112">
        <v>2088.4729999999977</v>
      </c>
      <c r="M11" s="112">
        <v>2403.7802899999856</v>
      </c>
      <c r="N11" s="57">
        <f t="shared" si="0"/>
        <v>26174.478359999921</v>
      </c>
    </row>
    <row r="12" spans="1:14" ht="20.25" customHeight="1">
      <c r="A12" s="92" t="s">
        <v>35</v>
      </c>
      <c r="B12" s="111">
        <v>610.0034099999998</v>
      </c>
      <c r="C12" s="111">
        <v>627.09564</v>
      </c>
      <c r="D12" s="111">
        <v>600.47757999999999</v>
      </c>
      <c r="E12" s="111">
        <v>610.90912999999978</v>
      </c>
      <c r="F12" s="111">
        <v>612.63571999999988</v>
      </c>
      <c r="G12" s="111">
        <v>614.49884999999983</v>
      </c>
      <c r="H12" s="111">
        <v>632.16748999999959</v>
      </c>
      <c r="I12" s="112">
        <v>650.07801000000029</v>
      </c>
      <c r="J12" s="112">
        <v>661.28135000000032</v>
      </c>
      <c r="K12" s="112">
        <v>707.52174000000025</v>
      </c>
      <c r="L12" s="112">
        <v>614.87934000000007</v>
      </c>
      <c r="M12" s="112">
        <v>691.1361399999995</v>
      </c>
      <c r="N12" s="57">
        <f t="shared" si="0"/>
        <v>7632.6843999999992</v>
      </c>
    </row>
    <row r="13" spans="1:14" ht="20.25" customHeight="1">
      <c r="A13" s="92" t="s">
        <v>36</v>
      </c>
      <c r="B13" s="111">
        <v>331.19230000000084</v>
      </c>
      <c r="C13" s="111">
        <v>352.98643000000163</v>
      </c>
      <c r="D13" s="111">
        <v>357.41228000000103</v>
      </c>
      <c r="E13" s="111">
        <v>317.35599000000042</v>
      </c>
      <c r="F13" s="111">
        <v>291.90496000000093</v>
      </c>
      <c r="G13" s="111">
        <v>332.93599000000131</v>
      </c>
      <c r="H13" s="111">
        <v>311.19241000000164</v>
      </c>
      <c r="I13" s="112">
        <v>313.92588000000114</v>
      </c>
      <c r="J13" s="112">
        <v>325.34221000000196</v>
      </c>
      <c r="K13" s="112">
        <v>318.33221000000219</v>
      </c>
      <c r="L13" s="112">
        <v>309.052130000001</v>
      </c>
      <c r="M13" s="112">
        <v>283.48532000000102</v>
      </c>
      <c r="N13" s="57">
        <f t="shared" si="0"/>
        <v>3845.1181100000153</v>
      </c>
    </row>
    <row r="14" spans="1:14" ht="20.25" customHeight="1">
      <c r="A14" s="92" t="s">
        <v>37</v>
      </c>
      <c r="B14" s="111">
        <v>6970.9056699999974</v>
      </c>
      <c r="C14" s="111">
        <v>7526.6133999999911</v>
      </c>
      <c r="D14" s="111">
        <v>6799.5363299999626</v>
      </c>
      <c r="E14" s="111">
        <v>6302.2728799999913</v>
      </c>
      <c r="F14" s="111">
        <v>5919.4177099999724</v>
      </c>
      <c r="G14" s="111">
        <v>6075.3799199999867</v>
      </c>
      <c r="H14" s="111">
        <v>6547.3704599999901</v>
      </c>
      <c r="I14" s="112">
        <v>7270.4502499999662</v>
      </c>
      <c r="J14" s="112">
        <v>7119.7554699999673</v>
      </c>
      <c r="K14" s="112">
        <v>6653.1610799999553</v>
      </c>
      <c r="L14" s="112">
        <v>6539.624049999964</v>
      </c>
      <c r="M14" s="112">
        <v>7348.9492399999517</v>
      </c>
      <c r="N14" s="57">
        <f t="shared" si="0"/>
        <v>81073.436459999706</v>
      </c>
    </row>
    <row r="15" spans="1:14" ht="20.25" customHeight="1">
      <c r="A15" s="92" t="s">
        <v>38</v>
      </c>
      <c r="B15" s="111">
        <v>38.924159999999986</v>
      </c>
      <c r="C15" s="111">
        <v>31.830200000000012</v>
      </c>
      <c r="D15" s="111">
        <v>34.914310000000015</v>
      </c>
      <c r="E15" s="111">
        <v>38.410649999999976</v>
      </c>
      <c r="F15" s="111">
        <v>36.919170000000022</v>
      </c>
      <c r="G15" s="111">
        <v>43.19674999999998</v>
      </c>
      <c r="H15" s="111">
        <v>30.837150000000019</v>
      </c>
      <c r="I15" s="112">
        <v>53.276620000000008</v>
      </c>
      <c r="J15" s="112">
        <v>62.564329999999956</v>
      </c>
      <c r="K15" s="112">
        <v>55.218139999999941</v>
      </c>
      <c r="L15" s="112">
        <v>46.551209999999976</v>
      </c>
      <c r="M15" s="112">
        <v>51.144829999999992</v>
      </c>
      <c r="N15" s="57">
        <f t="shared" si="0"/>
        <v>523.78751999999986</v>
      </c>
    </row>
    <row r="16" spans="1:14" ht="20.25" customHeight="1">
      <c r="A16" s="92" t="s">
        <v>39</v>
      </c>
      <c r="B16" s="111">
        <v>283.56277199999994</v>
      </c>
      <c r="C16" s="111">
        <v>270.51804199999998</v>
      </c>
      <c r="D16" s="111">
        <v>276.16566400000005</v>
      </c>
      <c r="E16" s="111">
        <v>265.34587899999997</v>
      </c>
      <c r="F16" s="111">
        <v>251.366713</v>
      </c>
      <c r="G16" s="111">
        <v>324.755809</v>
      </c>
      <c r="H16" s="111">
        <v>345.44114000000002</v>
      </c>
      <c r="I16" s="112">
        <v>347.66826900000001</v>
      </c>
      <c r="J16" s="112">
        <v>344.78950799999996</v>
      </c>
      <c r="K16" s="112">
        <v>348.70821799999993</v>
      </c>
      <c r="L16" s="112">
        <v>404.84517299999982</v>
      </c>
      <c r="M16" s="112">
        <v>420.71612500000003</v>
      </c>
      <c r="N16" s="57">
        <f t="shared" si="0"/>
        <v>3883.883311999999</v>
      </c>
    </row>
    <row r="17" spans="1:14" ht="20.25" customHeight="1">
      <c r="A17" s="92" t="s">
        <v>40</v>
      </c>
      <c r="B17" s="111">
        <v>603.22343000000035</v>
      </c>
      <c r="C17" s="111">
        <v>676.83160999999984</v>
      </c>
      <c r="D17" s="111">
        <v>522.27412000000061</v>
      </c>
      <c r="E17" s="111">
        <v>564.82068999999933</v>
      </c>
      <c r="F17" s="111">
        <v>520.79162000000042</v>
      </c>
      <c r="G17" s="111">
        <v>559.38725000000022</v>
      </c>
      <c r="H17" s="111">
        <v>558.37528999999984</v>
      </c>
      <c r="I17" s="112">
        <v>537.71628000000021</v>
      </c>
      <c r="J17" s="112">
        <v>542.07148000000029</v>
      </c>
      <c r="K17" s="112">
        <v>584.17407999999989</v>
      </c>
      <c r="L17" s="112">
        <v>507.60679999999985</v>
      </c>
      <c r="M17" s="112">
        <v>543.69938999999999</v>
      </c>
      <c r="N17" s="57">
        <f t="shared" si="0"/>
        <v>6720.9720400000006</v>
      </c>
    </row>
    <row r="18" spans="1:14" ht="20.25" customHeight="1">
      <c r="A18" s="92" t="s">
        <v>41</v>
      </c>
      <c r="B18" s="111">
        <v>573.22281199999964</v>
      </c>
      <c r="C18" s="111">
        <v>685.97441799999979</v>
      </c>
      <c r="D18" s="111">
        <v>451.19014600000025</v>
      </c>
      <c r="E18" s="111">
        <v>206.53929499999998</v>
      </c>
      <c r="F18" s="111">
        <v>211.521896</v>
      </c>
      <c r="G18" s="111">
        <v>275.19604800000019</v>
      </c>
      <c r="H18" s="111">
        <v>396.16812599999992</v>
      </c>
      <c r="I18" s="112">
        <v>611.94524299999978</v>
      </c>
      <c r="J18" s="112">
        <v>626.8713829999997</v>
      </c>
      <c r="K18" s="112">
        <v>570.41852299999971</v>
      </c>
      <c r="L18" s="112">
        <v>677.30613400000061</v>
      </c>
      <c r="M18" s="112">
        <v>799.49750299999994</v>
      </c>
      <c r="N18" s="57">
        <f t="shared" si="0"/>
        <v>6085.8515269999989</v>
      </c>
    </row>
    <row r="19" spans="1:14" ht="20.25" customHeight="1">
      <c r="A19" s="92" t="s">
        <v>42</v>
      </c>
      <c r="B19" s="111">
        <v>2326.2873459999996</v>
      </c>
      <c r="C19" s="111">
        <v>2234.3609289999995</v>
      </c>
      <c r="D19" s="111">
        <v>1892.4455190000003</v>
      </c>
      <c r="E19" s="111">
        <v>2210.8115120000002</v>
      </c>
      <c r="F19" s="111">
        <v>2746.3034639999996</v>
      </c>
      <c r="G19" s="111">
        <v>2227.3514139999997</v>
      </c>
      <c r="H19" s="111">
        <v>2299.9292650000002</v>
      </c>
      <c r="I19" s="112">
        <v>1899.1371640000004</v>
      </c>
      <c r="J19" s="112">
        <v>2220.5861949999999</v>
      </c>
      <c r="K19" s="112">
        <v>1796.0514110000001</v>
      </c>
      <c r="L19" s="112">
        <v>1866.3573999999999</v>
      </c>
      <c r="M19" s="112">
        <v>1937.1071029999996</v>
      </c>
      <c r="N19" s="57">
        <f t="shared" si="0"/>
        <v>25656.728722000003</v>
      </c>
    </row>
    <row r="20" spans="1:14" ht="20.25" customHeight="1">
      <c r="A20" s="92" t="s">
        <v>43</v>
      </c>
      <c r="B20" s="111">
        <v>580.63644000000011</v>
      </c>
      <c r="C20" s="111">
        <v>593.08844599999998</v>
      </c>
      <c r="D20" s="111">
        <v>648.89247599999999</v>
      </c>
      <c r="E20" s="111">
        <v>667.95172799999989</v>
      </c>
      <c r="F20" s="111">
        <v>639.29338599999994</v>
      </c>
      <c r="G20" s="111">
        <v>652.88528399999996</v>
      </c>
      <c r="H20" s="111">
        <v>808.31198800000016</v>
      </c>
      <c r="I20" s="112">
        <v>668.91361800000004</v>
      </c>
      <c r="J20" s="112">
        <v>691.75861699999996</v>
      </c>
      <c r="K20" s="112">
        <v>746.63621699999999</v>
      </c>
      <c r="L20" s="112">
        <v>755.11668299999997</v>
      </c>
      <c r="M20" s="112">
        <v>885.31347699999992</v>
      </c>
      <c r="N20" s="57">
        <f t="shared" si="0"/>
        <v>8338.7983600000007</v>
      </c>
    </row>
    <row r="21" spans="1:14" ht="20.25" customHeight="1">
      <c r="A21" s="95" t="s">
        <v>92</v>
      </c>
      <c r="B21" s="113">
        <f t="shared" ref="B21:M21" si="1">SUM(B9:B20)</f>
        <v>17064.637089999997</v>
      </c>
      <c r="C21" s="113">
        <f t="shared" si="1"/>
        <v>18204.305227999979</v>
      </c>
      <c r="D21" s="113">
        <f t="shared" si="1"/>
        <v>16506.459470999969</v>
      </c>
      <c r="E21" s="113">
        <f t="shared" si="1"/>
        <v>15989.81315499998</v>
      </c>
      <c r="F21" s="113">
        <f t="shared" si="1"/>
        <v>16596.090162999961</v>
      </c>
      <c r="G21" s="113">
        <f t="shared" si="1"/>
        <v>16353.683017999971</v>
      </c>
      <c r="H21" s="113">
        <f t="shared" si="1"/>
        <v>17304.259287999983</v>
      </c>
      <c r="I21" s="113">
        <f t="shared" si="1"/>
        <v>17582.926961999954</v>
      </c>
      <c r="J21" s="113">
        <f t="shared" si="1"/>
        <v>17929.150732999966</v>
      </c>
      <c r="K21" s="113">
        <f t="shared" si="1"/>
        <v>17231.532857999959</v>
      </c>
      <c r="L21" s="113">
        <f t="shared" si="1"/>
        <v>16775.717604999965</v>
      </c>
      <c r="M21" s="113">
        <f t="shared" si="1"/>
        <v>18627.591268999935</v>
      </c>
      <c r="N21" s="114">
        <f>SUM(B21:M21)</f>
        <v>206166.16683999958</v>
      </c>
    </row>
    <row r="22" spans="1:14" ht="15.75">
      <c r="A22" s="123" t="s">
        <v>45</v>
      </c>
      <c r="B22" s="66"/>
      <c r="C22" s="66"/>
      <c r="D22" s="66"/>
      <c r="E22" s="66"/>
      <c r="F22" s="66"/>
      <c r="G22" s="66"/>
      <c r="H22" s="71"/>
      <c r="I22" s="71"/>
      <c r="J22" s="66"/>
      <c r="K22" s="66"/>
      <c r="L22" s="66"/>
      <c r="M22" s="66"/>
      <c r="N22" s="66"/>
    </row>
    <row r="23" spans="1:14" ht="15.75">
      <c r="A23" s="71" t="s">
        <v>95</v>
      </c>
      <c r="B23" s="71"/>
      <c r="C23" s="71"/>
      <c r="D23" s="71"/>
      <c r="E23" s="71"/>
      <c r="F23" s="71"/>
      <c r="G23" s="127"/>
      <c r="H23" s="71"/>
      <c r="I23" s="128"/>
      <c r="J23" s="71"/>
      <c r="K23" s="71"/>
      <c r="L23" s="71"/>
      <c r="M23" s="71"/>
      <c r="N23" s="71"/>
    </row>
    <row r="24" spans="1:14" ht="15.75">
      <c r="A24" s="71" t="s">
        <v>96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</row>
    <row r="25" spans="1:14" ht="15.75">
      <c r="A25" s="124" t="s">
        <v>49</v>
      </c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</row>
    <row r="26" spans="1:14" ht="15.75">
      <c r="A26" s="124" t="s">
        <v>50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</row>
    <row r="27" spans="1:14" ht="15.75">
      <c r="A27" s="124" t="s">
        <v>51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</row>
    <row r="28" spans="1:14" ht="15.75">
      <c r="A28" s="126" t="s">
        <v>97</v>
      </c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</row>
    <row r="29" spans="1:14" ht="15.75">
      <c r="A29" s="118"/>
      <c r="B29" s="118"/>
      <c r="C29" s="118"/>
      <c r="D29" s="118"/>
      <c r="E29" s="118"/>
      <c r="F29" s="118"/>
      <c r="G29" s="118"/>
      <c r="H29" s="119"/>
      <c r="I29" s="118"/>
      <c r="J29" s="118"/>
      <c r="K29" s="118"/>
      <c r="L29" s="118"/>
      <c r="M29" s="118"/>
      <c r="N29" s="118"/>
    </row>
    <row r="30" spans="1:14" ht="15.75" hidden="1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</row>
    <row r="31" spans="1:14" ht="15.75" hidden="1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</row>
    <row r="32" spans="1:14" ht="15.75" hidden="1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</row>
    <row r="33" ht="15" customHeight="1"/>
    <row r="34" ht="15" customHeight="1"/>
  </sheetData>
  <mergeCells count="2">
    <mergeCell ref="A6:N6"/>
    <mergeCell ref="A7:N7"/>
  </mergeCells>
  <pageMargins left="0.7" right="0.7" top="0.75" bottom="0.75" header="0.3" footer="0.3"/>
  <pageSetup scale="6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Q30"/>
  <sheetViews>
    <sheetView workbookViewId="0">
      <selection activeCell="B9" sqref="B9:M20"/>
    </sheetView>
  </sheetViews>
  <sheetFormatPr defaultColWidth="0" defaultRowHeight="15.75" customHeight="1" zeroHeight="1"/>
  <cols>
    <col min="1" max="1" width="24.42578125" style="71" customWidth="1"/>
    <col min="2" max="14" width="12" style="71" customWidth="1"/>
    <col min="15" max="15" width="9.140625" style="131" customWidth="1"/>
    <col min="16" max="16384" width="0" style="131" hidden="1"/>
  </cols>
  <sheetData>
    <row r="1" spans="1:17" ht="20.25">
      <c r="A1" s="131"/>
      <c r="B1" s="116" t="s">
        <v>0</v>
      </c>
      <c r="C1" s="131"/>
      <c r="D1" s="116"/>
      <c r="E1" s="116"/>
      <c r="F1" s="116"/>
      <c r="G1" s="116"/>
      <c r="H1" s="116"/>
      <c r="I1" s="131"/>
      <c r="J1" s="131"/>
      <c r="K1" s="131"/>
      <c r="L1" s="131"/>
      <c r="M1" s="131"/>
      <c r="N1" s="131"/>
    </row>
    <row r="2" spans="1:17" ht="1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</row>
    <row r="3" spans="1:17" ht="15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</row>
    <row r="4" spans="1:17" ht="15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</row>
    <row r="5" spans="1:17" ht="18.75">
      <c r="A5" s="48" t="s">
        <v>98</v>
      </c>
      <c r="B5" s="132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</row>
    <row r="6" spans="1:17" ht="18.75">
      <c r="A6" s="177" t="s">
        <v>91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</row>
    <row r="7" spans="1:17" ht="18.75">
      <c r="A7" s="178" t="s">
        <v>77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80"/>
    </row>
    <row r="8" spans="1:17" ht="18.75">
      <c r="A8" s="3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44</v>
      </c>
    </row>
    <row r="9" spans="1:17" ht="16.5" customHeight="1">
      <c r="A9" s="92" t="s">
        <v>32</v>
      </c>
      <c r="B9" s="112">
        <v>1863.9</v>
      </c>
      <c r="C9" s="112">
        <v>2050.3000000000002</v>
      </c>
      <c r="D9" s="93">
        <v>1930.4</v>
      </c>
      <c r="E9" s="93">
        <v>2032.6</v>
      </c>
      <c r="F9" s="93">
        <v>2119.5</v>
      </c>
      <c r="G9" s="57">
        <v>2059.8000000000002</v>
      </c>
      <c r="H9" s="57">
        <v>2064.3000000000002</v>
      </c>
      <c r="I9" s="57">
        <v>1840.6</v>
      </c>
      <c r="J9" s="57">
        <v>2165</v>
      </c>
      <c r="K9" s="57">
        <v>2308.8000000000002</v>
      </c>
      <c r="L9" s="57">
        <v>2209.5</v>
      </c>
      <c r="M9" s="57">
        <v>2262.1</v>
      </c>
      <c r="N9" s="114">
        <f>SUM(B9:M9)</f>
        <v>24906.799999999999</v>
      </c>
      <c r="O9" s="133"/>
      <c r="P9" s="133"/>
      <c r="Q9" s="134"/>
    </row>
    <row r="10" spans="1:17" ht="16.5" customHeight="1">
      <c r="A10" s="92" t="s">
        <v>33</v>
      </c>
      <c r="B10" s="112">
        <v>1162.5999999999999</v>
      </c>
      <c r="C10" s="112">
        <v>975</v>
      </c>
      <c r="D10" s="107">
        <v>1094.4000000000001</v>
      </c>
      <c r="E10" s="107">
        <v>1301</v>
      </c>
      <c r="F10" s="107">
        <v>1108.0999999999999</v>
      </c>
      <c r="G10" s="107">
        <v>1138.8</v>
      </c>
      <c r="H10" s="107">
        <v>1339.5</v>
      </c>
      <c r="I10" s="107">
        <v>1223.0999999999999</v>
      </c>
      <c r="J10" s="107">
        <v>1300.3</v>
      </c>
      <c r="K10" s="107">
        <v>1092.4000000000001</v>
      </c>
      <c r="L10" s="107">
        <v>1198.5</v>
      </c>
      <c r="M10" s="107">
        <v>1197.5</v>
      </c>
      <c r="N10" s="114">
        <f t="shared" ref="N10:N20" si="0">SUM(B10:M10)</f>
        <v>14131.199999999999</v>
      </c>
      <c r="O10" s="133"/>
    </row>
    <row r="11" spans="1:17" ht="16.5" customHeight="1">
      <c r="A11" s="92" t="s">
        <v>34</v>
      </c>
      <c r="B11" s="112">
        <v>2283.6999999999998</v>
      </c>
      <c r="C11" s="112">
        <v>2456.6999999999998</v>
      </c>
      <c r="D11" s="111">
        <v>2378.6999999999998</v>
      </c>
      <c r="E11" s="111">
        <v>2316</v>
      </c>
      <c r="F11" s="111">
        <v>2362.6999999999998</v>
      </c>
      <c r="G11" s="111">
        <v>2232.5</v>
      </c>
      <c r="H11" s="111">
        <v>2332.1999999999998</v>
      </c>
      <c r="I11" s="112">
        <v>2318.9</v>
      </c>
      <c r="J11" s="112">
        <v>2395</v>
      </c>
      <c r="K11" s="112">
        <v>2373.8000000000002</v>
      </c>
      <c r="L11" s="112">
        <v>2256.5</v>
      </c>
      <c r="M11" s="112">
        <v>2577.6</v>
      </c>
      <c r="N11" s="114">
        <f t="shared" si="0"/>
        <v>28284.3</v>
      </c>
      <c r="O11" s="133"/>
    </row>
    <row r="12" spans="1:17" ht="16.5" customHeight="1">
      <c r="A12" s="92" t="s">
        <v>35</v>
      </c>
      <c r="B12" s="112">
        <v>708.7</v>
      </c>
      <c r="C12" s="112">
        <v>680.6</v>
      </c>
      <c r="D12" s="111">
        <v>669.7</v>
      </c>
      <c r="E12" s="111">
        <v>679.9</v>
      </c>
      <c r="F12" s="111">
        <v>686.4</v>
      </c>
      <c r="G12" s="111">
        <v>677.4</v>
      </c>
      <c r="H12" s="111">
        <v>705.7</v>
      </c>
      <c r="I12" s="112">
        <v>678.3</v>
      </c>
      <c r="J12" s="112">
        <v>720.1</v>
      </c>
      <c r="K12" s="112">
        <v>722.1</v>
      </c>
      <c r="L12" s="112">
        <v>655.5</v>
      </c>
      <c r="M12" s="112">
        <v>715.6</v>
      </c>
      <c r="N12" s="114">
        <f t="shared" si="0"/>
        <v>8300</v>
      </c>
      <c r="O12" s="133"/>
    </row>
    <row r="13" spans="1:17" ht="16.5" customHeight="1">
      <c r="A13" s="92" t="s">
        <v>36</v>
      </c>
      <c r="B13" s="112">
        <v>306.60000000000002</v>
      </c>
      <c r="C13" s="112">
        <v>283.10000000000002</v>
      </c>
      <c r="D13" s="111">
        <v>314.2</v>
      </c>
      <c r="E13" s="111">
        <v>292.39999999999998</v>
      </c>
      <c r="F13" s="111">
        <v>305.05</v>
      </c>
      <c r="G13" s="111">
        <v>283.05</v>
      </c>
      <c r="H13" s="111">
        <v>288.5</v>
      </c>
      <c r="I13" s="112">
        <v>277.5</v>
      </c>
      <c r="J13" s="112">
        <v>280.3</v>
      </c>
      <c r="K13" s="112">
        <v>265.60000000000002</v>
      </c>
      <c r="L13" s="112">
        <v>271.89999999999998</v>
      </c>
      <c r="M13" s="112">
        <v>291.3</v>
      </c>
      <c r="N13" s="114">
        <f t="shared" si="0"/>
        <v>3459.5000000000005</v>
      </c>
      <c r="O13" s="133"/>
      <c r="P13" s="133"/>
      <c r="Q13" s="134"/>
    </row>
    <row r="14" spans="1:17" ht="16.5" customHeight="1">
      <c r="A14" s="92" t="s">
        <v>37</v>
      </c>
      <c r="B14" s="112">
        <v>7173.3</v>
      </c>
      <c r="C14" s="112">
        <v>7566.6</v>
      </c>
      <c r="D14" s="111">
        <v>7342.2</v>
      </c>
      <c r="E14" s="111">
        <v>6610.4</v>
      </c>
      <c r="F14" s="111">
        <v>6187</v>
      </c>
      <c r="G14" s="111">
        <v>6027</v>
      </c>
      <c r="H14" s="111">
        <v>7023.6</v>
      </c>
      <c r="I14" s="112">
        <v>6940.9</v>
      </c>
      <c r="J14" s="112">
        <v>7388.7</v>
      </c>
      <c r="K14" s="112">
        <v>7072.3</v>
      </c>
      <c r="L14" s="112">
        <v>6737.1</v>
      </c>
      <c r="M14" s="112">
        <v>7459.1</v>
      </c>
      <c r="N14" s="114">
        <f t="shared" si="0"/>
        <v>83528.200000000012</v>
      </c>
      <c r="O14" s="133"/>
    </row>
    <row r="15" spans="1:17" ht="16.5" customHeight="1">
      <c r="A15" s="92" t="s">
        <v>38</v>
      </c>
      <c r="B15" s="112">
        <v>56.1</v>
      </c>
      <c r="C15" s="112">
        <v>43.2</v>
      </c>
      <c r="D15" s="111">
        <v>44.1</v>
      </c>
      <c r="E15" s="111">
        <v>43.9</v>
      </c>
      <c r="F15" s="111">
        <v>46.6</v>
      </c>
      <c r="G15" s="111">
        <v>44.6</v>
      </c>
      <c r="H15" s="111">
        <v>48.9</v>
      </c>
      <c r="I15" s="112">
        <v>47.5</v>
      </c>
      <c r="J15" s="112">
        <v>51.9</v>
      </c>
      <c r="K15" s="112">
        <v>64.8</v>
      </c>
      <c r="L15" s="112">
        <v>60.1</v>
      </c>
      <c r="M15" s="112">
        <v>46.4</v>
      </c>
      <c r="N15" s="114">
        <f t="shared" si="0"/>
        <v>598.09999999999991</v>
      </c>
      <c r="O15" s="133"/>
    </row>
    <row r="16" spans="1:17" ht="16.5" customHeight="1">
      <c r="A16" s="92" t="s">
        <v>39</v>
      </c>
      <c r="B16" s="112">
        <v>194</v>
      </c>
      <c r="C16" s="112">
        <v>289.2</v>
      </c>
      <c r="D16" s="111">
        <v>335</v>
      </c>
      <c r="E16" s="111">
        <v>269.8</v>
      </c>
      <c r="F16" s="111">
        <v>311.5</v>
      </c>
      <c r="G16" s="111">
        <v>274.2</v>
      </c>
      <c r="H16" s="111">
        <v>350.5</v>
      </c>
      <c r="I16" s="112">
        <v>302.5</v>
      </c>
      <c r="J16" s="112">
        <v>300.60000000000002</v>
      </c>
      <c r="K16" s="112">
        <v>291.8</v>
      </c>
      <c r="L16" s="112">
        <v>294</v>
      </c>
      <c r="M16" s="112">
        <v>454.8</v>
      </c>
      <c r="N16" s="114">
        <f t="shared" si="0"/>
        <v>3667.9</v>
      </c>
      <c r="O16" s="133"/>
    </row>
    <row r="17" spans="1:15" ht="16.5" customHeight="1">
      <c r="A17" s="92" t="s">
        <v>40</v>
      </c>
      <c r="B17" s="112">
        <v>556</v>
      </c>
      <c r="C17" s="112">
        <v>522.79999999999995</v>
      </c>
      <c r="D17" s="111">
        <v>552.1</v>
      </c>
      <c r="E17" s="111">
        <v>509.1</v>
      </c>
      <c r="F17" s="111">
        <v>595.1</v>
      </c>
      <c r="G17" s="111">
        <v>545.9</v>
      </c>
      <c r="H17" s="111">
        <v>555.29999999999995</v>
      </c>
      <c r="I17" s="112">
        <v>490.5</v>
      </c>
      <c r="J17" s="112">
        <v>621.1</v>
      </c>
      <c r="K17" s="112">
        <v>548.20000000000005</v>
      </c>
      <c r="L17" s="112">
        <v>529.70000000000005</v>
      </c>
      <c r="M17" s="112">
        <v>537.70000000000005</v>
      </c>
      <c r="N17" s="114">
        <f t="shared" si="0"/>
        <v>6563.5</v>
      </c>
      <c r="O17" s="133"/>
    </row>
    <row r="18" spans="1:15" ht="16.5" customHeight="1">
      <c r="A18" s="92" t="s">
        <v>41</v>
      </c>
      <c r="B18" s="112">
        <v>691.7</v>
      </c>
      <c r="C18" s="112">
        <v>720.7</v>
      </c>
      <c r="D18" s="111">
        <v>558.4</v>
      </c>
      <c r="E18" s="111">
        <v>286.2</v>
      </c>
      <c r="F18" s="111">
        <v>210.3</v>
      </c>
      <c r="G18" s="111">
        <v>370.1</v>
      </c>
      <c r="H18" s="111">
        <v>542.9</v>
      </c>
      <c r="I18" s="112">
        <v>494.8</v>
      </c>
      <c r="J18" s="112">
        <v>619.20000000000005</v>
      </c>
      <c r="K18" s="112">
        <v>662.4</v>
      </c>
      <c r="L18" s="112">
        <v>661.1</v>
      </c>
      <c r="M18" s="112">
        <v>889.8</v>
      </c>
      <c r="N18" s="114">
        <f t="shared" si="0"/>
        <v>6707.6</v>
      </c>
      <c r="O18" s="133"/>
    </row>
    <row r="19" spans="1:15" ht="16.5" customHeight="1">
      <c r="A19" s="92" t="s">
        <v>42</v>
      </c>
      <c r="B19" s="112">
        <v>1923.6</v>
      </c>
      <c r="C19" s="112">
        <v>2096.5</v>
      </c>
      <c r="D19" s="111">
        <v>1899.1</v>
      </c>
      <c r="E19" s="111">
        <v>1764.4</v>
      </c>
      <c r="F19" s="111">
        <v>1721</v>
      </c>
      <c r="G19" s="111">
        <v>1469.1</v>
      </c>
      <c r="H19" s="111">
        <v>1371.2</v>
      </c>
      <c r="I19" s="112">
        <v>1397.1</v>
      </c>
      <c r="J19" s="112">
        <v>1922.1</v>
      </c>
      <c r="K19" s="112">
        <v>2007.3</v>
      </c>
      <c r="L19" s="112">
        <v>1614.3</v>
      </c>
      <c r="M19" s="112">
        <v>2160.3000000000002</v>
      </c>
      <c r="N19" s="114">
        <f t="shared" si="0"/>
        <v>21346</v>
      </c>
      <c r="O19" s="133"/>
    </row>
    <row r="20" spans="1:15" ht="16.5" customHeight="1">
      <c r="A20" s="92" t="s">
        <v>43</v>
      </c>
      <c r="B20" s="112">
        <v>829.7</v>
      </c>
      <c r="C20" s="112">
        <v>938.3</v>
      </c>
      <c r="D20" s="111">
        <v>959.7</v>
      </c>
      <c r="E20" s="111">
        <v>987.5</v>
      </c>
      <c r="F20" s="111">
        <v>973.8</v>
      </c>
      <c r="G20" s="111">
        <v>943.7</v>
      </c>
      <c r="H20" s="111">
        <v>1039.5</v>
      </c>
      <c r="I20" s="112">
        <v>970.3</v>
      </c>
      <c r="J20" s="112">
        <v>1046.2</v>
      </c>
      <c r="K20" s="112">
        <v>1110.2</v>
      </c>
      <c r="L20" s="112">
        <v>952.7</v>
      </c>
      <c r="M20" s="112">
        <v>971.6</v>
      </c>
      <c r="N20" s="114">
        <f t="shared" si="0"/>
        <v>11723.200000000003</v>
      </c>
      <c r="O20" s="133"/>
    </row>
    <row r="21" spans="1:15" ht="16.5" customHeight="1">
      <c r="A21" s="135" t="s">
        <v>44</v>
      </c>
      <c r="B21" s="113">
        <f>SUM(B9:B20)</f>
        <v>17749.900000000001</v>
      </c>
      <c r="C21" s="113">
        <f t="shared" ref="C21:N21" si="1">SUM(C9:C20)</f>
        <v>18623.000000000004</v>
      </c>
      <c r="D21" s="113">
        <f t="shared" si="1"/>
        <v>18078</v>
      </c>
      <c r="E21" s="113">
        <f t="shared" si="1"/>
        <v>17093.199999999997</v>
      </c>
      <c r="F21" s="113">
        <f t="shared" si="1"/>
        <v>16627.05</v>
      </c>
      <c r="G21" s="113">
        <f t="shared" si="1"/>
        <v>16066.150000000001</v>
      </c>
      <c r="H21" s="113">
        <f t="shared" si="1"/>
        <v>17662.099999999999</v>
      </c>
      <c r="I21" s="113">
        <f t="shared" si="1"/>
        <v>16982</v>
      </c>
      <c r="J21" s="113">
        <f t="shared" si="1"/>
        <v>18810.500000000004</v>
      </c>
      <c r="K21" s="113">
        <f t="shared" si="1"/>
        <v>18519.7</v>
      </c>
      <c r="L21" s="113">
        <f t="shared" si="1"/>
        <v>17440.900000000001</v>
      </c>
      <c r="M21" s="113">
        <f t="shared" si="1"/>
        <v>19563.8</v>
      </c>
      <c r="N21" s="113">
        <f t="shared" si="1"/>
        <v>213216.30000000002</v>
      </c>
      <c r="O21" s="133"/>
    </row>
    <row r="22" spans="1:15">
      <c r="A22" s="136" t="s">
        <v>45</v>
      </c>
      <c r="B22" s="137"/>
      <c r="C22" s="137"/>
      <c r="D22" s="137"/>
      <c r="E22" s="137"/>
      <c r="F22" s="137"/>
      <c r="G22" s="137"/>
      <c r="H22" s="141"/>
      <c r="I22" s="141"/>
      <c r="J22" s="137"/>
      <c r="K22" s="137"/>
      <c r="L22" s="137"/>
      <c r="M22" s="137"/>
      <c r="N22" s="138"/>
    </row>
    <row r="23" spans="1:15">
      <c r="A23" s="139" t="s">
        <v>95</v>
      </c>
      <c r="G23" s="127"/>
      <c r="I23" s="128"/>
      <c r="N23" s="140"/>
    </row>
    <row r="24" spans="1:15">
      <c r="A24" s="181" t="s">
        <v>99</v>
      </c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82"/>
    </row>
    <row r="25" spans="1:15">
      <c r="A25" s="189" t="s">
        <v>49</v>
      </c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1"/>
    </row>
    <row r="26" spans="1:15">
      <c r="A26" s="183" t="s">
        <v>50</v>
      </c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5"/>
    </row>
    <row r="27" spans="1:15">
      <c r="A27" s="186" t="s">
        <v>100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8"/>
    </row>
    <row r="28" spans="1:15"/>
    <row r="29" spans="1:15" ht="15.75" customHeight="1"/>
    <row r="30" spans="1:15" ht="15.75" customHeight="1"/>
  </sheetData>
  <mergeCells count="6">
    <mergeCell ref="A27:N27"/>
    <mergeCell ref="A6:N6"/>
    <mergeCell ref="A7:N7"/>
    <mergeCell ref="A24:N24"/>
    <mergeCell ref="A25:N25"/>
    <mergeCell ref="A26:N26"/>
  </mergeCells>
  <pageMargins left="0.7" right="0.45" top="0.75" bottom="0.75" header="0.3" footer="0.3"/>
  <pageSetup scale="66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31"/>
  <sheetViews>
    <sheetView workbookViewId="0">
      <selection activeCell="B9" sqref="B9:M20"/>
    </sheetView>
  </sheetViews>
  <sheetFormatPr defaultColWidth="0" defaultRowHeight="15.75" customHeight="1" zeroHeight="1"/>
  <cols>
    <col min="1" max="1" width="24.42578125" style="71" customWidth="1"/>
    <col min="2" max="14" width="12" style="71" customWidth="1"/>
    <col min="15" max="15" width="9.140625" style="131" customWidth="1"/>
    <col min="16" max="16384" width="0" style="131" hidden="1"/>
  </cols>
  <sheetData>
    <row r="1" spans="1:17" ht="20.25">
      <c r="A1" s="131"/>
      <c r="B1" s="116" t="s">
        <v>0</v>
      </c>
      <c r="C1" s="131"/>
      <c r="D1" s="116"/>
      <c r="E1" s="116"/>
      <c r="F1" s="116"/>
      <c r="G1" s="116"/>
      <c r="H1" s="116"/>
      <c r="I1" s="131"/>
      <c r="J1" s="131"/>
      <c r="K1" s="131"/>
      <c r="L1" s="131"/>
      <c r="M1" s="131"/>
      <c r="N1" s="131"/>
    </row>
    <row r="2" spans="1:17" ht="1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</row>
    <row r="3" spans="1:17" ht="15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</row>
    <row r="4" spans="1:17" ht="15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</row>
    <row r="5" spans="1:17" ht="18.75">
      <c r="A5" s="48" t="s">
        <v>101</v>
      </c>
      <c r="B5" s="132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</row>
    <row r="6" spans="1:17" ht="18.75">
      <c r="A6" s="177" t="s">
        <v>91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</row>
    <row r="7" spans="1:17" ht="18.75">
      <c r="A7" s="178" t="s">
        <v>77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80"/>
    </row>
    <row r="8" spans="1:17" ht="18.75">
      <c r="A8" s="3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44</v>
      </c>
    </row>
    <row r="9" spans="1:17" ht="16.5" customHeight="1">
      <c r="A9" s="92" t="s">
        <v>32</v>
      </c>
      <c r="B9" s="112">
        <v>1900.2895089669996</v>
      </c>
      <c r="C9" s="112">
        <v>2054.1949161490038</v>
      </c>
      <c r="D9" s="93">
        <v>1793.3468987630029</v>
      </c>
      <c r="E9" s="93">
        <v>2219.1593404870132</v>
      </c>
      <c r="F9" s="93">
        <v>2401.711614790001</v>
      </c>
      <c r="G9" s="57">
        <v>2163.8148332390051</v>
      </c>
      <c r="H9" s="57">
        <v>2348.1493904940003</v>
      </c>
      <c r="I9" s="57">
        <v>2260.6591498389917</v>
      </c>
      <c r="J9" s="57">
        <v>2354.1457966239946</v>
      </c>
      <c r="K9" s="57">
        <v>2435.0525639500001</v>
      </c>
      <c r="L9" s="57">
        <v>2105.8014553610001</v>
      </c>
      <c r="M9" s="57">
        <v>2293.4545303439863</v>
      </c>
      <c r="N9" s="142">
        <f>SUM(B9:M9)</f>
        <v>26329.779999006998</v>
      </c>
      <c r="O9" s="133"/>
      <c r="P9" s="133"/>
      <c r="Q9" s="134"/>
    </row>
    <row r="10" spans="1:17" ht="16.5" customHeight="1">
      <c r="A10" s="92" t="s">
        <v>33</v>
      </c>
      <c r="B10" s="112">
        <v>966.26494100000002</v>
      </c>
      <c r="C10" s="112">
        <v>785.91127499999982</v>
      </c>
      <c r="D10" s="107">
        <v>982.87214800000004</v>
      </c>
      <c r="E10" s="107">
        <v>1465.1881879999996</v>
      </c>
      <c r="F10" s="107">
        <v>1366.7629899999999</v>
      </c>
      <c r="G10" s="107">
        <v>1101.7297979999998</v>
      </c>
      <c r="H10" s="107">
        <v>1127.7482850000001</v>
      </c>
      <c r="I10" s="107">
        <v>1248.3723950000003</v>
      </c>
      <c r="J10" s="107">
        <v>1272.1939209999998</v>
      </c>
      <c r="K10" s="107">
        <v>1419.304715</v>
      </c>
      <c r="L10" s="107">
        <v>1219.0556660000004</v>
      </c>
      <c r="M10" s="107">
        <v>1312.3744605454547</v>
      </c>
      <c r="N10" s="142">
        <f>SUM(B10:M10)</f>
        <v>14267.778782545454</v>
      </c>
      <c r="O10" s="133"/>
    </row>
    <row r="11" spans="1:17" ht="16.5" customHeight="1">
      <c r="A11" s="92" t="s">
        <v>34</v>
      </c>
      <c r="B11" s="112">
        <v>2459.1239687445213</v>
      </c>
      <c r="C11" s="112">
        <v>2737.4141283761533</v>
      </c>
      <c r="D11" s="111">
        <v>2638.6722575779891</v>
      </c>
      <c r="E11" s="111">
        <v>2522.9077699623563</v>
      </c>
      <c r="F11" s="111">
        <v>2574.9290912808842</v>
      </c>
      <c r="G11" s="111">
        <v>2372.2949184322615</v>
      </c>
      <c r="H11" s="111">
        <v>2539.306914299862</v>
      </c>
      <c r="I11" s="112">
        <v>2534.7383052778951</v>
      </c>
      <c r="J11" s="112">
        <v>2473.2641568353583</v>
      </c>
      <c r="K11" s="112">
        <v>2456.1561711158474</v>
      </c>
      <c r="L11" s="112">
        <v>2510.9534597670172</v>
      </c>
      <c r="M11" s="112">
        <v>2155.7272645789112</v>
      </c>
      <c r="N11" s="142">
        <f t="shared" ref="N11:N20" si="0">SUM(B11:M11)</f>
        <v>29975.488406249053</v>
      </c>
      <c r="O11" s="133"/>
    </row>
    <row r="12" spans="1:17" ht="16.5" customHeight="1">
      <c r="A12" s="92" t="s">
        <v>35</v>
      </c>
      <c r="B12" s="112">
        <v>645.67579382515623</v>
      </c>
      <c r="C12" s="112">
        <v>679.5829452093277</v>
      </c>
      <c r="D12" s="111">
        <v>649.67093491446451</v>
      </c>
      <c r="E12" s="111">
        <v>658.25801789364255</v>
      </c>
      <c r="F12" s="111">
        <v>666.38074333970349</v>
      </c>
      <c r="G12" s="111">
        <v>653.49547453503874</v>
      </c>
      <c r="H12" s="111">
        <v>697.4823615620021</v>
      </c>
      <c r="I12" s="112">
        <v>708.72417336379033</v>
      </c>
      <c r="J12" s="112">
        <v>728.97079876606927</v>
      </c>
      <c r="K12" s="112">
        <v>738.52625765140999</v>
      </c>
      <c r="L12" s="112">
        <v>688.97909434439896</v>
      </c>
      <c r="M12" s="112">
        <v>482.862440112532</v>
      </c>
      <c r="N12" s="142">
        <f t="shared" si="0"/>
        <v>7998.6090355175338</v>
      </c>
      <c r="O12" s="133"/>
    </row>
    <row r="13" spans="1:17" ht="16.5" customHeight="1">
      <c r="A13" s="92" t="s">
        <v>36</v>
      </c>
      <c r="B13" s="112">
        <v>254.35419024280102</v>
      </c>
      <c r="C13" s="112">
        <v>268.06204531361806</v>
      </c>
      <c r="D13" s="111">
        <v>260.04836372295716</v>
      </c>
      <c r="E13" s="111">
        <v>195.02356593774365</v>
      </c>
      <c r="F13" s="111">
        <v>231.36937240933844</v>
      </c>
      <c r="G13" s="111">
        <v>176.33663125291838</v>
      </c>
      <c r="H13" s="111">
        <v>170.21238832996161</v>
      </c>
      <c r="I13" s="112">
        <v>188.22542645136201</v>
      </c>
      <c r="J13" s="112">
        <v>152.6743713260702</v>
      </c>
      <c r="K13" s="112">
        <v>164.036551058366</v>
      </c>
      <c r="L13" s="112">
        <v>184.59085911751009</v>
      </c>
      <c r="M13" s="112">
        <v>151.8907371346302</v>
      </c>
      <c r="N13" s="142">
        <f t="shared" si="0"/>
        <v>2396.8245022972774</v>
      </c>
      <c r="O13" s="133"/>
      <c r="P13" s="133"/>
      <c r="Q13" s="134"/>
    </row>
    <row r="14" spans="1:17" ht="16.5" customHeight="1">
      <c r="A14" s="92" t="s">
        <v>37</v>
      </c>
      <c r="B14" s="112">
        <v>7323.8681179608893</v>
      </c>
      <c r="C14" s="112">
        <v>7788.6883968592438</v>
      </c>
      <c r="D14" s="111">
        <v>7451.6324568051368</v>
      </c>
      <c r="E14" s="111">
        <v>6841.7277897079975</v>
      </c>
      <c r="F14" s="111">
        <v>6117.2108305877391</v>
      </c>
      <c r="G14" s="111">
        <v>5837.5952912828725</v>
      </c>
      <c r="H14" s="111">
        <v>6510.2291372035252</v>
      </c>
      <c r="I14" s="112">
        <v>7565.5534822242607</v>
      </c>
      <c r="J14" s="112">
        <v>7387.3140964337044</v>
      </c>
      <c r="K14" s="112">
        <v>6956.4078840389238</v>
      </c>
      <c r="L14" s="112">
        <v>7161.9543756990215</v>
      </c>
      <c r="M14" s="112">
        <v>5659.8306466439681</v>
      </c>
      <c r="N14" s="142">
        <f t="shared" si="0"/>
        <v>82602.012505447288</v>
      </c>
      <c r="O14" s="133"/>
    </row>
    <row r="15" spans="1:17" ht="16.5" customHeight="1">
      <c r="A15" s="92" t="s">
        <v>38</v>
      </c>
      <c r="B15" s="112">
        <v>45.03277411092153</v>
      </c>
      <c r="C15" s="112">
        <v>49.381141766211663</v>
      </c>
      <c r="D15" s="111">
        <v>53.481650392491481</v>
      </c>
      <c r="E15" s="111">
        <v>51.507754795221871</v>
      </c>
      <c r="F15" s="111">
        <v>63.210866040955665</v>
      </c>
      <c r="G15" s="111">
        <v>60.098123634812325</v>
      </c>
      <c r="H15" s="111">
        <v>48.287083540955656</v>
      </c>
      <c r="I15" s="112">
        <v>50.602727064846498</v>
      </c>
      <c r="J15" s="112">
        <v>46.001593950512024</v>
      </c>
      <c r="K15" s="112">
        <v>57.33493441979531</v>
      </c>
      <c r="L15" s="112">
        <v>53.994992610921543</v>
      </c>
      <c r="M15" s="112">
        <v>48.865902312286757</v>
      </c>
      <c r="N15" s="142">
        <f t="shared" si="0"/>
        <v>627.79954463993238</v>
      </c>
      <c r="O15" s="133"/>
    </row>
    <row r="16" spans="1:17" ht="16.5" customHeight="1">
      <c r="A16" s="92" t="s">
        <v>39</v>
      </c>
      <c r="B16" s="112">
        <v>264.66566697257434</v>
      </c>
      <c r="C16" s="112">
        <v>362.52576916906025</v>
      </c>
      <c r="D16" s="111">
        <v>300.87042834535038</v>
      </c>
      <c r="E16" s="111">
        <v>344.68556437339697</v>
      </c>
      <c r="F16" s="111">
        <v>310.30484298665374</v>
      </c>
      <c r="G16" s="111">
        <v>310.86100393709228</v>
      </c>
      <c r="H16" s="111">
        <v>326.23360064359144</v>
      </c>
      <c r="I16" s="112">
        <v>335.0523461264641</v>
      </c>
      <c r="J16" s="112">
        <v>306.53365331489857</v>
      </c>
      <c r="K16" s="112">
        <v>374.38106802977165</v>
      </c>
      <c r="L16" s="112">
        <v>321.39940087477993</v>
      </c>
      <c r="M16" s="112">
        <v>275.87443711864034</v>
      </c>
      <c r="N16" s="142">
        <f t="shared" si="0"/>
        <v>3833.3877818922742</v>
      </c>
      <c r="O16" s="133"/>
    </row>
    <row r="17" spans="1:15" ht="16.5" customHeight="1">
      <c r="A17" s="92" t="s">
        <v>40</v>
      </c>
      <c r="B17" s="112">
        <v>498.38352320318523</v>
      </c>
      <c r="C17" s="112">
        <v>516.41900138526501</v>
      </c>
      <c r="D17" s="111">
        <v>477.70168659727557</v>
      </c>
      <c r="E17" s="111">
        <v>571.28134302225567</v>
      </c>
      <c r="F17" s="111">
        <v>481.18646712835795</v>
      </c>
      <c r="G17" s="111">
        <v>530.76533257482799</v>
      </c>
      <c r="H17" s="111">
        <v>473.36997351880234</v>
      </c>
      <c r="I17" s="112">
        <v>460.53006141768958</v>
      </c>
      <c r="J17" s="112">
        <v>628.03754791462097</v>
      </c>
      <c r="K17" s="112">
        <v>604.56223750671529</v>
      </c>
      <c r="L17" s="112">
        <v>587.4111160418264</v>
      </c>
      <c r="M17" s="112">
        <v>471.89082847927887</v>
      </c>
      <c r="N17" s="142">
        <f t="shared" si="0"/>
        <v>6301.5391187900996</v>
      </c>
      <c r="O17" s="133"/>
    </row>
    <row r="18" spans="1:15" ht="16.5" customHeight="1">
      <c r="A18" s="92" t="s">
        <v>41</v>
      </c>
      <c r="B18" s="112">
        <v>690.53014599999949</v>
      </c>
      <c r="C18" s="112">
        <v>726.4798939999996</v>
      </c>
      <c r="D18" s="111">
        <v>547.89400999999975</v>
      </c>
      <c r="E18" s="111">
        <v>407.05955000000017</v>
      </c>
      <c r="F18" s="111">
        <v>230.65011099999992</v>
      </c>
      <c r="G18" s="111">
        <v>320.76422600000041</v>
      </c>
      <c r="H18" s="111">
        <v>445.65572700000035</v>
      </c>
      <c r="I18" s="112">
        <v>584.8412059999996</v>
      </c>
      <c r="J18" s="112">
        <v>629.55254300000058</v>
      </c>
      <c r="K18" s="112">
        <v>699.89514400000019</v>
      </c>
      <c r="L18" s="112">
        <v>813.57041900000013</v>
      </c>
      <c r="M18" s="112">
        <v>623.47587399999964</v>
      </c>
      <c r="N18" s="142">
        <f t="shared" si="0"/>
        <v>6720.3688499999989</v>
      </c>
      <c r="O18" s="133"/>
    </row>
    <row r="19" spans="1:15" ht="16.5" customHeight="1">
      <c r="A19" s="92" t="s">
        <v>42</v>
      </c>
      <c r="B19" s="112">
        <v>2253.6149920000007</v>
      </c>
      <c r="C19" s="112">
        <v>2298.8317080000006</v>
      </c>
      <c r="D19" s="111">
        <v>1547.542788</v>
      </c>
      <c r="E19" s="111">
        <v>1688.275985</v>
      </c>
      <c r="F19" s="111">
        <v>1778.0626060000002</v>
      </c>
      <c r="G19" s="111">
        <v>1755.7938019999992</v>
      </c>
      <c r="H19" s="111">
        <v>1664.5080329999998</v>
      </c>
      <c r="I19" s="112">
        <v>1673.0042190000001</v>
      </c>
      <c r="J19" s="112">
        <v>2001.6109490000006</v>
      </c>
      <c r="K19" s="112">
        <v>1863.7026540000002</v>
      </c>
      <c r="L19" s="112">
        <v>1590.9113799999996</v>
      </c>
      <c r="M19" s="112">
        <v>1592.2997090000003</v>
      </c>
      <c r="N19" s="142">
        <f t="shared" si="0"/>
        <v>21708.158824999999</v>
      </c>
      <c r="O19" s="133"/>
    </row>
    <row r="20" spans="1:15" ht="16.5" customHeight="1">
      <c r="A20" s="92" t="s">
        <v>43</v>
      </c>
      <c r="B20" s="112">
        <v>1039.0960492665267</v>
      </c>
      <c r="C20" s="112">
        <v>949.02322172546656</v>
      </c>
      <c r="D20" s="111">
        <v>975.13910273270596</v>
      </c>
      <c r="E20" s="111">
        <v>1023.5169563378383</v>
      </c>
      <c r="F20" s="111">
        <v>908.12853834169448</v>
      </c>
      <c r="G20" s="111">
        <v>905.51019047238856</v>
      </c>
      <c r="H20" s="111">
        <v>992.36388829116186</v>
      </c>
      <c r="I20" s="112">
        <v>902.2231501777735</v>
      </c>
      <c r="J20" s="112">
        <v>965.26715692767721</v>
      </c>
      <c r="K20" s="112">
        <v>976.43191180153951</v>
      </c>
      <c r="L20" s="112">
        <v>866.07690963652703</v>
      </c>
      <c r="M20" s="112">
        <v>862.10202268731257</v>
      </c>
      <c r="N20" s="142">
        <f t="shared" si="0"/>
        <v>11364.879098398613</v>
      </c>
      <c r="O20" s="133"/>
    </row>
    <row r="21" spans="1:15" ht="16.5" customHeight="1">
      <c r="A21" s="135" t="s">
        <v>44</v>
      </c>
      <c r="B21" s="113">
        <f>SUM(B9:B20)</f>
        <v>18340.899672293574</v>
      </c>
      <c r="C21" s="113">
        <f t="shared" ref="C21:M21" si="1">SUM(C9:C20)</f>
        <v>19216.51444295335</v>
      </c>
      <c r="D21" s="113">
        <f t="shared" si="1"/>
        <v>17678.872725851375</v>
      </c>
      <c r="E21" s="113">
        <f t="shared" si="1"/>
        <v>17988.591825517462</v>
      </c>
      <c r="F21" s="113">
        <f t="shared" si="1"/>
        <v>17129.908073905328</v>
      </c>
      <c r="G21" s="113">
        <f t="shared" si="1"/>
        <v>16189.05962536122</v>
      </c>
      <c r="H21" s="113">
        <f t="shared" si="1"/>
        <v>17343.546782883866</v>
      </c>
      <c r="I21" s="113">
        <f t="shared" si="1"/>
        <v>18512.526641943074</v>
      </c>
      <c r="J21" s="113">
        <f t="shared" si="1"/>
        <v>18945.566585092907</v>
      </c>
      <c r="K21" s="113">
        <f t="shared" si="1"/>
        <v>18745.792092572374</v>
      </c>
      <c r="L21" s="113">
        <f t="shared" si="1"/>
        <v>18104.699128453001</v>
      </c>
      <c r="M21" s="113">
        <f t="shared" si="1"/>
        <v>15930.648852957005</v>
      </c>
      <c r="N21" s="143">
        <f>SUM(N9:N20)</f>
        <v>214126.62644978453</v>
      </c>
      <c r="O21" s="133"/>
    </row>
    <row r="22" spans="1:15">
      <c r="A22" s="136" t="s">
        <v>45</v>
      </c>
      <c r="B22" s="137"/>
      <c r="C22" s="137"/>
      <c r="D22" s="137"/>
      <c r="E22" s="137"/>
      <c r="F22" s="137"/>
      <c r="G22" s="137"/>
      <c r="H22" s="141"/>
      <c r="I22" s="141"/>
      <c r="J22" s="137"/>
      <c r="K22" s="137"/>
      <c r="L22" s="137"/>
      <c r="M22" s="137"/>
      <c r="N22" s="138"/>
    </row>
    <row r="23" spans="1:15">
      <c r="A23" s="139" t="s">
        <v>95</v>
      </c>
      <c r="G23" s="127"/>
      <c r="I23" s="128"/>
      <c r="N23" s="140"/>
    </row>
    <row r="24" spans="1:15">
      <c r="A24" s="181" t="s">
        <v>99</v>
      </c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82"/>
    </row>
    <row r="25" spans="1:15">
      <c r="A25" s="189" t="s">
        <v>49</v>
      </c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1"/>
    </row>
    <row r="26" spans="1:15">
      <c r="A26" s="183" t="s">
        <v>50</v>
      </c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5"/>
    </row>
    <row r="27" spans="1:15">
      <c r="A27" s="186" t="s">
        <v>100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8"/>
    </row>
    <row r="28" spans="1:15"/>
    <row r="29" spans="1:15" ht="15.75" customHeight="1"/>
    <row r="30" spans="1:15" ht="15.75" customHeight="1"/>
    <row r="31" spans="1:15" ht="15.75" customHeight="1"/>
  </sheetData>
  <mergeCells count="6">
    <mergeCell ref="A27:N27"/>
    <mergeCell ref="A6:N6"/>
    <mergeCell ref="A7:N7"/>
    <mergeCell ref="A24:N24"/>
    <mergeCell ref="A25:N25"/>
    <mergeCell ref="A26:N26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Q32"/>
  <sheetViews>
    <sheetView workbookViewId="0">
      <selection activeCell="B9" sqref="B9"/>
    </sheetView>
  </sheetViews>
  <sheetFormatPr defaultColWidth="0" defaultRowHeight="15.75" customHeight="1" zeroHeight="1"/>
  <cols>
    <col min="1" max="1" width="24.42578125" style="71" customWidth="1"/>
    <col min="2" max="14" width="11" style="71" customWidth="1"/>
    <col min="15" max="15" width="9.140625" style="131" customWidth="1"/>
    <col min="16" max="16384" width="0" style="131" hidden="1"/>
  </cols>
  <sheetData>
    <row r="1" spans="1:17" ht="20.25">
      <c r="A1" s="131"/>
      <c r="B1" s="116" t="s">
        <v>0</v>
      </c>
      <c r="C1" s="131"/>
      <c r="D1" s="116"/>
      <c r="E1" s="116"/>
      <c r="F1" s="116"/>
      <c r="G1" s="116"/>
      <c r="H1" s="116"/>
      <c r="I1" s="131"/>
      <c r="J1" s="131"/>
      <c r="K1" s="131"/>
      <c r="L1" s="131"/>
      <c r="M1" s="131"/>
      <c r="N1" s="131"/>
    </row>
    <row r="2" spans="1:17" ht="1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</row>
    <row r="3" spans="1:17" ht="15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</row>
    <row r="4" spans="1:17" ht="15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</row>
    <row r="5" spans="1:17" ht="18.75">
      <c r="A5" s="48" t="s">
        <v>102</v>
      </c>
      <c r="B5" s="132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</row>
    <row r="6" spans="1:17" ht="18.75">
      <c r="A6" s="177" t="s">
        <v>91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</row>
    <row r="7" spans="1:17" ht="18.75">
      <c r="A7" s="178" t="s">
        <v>103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80"/>
    </row>
    <row r="8" spans="1:17" ht="18.75">
      <c r="A8" s="3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44</v>
      </c>
    </row>
    <row r="9" spans="1:17" ht="16.5" customHeight="1">
      <c r="A9" s="92" t="s">
        <v>32</v>
      </c>
      <c r="B9" s="112">
        <v>2113.0660883430114</v>
      </c>
      <c r="C9" s="112">
        <v>2296.1423323830036</v>
      </c>
      <c r="D9" s="93">
        <v>2064.0793437960201</v>
      </c>
      <c r="E9" s="93">
        <v>2257.7025051740234</v>
      </c>
      <c r="F9" s="93">
        <v>2261.9091566600132</v>
      </c>
      <c r="G9" s="57">
        <v>2261.370374002021</v>
      </c>
      <c r="H9" s="57">
        <v>2420.5767946370133</v>
      </c>
      <c r="I9" s="57">
        <v>2351.8026863040122</v>
      </c>
      <c r="J9" s="57">
        <v>2523.2884072930101</v>
      </c>
      <c r="K9" s="57">
        <v>2490.0923945010345</v>
      </c>
      <c r="L9" s="57">
        <v>2262.0135321140265</v>
      </c>
      <c r="M9" s="57">
        <v>2256.3828562300232</v>
      </c>
      <c r="N9" s="142">
        <f>SUM(B9:M9)</f>
        <v>27558.426471437215</v>
      </c>
      <c r="O9" s="133"/>
      <c r="P9" s="133"/>
      <c r="Q9" s="134"/>
    </row>
    <row r="10" spans="1:17" ht="16.5" customHeight="1">
      <c r="A10" s="92" t="s">
        <v>33</v>
      </c>
      <c r="B10" s="112">
        <v>730.09154698900011</v>
      </c>
      <c r="C10" s="112">
        <v>992.66784998999992</v>
      </c>
      <c r="D10" s="107">
        <v>1218.48707797</v>
      </c>
      <c r="E10" s="107">
        <v>1296.8734239800001</v>
      </c>
      <c r="F10" s="107">
        <v>1075.3704694545454</v>
      </c>
      <c r="G10" s="107">
        <v>1120.3938659900002</v>
      </c>
      <c r="H10" s="107">
        <v>1345.7203039999999</v>
      </c>
      <c r="I10" s="107">
        <v>1403.428191</v>
      </c>
      <c r="J10" s="107">
        <v>1212.0897370000002</v>
      </c>
      <c r="K10" s="107">
        <v>1208.97785099</v>
      </c>
      <c r="L10" s="107">
        <v>1216.60556901</v>
      </c>
      <c r="M10" s="107">
        <v>1279.64956598</v>
      </c>
      <c r="N10" s="142">
        <f>SUM(B10:M10)</f>
        <v>14100.355452353548</v>
      </c>
      <c r="O10" s="133"/>
    </row>
    <row r="11" spans="1:17" ht="16.5" customHeight="1">
      <c r="A11" s="92" t="s">
        <v>34</v>
      </c>
      <c r="B11" s="112">
        <v>973.00541577594083</v>
      </c>
      <c r="C11" s="112">
        <v>1770.5307422281044</v>
      </c>
      <c r="D11" s="111">
        <v>2282.2730097507574</v>
      </c>
      <c r="E11" s="111">
        <v>2260.9277106176269</v>
      </c>
      <c r="F11" s="111">
        <v>2381.7228756574273</v>
      </c>
      <c r="G11" s="111">
        <v>2450.7895671559254</v>
      </c>
      <c r="H11" s="111">
        <v>2654.613128498027</v>
      </c>
      <c r="I11" s="112">
        <v>2665.3462842250369</v>
      </c>
      <c r="J11" s="112">
        <v>2705.8828325069558</v>
      </c>
      <c r="K11" s="112">
        <v>2611.3207468419109</v>
      </c>
      <c r="L11" s="112">
        <v>2472.282769318615</v>
      </c>
      <c r="M11" s="112">
        <v>2740.2986278739136</v>
      </c>
      <c r="N11" s="142">
        <f t="shared" ref="N11:N20" si="0">SUM(B11:M11)</f>
        <v>27968.993710450239</v>
      </c>
      <c r="O11" s="133"/>
    </row>
    <row r="12" spans="1:17" ht="16.5" customHeight="1">
      <c r="A12" s="92" t="s">
        <v>35</v>
      </c>
      <c r="B12" s="112">
        <v>55.179244538070925</v>
      </c>
      <c r="C12" s="112">
        <v>109.97484213734974</v>
      </c>
      <c r="D12" s="111">
        <v>221.64002821279658</v>
      </c>
      <c r="E12" s="111">
        <v>233.13391500859476</v>
      </c>
      <c r="F12" s="111">
        <v>256.30366681894026</v>
      </c>
      <c r="G12" s="111">
        <v>313.13195908154216</v>
      </c>
      <c r="H12" s="111">
        <v>359.76640217070724</v>
      </c>
      <c r="I12" s="112">
        <v>375.86865914226649</v>
      </c>
      <c r="J12" s="112">
        <v>426.70716491641741</v>
      </c>
      <c r="K12" s="112">
        <v>440.63260748271421</v>
      </c>
      <c r="L12" s="112">
        <v>431.81814440158416</v>
      </c>
      <c r="M12" s="112">
        <v>473.59834552850424</v>
      </c>
      <c r="N12" s="142">
        <f t="shared" si="0"/>
        <v>3697.7549794394877</v>
      </c>
      <c r="O12" s="133"/>
    </row>
    <row r="13" spans="1:17" ht="16.5" customHeight="1">
      <c r="A13" s="92" t="s">
        <v>36</v>
      </c>
      <c r="B13" s="112">
        <v>129.13179857587537</v>
      </c>
      <c r="C13" s="112">
        <v>181.13119214941611</v>
      </c>
      <c r="D13" s="111">
        <v>161.24540229571977</v>
      </c>
      <c r="E13" s="111">
        <v>160.68251833463023</v>
      </c>
      <c r="F13" s="111">
        <v>132.30472962256809</v>
      </c>
      <c r="G13" s="111">
        <v>166.54281424902754</v>
      </c>
      <c r="H13" s="111">
        <v>139.25455875175098</v>
      </c>
      <c r="I13" s="112">
        <v>154.65982974007801</v>
      </c>
      <c r="J13" s="112">
        <v>135.27183533618663</v>
      </c>
      <c r="K13" s="112">
        <v>145.97399096420247</v>
      </c>
      <c r="L13" s="112">
        <v>136.97853701945533</v>
      </c>
      <c r="M13" s="112">
        <v>154.69404203112828</v>
      </c>
      <c r="N13" s="142">
        <f t="shared" si="0"/>
        <v>1797.8712490700389</v>
      </c>
      <c r="O13" s="133"/>
      <c r="P13" s="133"/>
      <c r="Q13" s="134"/>
    </row>
    <row r="14" spans="1:17" ht="16.5" customHeight="1">
      <c r="A14" s="92" t="s">
        <v>37</v>
      </c>
      <c r="B14" s="112">
        <v>3252.1093073459624</v>
      </c>
      <c r="C14" s="112">
        <v>5494.3753640896302</v>
      </c>
      <c r="D14" s="111">
        <v>6298.7076639456809</v>
      </c>
      <c r="E14" s="111">
        <v>5506.4225967935345</v>
      </c>
      <c r="F14" s="111">
        <v>4842.6727378853075</v>
      </c>
      <c r="G14" s="111">
        <v>5486.6720855297099</v>
      </c>
      <c r="H14" s="111">
        <v>7001.1136945608805</v>
      </c>
      <c r="I14" s="112">
        <v>7039.0389849507046</v>
      </c>
      <c r="J14" s="112">
        <v>7191.9786915945642</v>
      </c>
      <c r="K14" s="112">
        <v>6806.4321925105105</v>
      </c>
      <c r="L14" s="112">
        <v>6568.5019450395657</v>
      </c>
      <c r="M14" s="112">
        <v>7224.7010500379492</v>
      </c>
      <c r="N14" s="142">
        <f t="shared" si="0"/>
        <v>72712.726314283995</v>
      </c>
      <c r="O14" s="133"/>
    </row>
    <row r="15" spans="1:17" ht="16.5" customHeight="1">
      <c r="A15" s="92" t="s">
        <v>38</v>
      </c>
      <c r="B15" s="112">
        <v>27.739105641638222</v>
      </c>
      <c r="C15" s="112">
        <v>70.964387274744055</v>
      </c>
      <c r="D15" s="111">
        <v>62.533835035836233</v>
      </c>
      <c r="E15" s="111">
        <v>62.410293131399307</v>
      </c>
      <c r="F15" s="111">
        <v>61.799247764505161</v>
      </c>
      <c r="G15" s="111">
        <v>65.251590221843102</v>
      </c>
      <c r="H15" s="111">
        <v>69.272614418088878</v>
      </c>
      <c r="I15" s="112">
        <v>68.636389022184318</v>
      </c>
      <c r="J15" s="112">
        <v>88.004492551194701</v>
      </c>
      <c r="K15" s="112">
        <v>86.932281194539513</v>
      </c>
      <c r="L15" s="112">
        <v>79.577841273037748</v>
      </c>
      <c r="M15" s="112">
        <v>111.94214649488079</v>
      </c>
      <c r="N15" s="142">
        <f t="shared" si="0"/>
        <v>855.06422402389217</v>
      </c>
      <c r="O15" s="133"/>
    </row>
    <row r="16" spans="1:17" ht="16.5" customHeight="1">
      <c r="A16" s="92" t="s">
        <v>39</v>
      </c>
      <c r="B16" s="112">
        <v>167.59985836715612</v>
      </c>
      <c r="C16" s="112">
        <v>147.66899687418331</v>
      </c>
      <c r="D16" s="111">
        <v>244.27065340574543</v>
      </c>
      <c r="E16" s="111">
        <v>345.67942830098156</v>
      </c>
      <c r="F16" s="111">
        <v>366.34430015293935</v>
      </c>
      <c r="G16" s="111">
        <v>396.46164656947434</v>
      </c>
      <c r="H16" s="111">
        <v>390.87858309540491</v>
      </c>
      <c r="I16" s="112">
        <v>421.1158693782819</v>
      </c>
      <c r="J16" s="112">
        <v>439.12942900458529</v>
      </c>
      <c r="K16" s="112">
        <v>391.90095676190168</v>
      </c>
      <c r="L16" s="112">
        <v>387.75907344906761</v>
      </c>
      <c r="M16" s="112">
        <v>398.48935738485432</v>
      </c>
      <c r="N16" s="142">
        <f t="shared" si="0"/>
        <v>4097.2981527445754</v>
      </c>
      <c r="O16" s="133"/>
    </row>
    <row r="17" spans="1:15" ht="16.5" customHeight="1">
      <c r="A17" s="92" t="s">
        <v>40</v>
      </c>
      <c r="B17" s="112">
        <v>283.00862459420534</v>
      </c>
      <c r="C17" s="112">
        <v>468.89867972467329</v>
      </c>
      <c r="D17" s="111">
        <v>465.56341501822658</v>
      </c>
      <c r="E17" s="111">
        <v>468.62001106830434</v>
      </c>
      <c r="F17" s="111">
        <v>457.8445027072143</v>
      </c>
      <c r="G17" s="111">
        <v>451.9111945817333</v>
      </c>
      <c r="H17" s="111">
        <v>479.60555703165738</v>
      </c>
      <c r="I17" s="112">
        <v>483.36674396642297</v>
      </c>
      <c r="J17" s="112">
        <v>529.05356805449037</v>
      </c>
      <c r="K17" s="112">
        <v>516.20175250844181</v>
      </c>
      <c r="L17" s="112">
        <v>475.76448668169724</v>
      </c>
      <c r="M17" s="112">
        <v>506.64310443802782</v>
      </c>
      <c r="N17" s="142">
        <f t="shared" si="0"/>
        <v>5586.4816403750947</v>
      </c>
      <c r="O17" s="133"/>
    </row>
    <row r="18" spans="1:15" ht="16.5" customHeight="1">
      <c r="A18" s="92" t="s">
        <v>41</v>
      </c>
      <c r="B18" s="112">
        <v>186.59210699999988</v>
      </c>
      <c r="C18" s="112">
        <v>590.34053300000005</v>
      </c>
      <c r="D18" s="111">
        <v>750.78268899999841</v>
      </c>
      <c r="E18" s="111">
        <v>413.77758299999982</v>
      </c>
      <c r="F18" s="111">
        <v>269.68335699999989</v>
      </c>
      <c r="G18" s="111">
        <v>415.14920599999948</v>
      </c>
      <c r="H18" s="111">
        <v>639.71628399999963</v>
      </c>
      <c r="I18" s="112">
        <v>716.70569699999987</v>
      </c>
      <c r="J18" s="112">
        <v>855.53353899999956</v>
      </c>
      <c r="K18" s="112">
        <v>820.8037899999988</v>
      </c>
      <c r="L18" s="112">
        <v>853.02593100000058</v>
      </c>
      <c r="M18" s="112">
        <v>1011.8046740000016</v>
      </c>
      <c r="N18" s="142">
        <f t="shared" si="0"/>
        <v>7523.9153899999974</v>
      </c>
      <c r="O18" s="133"/>
    </row>
    <row r="19" spans="1:15" ht="16.5" customHeight="1">
      <c r="A19" s="92" t="s">
        <v>42</v>
      </c>
      <c r="B19" s="112">
        <v>775.49315299999989</v>
      </c>
      <c r="C19" s="112">
        <v>2500.093703</v>
      </c>
      <c r="D19" s="111">
        <v>1408.7141170000002</v>
      </c>
      <c r="E19" s="111">
        <v>1647.7073379999999</v>
      </c>
      <c r="F19" s="111">
        <v>1407.8771800000002</v>
      </c>
      <c r="G19" s="111">
        <v>1108.4856589999999</v>
      </c>
      <c r="H19" s="111">
        <v>1286.8544340000003</v>
      </c>
      <c r="I19" s="112">
        <v>1145.2369350000004</v>
      </c>
      <c r="J19" s="112">
        <v>1244.179826</v>
      </c>
      <c r="K19" s="112">
        <v>1003.731908</v>
      </c>
      <c r="L19" s="112">
        <v>793.56872299999941</v>
      </c>
      <c r="M19" s="112">
        <v>1283.2095959999999</v>
      </c>
      <c r="N19" s="142">
        <f t="shared" si="0"/>
        <v>15605.152572000003</v>
      </c>
      <c r="O19" s="133"/>
    </row>
    <row r="20" spans="1:15" ht="16.5" customHeight="1">
      <c r="A20" s="92" t="s">
        <v>43</v>
      </c>
      <c r="B20" s="112">
        <v>680.39462457551554</v>
      </c>
      <c r="C20" s="112">
        <v>769.16518919068631</v>
      </c>
      <c r="D20" s="111">
        <v>879.68970119176674</v>
      </c>
      <c r="E20" s="111">
        <v>932.04211828663335</v>
      </c>
      <c r="F20" s="111">
        <v>876.1507959058406</v>
      </c>
      <c r="G20" s="111">
        <v>893.61188006325949</v>
      </c>
      <c r="H20" s="111">
        <v>936.58519669057284</v>
      </c>
      <c r="I20" s="112">
        <v>2516.4374868188611</v>
      </c>
      <c r="J20" s="112">
        <v>1009.4402472867022</v>
      </c>
      <c r="K20" s="112">
        <v>1118.7272700524302</v>
      </c>
      <c r="L20" s="112">
        <v>992.65362269183368</v>
      </c>
      <c r="M20" s="112">
        <v>1186.38278591426</v>
      </c>
      <c r="N20" s="142">
        <f t="shared" si="0"/>
        <v>12791.280918668363</v>
      </c>
      <c r="O20" s="133"/>
    </row>
    <row r="21" spans="1:15" ht="16.5" customHeight="1">
      <c r="A21" s="135" t="s">
        <v>44</v>
      </c>
      <c r="B21" s="113">
        <f>SUM(B9:B20)</f>
        <v>9373.4108747463761</v>
      </c>
      <c r="C21" s="113">
        <f t="shared" ref="C21:M21" si="1">SUM(C9:C20)</f>
        <v>15391.953812041789</v>
      </c>
      <c r="D21" s="113">
        <f t="shared" si="1"/>
        <v>16057.986936622547</v>
      </c>
      <c r="E21" s="113">
        <f t="shared" si="1"/>
        <v>15585.979441695728</v>
      </c>
      <c r="F21" s="113">
        <f t="shared" si="1"/>
        <v>14389.983019629299</v>
      </c>
      <c r="G21" s="113">
        <f t="shared" si="1"/>
        <v>15129.771842444537</v>
      </c>
      <c r="H21" s="113">
        <f t="shared" si="1"/>
        <v>17723.957551854102</v>
      </c>
      <c r="I21" s="113">
        <f t="shared" si="1"/>
        <v>19341.643756547845</v>
      </c>
      <c r="J21" s="113">
        <f t="shared" si="1"/>
        <v>18360.559770544107</v>
      </c>
      <c r="K21" s="113">
        <f t="shared" si="1"/>
        <v>17641.727741807685</v>
      </c>
      <c r="L21" s="113">
        <f t="shared" si="1"/>
        <v>16670.55017499888</v>
      </c>
      <c r="M21" s="113">
        <f t="shared" si="1"/>
        <v>18627.796151913542</v>
      </c>
      <c r="N21" s="143">
        <f>SUM(N9:N20)</f>
        <v>194295.32107484646</v>
      </c>
      <c r="O21" s="133"/>
    </row>
    <row r="22" spans="1:15">
      <c r="A22" s="136" t="s">
        <v>45</v>
      </c>
      <c r="B22" s="137"/>
      <c r="C22" s="137"/>
      <c r="D22" s="137"/>
      <c r="E22" s="144"/>
      <c r="F22" s="137"/>
      <c r="G22" s="137"/>
      <c r="H22" s="141"/>
      <c r="I22" s="141"/>
      <c r="J22" s="137"/>
      <c r="K22" s="137"/>
      <c r="L22" s="137"/>
      <c r="M22" s="137"/>
      <c r="N22" s="138"/>
    </row>
    <row r="23" spans="1:15">
      <c r="A23" s="139" t="s">
        <v>95</v>
      </c>
      <c r="G23" s="127"/>
      <c r="I23" s="128"/>
      <c r="N23" s="140"/>
    </row>
    <row r="24" spans="1:15">
      <c r="A24" s="181" t="s">
        <v>99</v>
      </c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82"/>
    </row>
    <row r="25" spans="1:15">
      <c r="A25" s="189" t="s">
        <v>49</v>
      </c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1"/>
    </row>
    <row r="26" spans="1:15">
      <c r="A26" s="183" t="s">
        <v>50</v>
      </c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5"/>
    </row>
    <row r="27" spans="1:15">
      <c r="A27" s="186" t="s">
        <v>100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8"/>
    </row>
    <row r="28" spans="1:15"/>
    <row r="29" spans="1:15" ht="15.75" customHeight="1"/>
    <row r="30" spans="1:15" ht="15.75" customHeight="1"/>
    <row r="31" spans="1:15" ht="15.75" customHeight="1"/>
    <row r="32" spans="1:15" ht="15.75" customHeight="1"/>
  </sheetData>
  <mergeCells count="6">
    <mergeCell ref="A6:N6"/>
    <mergeCell ref="A7:N7"/>
    <mergeCell ref="A25:N25"/>
    <mergeCell ref="A26:N26"/>
    <mergeCell ref="A27:N27"/>
    <mergeCell ref="A24:N24"/>
  </mergeCells>
  <pageMargins left="0.4" right="0.31" top="0.75" bottom="0.75" header="0.3" footer="0.3"/>
  <pageSetup scale="74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Q32"/>
  <sheetViews>
    <sheetView topLeftCell="B1" workbookViewId="0">
      <selection activeCell="B1" sqref="A1:IV65536"/>
    </sheetView>
  </sheetViews>
  <sheetFormatPr defaultColWidth="0" defaultRowHeight="15.75" customHeight="1" zeroHeight="1"/>
  <cols>
    <col min="1" max="1" width="24.42578125" style="71" customWidth="1"/>
    <col min="2" max="14" width="11" style="71" customWidth="1"/>
    <col min="15" max="15" width="9.140625" style="131" customWidth="1"/>
    <col min="16" max="16384" width="0" style="131" hidden="1"/>
  </cols>
  <sheetData>
    <row r="1" spans="1:17" ht="20.25">
      <c r="A1" s="131"/>
      <c r="B1" s="116" t="s">
        <v>0</v>
      </c>
      <c r="C1" s="131"/>
      <c r="D1" s="116"/>
      <c r="E1" s="116"/>
      <c r="F1" s="116"/>
      <c r="G1" s="116"/>
      <c r="H1" s="116"/>
      <c r="I1" s="131"/>
      <c r="J1" s="131"/>
      <c r="K1" s="131"/>
      <c r="L1" s="131"/>
      <c r="M1" s="131"/>
      <c r="N1" s="131"/>
    </row>
    <row r="2" spans="1:17" ht="1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</row>
    <row r="3" spans="1:17" ht="15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</row>
    <row r="4" spans="1:17" ht="15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</row>
    <row r="5" spans="1:17" ht="18.75">
      <c r="A5" s="48" t="s">
        <v>104</v>
      </c>
      <c r="B5" s="132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</row>
    <row r="6" spans="1:17" ht="18.75">
      <c r="A6" s="177" t="s">
        <v>91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</row>
    <row r="7" spans="1:17" ht="18.75">
      <c r="A7" s="178" t="s">
        <v>105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80"/>
    </row>
    <row r="8" spans="1:17" ht="18.75">
      <c r="A8" s="3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44</v>
      </c>
    </row>
    <row r="9" spans="1:17" ht="16.5" customHeight="1">
      <c r="A9" s="92" t="s">
        <v>32</v>
      </c>
      <c r="B9" s="147">
        <v>2102.1510505400001</v>
      </c>
      <c r="C9" s="147">
        <v>2156.2708963740056</v>
      </c>
      <c r="D9" s="148">
        <v>2251.4841750680057</v>
      </c>
      <c r="E9" s="148">
        <v>2356.7841489570019</v>
      </c>
      <c r="F9" s="148">
        <v>2316.6993029910291</v>
      </c>
      <c r="G9" s="147">
        <v>2355.7799705460129</v>
      </c>
      <c r="H9" s="147">
        <v>2481.0167451700163</v>
      </c>
      <c r="I9" s="147">
        <v>2335.9741648670324</v>
      </c>
      <c r="J9" s="147">
        <v>2469.3281512260178</v>
      </c>
      <c r="K9" s="147">
        <v>2562.1949268660192</v>
      </c>
      <c r="L9" s="147">
        <v>2393.4733690870235</v>
      </c>
      <c r="M9" s="147">
        <v>2472.3313051010164</v>
      </c>
      <c r="N9" s="142">
        <f>SUM(B9:M9)</f>
        <v>28253.488206793183</v>
      </c>
      <c r="O9" s="133"/>
      <c r="P9" s="133"/>
      <c r="Q9" s="134"/>
    </row>
    <row r="10" spans="1:17" ht="16.5" customHeight="1">
      <c r="A10" s="92" t="s">
        <v>33</v>
      </c>
      <c r="B10" s="147">
        <v>1163.6348199999998</v>
      </c>
      <c r="C10" s="147">
        <v>1171.0291029800001</v>
      </c>
      <c r="D10" s="148">
        <v>1087.6747690000002</v>
      </c>
      <c r="E10" s="148">
        <v>1115.8501330199999</v>
      </c>
      <c r="F10" s="148">
        <v>919.80892499000004</v>
      </c>
      <c r="G10" s="148">
        <v>1016.124454</v>
      </c>
      <c r="H10" s="149">
        <v>1179.9038709899999</v>
      </c>
      <c r="I10" s="149">
        <v>1065.6388660099999</v>
      </c>
      <c r="J10" s="149">
        <v>1098.6434140000001</v>
      </c>
      <c r="K10" s="149">
        <v>1195.73721299</v>
      </c>
      <c r="L10" s="147">
        <v>1099.9673010000001</v>
      </c>
      <c r="M10" s="149">
        <v>1131.5780549999999</v>
      </c>
      <c r="N10" s="142">
        <f>SUM(B10:M10)</f>
        <v>13245.59092398</v>
      </c>
      <c r="O10" s="133"/>
    </row>
    <row r="11" spans="1:17" ht="16.5" customHeight="1">
      <c r="A11" s="92" t="s">
        <v>34</v>
      </c>
      <c r="B11" s="147">
        <v>2385.95834647129</v>
      </c>
      <c r="C11" s="147">
        <v>1990.9852550158189</v>
      </c>
      <c r="D11" s="148">
        <v>2409.1789006233075</v>
      </c>
      <c r="E11" s="148">
        <v>2630.3473222353341</v>
      </c>
      <c r="F11" s="148">
        <v>2692.0557888167496</v>
      </c>
      <c r="G11" s="148">
        <v>2597.9367997961367</v>
      </c>
      <c r="H11" s="148">
        <v>2750.483449500764</v>
      </c>
      <c r="I11" s="147">
        <v>2645.2372752476836</v>
      </c>
      <c r="J11" s="147">
        <v>2815.8516205624192</v>
      </c>
      <c r="K11" s="147">
        <v>2472.9843967088023</v>
      </c>
      <c r="L11" s="147">
        <v>2549.7957092217121</v>
      </c>
      <c r="M11" s="147">
        <v>2908.1422089472308</v>
      </c>
      <c r="N11" s="142">
        <f t="shared" ref="N11:N20" si="0">SUM(B11:M11)</f>
        <v>30848.957073147249</v>
      </c>
      <c r="O11" s="133"/>
    </row>
    <row r="12" spans="1:17" ht="16.5" customHeight="1">
      <c r="A12" s="92" t="s">
        <v>35</v>
      </c>
      <c r="B12" s="147">
        <v>411.75513827940324</v>
      </c>
      <c r="C12" s="147">
        <v>267.6687866863856</v>
      </c>
      <c r="D12" s="148">
        <v>257.07908988170163</v>
      </c>
      <c r="E12" s="148">
        <v>315.33119791845604</v>
      </c>
      <c r="F12" s="148">
        <v>379.30596660282532</v>
      </c>
      <c r="G12" s="148">
        <v>409.06266273658798</v>
      </c>
      <c r="H12" s="148">
        <v>478.8173400442451</v>
      </c>
      <c r="I12" s="147">
        <v>503.85898421459478</v>
      </c>
      <c r="J12" s="147">
        <v>552.03517446456419</v>
      </c>
      <c r="K12" s="147">
        <v>455.51965185997625</v>
      </c>
      <c r="L12" s="147">
        <v>434.89157720201467</v>
      </c>
      <c r="M12" s="147">
        <v>542.63693598750535</v>
      </c>
      <c r="N12" s="142">
        <f t="shared" si="0"/>
        <v>5007.9625058782603</v>
      </c>
      <c r="O12" s="133"/>
    </row>
    <row r="13" spans="1:17" ht="16.5" customHeight="1">
      <c r="A13" s="92" t="s">
        <v>36</v>
      </c>
      <c r="B13" s="147">
        <v>105.33285038910506</v>
      </c>
      <c r="C13" s="147">
        <v>136.39217416342413</v>
      </c>
      <c r="D13" s="148">
        <v>136.14937161089489</v>
      </c>
      <c r="E13" s="148">
        <v>130.26368352529175</v>
      </c>
      <c r="F13" s="148">
        <v>128.73721508949421</v>
      </c>
      <c r="G13" s="148">
        <v>131.7089811206227</v>
      </c>
      <c r="H13" s="148">
        <v>124.50849458365748</v>
      </c>
      <c r="I13" s="147">
        <v>123.38763059922181</v>
      </c>
      <c r="J13" s="147">
        <v>119.46544528404662</v>
      </c>
      <c r="K13" s="147">
        <v>126.17059058210108</v>
      </c>
      <c r="L13" s="147">
        <v>117.07215166536962</v>
      </c>
      <c r="M13" s="147">
        <v>114.18266612295716</v>
      </c>
      <c r="N13" s="142">
        <f t="shared" si="0"/>
        <v>1493.3712547361865</v>
      </c>
      <c r="O13" s="133"/>
      <c r="P13" s="133"/>
      <c r="Q13" s="134"/>
    </row>
    <row r="14" spans="1:17" ht="16.5" customHeight="1">
      <c r="A14" s="92" t="s">
        <v>37</v>
      </c>
      <c r="B14" s="147">
        <v>6675.6317291288997</v>
      </c>
      <c r="C14" s="147">
        <v>5532.1885630980905</v>
      </c>
      <c r="D14" s="148">
        <v>6195.2726638834592</v>
      </c>
      <c r="E14" s="148">
        <v>6134.2231789574671</v>
      </c>
      <c r="F14" s="148">
        <v>5602.9542558975045</v>
      </c>
      <c r="G14" s="148">
        <v>5512.9558021848597</v>
      </c>
      <c r="H14" s="148">
        <v>6616.313153536752</v>
      </c>
      <c r="I14" s="147">
        <v>6505.8518808450481</v>
      </c>
      <c r="J14" s="147">
        <v>7302.3309942209753</v>
      </c>
      <c r="K14" s="147">
        <v>6365.6348810140034</v>
      </c>
      <c r="L14" s="147">
        <v>6510.9219195221249</v>
      </c>
      <c r="M14" s="147">
        <v>7704.4394200446832</v>
      </c>
      <c r="N14" s="142">
        <f t="shared" si="0"/>
        <v>76658.718442333862</v>
      </c>
      <c r="O14" s="133"/>
    </row>
    <row r="15" spans="1:17" ht="16.5" customHeight="1">
      <c r="A15" s="92" t="s">
        <v>38</v>
      </c>
      <c r="B15" s="147">
        <v>96.055656634812323</v>
      </c>
      <c r="C15" s="147">
        <v>76.831271793515384</v>
      </c>
      <c r="D15" s="148">
        <v>94.205889546075156</v>
      </c>
      <c r="E15" s="148">
        <v>76.990902515358414</v>
      </c>
      <c r="F15" s="148">
        <v>82.261481915529075</v>
      </c>
      <c r="G15" s="148">
        <v>85.374461836177559</v>
      </c>
      <c r="H15" s="148">
        <v>89.557261034129738</v>
      </c>
      <c r="I15" s="147">
        <v>64.983560634812292</v>
      </c>
      <c r="J15" s="147">
        <v>92.559942308873786</v>
      </c>
      <c r="K15" s="147">
        <v>91.520017068259421</v>
      </c>
      <c r="L15" s="147">
        <v>84.976916892491602</v>
      </c>
      <c r="M15" s="147">
        <v>82.178978781569995</v>
      </c>
      <c r="N15" s="142">
        <f t="shared" si="0"/>
        <v>1017.4963409616049</v>
      </c>
      <c r="O15" s="133"/>
    </row>
    <row r="16" spans="1:17" ht="16.5" customHeight="1">
      <c r="A16" s="92" t="s">
        <v>39</v>
      </c>
      <c r="B16" s="147">
        <v>355.45851020774637</v>
      </c>
      <c r="C16" s="147">
        <v>318.25601543964046</v>
      </c>
      <c r="D16" s="148">
        <v>316.37700988850162</v>
      </c>
      <c r="E16" s="148">
        <v>319.13666872097923</v>
      </c>
      <c r="F16" s="148">
        <v>364.46851496882817</v>
      </c>
      <c r="G16" s="148">
        <v>377.04429562925441</v>
      </c>
      <c r="H16" s="148">
        <v>458.18859819844965</v>
      </c>
      <c r="I16" s="147">
        <v>353.5698997205364</v>
      </c>
      <c r="J16" s="147">
        <v>449.85594532542291</v>
      </c>
      <c r="K16" s="147">
        <v>309.91218891734434</v>
      </c>
      <c r="L16" s="147">
        <v>379.9644002819756</v>
      </c>
      <c r="M16" s="147">
        <v>538.10976366243108</v>
      </c>
      <c r="N16" s="142">
        <f t="shared" si="0"/>
        <v>4540.3418109611102</v>
      </c>
      <c r="O16" s="133"/>
    </row>
    <row r="17" spans="1:15" ht="16.5" customHeight="1">
      <c r="A17" s="92" t="s">
        <v>40</v>
      </c>
      <c r="B17" s="147">
        <v>517.30519492411952</v>
      </c>
      <c r="C17" s="147">
        <v>421.51906286922872</v>
      </c>
      <c r="D17" s="148">
        <v>503.99247762146297</v>
      </c>
      <c r="E17" s="148">
        <v>470.17587284217325</v>
      </c>
      <c r="F17" s="148">
        <v>517.18520137753785</v>
      </c>
      <c r="G17" s="148">
        <v>543.12351232463925</v>
      </c>
      <c r="H17" s="148">
        <v>558.95208241269154</v>
      </c>
      <c r="I17" s="147">
        <v>500.29186600241383</v>
      </c>
      <c r="J17" s="147">
        <v>566.25006758087466</v>
      </c>
      <c r="K17" s="147">
        <v>542.84787430752021</v>
      </c>
      <c r="L17" s="147">
        <v>530.35802755682653</v>
      </c>
      <c r="M17" s="147">
        <v>589.80236445429136</v>
      </c>
      <c r="N17" s="142">
        <f t="shared" si="0"/>
        <v>6261.8036042737804</v>
      </c>
      <c r="O17" s="133"/>
    </row>
    <row r="18" spans="1:15" ht="16.5" customHeight="1">
      <c r="A18" s="92" t="s">
        <v>41</v>
      </c>
      <c r="B18" s="147">
        <v>818.1113009999998</v>
      </c>
      <c r="C18" s="147">
        <v>653.26933199999939</v>
      </c>
      <c r="D18" s="148">
        <v>569.9743969999995</v>
      </c>
      <c r="E18" s="148">
        <v>434.65257100000002</v>
      </c>
      <c r="F18" s="148">
        <v>311.68892599999981</v>
      </c>
      <c r="G18" s="148">
        <v>397.39102400000013</v>
      </c>
      <c r="H18" s="148">
        <v>659.61865600000021</v>
      </c>
      <c r="I18" s="147">
        <v>546.5288579999991</v>
      </c>
      <c r="J18" s="147">
        <v>771.64562299999955</v>
      </c>
      <c r="K18" s="147">
        <v>826.31503999999984</v>
      </c>
      <c r="L18" s="147">
        <v>883.85524300000031</v>
      </c>
      <c r="M18" s="147">
        <v>943.27876499999832</v>
      </c>
      <c r="N18" s="142">
        <f t="shared" si="0"/>
        <v>7816.3297359999951</v>
      </c>
      <c r="O18" s="133"/>
    </row>
    <row r="19" spans="1:15" ht="16.5" customHeight="1">
      <c r="A19" s="92" t="s">
        <v>42</v>
      </c>
      <c r="B19" s="147">
        <v>797.04754000000025</v>
      </c>
      <c r="C19" s="147">
        <v>981.24582499999985</v>
      </c>
      <c r="D19" s="148">
        <v>1004.4394240000001</v>
      </c>
      <c r="E19" s="148">
        <v>1168.0910309999999</v>
      </c>
      <c r="F19" s="148">
        <v>927.6502260000002</v>
      </c>
      <c r="G19" s="148">
        <v>891.1057780000001</v>
      </c>
      <c r="H19" s="148">
        <v>1201.933319</v>
      </c>
      <c r="I19" s="147">
        <v>926.12212300000033</v>
      </c>
      <c r="J19" s="147">
        <v>1682.8144079999997</v>
      </c>
      <c r="K19" s="147">
        <v>1781.8686819999996</v>
      </c>
      <c r="L19" s="147">
        <v>1519.9393269999996</v>
      </c>
      <c r="M19" s="147">
        <v>1373.1742689999999</v>
      </c>
      <c r="N19" s="142">
        <f t="shared" si="0"/>
        <v>14255.431951999999</v>
      </c>
      <c r="O19" s="133"/>
    </row>
    <row r="20" spans="1:15" ht="16.5" customHeight="1">
      <c r="A20" s="92" t="s">
        <v>43</v>
      </c>
      <c r="B20" s="147">
        <v>895.02099817877877</v>
      </c>
      <c r="C20" s="147">
        <v>872.91031307867627</v>
      </c>
      <c r="D20" s="148">
        <v>866.09589878767997</v>
      </c>
      <c r="E20" s="148">
        <v>1185.2689997117386</v>
      </c>
      <c r="F20" s="148">
        <v>968.28778412777967</v>
      </c>
      <c r="G20" s="148">
        <v>1281.9005574299331</v>
      </c>
      <c r="H20" s="148">
        <v>977.78735683632601</v>
      </c>
      <c r="I20" s="147">
        <v>1143.454790138522</v>
      </c>
      <c r="J20" s="147">
        <v>981.28460389225847</v>
      </c>
      <c r="K20" s="147">
        <v>1016.7121618514468</v>
      </c>
      <c r="L20" s="147">
        <v>992.16454717907516</v>
      </c>
      <c r="M20" s="147">
        <v>1116.2778693913463</v>
      </c>
      <c r="N20" s="142">
        <f t="shared" si="0"/>
        <v>12297.165880603559</v>
      </c>
      <c r="O20" s="133"/>
    </row>
    <row r="21" spans="1:15" ht="16.5" customHeight="1">
      <c r="A21" s="135" t="s">
        <v>44</v>
      </c>
      <c r="B21" s="113">
        <f>SUM(B9:B20)</f>
        <v>16323.463135754157</v>
      </c>
      <c r="C21" s="113">
        <f t="shared" ref="C21:M21" si="1">SUM(C9:C20)</f>
        <v>14578.566598498785</v>
      </c>
      <c r="D21" s="113">
        <f t="shared" si="1"/>
        <v>15691.92406691109</v>
      </c>
      <c r="E21" s="113">
        <f t="shared" si="1"/>
        <v>16337.115710403803</v>
      </c>
      <c r="F21" s="113">
        <f t="shared" si="1"/>
        <v>15211.10358877728</v>
      </c>
      <c r="G21" s="113">
        <f t="shared" si="1"/>
        <v>15599.508299604226</v>
      </c>
      <c r="H21" s="113">
        <f t="shared" si="1"/>
        <v>17577.080327307031</v>
      </c>
      <c r="I21" s="113">
        <f t="shared" si="1"/>
        <v>16714.899899279862</v>
      </c>
      <c r="J21" s="113">
        <f t="shared" si="1"/>
        <v>18902.065389865453</v>
      </c>
      <c r="K21" s="113">
        <f t="shared" si="1"/>
        <v>17747.417624165471</v>
      </c>
      <c r="L21" s="113">
        <f t="shared" si="1"/>
        <v>17497.380489608611</v>
      </c>
      <c r="M21" s="113">
        <f t="shared" si="1"/>
        <v>19516.132601493031</v>
      </c>
      <c r="N21" s="143">
        <f>SUM(N9:N20)</f>
        <v>201696.65773166882</v>
      </c>
      <c r="O21" s="133"/>
    </row>
    <row r="22" spans="1:15">
      <c r="A22" s="136" t="s">
        <v>106</v>
      </c>
      <c r="B22" s="137"/>
      <c r="C22" s="137"/>
      <c r="D22" s="137"/>
      <c r="E22" s="144"/>
      <c r="F22" s="137"/>
      <c r="G22" s="137"/>
      <c r="H22" s="141"/>
      <c r="I22" s="141"/>
      <c r="J22" s="137"/>
      <c r="K22" s="137"/>
      <c r="L22" s="137"/>
      <c r="M22" s="137"/>
      <c r="N22" s="138"/>
    </row>
    <row r="23" spans="1:15">
      <c r="A23" s="139" t="s">
        <v>95</v>
      </c>
      <c r="G23" s="127"/>
      <c r="I23" s="128"/>
      <c r="N23" s="140"/>
    </row>
    <row r="24" spans="1:15">
      <c r="A24" s="181" t="s">
        <v>99</v>
      </c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82"/>
    </row>
    <row r="25" spans="1:15">
      <c r="A25" s="189" t="s">
        <v>49</v>
      </c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1"/>
    </row>
    <row r="26" spans="1:15">
      <c r="A26" s="183" t="s">
        <v>50</v>
      </c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5"/>
    </row>
    <row r="27" spans="1:15">
      <c r="A27" s="186" t="s">
        <v>100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8"/>
    </row>
    <row r="28" spans="1:15"/>
    <row r="29" spans="1:15" ht="15.75" customHeight="1"/>
    <row r="30" spans="1:15" ht="15.75" customHeight="1"/>
    <row r="31" spans="1:15" ht="15.75" customHeight="1"/>
    <row r="32" spans="1:15" ht="15.75" customHeight="1"/>
  </sheetData>
  <mergeCells count="6">
    <mergeCell ref="A27:N27"/>
    <mergeCell ref="A6:N6"/>
    <mergeCell ref="A7:N7"/>
    <mergeCell ref="A24:N24"/>
    <mergeCell ref="A25:N25"/>
    <mergeCell ref="A26:N26"/>
  </mergeCells>
  <pageMargins left="0.4" right="0.31" top="0.75" bottom="0.75" header="0.3" footer="0.3"/>
  <pageSetup scale="74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32"/>
  <sheetViews>
    <sheetView topLeftCell="A6" workbookViewId="0">
      <selection activeCell="N9" sqref="N9:N20"/>
    </sheetView>
  </sheetViews>
  <sheetFormatPr defaultColWidth="0" defaultRowHeight="15.75" customHeight="1" zeroHeight="1"/>
  <cols>
    <col min="1" max="1" width="24.42578125" style="71" customWidth="1"/>
    <col min="2" max="14" width="11" style="71" customWidth="1"/>
    <col min="15" max="15" width="9.140625" style="131" customWidth="1"/>
    <col min="16" max="16384" width="0" style="131" hidden="1"/>
  </cols>
  <sheetData>
    <row r="1" spans="1:17" ht="20.25">
      <c r="A1" s="131"/>
      <c r="B1" s="116" t="s">
        <v>0</v>
      </c>
      <c r="C1" s="131"/>
      <c r="D1" s="116"/>
      <c r="E1" s="116"/>
      <c r="F1" s="116"/>
      <c r="G1" s="116"/>
      <c r="H1" s="116"/>
      <c r="I1" s="131"/>
      <c r="J1" s="131"/>
      <c r="K1" s="131"/>
      <c r="L1" s="131"/>
      <c r="M1" s="131"/>
      <c r="N1" s="131"/>
    </row>
    <row r="2" spans="1:17" ht="1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</row>
    <row r="3" spans="1:17" ht="15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</row>
    <row r="4" spans="1:17" ht="15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</row>
    <row r="5" spans="1:17" ht="18.75">
      <c r="A5" s="48" t="s">
        <v>107</v>
      </c>
      <c r="B5" s="132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</row>
    <row r="6" spans="1:17" ht="18.75">
      <c r="A6" s="177" t="s">
        <v>91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</row>
    <row r="7" spans="1:17" ht="18.75">
      <c r="A7" s="178" t="s">
        <v>108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80"/>
    </row>
    <row r="8" spans="1:17" ht="18.75">
      <c r="A8" s="3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44</v>
      </c>
    </row>
    <row r="9" spans="1:17" ht="16.5" customHeight="1">
      <c r="A9" s="92" t="s">
        <v>32</v>
      </c>
      <c r="B9" s="147">
        <v>2157.4639415850288</v>
      </c>
      <c r="C9" s="147">
        <v>2158.6793315570121</v>
      </c>
      <c r="D9" s="148">
        <v>2225.498618942016</v>
      </c>
      <c r="E9" s="148">
        <v>2403.588377294016</v>
      </c>
      <c r="F9" s="148">
        <v>2388.1607136230191</v>
      </c>
      <c r="G9" s="147">
        <v>2440.862383094021</v>
      </c>
      <c r="H9" s="147">
        <v>2394.0428104180155</v>
      </c>
      <c r="I9" s="147">
        <v>2461.3056944880273</v>
      </c>
      <c r="J9" s="147">
        <v>2569.5905349900272</v>
      </c>
      <c r="K9" s="147">
        <v>2506.5625119200404</v>
      </c>
      <c r="L9" s="147">
        <v>2391.2964506830244</v>
      </c>
      <c r="M9" s="147">
        <v>2406.4525879460243</v>
      </c>
      <c r="N9" s="142">
        <f>SUM(B9:M9)</f>
        <v>28503.503956540273</v>
      </c>
      <c r="O9" s="133"/>
      <c r="P9" s="133"/>
      <c r="Q9" s="134"/>
    </row>
    <row r="10" spans="1:17" ht="16.5" customHeight="1">
      <c r="A10" s="92" t="s">
        <v>33</v>
      </c>
      <c r="B10" s="147">
        <v>973.56194400000004</v>
      </c>
      <c r="C10" s="147">
        <v>828.48673481000014</v>
      </c>
      <c r="D10" s="148">
        <v>947.95017298000005</v>
      </c>
      <c r="E10" s="148">
        <v>1150.92091501</v>
      </c>
      <c r="F10" s="148">
        <v>1088.6166870000002</v>
      </c>
      <c r="G10" s="147">
        <v>1008.57747199</v>
      </c>
      <c r="H10" s="147">
        <v>860.53709499899992</v>
      </c>
      <c r="I10" s="147">
        <v>931.29423099899986</v>
      </c>
      <c r="J10" s="147">
        <v>1039.6110410000001</v>
      </c>
      <c r="K10" s="147">
        <v>1132.7626030099998</v>
      </c>
      <c r="L10" s="147">
        <v>1067.1426569999999</v>
      </c>
      <c r="M10" s="147">
        <v>1128.56555299</v>
      </c>
      <c r="N10" s="142">
        <f>SUM(B10:M10)</f>
        <v>12158.027105788</v>
      </c>
      <c r="O10" s="133"/>
    </row>
    <row r="11" spans="1:17" ht="16.5" customHeight="1">
      <c r="A11" s="92" t="s">
        <v>34</v>
      </c>
      <c r="B11" s="147">
        <v>2797.3712022926525</v>
      </c>
      <c r="C11" s="147">
        <v>3016.9213234164054</v>
      </c>
      <c r="D11" s="148">
        <v>2968.4701600985045</v>
      </c>
      <c r="E11" s="148">
        <v>2808.3537288423927</v>
      </c>
      <c r="F11" s="148">
        <v>3005.6430321774073</v>
      </c>
      <c r="G11" s="147">
        <v>2827.0213563032448</v>
      </c>
      <c r="H11" s="147">
        <v>2996.48829753275</v>
      </c>
      <c r="I11" s="147">
        <v>2860.9148090832236</v>
      </c>
      <c r="J11" s="147">
        <v>2983.6981076456436</v>
      </c>
      <c r="K11" s="147">
        <v>2827.4652381515157</v>
      </c>
      <c r="L11" s="147">
        <v>2776.3970642675017</v>
      </c>
      <c r="M11" s="147">
        <v>3107.2377111973287</v>
      </c>
      <c r="N11" s="142">
        <f t="shared" ref="N11:N20" si="0">SUM(B11:M11)</f>
        <v>34975.982031008563</v>
      </c>
      <c r="O11" s="133"/>
    </row>
    <row r="12" spans="1:17" ht="16.5" customHeight="1">
      <c r="A12" s="92" t="s">
        <v>35</v>
      </c>
      <c r="B12" s="147">
        <v>552.72427569237971</v>
      </c>
      <c r="C12" s="147">
        <v>595.72895658368998</v>
      </c>
      <c r="D12" s="148">
        <v>588.16565136459417</v>
      </c>
      <c r="E12" s="148">
        <v>578.59310978453971</v>
      </c>
      <c r="F12" s="148">
        <v>591.68793933280404</v>
      </c>
      <c r="G12" s="147">
        <v>588.2779428019096</v>
      </c>
      <c r="H12" s="147">
        <v>615.77771190151486</v>
      </c>
      <c r="I12" s="147">
        <v>617.63408079242117</v>
      </c>
      <c r="J12" s="147">
        <v>658.99731512848314</v>
      </c>
      <c r="K12" s="147">
        <v>667.4636548039216</v>
      </c>
      <c r="L12" s="147">
        <v>622.7054567705851</v>
      </c>
      <c r="M12" s="147">
        <v>688.33830468329234</v>
      </c>
      <c r="N12" s="142">
        <f t="shared" si="0"/>
        <v>7366.0943996401356</v>
      </c>
      <c r="O12" s="133"/>
    </row>
    <row r="13" spans="1:17" ht="16.5" customHeight="1">
      <c r="A13" s="92" t="s">
        <v>36</v>
      </c>
      <c r="B13" s="147">
        <v>72.280297494163364</v>
      </c>
      <c r="C13" s="147">
        <v>67.702061635797577</v>
      </c>
      <c r="D13" s="148">
        <v>45.288212308949404</v>
      </c>
      <c r="E13" s="148">
        <v>23.241758241245112</v>
      </c>
      <c r="F13" s="148">
        <v>31.547752885603067</v>
      </c>
      <c r="G13" s="147">
        <v>40.965378799221753</v>
      </c>
      <c r="H13" s="147">
        <v>33.562834988326792</v>
      </c>
      <c r="I13" s="147">
        <v>38.470309175097206</v>
      </c>
      <c r="J13" s="147">
        <v>39.73290410894937</v>
      </c>
      <c r="K13" s="147">
        <v>33.312839610116662</v>
      </c>
      <c r="L13" s="147">
        <v>33.273834490272328</v>
      </c>
      <c r="M13" s="147">
        <v>30.202349634241198</v>
      </c>
      <c r="N13" s="142">
        <f t="shared" si="0"/>
        <v>489.5805333719839</v>
      </c>
      <c r="O13" s="133"/>
      <c r="P13" s="133"/>
      <c r="Q13" s="134"/>
    </row>
    <row r="14" spans="1:17" ht="16.5" customHeight="1">
      <c r="A14" s="92" t="s">
        <v>37</v>
      </c>
      <c r="B14" s="147">
        <v>7199.2005562949407</v>
      </c>
      <c r="C14" s="147">
        <v>7287.412391988968</v>
      </c>
      <c r="D14" s="148">
        <v>7673.9034647709104</v>
      </c>
      <c r="E14" s="148">
        <v>6633.3598878375296</v>
      </c>
      <c r="F14" s="148">
        <v>6342.5730964543627</v>
      </c>
      <c r="G14" s="147">
        <v>6252.5197197359939</v>
      </c>
      <c r="H14" s="147">
        <v>6985.9567460913413</v>
      </c>
      <c r="I14" s="147">
        <v>7762.7706584850039</v>
      </c>
      <c r="J14" s="147">
        <v>7786.4317718912162</v>
      </c>
      <c r="K14" s="147">
        <v>7178.0151807136936</v>
      </c>
      <c r="L14" s="147">
        <v>7002.5069718399282</v>
      </c>
      <c r="M14" s="147">
        <v>7793.1726529590824</v>
      </c>
      <c r="N14" s="142">
        <f t="shared" si="0"/>
        <v>85897.823099062967</v>
      </c>
      <c r="O14" s="133"/>
    </row>
    <row r="15" spans="1:17" ht="16.5" customHeight="1">
      <c r="A15" s="92" t="s">
        <v>38</v>
      </c>
      <c r="B15" s="147">
        <v>52.144594865187806</v>
      </c>
      <c r="C15" s="147">
        <v>54.759703518771353</v>
      </c>
      <c r="D15" s="148">
        <v>57.364017035836227</v>
      </c>
      <c r="E15" s="148">
        <v>60.006189686006977</v>
      </c>
      <c r="F15" s="148">
        <v>66.313297252559792</v>
      </c>
      <c r="G15" s="147">
        <v>62.048575563139977</v>
      </c>
      <c r="H15" s="147">
        <v>66.194867899317558</v>
      </c>
      <c r="I15" s="147">
        <v>56.361904020477915</v>
      </c>
      <c r="J15" s="147">
        <v>65.139323609215168</v>
      </c>
      <c r="K15" s="147">
        <v>50.137752078498416</v>
      </c>
      <c r="L15" s="147">
        <v>56.046076713310725</v>
      </c>
      <c r="M15" s="147">
        <v>78.428927897611032</v>
      </c>
      <c r="N15" s="142">
        <f t="shared" si="0"/>
        <v>724.94523013993307</v>
      </c>
      <c r="O15" s="133"/>
    </row>
    <row r="16" spans="1:17" ht="16.5" customHeight="1">
      <c r="A16" s="92" t="s">
        <v>39</v>
      </c>
      <c r="B16" s="147">
        <v>318.15985086067673</v>
      </c>
      <c r="C16" s="147">
        <v>300.93277675023512</v>
      </c>
      <c r="D16" s="148">
        <v>290.91766151583005</v>
      </c>
      <c r="E16" s="148">
        <v>310.69275157235023</v>
      </c>
      <c r="F16" s="148">
        <v>242.84098377203108</v>
      </c>
      <c r="G16" s="147">
        <v>266.26712165285255</v>
      </c>
      <c r="H16" s="147">
        <v>354.73666895445012</v>
      </c>
      <c r="I16" s="147">
        <v>301.90531224816465</v>
      </c>
      <c r="J16" s="147">
        <v>297.37750339203757</v>
      </c>
      <c r="K16" s="147">
        <v>301.89933332478029</v>
      </c>
      <c r="L16" s="147">
        <v>333.34062887073389</v>
      </c>
      <c r="M16" s="147">
        <v>420.42356493515041</v>
      </c>
      <c r="N16" s="142">
        <f t="shared" si="0"/>
        <v>3739.4941578492926</v>
      </c>
      <c r="O16" s="133"/>
    </row>
    <row r="17" spans="1:15" ht="16.5" customHeight="1">
      <c r="A17" s="92" t="s">
        <v>40</v>
      </c>
      <c r="B17" s="147">
        <v>521.98866237434288</v>
      </c>
      <c r="C17" s="147">
        <v>548.23240154108873</v>
      </c>
      <c r="D17" s="148">
        <v>550.18918991763871</v>
      </c>
      <c r="E17" s="148">
        <v>557.55925340924466</v>
      </c>
      <c r="F17" s="148">
        <v>616.91066226897328</v>
      </c>
      <c r="G17" s="147">
        <v>604.33032620700055</v>
      </c>
      <c r="H17" s="147">
        <v>592.40085773137446</v>
      </c>
      <c r="I17" s="147">
        <v>579.4417251773192</v>
      </c>
      <c r="J17" s="147">
        <v>622.03176194616333</v>
      </c>
      <c r="K17" s="147">
        <v>594.72935616587233</v>
      </c>
      <c r="L17" s="147">
        <v>576.10164146465183</v>
      </c>
      <c r="M17" s="147">
        <v>590.43135252172442</v>
      </c>
      <c r="N17" s="142">
        <f t="shared" si="0"/>
        <v>6954.3471907253952</v>
      </c>
      <c r="O17" s="133"/>
    </row>
    <row r="18" spans="1:15" ht="16.5" customHeight="1">
      <c r="A18" s="92" t="s">
        <v>41</v>
      </c>
      <c r="B18" s="147">
        <v>801.00710599999957</v>
      </c>
      <c r="C18" s="147">
        <v>734.11074499999927</v>
      </c>
      <c r="D18" s="148">
        <v>689.77175700000009</v>
      </c>
      <c r="E18" s="148">
        <v>340.90964900000057</v>
      </c>
      <c r="F18" s="148">
        <v>316.36073500000037</v>
      </c>
      <c r="G18" s="147">
        <v>362.76035900000011</v>
      </c>
      <c r="H18" s="147">
        <v>590.08131299999968</v>
      </c>
      <c r="I18" s="147">
        <v>845.24538099999904</v>
      </c>
      <c r="J18" s="147">
        <v>716.69817800000021</v>
      </c>
      <c r="K18" s="147">
        <v>708.4661659999997</v>
      </c>
      <c r="L18" s="147">
        <v>874.02849199999946</v>
      </c>
      <c r="M18" s="147">
        <v>1061.4063070000013</v>
      </c>
      <c r="N18" s="142">
        <f t="shared" si="0"/>
        <v>8040.8461879999995</v>
      </c>
      <c r="O18" s="133"/>
    </row>
    <row r="19" spans="1:15" ht="16.5" customHeight="1">
      <c r="A19" s="92" t="s">
        <v>42</v>
      </c>
      <c r="B19" s="147">
        <v>1726.3581589999999</v>
      </c>
      <c r="C19" s="147">
        <v>1472.0187880000001</v>
      </c>
      <c r="D19" s="148">
        <v>1297.1051219999999</v>
      </c>
      <c r="E19" s="148">
        <v>1668.6082549999999</v>
      </c>
      <c r="F19" s="148">
        <v>1230.4696780000002</v>
      </c>
      <c r="G19" s="147">
        <v>1381.8687869999997</v>
      </c>
      <c r="H19" s="147">
        <v>1722.4656840000002</v>
      </c>
      <c r="I19" s="147">
        <v>1514.6376369999994</v>
      </c>
      <c r="J19" s="147">
        <v>1418.6007950000001</v>
      </c>
      <c r="K19" s="147">
        <v>1382.1154670000001</v>
      </c>
      <c r="L19" s="147">
        <v>1569.2754929999992</v>
      </c>
      <c r="M19" s="147">
        <v>1960.9946209999987</v>
      </c>
      <c r="N19" s="142">
        <f t="shared" si="0"/>
        <v>18344.518485999997</v>
      </c>
      <c r="O19" s="133"/>
    </row>
    <row r="20" spans="1:15" ht="16.5" customHeight="1">
      <c r="A20" s="92" t="s">
        <v>43</v>
      </c>
      <c r="B20" s="147">
        <v>1282.7027685888902</v>
      </c>
      <c r="C20" s="147">
        <v>1305.1502525769488</v>
      </c>
      <c r="D20" s="148">
        <v>1190.6951926252814</v>
      </c>
      <c r="E20" s="148">
        <v>1213.4155074498506</v>
      </c>
      <c r="F20" s="148">
        <v>1516.4315686738532</v>
      </c>
      <c r="G20" s="147">
        <v>1064.96767636857</v>
      </c>
      <c r="H20" s="147">
        <v>1366.5143234825778</v>
      </c>
      <c r="I20" s="147">
        <v>1127.792051503186</v>
      </c>
      <c r="J20" s="147">
        <v>1339.6401658533641</v>
      </c>
      <c r="K20" s="147">
        <v>1127.105271704753</v>
      </c>
      <c r="L20" s="147">
        <v>1340.8245811181225</v>
      </c>
      <c r="M20" s="147">
        <v>1937.8577555105369</v>
      </c>
      <c r="N20" s="142">
        <f t="shared" si="0"/>
        <v>15813.097115455934</v>
      </c>
      <c r="O20" s="133"/>
    </row>
    <row r="21" spans="1:15" ht="16.5" customHeight="1">
      <c r="A21" s="135" t="s">
        <v>44</v>
      </c>
      <c r="B21" s="113">
        <f>SUM(B9:B20)</f>
        <v>18454.963359048263</v>
      </c>
      <c r="C21" s="113">
        <f t="shared" ref="C21:M21" si="1">SUM(C9:C20)</f>
        <v>18370.135467378917</v>
      </c>
      <c r="D21" s="113">
        <f t="shared" si="1"/>
        <v>18525.319220559559</v>
      </c>
      <c r="E21" s="113">
        <f t="shared" si="1"/>
        <v>17749.249383127179</v>
      </c>
      <c r="F21" s="113">
        <f t="shared" si="1"/>
        <v>17437.556146440613</v>
      </c>
      <c r="G21" s="113">
        <f t="shared" si="1"/>
        <v>16900.467098515954</v>
      </c>
      <c r="H21" s="113">
        <f t="shared" si="1"/>
        <v>18578.759210998665</v>
      </c>
      <c r="I21" s="113">
        <f t="shared" si="1"/>
        <v>19097.773793971923</v>
      </c>
      <c r="J21" s="113">
        <f t="shared" si="1"/>
        <v>19537.549402565099</v>
      </c>
      <c r="K21" s="113">
        <f t="shared" si="1"/>
        <v>18510.035374483192</v>
      </c>
      <c r="L21" s="113">
        <f t="shared" si="1"/>
        <v>18642.939348218129</v>
      </c>
      <c r="M21" s="113">
        <f t="shared" si="1"/>
        <v>21203.51168827499</v>
      </c>
      <c r="N21" s="143">
        <f>SUM(N9:N20)</f>
        <v>223008.25949358245</v>
      </c>
      <c r="O21" s="133"/>
    </row>
    <row r="22" spans="1:15">
      <c r="A22" s="136" t="s">
        <v>106</v>
      </c>
      <c r="B22" s="137"/>
      <c r="C22" s="137"/>
      <c r="D22" s="137"/>
      <c r="E22" s="144"/>
      <c r="F22" s="137"/>
      <c r="G22" s="137"/>
      <c r="H22" s="141"/>
      <c r="I22" s="141"/>
      <c r="J22" s="137"/>
      <c r="K22" s="137"/>
      <c r="L22" s="137"/>
      <c r="M22" s="137"/>
      <c r="N22" s="138"/>
    </row>
    <row r="23" spans="1:15">
      <c r="A23" s="139" t="s">
        <v>95</v>
      </c>
      <c r="G23" s="127"/>
      <c r="I23" s="128"/>
      <c r="N23" s="140"/>
    </row>
    <row r="24" spans="1:15">
      <c r="A24" s="181" t="s">
        <v>99</v>
      </c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82"/>
    </row>
    <row r="25" spans="1:15">
      <c r="A25" s="189" t="s">
        <v>49</v>
      </c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1"/>
    </row>
    <row r="26" spans="1:15">
      <c r="A26" s="183" t="s">
        <v>50</v>
      </c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5"/>
    </row>
    <row r="27" spans="1:15">
      <c r="A27" s="186" t="s">
        <v>100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8"/>
    </row>
    <row r="28" spans="1:15"/>
    <row r="29" spans="1:15" ht="15.75" customHeight="1"/>
    <row r="30" spans="1:15" ht="15.75" customHeight="1"/>
    <row r="31" spans="1:15" ht="15.75" customHeight="1"/>
    <row r="32" spans="1:15" ht="15.75" customHeight="1"/>
  </sheetData>
  <mergeCells count="6">
    <mergeCell ref="A27:N27"/>
    <mergeCell ref="A6:N6"/>
    <mergeCell ref="A7:N7"/>
    <mergeCell ref="A24:N24"/>
    <mergeCell ref="A25:N25"/>
    <mergeCell ref="A26:N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zoomScaleNormal="100" workbookViewId="0">
      <selection activeCell="A7" sqref="A7:N7"/>
    </sheetView>
  </sheetViews>
  <sheetFormatPr defaultColWidth="0" defaultRowHeight="14.25" zeroHeight="1"/>
  <cols>
    <col min="1" max="1" width="27.7109375" style="21" customWidth="1"/>
    <col min="2" max="14" width="10.7109375" style="21" customWidth="1"/>
    <col min="15" max="15" width="9.140625" style="21" customWidth="1"/>
    <col min="16" max="16384" width="0" style="21" hidden="1"/>
  </cols>
  <sheetData>
    <row r="1" spans="1:14" ht="20.25">
      <c r="A1" s="19"/>
      <c r="B1" s="7" t="s">
        <v>0</v>
      </c>
      <c r="C1" s="7"/>
      <c r="D1" s="7"/>
      <c r="E1" s="7"/>
      <c r="F1" s="7"/>
      <c r="G1" s="7"/>
      <c r="H1" s="20"/>
    </row>
    <row r="2" spans="1:14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8.75">
      <c r="A5" s="22" t="s">
        <v>70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ht="18.75">
      <c r="A6" s="154" t="s">
        <v>2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</row>
    <row r="7" spans="1:14" ht="18.75">
      <c r="A7" s="152" t="s">
        <v>54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</row>
    <row r="8" spans="1:14" s="25" customFormat="1" ht="18.75">
      <c r="A8" s="82" t="s">
        <v>55</v>
      </c>
      <c r="B8" s="3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s">
        <v>61</v>
      </c>
      <c r="H8" s="4" t="s">
        <v>62</v>
      </c>
      <c r="I8" s="4" t="s">
        <v>63</v>
      </c>
      <c r="J8" s="4" t="s">
        <v>64</v>
      </c>
      <c r="K8" s="4" t="s">
        <v>65</v>
      </c>
      <c r="L8" s="4" t="s">
        <v>66</v>
      </c>
      <c r="M8" s="4" t="s">
        <v>67</v>
      </c>
      <c r="N8" s="4" t="s">
        <v>44</v>
      </c>
    </row>
    <row r="9" spans="1:14" ht="15.75">
      <c r="A9" s="72" t="s">
        <v>32</v>
      </c>
      <c r="B9" s="73">
        <v>444.51285999999982</v>
      </c>
      <c r="C9" s="73">
        <v>458.18680999999992</v>
      </c>
      <c r="D9" s="73">
        <v>461.45435999999984</v>
      </c>
      <c r="E9" s="73">
        <v>499.70631000000003</v>
      </c>
      <c r="F9" s="73">
        <v>496.37989000000033</v>
      </c>
      <c r="G9" s="73">
        <v>509.2986000000007</v>
      </c>
      <c r="H9" s="73">
        <v>538.63545999999974</v>
      </c>
      <c r="I9" s="73">
        <v>534.61384999999996</v>
      </c>
      <c r="J9" s="73">
        <v>589.95056000000034</v>
      </c>
      <c r="K9" s="73">
        <v>594.67072000000041</v>
      </c>
      <c r="L9" s="73">
        <v>653.75961000000029</v>
      </c>
      <c r="M9" s="73">
        <v>640.49728999999991</v>
      </c>
      <c r="N9" s="74">
        <f>SUM(B9:M9)</f>
        <v>6421.6663200000003</v>
      </c>
    </row>
    <row r="10" spans="1:14" ht="15.75">
      <c r="A10" s="75" t="s">
        <v>33</v>
      </c>
      <c r="B10" s="73">
        <v>846.46249999999998</v>
      </c>
      <c r="C10" s="73">
        <v>858.32501999999999</v>
      </c>
      <c r="D10" s="73">
        <v>804.73230000000001</v>
      </c>
      <c r="E10" s="73">
        <v>927.80172000000005</v>
      </c>
      <c r="F10" s="73">
        <v>924.5145</v>
      </c>
      <c r="G10" s="73">
        <v>1002.3490999999999</v>
      </c>
      <c r="H10" s="73">
        <v>1021.0865</v>
      </c>
      <c r="I10" s="73">
        <v>966.60509999999988</v>
      </c>
      <c r="J10" s="73">
        <v>877.21749999999997</v>
      </c>
      <c r="K10" s="73">
        <v>865.56609999999989</v>
      </c>
      <c r="L10" s="73">
        <v>925.77499999999998</v>
      </c>
      <c r="M10" s="73">
        <v>871.41556000000014</v>
      </c>
      <c r="N10" s="74">
        <f t="shared" ref="N10:N20" si="0">SUM(B10:M10)</f>
        <v>10891.850899999999</v>
      </c>
    </row>
    <row r="11" spans="1:14" ht="15.75">
      <c r="A11" s="72" t="s">
        <v>34</v>
      </c>
      <c r="B11" s="73">
        <v>467.38355000000161</v>
      </c>
      <c r="C11" s="73">
        <v>491.2529800000014</v>
      </c>
      <c r="D11" s="73">
        <v>483.65784000000184</v>
      </c>
      <c r="E11" s="73">
        <v>485.93420000000185</v>
      </c>
      <c r="F11" s="73">
        <v>476.92843000000136</v>
      </c>
      <c r="G11" s="73">
        <v>474.00786000000159</v>
      </c>
      <c r="H11" s="73">
        <v>485.15135000000214</v>
      </c>
      <c r="I11" s="73">
        <v>494.19505000000157</v>
      </c>
      <c r="J11" s="73">
        <v>527.33914000000209</v>
      </c>
      <c r="K11" s="73">
        <v>477.90457000000231</v>
      </c>
      <c r="L11" s="73">
        <v>512.43554000000199</v>
      </c>
      <c r="M11" s="73">
        <v>532.56328000000178</v>
      </c>
      <c r="N11" s="74">
        <f t="shared" si="0"/>
        <v>5908.7537900000225</v>
      </c>
    </row>
    <row r="12" spans="1:14" ht="15.75">
      <c r="A12" s="72" t="s">
        <v>35</v>
      </c>
      <c r="B12" s="73">
        <v>199.17051000000001</v>
      </c>
      <c r="C12" s="73">
        <v>179.02298999999994</v>
      </c>
      <c r="D12" s="73">
        <v>168.99907999999996</v>
      </c>
      <c r="E12" s="73">
        <v>171.35015999999987</v>
      </c>
      <c r="F12" s="73">
        <v>172.20623000000006</v>
      </c>
      <c r="G12" s="73">
        <v>172.20863000000011</v>
      </c>
      <c r="H12" s="73">
        <v>177.89629000000008</v>
      </c>
      <c r="I12" s="73">
        <v>185.24736000000004</v>
      </c>
      <c r="J12" s="73">
        <v>186.52717999999993</v>
      </c>
      <c r="K12" s="73">
        <v>183.35864000000009</v>
      </c>
      <c r="L12" s="73">
        <v>199.29625999999999</v>
      </c>
      <c r="M12" s="73">
        <v>205.18683999999996</v>
      </c>
      <c r="N12" s="74">
        <f t="shared" si="0"/>
        <v>2200.4701700000005</v>
      </c>
    </row>
    <row r="13" spans="1:14" ht="15.75">
      <c r="A13" s="72" t="s">
        <v>36</v>
      </c>
      <c r="B13" s="73">
        <v>981.52426999999977</v>
      </c>
      <c r="C13" s="73">
        <v>1013.9853300000012</v>
      </c>
      <c r="D13" s="73">
        <v>1050.7847700000004</v>
      </c>
      <c r="E13" s="73">
        <v>973.00161999999989</v>
      </c>
      <c r="F13" s="73">
        <v>958.97830999999928</v>
      </c>
      <c r="G13" s="73">
        <v>981.76454000000012</v>
      </c>
      <c r="H13" s="73">
        <v>1009.2782400000007</v>
      </c>
      <c r="I13" s="73">
        <v>1030.1118200000005</v>
      </c>
      <c r="J13" s="73">
        <v>1009.0546300000016</v>
      </c>
      <c r="K13" s="73">
        <v>974.3856200000007</v>
      </c>
      <c r="L13" s="73">
        <v>955.79967000000011</v>
      </c>
      <c r="M13" s="73">
        <v>959.33479000000011</v>
      </c>
      <c r="N13" s="74">
        <f t="shared" si="0"/>
        <v>11898.003610000007</v>
      </c>
    </row>
    <row r="14" spans="1:14" ht="15.75">
      <c r="A14" s="72" t="s">
        <v>37</v>
      </c>
      <c r="B14" s="73">
        <v>3538.464629999994</v>
      </c>
      <c r="C14" s="73">
        <v>3470.0490699999891</v>
      </c>
      <c r="D14" s="73">
        <v>3445.0549299999971</v>
      </c>
      <c r="E14" s="73">
        <v>3264.7364099999959</v>
      </c>
      <c r="F14" s="73">
        <v>2935.7296999999949</v>
      </c>
      <c r="G14" s="73">
        <v>2991.1898599999959</v>
      </c>
      <c r="H14" s="73">
        <v>2955.5045399999958</v>
      </c>
      <c r="I14" s="73">
        <v>3420.0355999999961</v>
      </c>
      <c r="J14" s="73">
        <v>3547.280589999993</v>
      </c>
      <c r="K14" s="73">
        <v>3156.6088199999958</v>
      </c>
      <c r="L14" s="73">
        <v>3181.9094299999938</v>
      </c>
      <c r="M14" s="73">
        <v>3388.298719999998</v>
      </c>
      <c r="N14" s="74">
        <f t="shared" si="0"/>
        <v>39294.862299999935</v>
      </c>
    </row>
    <row r="15" spans="1:14" ht="15.75">
      <c r="A15" s="72" t="s">
        <v>38</v>
      </c>
      <c r="B15" s="73">
        <v>109.35928999999997</v>
      </c>
      <c r="C15" s="73">
        <v>112.6723200000001</v>
      </c>
      <c r="D15" s="73">
        <v>115.42059000000015</v>
      </c>
      <c r="E15" s="73">
        <v>129.65167000000005</v>
      </c>
      <c r="F15" s="73">
        <v>124.98880000000013</v>
      </c>
      <c r="G15" s="73">
        <v>128.33131000000009</v>
      </c>
      <c r="H15" s="73">
        <v>134.76297000000002</v>
      </c>
      <c r="I15" s="73">
        <v>124.04963000000005</v>
      </c>
      <c r="J15" s="73">
        <v>149.97594000000007</v>
      </c>
      <c r="K15" s="73">
        <v>129.06425000000013</v>
      </c>
      <c r="L15" s="73">
        <v>124.5873600000001</v>
      </c>
      <c r="M15" s="73">
        <v>128.82881999999995</v>
      </c>
      <c r="N15" s="74">
        <f t="shared" si="0"/>
        <v>1511.6929500000008</v>
      </c>
    </row>
    <row r="16" spans="1:14" ht="15.75">
      <c r="A16" s="72" t="s">
        <v>39</v>
      </c>
      <c r="B16" s="73">
        <v>80.895949999999942</v>
      </c>
      <c r="C16" s="73">
        <v>90.391229999999993</v>
      </c>
      <c r="D16" s="73">
        <v>84.159599999999983</v>
      </c>
      <c r="E16" s="73">
        <v>103.90731000000001</v>
      </c>
      <c r="F16" s="73">
        <v>96.576739999999944</v>
      </c>
      <c r="G16" s="73">
        <v>91.8952799999999</v>
      </c>
      <c r="H16" s="73">
        <v>131.19027000000003</v>
      </c>
      <c r="I16" s="73">
        <v>94.307079999999971</v>
      </c>
      <c r="J16" s="73">
        <v>137.63618</v>
      </c>
      <c r="K16" s="73">
        <v>99.668349999999919</v>
      </c>
      <c r="L16" s="73">
        <v>111.93443999999998</v>
      </c>
      <c r="M16" s="73">
        <v>121.10947999999993</v>
      </c>
      <c r="N16" s="74">
        <f t="shared" si="0"/>
        <v>1243.6719099999993</v>
      </c>
    </row>
    <row r="17" spans="1:14" ht="15.75">
      <c r="A17" s="72" t="s">
        <v>40</v>
      </c>
      <c r="B17" s="73">
        <v>930.93482000000006</v>
      </c>
      <c r="C17" s="73">
        <v>1000.6603299999994</v>
      </c>
      <c r="D17" s="73">
        <v>1079.22504</v>
      </c>
      <c r="E17" s="73">
        <v>1153.9352199999998</v>
      </c>
      <c r="F17" s="73">
        <v>1127.929160000001</v>
      </c>
      <c r="G17" s="73">
        <v>1093.6020500000002</v>
      </c>
      <c r="H17" s="73">
        <v>1043.8776600000001</v>
      </c>
      <c r="I17" s="73">
        <v>1017.3231399999997</v>
      </c>
      <c r="J17" s="73">
        <v>1034.3858399999995</v>
      </c>
      <c r="K17" s="73">
        <v>992.31799000000001</v>
      </c>
      <c r="L17" s="73">
        <v>946.52985999999987</v>
      </c>
      <c r="M17" s="73">
        <v>1032.47174</v>
      </c>
      <c r="N17" s="74">
        <f t="shared" si="0"/>
        <v>12453.192849999999</v>
      </c>
    </row>
    <row r="18" spans="1:14" ht="15.75">
      <c r="A18" s="72" t="s">
        <v>41</v>
      </c>
      <c r="B18" s="73">
        <v>279.99849</v>
      </c>
      <c r="C18" s="73">
        <v>280.15321000000006</v>
      </c>
      <c r="D18" s="73">
        <v>224.74629999999993</v>
      </c>
      <c r="E18" s="73">
        <v>153.39449000000005</v>
      </c>
      <c r="F18" s="73">
        <v>151.93567999999999</v>
      </c>
      <c r="G18" s="73">
        <v>170.04333999999997</v>
      </c>
      <c r="H18" s="73">
        <v>154.44332999999997</v>
      </c>
      <c r="I18" s="73">
        <v>216.01721999999992</v>
      </c>
      <c r="J18" s="73">
        <v>300.70807000000008</v>
      </c>
      <c r="K18" s="73">
        <v>240.4513199999999</v>
      </c>
      <c r="L18" s="73">
        <v>305.31045000000006</v>
      </c>
      <c r="M18" s="73">
        <v>401.86748999999986</v>
      </c>
      <c r="N18" s="74">
        <f t="shared" si="0"/>
        <v>2879.0693899999997</v>
      </c>
    </row>
    <row r="19" spans="1:14" ht="15.75">
      <c r="A19" s="72" t="s">
        <v>42</v>
      </c>
      <c r="B19" s="73">
        <v>16.050529999999998</v>
      </c>
      <c r="C19" s="73">
        <v>30.786020000000004</v>
      </c>
      <c r="D19" s="73">
        <v>29.113640000000007</v>
      </c>
      <c r="E19" s="73">
        <v>20.739630000000005</v>
      </c>
      <c r="F19" s="73">
        <v>33.417180000000009</v>
      </c>
      <c r="G19" s="73">
        <v>28.661190000000001</v>
      </c>
      <c r="H19" s="73">
        <v>26.528170000000003</v>
      </c>
      <c r="I19" s="73">
        <v>23.691890000000001</v>
      </c>
      <c r="J19" s="73">
        <v>34.692070000000001</v>
      </c>
      <c r="K19" s="73">
        <v>21.153429999999997</v>
      </c>
      <c r="L19" s="73">
        <v>31.796759999999992</v>
      </c>
      <c r="M19" s="73">
        <v>31.529250000000001</v>
      </c>
      <c r="N19" s="74">
        <f t="shared" si="0"/>
        <v>328.15976000000006</v>
      </c>
    </row>
    <row r="20" spans="1:14" ht="15.75">
      <c r="A20" s="72" t="s">
        <v>43</v>
      </c>
      <c r="B20" s="73">
        <v>98.898920000000018</v>
      </c>
      <c r="C20" s="73">
        <v>108.92105000000002</v>
      </c>
      <c r="D20" s="73">
        <v>103.21884999999997</v>
      </c>
      <c r="E20" s="73">
        <v>105.29584999999997</v>
      </c>
      <c r="F20" s="73">
        <v>115.11718999999999</v>
      </c>
      <c r="G20" s="73">
        <v>122.7269</v>
      </c>
      <c r="H20" s="73">
        <v>153.30677999999995</v>
      </c>
      <c r="I20" s="73">
        <v>206.61090999999999</v>
      </c>
      <c r="J20" s="73">
        <v>266.76978999999994</v>
      </c>
      <c r="K20" s="73">
        <v>265.21480000000003</v>
      </c>
      <c r="L20" s="73">
        <v>261.32711</v>
      </c>
      <c r="M20" s="73">
        <v>246.71066000000002</v>
      </c>
      <c r="N20" s="74">
        <f t="shared" si="0"/>
        <v>2054.1188099999999</v>
      </c>
    </row>
    <row r="21" spans="1:14" ht="15.75">
      <c r="A21" s="76" t="s">
        <v>68</v>
      </c>
      <c r="B21" s="77">
        <f>SUM(B9:B20)</f>
        <v>7993.6563199999964</v>
      </c>
      <c r="C21" s="77">
        <f t="shared" ref="C21:M21" si="1">SUM(C9:C20)</f>
        <v>8094.4063599999909</v>
      </c>
      <c r="D21" s="77">
        <f t="shared" si="1"/>
        <v>8050.5672999999988</v>
      </c>
      <c r="E21" s="77">
        <f t="shared" si="1"/>
        <v>7989.4545899999957</v>
      </c>
      <c r="F21" s="77">
        <f t="shared" si="1"/>
        <v>7614.7018099999968</v>
      </c>
      <c r="G21" s="77">
        <f t="shared" si="1"/>
        <v>7766.0786599999992</v>
      </c>
      <c r="H21" s="77">
        <f t="shared" si="1"/>
        <v>7831.6615599999977</v>
      </c>
      <c r="I21" s="77">
        <f t="shared" si="1"/>
        <v>8312.8086499999972</v>
      </c>
      <c r="J21" s="77">
        <f t="shared" si="1"/>
        <v>8661.537489999997</v>
      </c>
      <c r="K21" s="77">
        <f t="shared" si="1"/>
        <v>8000.3646099999987</v>
      </c>
      <c r="L21" s="77">
        <f t="shared" si="1"/>
        <v>8210.461489999996</v>
      </c>
      <c r="M21" s="77">
        <f t="shared" si="1"/>
        <v>8559.8139200000005</v>
      </c>
      <c r="N21" s="79">
        <f>SUM(B21:M21)</f>
        <v>97085.512759999983</v>
      </c>
    </row>
    <row r="22" spans="1:14" ht="15.75">
      <c r="A22" s="78" t="s">
        <v>69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 ht="15.75">
      <c r="A23" s="78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</row>
  </sheetData>
  <mergeCells count="2">
    <mergeCell ref="A7:N7"/>
    <mergeCell ref="A6:N6"/>
  </mergeCells>
  <printOptions horizontalCentered="1"/>
  <pageMargins left="0.11799999999999999" right="0.11799999999999999" top="0.75" bottom="0.75" header="0.3" footer="0.3"/>
  <pageSetup scale="5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view="pageLayout" topLeftCell="A2" zoomScaleNormal="100" workbookViewId="0">
      <selection activeCell="A7" sqref="A7:N7"/>
    </sheetView>
  </sheetViews>
  <sheetFormatPr defaultColWidth="0" defaultRowHeight="14.25" zeroHeight="1"/>
  <cols>
    <col min="1" max="1" width="27.7109375" style="21" customWidth="1"/>
    <col min="2" max="14" width="10.7109375" style="21" customWidth="1"/>
    <col min="15" max="15" width="9.140625" style="21" customWidth="1"/>
    <col min="16" max="16384" width="0" style="21" hidden="1"/>
  </cols>
  <sheetData>
    <row r="1" spans="1:14" ht="20.25">
      <c r="A1" s="19"/>
      <c r="B1" s="7" t="s">
        <v>0</v>
      </c>
      <c r="C1" s="7"/>
      <c r="D1" s="7"/>
      <c r="E1" s="7"/>
      <c r="F1" s="7"/>
      <c r="G1" s="7"/>
      <c r="H1" s="20"/>
    </row>
    <row r="2" spans="1:14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8.75">
      <c r="A5" s="22" t="s">
        <v>71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ht="18.75">
      <c r="A6" s="153" t="s">
        <v>2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</row>
    <row r="7" spans="1:14" ht="18.75">
      <c r="A7" s="152" t="s">
        <v>72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</row>
    <row r="8" spans="1:14" s="25" customFormat="1" ht="18.75">
      <c r="A8" s="82" t="s">
        <v>55</v>
      </c>
      <c r="B8" s="3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s">
        <v>61</v>
      </c>
      <c r="H8" s="4" t="s">
        <v>62</v>
      </c>
      <c r="I8" s="4" t="s">
        <v>63</v>
      </c>
      <c r="J8" s="4" t="s">
        <v>64</v>
      </c>
      <c r="K8" s="4" t="s">
        <v>65</v>
      </c>
      <c r="L8" s="4" t="s">
        <v>66</v>
      </c>
      <c r="M8" s="4" t="s">
        <v>67</v>
      </c>
      <c r="N8" s="4" t="s">
        <v>44</v>
      </c>
    </row>
    <row r="9" spans="1:14" ht="15.75">
      <c r="A9" s="72" t="s">
        <v>32</v>
      </c>
      <c r="B9" s="73">
        <v>507.60197000000011</v>
      </c>
      <c r="C9" s="73">
        <v>538.70408000000043</v>
      </c>
      <c r="D9" s="73">
        <v>534.14541000000042</v>
      </c>
      <c r="E9" s="73">
        <v>554.25873000000024</v>
      </c>
      <c r="F9" s="73">
        <v>596.23473999999999</v>
      </c>
      <c r="G9" s="73">
        <v>613.46741000000043</v>
      </c>
      <c r="H9" s="73">
        <v>551.14687000000049</v>
      </c>
      <c r="I9" s="73">
        <v>575.33684000000028</v>
      </c>
      <c r="J9" s="73">
        <v>645.40995000000044</v>
      </c>
      <c r="K9" s="73">
        <v>660.76359000000082</v>
      </c>
      <c r="L9" s="73">
        <v>594.6218800000006</v>
      </c>
      <c r="M9" s="73">
        <v>644.41748000000007</v>
      </c>
      <c r="N9" s="74">
        <f>SUM(B9:M9)</f>
        <v>7016.1089500000035</v>
      </c>
    </row>
    <row r="10" spans="1:14" ht="15.75">
      <c r="A10" s="75" t="s">
        <v>33</v>
      </c>
      <c r="B10" s="73">
        <v>911.05377000000021</v>
      </c>
      <c r="C10" s="73">
        <v>1027.35376</v>
      </c>
      <c r="D10" s="73">
        <v>817.36867999999981</v>
      </c>
      <c r="E10" s="73">
        <v>1017.0974600000001</v>
      </c>
      <c r="F10" s="73">
        <v>1096.9083900000001</v>
      </c>
      <c r="G10" s="73">
        <v>1050.77271</v>
      </c>
      <c r="H10" s="73">
        <v>934.39190999999994</v>
      </c>
      <c r="I10" s="73">
        <v>1035.63293</v>
      </c>
      <c r="J10" s="73">
        <v>984.07880999999998</v>
      </c>
      <c r="K10" s="73">
        <v>1046.3504800000001</v>
      </c>
      <c r="L10" s="73">
        <v>854.65857000000005</v>
      </c>
      <c r="M10" s="73">
        <v>903.96873000000016</v>
      </c>
      <c r="N10" s="74">
        <f t="shared" ref="N10:N20" si="0">SUM(B10:M10)</f>
        <v>11679.636200000001</v>
      </c>
    </row>
    <row r="11" spans="1:14" ht="15.75">
      <c r="A11" s="72" t="s">
        <v>34</v>
      </c>
      <c r="B11" s="73">
        <v>522.34188000000245</v>
      </c>
      <c r="C11" s="73">
        <v>553.73686000000316</v>
      </c>
      <c r="D11" s="73">
        <v>545.67663000000096</v>
      </c>
      <c r="E11" s="73">
        <v>538.4641500000007</v>
      </c>
      <c r="F11" s="73">
        <v>558.04527000000201</v>
      </c>
      <c r="G11" s="73">
        <v>577.52472000000387</v>
      </c>
      <c r="H11" s="73">
        <v>511.49413000000226</v>
      </c>
      <c r="I11" s="73">
        <v>548.4504400000028</v>
      </c>
      <c r="J11" s="73">
        <v>559.67128000000298</v>
      </c>
      <c r="K11" s="73">
        <v>554.82333000000222</v>
      </c>
      <c r="L11" s="73">
        <v>540.43966000000307</v>
      </c>
      <c r="M11" s="73">
        <v>602.69177000000343</v>
      </c>
      <c r="N11" s="74">
        <f t="shared" si="0"/>
        <v>6613.3601200000294</v>
      </c>
    </row>
    <row r="12" spans="1:14" ht="15.75">
      <c r="A12" s="72" t="s">
        <v>35</v>
      </c>
      <c r="B12" s="73">
        <v>191.02006000000006</v>
      </c>
      <c r="C12" s="73">
        <v>182.30213000000006</v>
      </c>
      <c r="D12" s="73">
        <v>173.00439000000014</v>
      </c>
      <c r="E12" s="73">
        <v>178.53812000000011</v>
      </c>
      <c r="F12" s="73">
        <v>174.37432000000004</v>
      </c>
      <c r="G12" s="73">
        <v>184.66372999999999</v>
      </c>
      <c r="H12" s="73">
        <v>187.23850000000002</v>
      </c>
      <c r="I12" s="73">
        <v>192.62798000000006</v>
      </c>
      <c r="J12" s="73">
        <v>186.09374000000003</v>
      </c>
      <c r="K12" s="73">
        <v>192.72628</v>
      </c>
      <c r="L12" s="73">
        <v>201.39700999999994</v>
      </c>
      <c r="M12" s="73">
        <v>206.21638999999996</v>
      </c>
      <c r="N12" s="74">
        <f t="shared" si="0"/>
        <v>2250.2026500000002</v>
      </c>
    </row>
    <row r="13" spans="1:14" ht="15.75">
      <c r="A13" s="72" t="s">
        <v>36</v>
      </c>
      <c r="B13" s="73">
        <v>932.67543999999998</v>
      </c>
      <c r="C13" s="73">
        <v>975.14144000000078</v>
      </c>
      <c r="D13" s="73">
        <v>958.54127000000119</v>
      </c>
      <c r="E13" s="73">
        <v>984.08797000000084</v>
      </c>
      <c r="F13" s="73">
        <v>953.64599000000078</v>
      </c>
      <c r="G13" s="73">
        <v>948.11016000000052</v>
      </c>
      <c r="H13" s="73">
        <v>973.23088999999959</v>
      </c>
      <c r="I13" s="73">
        <v>893.07430000000159</v>
      </c>
      <c r="J13" s="73">
        <v>911.12955999999906</v>
      </c>
      <c r="K13" s="73">
        <v>945.98488000000032</v>
      </c>
      <c r="L13" s="73">
        <v>909.52588000000048</v>
      </c>
      <c r="M13" s="73">
        <v>921.52709999999956</v>
      </c>
      <c r="N13" s="74">
        <f t="shared" si="0"/>
        <v>11306.674880000004</v>
      </c>
    </row>
    <row r="14" spans="1:14" ht="15.75">
      <c r="A14" s="72" t="s">
        <v>37</v>
      </c>
      <c r="B14" s="73">
        <v>3305.4801699999962</v>
      </c>
      <c r="C14" s="73">
        <v>3560.8853299999932</v>
      </c>
      <c r="D14" s="73">
        <v>3285.6215899999929</v>
      </c>
      <c r="E14" s="73">
        <v>3066.2402099999954</v>
      </c>
      <c r="F14" s="73">
        <v>2895.5860299999954</v>
      </c>
      <c r="G14" s="73">
        <v>3303.359339999995</v>
      </c>
      <c r="H14" s="73">
        <v>2696.4546600000008</v>
      </c>
      <c r="I14" s="73">
        <v>3316.3991799999922</v>
      </c>
      <c r="J14" s="73">
        <v>3173.9512899999904</v>
      </c>
      <c r="K14" s="73">
        <v>3102.4671199999966</v>
      </c>
      <c r="L14" s="73">
        <v>2972.6026199999992</v>
      </c>
      <c r="M14" s="73">
        <v>3278.7748999999835</v>
      </c>
      <c r="N14" s="74">
        <f t="shared" si="0"/>
        <v>37957.822439999931</v>
      </c>
    </row>
    <row r="15" spans="1:14" ht="15.75">
      <c r="A15" s="72" t="s">
        <v>38</v>
      </c>
      <c r="B15" s="73">
        <v>115.5409100000001</v>
      </c>
      <c r="C15" s="73">
        <v>131.73937000000004</v>
      </c>
      <c r="D15" s="73">
        <v>112.73195999999999</v>
      </c>
      <c r="E15" s="73">
        <v>118.1478800000001</v>
      </c>
      <c r="F15" s="73">
        <v>127.12596000000006</v>
      </c>
      <c r="G15" s="73">
        <v>136.95655000000008</v>
      </c>
      <c r="H15" s="73">
        <v>104.20712000000007</v>
      </c>
      <c r="I15" s="73">
        <v>117.43408000000004</v>
      </c>
      <c r="J15" s="73">
        <v>113.69352000000001</v>
      </c>
      <c r="K15" s="73">
        <v>111.81063000000009</v>
      </c>
      <c r="L15" s="73">
        <v>103.5218000000001</v>
      </c>
      <c r="M15" s="73">
        <v>106.10439000000002</v>
      </c>
      <c r="N15" s="74">
        <f t="shared" si="0"/>
        <v>1399.0141700000008</v>
      </c>
    </row>
    <row r="16" spans="1:14" ht="15.75">
      <c r="A16" s="72" t="s">
        <v>39</v>
      </c>
      <c r="B16" s="73">
        <v>55.619419999999977</v>
      </c>
      <c r="C16" s="73">
        <v>68.495439999999959</v>
      </c>
      <c r="D16" s="73">
        <v>65.893280000000004</v>
      </c>
      <c r="E16" s="73">
        <v>71.80987999999995</v>
      </c>
      <c r="F16" s="73">
        <v>69.229550000000046</v>
      </c>
      <c r="G16" s="73">
        <v>106.99783000000009</v>
      </c>
      <c r="H16" s="73">
        <v>94.609890000000007</v>
      </c>
      <c r="I16" s="73">
        <v>72.597550000000027</v>
      </c>
      <c r="J16" s="73">
        <v>98.538619999999995</v>
      </c>
      <c r="K16" s="73">
        <v>86.851290000000034</v>
      </c>
      <c r="L16" s="73">
        <v>93.950839999999999</v>
      </c>
      <c r="M16" s="73">
        <v>158.91592999999995</v>
      </c>
      <c r="N16" s="74">
        <f t="shared" si="0"/>
        <v>1043.5095200000001</v>
      </c>
    </row>
    <row r="17" spans="1:14" ht="15.75">
      <c r="A17" s="72" t="s">
        <v>40</v>
      </c>
      <c r="B17" s="73">
        <v>926.11474333333376</v>
      </c>
      <c r="C17" s="73">
        <v>1037.2574033333333</v>
      </c>
      <c r="D17" s="73">
        <v>1002.2630533333338</v>
      </c>
      <c r="E17" s="73">
        <v>1000.8946433333333</v>
      </c>
      <c r="F17" s="73">
        <v>1246.1193333333338</v>
      </c>
      <c r="G17" s="73">
        <v>1157.184373333334</v>
      </c>
      <c r="H17" s="73">
        <v>1027.694983333334</v>
      </c>
      <c r="I17" s="73">
        <v>942.83252333333371</v>
      </c>
      <c r="J17" s="73">
        <v>1029.9564533333335</v>
      </c>
      <c r="K17" s="73">
        <v>1218.8701599999999</v>
      </c>
      <c r="L17" s="73">
        <v>932.00265999999988</v>
      </c>
      <c r="M17" s="73">
        <v>1131.7301199999997</v>
      </c>
      <c r="N17" s="74">
        <f t="shared" si="0"/>
        <v>12652.920450000003</v>
      </c>
    </row>
    <row r="18" spans="1:14" ht="15.75">
      <c r="A18" s="72" t="s">
        <v>41</v>
      </c>
      <c r="B18" s="73">
        <v>274.81603999999993</v>
      </c>
      <c r="C18" s="73">
        <v>287.49584999999996</v>
      </c>
      <c r="D18" s="73">
        <v>225.14148999999995</v>
      </c>
      <c r="E18" s="73">
        <v>147.66267000000005</v>
      </c>
      <c r="F18" s="73">
        <v>130.22669999999999</v>
      </c>
      <c r="G18" s="73">
        <v>145.09986000000001</v>
      </c>
      <c r="H18" s="73">
        <v>158.70116999999999</v>
      </c>
      <c r="I18" s="73">
        <v>231.20147000000003</v>
      </c>
      <c r="J18" s="73">
        <v>259.96195999999998</v>
      </c>
      <c r="K18" s="73">
        <v>229.94583000000014</v>
      </c>
      <c r="L18" s="73">
        <v>242.52249000000012</v>
      </c>
      <c r="M18" s="73">
        <v>381.15575000000001</v>
      </c>
      <c r="N18" s="74">
        <f t="shared" si="0"/>
        <v>2713.9312800000002</v>
      </c>
    </row>
    <row r="19" spans="1:14" ht="15.75">
      <c r="A19" s="72" t="s">
        <v>42</v>
      </c>
      <c r="B19" s="73">
        <v>34.322650000000003</v>
      </c>
      <c r="C19" s="73">
        <v>53.304900000000004</v>
      </c>
      <c r="D19" s="73">
        <v>62.297460000000008</v>
      </c>
      <c r="E19" s="73">
        <v>21.329139999999999</v>
      </c>
      <c r="F19" s="73">
        <v>25.305339999999994</v>
      </c>
      <c r="G19" s="73">
        <v>32.437709999999996</v>
      </c>
      <c r="H19" s="73">
        <v>17.16742</v>
      </c>
      <c r="I19" s="73">
        <v>26.400219999999997</v>
      </c>
      <c r="J19" s="73">
        <v>28.273169999999997</v>
      </c>
      <c r="K19" s="73">
        <v>53.094710000000006</v>
      </c>
      <c r="L19" s="73">
        <v>38.755459999999992</v>
      </c>
      <c r="M19" s="73">
        <v>54.849719999999984</v>
      </c>
      <c r="N19" s="74">
        <f t="shared" si="0"/>
        <v>447.53789999999998</v>
      </c>
    </row>
    <row r="20" spans="1:14" ht="15.75">
      <c r="A20" s="72" t="s">
        <v>43</v>
      </c>
      <c r="B20" s="73">
        <v>446.37644888888883</v>
      </c>
      <c r="C20" s="73">
        <v>432.21537888888889</v>
      </c>
      <c r="D20" s="73">
        <v>398.74775888888888</v>
      </c>
      <c r="E20" s="73">
        <v>439.21695888888888</v>
      </c>
      <c r="F20" s="73">
        <v>431.19753888888886</v>
      </c>
      <c r="G20" s="73">
        <v>440.98533888888892</v>
      </c>
      <c r="H20" s="73">
        <v>396.27203888888891</v>
      </c>
      <c r="I20" s="73">
        <v>419.68947888888886</v>
      </c>
      <c r="J20" s="73">
        <v>447.68578888888885</v>
      </c>
      <c r="K20" s="73">
        <v>330.16038666666668</v>
      </c>
      <c r="L20" s="73">
        <v>343.79138666666665</v>
      </c>
      <c r="M20" s="73">
        <v>468.26457666666664</v>
      </c>
      <c r="N20" s="74">
        <f t="shared" si="0"/>
        <v>4994.6030799999999</v>
      </c>
    </row>
    <row r="21" spans="1:14" ht="15.75">
      <c r="A21" s="76" t="s">
        <v>68</v>
      </c>
      <c r="B21" s="77">
        <f>SUM(B9:B20)</f>
        <v>8222.963502222221</v>
      </c>
      <c r="C21" s="77">
        <f t="shared" ref="C21:M21" si="1">SUM(C9:C20)</f>
        <v>8848.6319422222168</v>
      </c>
      <c r="D21" s="77">
        <f t="shared" si="1"/>
        <v>8181.4329722222183</v>
      </c>
      <c r="E21" s="77">
        <f t="shared" si="1"/>
        <v>8137.7478122222201</v>
      </c>
      <c r="F21" s="77">
        <f t="shared" si="1"/>
        <v>8303.9991622222205</v>
      </c>
      <c r="G21" s="77">
        <f t="shared" si="1"/>
        <v>8697.5597322222238</v>
      </c>
      <c r="H21" s="77">
        <f t="shared" si="1"/>
        <v>7652.609582222226</v>
      </c>
      <c r="I21" s="77">
        <f t="shared" si="1"/>
        <v>8371.6769922222193</v>
      </c>
      <c r="J21" s="77">
        <f t="shared" si="1"/>
        <v>8438.4441422222153</v>
      </c>
      <c r="K21" s="77">
        <f t="shared" si="1"/>
        <v>8533.8486866666663</v>
      </c>
      <c r="L21" s="77">
        <f t="shared" si="1"/>
        <v>7827.7902566666717</v>
      </c>
      <c r="M21" s="77">
        <f t="shared" si="1"/>
        <v>8858.6168566666529</v>
      </c>
      <c r="N21" s="77">
        <f>SUM(B21:M21)</f>
        <v>100075.32163999998</v>
      </c>
    </row>
    <row r="22" spans="1:14" ht="15.75">
      <c r="A22" s="78" t="s">
        <v>69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 ht="15.75">
      <c r="A23" s="78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</row>
    <row r="24" spans="1:14" ht="15" hidden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</row>
    <row r="25" spans="1:14" ht="15" hidden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</row>
    <row r="26" spans="1:14" ht="15" hidden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</row>
    <row r="27" spans="1:14" ht="15" hidden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</row>
    <row r="28" spans="1:14" ht="15" hidden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</row>
    <row r="29" spans="1:14" ht="15" hidden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5" hidden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</sheetData>
  <mergeCells count="2">
    <mergeCell ref="A7:N7"/>
    <mergeCell ref="A6:N6"/>
  </mergeCells>
  <pageMargins left="0.7" right="0.7" top="0.75" bottom="0.75" header="0.3" footer="0.3"/>
  <pageSetup scale="5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7"/>
  <sheetViews>
    <sheetView view="pageLayout" topLeftCell="A2" zoomScaleNormal="100" workbookViewId="0">
      <selection activeCell="A7" sqref="A7:N7"/>
    </sheetView>
  </sheetViews>
  <sheetFormatPr defaultColWidth="0" defaultRowHeight="14.25" zeroHeight="1"/>
  <cols>
    <col min="1" max="1" width="27.7109375" style="21" customWidth="1"/>
    <col min="2" max="15" width="10.7109375" style="21" customWidth="1"/>
    <col min="16" max="16384" width="0" style="21" hidden="1"/>
  </cols>
  <sheetData>
    <row r="1" spans="1:14" ht="20.25">
      <c r="A1" s="19"/>
      <c r="B1" s="7" t="s">
        <v>0</v>
      </c>
      <c r="C1" s="7"/>
      <c r="D1" s="7"/>
      <c r="E1" s="7"/>
      <c r="F1" s="7"/>
      <c r="G1" s="7"/>
      <c r="H1" s="20"/>
    </row>
    <row r="2" spans="1:14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8.75">
      <c r="A5" s="22" t="s">
        <v>73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ht="18.75">
      <c r="A6" s="153" t="s">
        <v>2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</row>
    <row r="7" spans="1:14" ht="18.75">
      <c r="A7" s="152" t="s">
        <v>72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</row>
    <row r="8" spans="1:14" s="25" customFormat="1" ht="18.75">
      <c r="A8" s="82" t="s">
        <v>55</v>
      </c>
      <c r="B8" s="3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s">
        <v>61</v>
      </c>
      <c r="H8" s="4" t="s">
        <v>62</v>
      </c>
      <c r="I8" s="4" t="s">
        <v>63</v>
      </c>
      <c r="J8" s="4" t="s">
        <v>64</v>
      </c>
      <c r="K8" s="4" t="s">
        <v>65</v>
      </c>
      <c r="L8" s="4" t="s">
        <v>66</v>
      </c>
      <c r="M8" s="4" t="s">
        <v>67</v>
      </c>
      <c r="N8" s="4" t="s">
        <v>44</v>
      </c>
    </row>
    <row r="9" spans="1:14" ht="15.75">
      <c r="A9" s="72" t="s">
        <v>32</v>
      </c>
      <c r="B9" s="73">
        <v>551.20000000000005</v>
      </c>
      <c r="C9" s="73">
        <v>597.20000000000005</v>
      </c>
      <c r="D9" s="73">
        <v>599.5</v>
      </c>
      <c r="E9" s="73">
        <v>621.70000000000005</v>
      </c>
      <c r="F9" s="73">
        <v>639.29999999999995</v>
      </c>
      <c r="G9" s="73">
        <v>647.9</v>
      </c>
      <c r="H9" s="73">
        <v>651.79999999999995</v>
      </c>
      <c r="I9" s="73">
        <v>656.2</v>
      </c>
      <c r="J9" s="73">
        <v>703.4</v>
      </c>
      <c r="K9" s="73">
        <v>743.3</v>
      </c>
      <c r="L9" s="73">
        <v>667.5</v>
      </c>
      <c r="M9" s="73">
        <v>649.1</v>
      </c>
      <c r="N9" s="74">
        <f>SUM(B9:M9)</f>
        <v>7728.1</v>
      </c>
    </row>
    <row r="10" spans="1:14" ht="15.75">
      <c r="A10" s="75" t="s">
        <v>33</v>
      </c>
      <c r="B10" s="73">
        <v>987.1</v>
      </c>
      <c r="C10" s="73">
        <v>1037.8</v>
      </c>
      <c r="D10" s="73">
        <v>1005.8</v>
      </c>
      <c r="E10" s="73">
        <v>871.3</v>
      </c>
      <c r="F10" s="73">
        <v>1050.5</v>
      </c>
      <c r="G10" s="73">
        <v>1170.3</v>
      </c>
      <c r="H10" s="73">
        <v>921.6</v>
      </c>
      <c r="I10" s="73">
        <v>956</v>
      </c>
      <c r="J10" s="73">
        <v>1006.8</v>
      </c>
      <c r="K10" s="73">
        <v>972.2</v>
      </c>
      <c r="L10" s="73">
        <v>895.2</v>
      </c>
      <c r="M10" s="73">
        <v>880.1</v>
      </c>
      <c r="N10" s="74">
        <f>SUM(B10:M10)</f>
        <v>11754.700000000003</v>
      </c>
    </row>
    <row r="11" spans="1:14" ht="15.75">
      <c r="A11" s="72" t="s">
        <v>34</v>
      </c>
      <c r="B11" s="73">
        <v>553.29999999999995</v>
      </c>
      <c r="C11" s="73">
        <v>622.6</v>
      </c>
      <c r="D11" s="73">
        <v>585.70000000000005</v>
      </c>
      <c r="E11" s="73">
        <v>562.20000000000005</v>
      </c>
      <c r="F11" s="73">
        <v>583.9</v>
      </c>
      <c r="G11" s="73">
        <v>565.70000000000005</v>
      </c>
      <c r="H11" s="73">
        <v>582.20000000000005</v>
      </c>
      <c r="I11" s="73">
        <v>587.9</v>
      </c>
      <c r="J11" s="73">
        <v>599.1</v>
      </c>
      <c r="K11" s="73">
        <v>580.79999999999995</v>
      </c>
      <c r="L11" s="73">
        <v>544.79999999999995</v>
      </c>
      <c r="M11" s="73">
        <v>642.79999999999995</v>
      </c>
      <c r="N11" s="74">
        <f>SUM(B11:M11)</f>
        <v>7011.0000000000009</v>
      </c>
    </row>
    <row r="12" spans="1:14" ht="15.75">
      <c r="A12" s="72" t="s">
        <v>35</v>
      </c>
      <c r="B12" s="73">
        <v>188.6</v>
      </c>
      <c r="C12" s="73">
        <v>191.8</v>
      </c>
      <c r="D12" s="73">
        <v>182.2</v>
      </c>
      <c r="E12" s="73">
        <v>186</v>
      </c>
      <c r="F12" s="73">
        <v>189.1</v>
      </c>
      <c r="G12" s="73">
        <v>184</v>
      </c>
      <c r="H12" s="73">
        <v>178.9</v>
      </c>
      <c r="I12" s="73">
        <v>186.2</v>
      </c>
      <c r="J12" s="73">
        <v>191.2</v>
      </c>
      <c r="K12" s="73">
        <v>195.9</v>
      </c>
      <c r="L12" s="73">
        <v>183.3</v>
      </c>
      <c r="M12" s="73">
        <v>205.6</v>
      </c>
      <c r="N12" s="74">
        <f>SUM(B12:M12)</f>
        <v>2262.8000000000002</v>
      </c>
    </row>
    <row r="13" spans="1:14" ht="15.75">
      <c r="A13" s="72" t="s">
        <v>36</v>
      </c>
      <c r="B13" s="73">
        <v>890.1</v>
      </c>
      <c r="C13" s="73">
        <v>857.8</v>
      </c>
      <c r="D13" s="73">
        <v>848.9</v>
      </c>
      <c r="E13" s="73">
        <v>853.4</v>
      </c>
      <c r="F13" s="73">
        <v>871.9</v>
      </c>
      <c r="G13" s="73">
        <v>847.7</v>
      </c>
      <c r="H13" s="73">
        <v>850.5</v>
      </c>
      <c r="I13" s="73">
        <v>858.8</v>
      </c>
      <c r="J13" s="73">
        <v>863.5</v>
      </c>
      <c r="K13" s="73">
        <v>897.9</v>
      </c>
      <c r="L13" s="73">
        <v>914.7</v>
      </c>
      <c r="M13" s="73">
        <v>876.3</v>
      </c>
      <c r="N13" s="74">
        <f>SUM(B13:M13)</f>
        <v>10431.5</v>
      </c>
    </row>
    <row r="14" spans="1:14" ht="15.75">
      <c r="A14" s="72" t="s">
        <v>37</v>
      </c>
      <c r="B14" s="73">
        <v>3186</v>
      </c>
      <c r="C14" s="73">
        <v>3384</v>
      </c>
      <c r="D14" s="73">
        <v>3208.9</v>
      </c>
      <c r="E14" s="73">
        <v>2817.6</v>
      </c>
      <c r="F14" s="73">
        <v>2703.8</v>
      </c>
      <c r="G14" s="73">
        <v>2932.2</v>
      </c>
      <c r="H14" s="73">
        <v>3019.3</v>
      </c>
      <c r="I14" s="73">
        <v>3126.1</v>
      </c>
      <c r="J14" s="73">
        <v>3189</v>
      </c>
      <c r="K14" s="73">
        <v>3020.9</v>
      </c>
      <c r="L14" s="73">
        <v>2730.8</v>
      </c>
      <c r="M14" s="73">
        <v>3227.2</v>
      </c>
      <c r="N14" s="74">
        <v>36545.799999999996</v>
      </c>
    </row>
    <row r="15" spans="1:14" ht="15.75">
      <c r="A15" s="72" t="s">
        <v>38</v>
      </c>
      <c r="B15" s="73">
        <v>98.3</v>
      </c>
      <c r="C15" s="73">
        <v>102.9</v>
      </c>
      <c r="D15" s="73">
        <v>117.8</v>
      </c>
      <c r="E15" s="73">
        <v>112.6</v>
      </c>
      <c r="F15" s="73">
        <v>136.4</v>
      </c>
      <c r="G15" s="73">
        <v>125.9</v>
      </c>
      <c r="H15" s="73">
        <v>147.69999999999999</v>
      </c>
      <c r="I15" s="73">
        <v>132.1</v>
      </c>
      <c r="J15" s="73">
        <v>157.4</v>
      </c>
      <c r="K15" s="73">
        <v>145.30000000000001</v>
      </c>
      <c r="L15" s="73">
        <v>137.6</v>
      </c>
      <c r="M15" s="73">
        <v>177.9</v>
      </c>
      <c r="N15" s="74">
        <f t="shared" ref="N15:N20" si="0">SUM(B15:M15)</f>
        <v>1591.8999999999999</v>
      </c>
    </row>
    <row r="16" spans="1:14" ht="15.75">
      <c r="A16" s="72" t="s">
        <v>39</v>
      </c>
      <c r="B16" s="73">
        <v>61.4</v>
      </c>
      <c r="C16" s="73">
        <v>71.2</v>
      </c>
      <c r="D16" s="73">
        <v>105.6</v>
      </c>
      <c r="E16" s="73">
        <v>102.3</v>
      </c>
      <c r="F16" s="73">
        <v>85.4</v>
      </c>
      <c r="G16" s="73">
        <v>103.8</v>
      </c>
      <c r="H16" s="73">
        <v>76.2</v>
      </c>
      <c r="I16" s="73">
        <v>90.6</v>
      </c>
      <c r="J16" s="73">
        <v>100.7</v>
      </c>
      <c r="K16" s="73">
        <v>87.1</v>
      </c>
      <c r="L16" s="73">
        <v>93.5</v>
      </c>
      <c r="M16" s="73">
        <v>159.6</v>
      </c>
      <c r="N16" s="74">
        <f t="shared" si="0"/>
        <v>1137.4000000000001</v>
      </c>
    </row>
    <row r="17" spans="1:14" ht="15.75">
      <c r="A17" s="72" t="s">
        <v>40</v>
      </c>
      <c r="B17" s="73">
        <v>985.8</v>
      </c>
      <c r="C17" s="73">
        <v>1137.4000000000001</v>
      </c>
      <c r="D17" s="73">
        <v>1127.0999999999999</v>
      </c>
      <c r="E17" s="73">
        <v>1107.8</v>
      </c>
      <c r="F17" s="73">
        <v>1163.5</v>
      </c>
      <c r="G17" s="73">
        <v>1097.8</v>
      </c>
      <c r="H17" s="73">
        <v>1011.1</v>
      </c>
      <c r="I17" s="73">
        <v>1128.9000000000001</v>
      </c>
      <c r="J17" s="73">
        <v>1080.2</v>
      </c>
      <c r="K17" s="73">
        <v>1087.9000000000001</v>
      </c>
      <c r="L17" s="73">
        <v>954.2</v>
      </c>
      <c r="M17" s="73">
        <v>1100.3</v>
      </c>
      <c r="N17" s="74">
        <f t="shared" si="0"/>
        <v>12982</v>
      </c>
    </row>
    <row r="18" spans="1:14" ht="15.75">
      <c r="A18" s="72" t="s">
        <v>41</v>
      </c>
      <c r="B18" s="73">
        <v>258.5</v>
      </c>
      <c r="C18" s="73">
        <v>295.2</v>
      </c>
      <c r="D18" s="73">
        <v>198.8</v>
      </c>
      <c r="E18" s="73">
        <v>110.5</v>
      </c>
      <c r="F18" s="73">
        <v>95.8</v>
      </c>
      <c r="G18" s="73">
        <v>141.6</v>
      </c>
      <c r="H18" s="73">
        <v>178.1</v>
      </c>
      <c r="I18" s="73">
        <v>198.1</v>
      </c>
      <c r="J18" s="73">
        <v>236.3</v>
      </c>
      <c r="K18" s="73">
        <v>241</v>
      </c>
      <c r="L18" s="73">
        <v>263.7</v>
      </c>
      <c r="M18" s="73">
        <v>366.7</v>
      </c>
      <c r="N18" s="74">
        <f t="shared" si="0"/>
        <v>2584.2999999999993</v>
      </c>
    </row>
    <row r="19" spans="1:14" ht="15.75">
      <c r="A19" s="72" t="s">
        <v>42</v>
      </c>
      <c r="B19" s="73">
        <v>144.4</v>
      </c>
      <c r="C19" s="73">
        <v>151.19999999999999</v>
      </c>
      <c r="D19" s="73">
        <v>158.4</v>
      </c>
      <c r="E19" s="73">
        <v>146.5</v>
      </c>
      <c r="F19" s="73">
        <v>132.80000000000001</v>
      </c>
      <c r="G19" s="73">
        <v>151.80000000000001</v>
      </c>
      <c r="H19" s="73">
        <v>159.9</v>
      </c>
      <c r="I19" s="73">
        <v>156.30000000000001</v>
      </c>
      <c r="J19" s="73">
        <v>152.80000000000001</v>
      </c>
      <c r="K19" s="73">
        <v>149.30000000000001</v>
      </c>
      <c r="L19" s="73">
        <v>143.19999999999999</v>
      </c>
      <c r="M19" s="73">
        <v>151.30000000000001</v>
      </c>
      <c r="N19" s="74">
        <f t="shared" si="0"/>
        <v>1797.8999999999999</v>
      </c>
    </row>
    <row r="20" spans="1:14" ht="15.75">
      <c r="A20" s="72" t="s">
        <v>43</v>
      </c>
      <c r="B20" s="73">
        <v>366.7</v>
      </c>
      <c r="C20" s="73">
        <v>369.3</v>
      </c>
      <c r="D20" s="73">
        <v>382.5</v>
      </c>
      <c r="E20" s="73">
        <v>371.2</v>
      </c>
      <c r="F20" s="73">
        <v>433.2</v>
      </c>
      <c r="G20" s="73">
        <v>378</v>
      </c>
      <c r="H20" s="73">
        <v>425.3</v>
      </c>
      <c r="I20" s="73">
        <v>362.4</v>
      </c>
      <c r="J20" s="73">
        <v>377.7</v>
      </c>
      <c r="K20" s="73">
        <v>380.5</v>
      </c>
      <c r="L20" s="73">
        <v>375.2</v>
      </c>
      <c r="M20" s="73">
        <v>382.2</v>
      </c>
      <c r="N20" s="74">
        <f t="shared" si="0"/>
        <v>4604.2</v>
      </c>
    </row>
    <row r="21" spans="1:14" ht="15.75">
      <c r="A21" s="76" t="s">
        <v>68</v>
      </c>
      <c r="B21" s="77">
        <f>SUM(B9:B20)</f>
        <v>8271.4</v>
      </c>
      <c r="C21" s="77">
        <f t="shared" ref="C21:N21" si="1">SUM(C9:C20)</f>
        <v>8818.4</v>
      </c>
      <c r="D21" s="77">
        <f t="shared" si="1"/>
        <v>8521.2000000000007</v>
      </c>
      <c r="E21" s="77">
        <f t="shared" si="1"/>
        <v>7863.1</v>
      </c>
      <c r="F21" s="77">
        <f t="shared" si="1"/>
        <v>8085.5999999999995</v>
      </c>
      <c r="G21" s="77">
        <f t="shared" si="1"/>
        <v>8346.7000000000007</v>
      </c>
      <c r="H21" s="77">
        <f t="shared" si="1"/>
        <v>8202.6</v>
      </c>
      <c r="I21" s="77">
        <f t="shared" si="1"/>
        <v>8439.6</v>
      </c>
      <c r="J21" s="77">
        <f t="shared" si="1"/>
        <v>8658.1</v>
      </c>
      <c r="K21" s="77">
        <f t="shared" si="1"/>
        <v>8502.1000000000022</v>
      </c>
      <c r="L21" s="77">
        <f t="shared" si="1"/>
        <v>7903.7</v>
      </c>
      <c r="M21" s="77">
        <f t="shared" si="1"/>
        <v>8819.1</v>
      </c>
      <c r="N21" s="77">
        <f t="shared" si="1"/>
        <v>100431.59999999998</v>
      </c>
    </row>
    <row r="22" spans="1:14" ht="15.75">
      <c r="A22" s="78" t="s">
        <v>69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 ht="15.75">
      <c r="A23" s="78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</row>
    <row r="24" spans="1:14" ht="15" hidden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</row>
    <row r="25" spans="1:14" ht="15" hidden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</row>
    <row r="26" spans="1:14" ht="15" hidden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</row>
    <row r="27" spans="1:14" ht="15" hidden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</row>
  </sheetData>
  <mergeCells count="2">
    <mergeCell ref="A7:N7"/>
    <mergeCell ref="A6:N6"/>
  </mergeCells>
  <printOptions horizontalCentered="1"/>
  <pageMargins left="0.118110236220472" right="0.118110236220472" top="0.74803149606299202" bottom="0.74803149606299202" header="0.31496062992126" footer="0.31496062992126"/>
  <pageSetup paperSize="9" scale="8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26"/>
  <sheetViews>
    <sheetView topLeftCell="A2" zoomScaleNormal="100" workbookViewId="0">
      <selection activeCell="A7" sqref="A7:N7"/>
    </sheetView>
  </sheetViews>
  <sheetFormatPr defaultColWidth="0" defaultRowHeight="14.1" customHeight="1" zeroHeight="1"/>
  <cols>
    <col min="1" max="1" width="27.7109375" style="27" customWidth="1"/>
    <col min="2" max="14" width="10.7109375" style="27" customWidth="1"/>
    <col min="15" max="15" width="9.7109375" style="27" customWidth="1"/>
    <col min="16" max="16384" width="0" style="27" hidden="1"/>
  </cols>
  <sheetData>
    <row r="1" spans="1:14" s="21" customFormat="1" ht="20.25">
      <c r="A1" s="19"/>
      <c r="B1" s="7" t="s">
        <v>0</v>
      </c>
      <c r="C1" s="7"/>
      <c r="D1" s="7"/>
      <c r="E1" s="7"/>
      <c r="G1" s="20"/>
      <c r="H1" s="20"/>
      <c r="J1" s="26"/>
    </row>
    <row r="2" spans="1:14" s="21" customFormat="1" ht="14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s="21" customFormat="1" ht="14.25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s="21" customFormat="1" ht="14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s="21" customFormat="1" ht="18.75">
      <c r="A5" s="22" t="s">
        <v>74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ht="18.75">
      <c r="A6" s="153" t="s">
        <v>2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</row>
    <row r="7" spans="1:14" ht="18.75">
      <c r="A7" s="152" t="s">
        <v>54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</row>
    <row r="8" spans="1:14" s="21" customFormat="1" ht="18.75">
      <c r="A8" s="82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44</v>
      </c>
    </row>
    <row r="9" spans="1:14" ht="15.75">
      <c r="A9" s="72" t="s">
        <v>32</v>
      </c>
      <c r="B9" s="73">
        <v>611.5</v>
      </c>
      <c r="C9" s="73">
        <v>630.4</v>
      </c>
      <c r="D9" s="73">
        <v>612.79999999999995</v>
      </c>
      <c r="E9" s="73">
        <v>661</v>
      </c>
      <c r="F9" s="73">
        <v>701</v>
      </c>
      <c r="G9" s="73">
        <v>671.3</v>
      </c>
      <c r="H9" s="73">
        <v>732.6</v>
      </c>
      <c r="I9" s="73">
        <v>714.2</v>
      </c>
      <c r="J9" s="73">
        <v>727.1</v>
      </c>
      <c r="K9" s="73">
        <v>803.4</v>
      </c>
      <c r="L9" s="73">
        <v>754.9</v>
      </c>
      <c r="M9" s="73">
        <v>730.7</v>
      </c>
      <c r="N9" s="74">
        <f>SUM(B9:M9)</f>
        <v>8350.9</v>
      </c>
    </row>
    <row r="10" spans="1:14" ht="15.75">
      <c r="A10" s="58" t="s">
        <v>33</v>
      </c>
      <c r="B10" s="73">
        <v>955.3</v>
      </c>
      <c r="C10" s="73">
        <v>1053.3</v>
      </c>
      <c r="D10" s="73">
        <v>867.2</v>
      </c>
      <c r="E10" s="73">
        <v>1072.9000000000001</v>
      </c>
      <c r="F10" s="73">
        <v>957.9</v>
      </c>
      <c r="G10" s="73">
        <v>1060.9000000000001</v>
      </c>
      <c r="H10" s="73">
        <v>976.2</v>
      </c>
      <c r="I10" s="73">
        <v>1085.7</v>
      </c>
      <c r="J10" s="73">
        <v>1066.0999999999999</v>
      </c>
      <c r="K10" s="73">
        <v>1070.2</v>
      </c>
      <c r="L10" s="73">
        <v>895.8</v>
      </c>
      <c r="M10" s="73">
        <v>900.3</v>
      </c>
      <c r="N10" s="74">
        <f>SUM(B10:M10)</f>
        <v>11961.8</v>
      </c>
    </row>
    <row r="11" spans="1:14" ht="15.75">
      <c r="A11" s="72" t="s">
        <v>34</v>
      </c>
      <c r="B11" s="73">
        <v>623.6</v>
      </c>
      <c r="C11" s="73">
        <v>709.1</v>
      </c>
      <c r="D11" s="73">
        <v>610.70000000000005</v>
      </c>
      <c r="E11" s="73">
        <v>639.5</v>
      </c>
      <c r="F11" s="73">
        <v>635.29999999999995</v>
      </c>
      <c r="G11" s="73">
        <v>608.20000000000005</v>
      </c>
      <c r="H11" s="73">
        <v>618.6</v>
      </c>
      <c r="I11" s="73">
        <v>606</v>
      </c>
      <c r="J11" s="73">
        <v>665.9</v>
      </c>
      <c r="K11" s="73">
        <v>613.20000000000005</v>
      </c>
      <c r="L11" s="73">
        <v>603</v>
      </c>
      <c r="M11" s="73">
        <v>636.79999999999995</v>
      </c>
      <c r="N11" s="74">
        <f>SUM(B11:M11)</f>
        <v>7569.9</v>
      </c>
    </row>
    <row r="12" spans="1:14" ht="15.75">
      <c r="A12" s="72" t="s">
        <v>35</v>
      </c>
      <c r="B12" s="73">
        <v>191.9</v>
      </c>
      <c r="C12" s="73">
        <v>192.8</v>
      </c>
      <c r="D12" s="73">
        <v>172</v>
      </c>
      <c r="E12" s="73">
        <v>177.6</v>
      </c>
      <c r="F12" s="73">
        <v>182.6</v>
      </c>
      <c r="G12" s="73">
        <v>179.2</v>
      </c>
      <c r="H12" s="73">
        <v>189.4</v>
      </c>
      <c r="I12" s="73">
        <v>188.2</v>
      </c>
      <c r="J12" s="73">
        <v>201</v>
      </c>
      <c r="K12" s="73">
        <v>193.2</v>
      </c>
      <c r="L12" s="73">
        <v>193.2</v>
      </c>
      <c r="M12" s="73">
        <v>209.8</v>
      </c>
      <c r="N12" s="74">
        <f>SUM(B12:M12)</f>
        <v>2270.9000000000005</v>
      </c>
    </row>
    <row r="13" spans="1:14" ht="15.75">
      <c r="A13" s="72" t="s">
        <v>36</v>
      </c>
      <c r="B13" s="73">
        <v>842.9</v>
      </c>
      <c r="C13" s="73">
        <v>821.5</v>
      </c>
      <c r="D13" s="73">
        <v>867.2</v>
      </c>
      <c r="E13" s="73">
        <v>886</v>
      </c>
      <c r="F13" s="73">
        <v>872</v>
      </c>
      <c r="G13" s="73">
        <v>883.1</v>
      </c>
      <c r="H13" s="73">
        <v>889</v>
      </c>
      <c r="I13" s="73">
        <v>905</v>
      </c>
      <c r="J13" s="73">
        <v>890.8</v>
      </c>
      <c r="K13" s="73">
        <v>867.1</v>
      </c>
      <c r="L13" s="73">
        <v>836.9</v>
      </c>
      <c r="M13" s="73">
        <v>842.7</v>
      </c>
      <c r="N13" s="74">
        <f>SUM(B13:M13)</f>
        <v>10404.200000000001</v>
      </c>
    </row>
    <row r="14" spans="1:14" ht="15.75">
      <c r="A14" s="72" t="s">
        <v>37</v>
      </c>
      <c r="B14" s="73">
        <v>3265.5</v>
      </c>
      <c r="C14" s="73">
        <v>3432.4</v>
      </c>
      <c r="D14" s="73">
        <v>3073.2</v>
      </c>
      <c r="E14" s="73">
        <v>3082.6</v>
      </c>
      <c r="F14" s="73">
        <v>2743.6</v>
      </c>
      <c r="G14" s="73">
        <v>2692.6</v>
      </c>
      <c r="H14" s="73">
        <v>3056.5</v>
      </c>
      <c r="I14" s="73">
        <v>3035.2</v>
      </c>
      <c r="J14" s="73">
        <v>3337.4</v>
      </c>
      <c r="K14" s="73">
        <v>2991.3</v>
      </c>
      <c r="L14" s="73">
        <v>2845.8</v>
      </c>
      <c r="M14" s="73">
        <v>3088.6</v>
      </c>
      <c r="N14" s="74">
        <v>36644.699999999997</v>
      </c>
    </row>
    <row r="15" spans="1:14" ht="15.75">
      <c r="A15" s="72" t="s">
        <v>38</v>
      </c>
      <c r="B15" s="73">
        <v>152</v>
      </c>
      <c r="C15" s="73">
        <v>170.2</v>
      </c>
      <c r="D15" s="73">
        <v>153.80000000000001</v>
      </c>
      <c r="E15" s="73">
        <v>179.2</v>
      </c>
      <c r="F15" s="73">
        <v>175.5</v>
      </c>
      <c r="G15" s="73">
        <v>171.8</v>
      </c>
      <c r="H15" s="73">
        <v>182</v>
      </c>
      <c r="I15" s="73">
        <v>171.2</v>
      </c>
      <c r="J15" s="73">
        <v>194.9</v>
      </c>
      <c r="K15" s="73">
        <v>186</v>
      </c>
      <c r="L15" s="73">
        <v>175.9</v>
      </c>
      <c r="M15" s="73">
        <v>151.1</v>
      </c>
      <c r="N15" s="74">
        <f t="shared" ref="N15:N20" si="0">SUM(B15:M15)</f>
        <v>2063.6000000000004</v>
      </c>
    </row>
    <row r="16" spans="1:14" ht="15.75">
      <c r="A16" s="72" t="s">
        <v>39</v>
      </c>
      <c r="B16" s="73">
        <v>82.8</v>
      </c>
      <c r="C16" s="73">
        <v>118.1</v>
      </c>
      <c r="D16" s="73">
        <v>105.5</v>
      </c>
      <c r="E16" s="73">
        <v>127.1</v>
      </c>
      <c r="F16" s="73">
        <v>104.2</v>
      </c>
      <c r="G16" s="73">
        <v>110.7</v>
      </c>
      <c r="H16" s="73">
        <v>91.3</v>
      </c>
      <c r="I16" s="73">
        <v>101.8</v>
      </c>
      <c r="J16" s="73">
        <v>103.7</v>
      </c>
      <c r="K16" s="73">
        <v>105.5</v>
      </c>
      <c r="L16" s="73">
        <v>78.900000000000006</v>
      </c>
      <c r="M16" s="73">
        <v>120.6</v>
      </c>
      <c r="N16" s="74">
        <f t="shared" si="0"/>
        <v>1250.2</v>
      </c>
    </row>
    <row r="17" spans="1:14" ht="15.75">
      <c r="A17" s="72" t="s">
        <v>40</v>
      </c>
      <c r="B17" s="73">
        <v>1022.3</v>
      </c>
      <c r="C17" s="73">
        <v>1266</v>
      </c>
      <c r="D17" s="73">
        <v>992.2</v>
      </c>
      <c r="E17" s="73">
        <v>1078.9000000000001</v>
      </c>
      <c r="F17" s="73">
        <v>1124.5999999999999</v>
      </c>
      <c r="G17" s="73">
        <v>1044.5999999999999</v>
      </c>
      <c r="H17" s="73">
        <v>1049</v>
      </c>
      <c r="I17" s="73">
        <v>1078</v>
      </c>
      <c r="J17" s="73">
        <v>1169.7</v>
      </c>
      <c r="K17" s="73">
        <v>1046.4000000000001</v>
      </c>
      <c r="L17" s="73">
        <v>896.6</v>
      </c>
      <c r="M17" s="73">
        <v>969.8</v>
      </c>
      <c r="N17" s="74">
        <f t="shared" si="0"/>
        <v>12738.1</v>
      </c>
    </row>
    <row r="18" spans="1:14" ht="15.75">
      <c r="A18" s="72" t="s">
        <v>41</v>
      </c>
      <c r="B18" s="73">
        <v>290.5</v>
      </c>
      <c r="C18" s="73">
        <v>315.7</v>
      </c>
      <c r="D18" s="73">
        <v>229.9</v>
      </c>
      <c r="E18" s="73">
        <v>179.7</v>
      </c>
      <c r="F18" s="73">
        <v>106.7</v>
      </c>
      <c r="G18" s="73">
        <v>128.5</v>
      </c>
      <c r="H18" s="73">
        <v>210.8</v>
      </c>
      <c r="I18" s="73">
        <v>228</v>
      </c>
      <c r="J18" s="73">
        <v>295.7</v>
      </c>
      <c r="K18" s="73">
        <v>300.60000000000002</v>
      </c>
      <c r="L18" s="73">
        <v>312.2</v>
      </c>
      <c r="M18" s="73">
        <v>388.1</v>
      </c>
      <c r="N18" s="74">
        <f t="shared" si="0"/>
        <v>2986.3999999999996</v>
      </c>
    </row>
    <row r="19" spans="1:14" ht="15.75">
      <c r="A19" s="83" t="s">
        <v>42</v>
      </c>
      <c r="B19" s="73">
        <v>179.9</v>
      </c>
      <c r="C19" s="73">
        <v>244.9</v>
      </c>
      <c r="D19" s="73">
        <v>166.9</v>
      </c>
      <c r="E19" s="73">
        <v>177</v>
      </c>
      <c r="F19" s="73">
        <v>207.1</v>
      </c>
      <c r="G19" s="73">
        <v>184.4</v>
      </c>
      <c r="H19" s="73">
        <v>217.3</v>
      </c>
      <c r="I19" s="73">
        <v>273</v>
      </c>
      <c r="J19" s="73">
        <v>224.9</v>
      </c>
      <c r="K19" s="73">
        <v>236.2</v>
      </c>
      <c r="L19" s="73">
        <v>224</v>
      </c>
      <c r="M19" s="73">
        <v>227.8</v>
      </c>
      <c r="N19" s="74">
        <f t="shared" si="0"/>
        <v>2563.4</v>
      </c>
    </row>
    <row r="20" spans="1:14" ht="15.75">
      <c r="A20" s="72" t="s">
        <v>43</v>
      </c>
      <c r="B20" s="84">
        <v>382.6</v>
      </c>
      <c r="C20" s="84">
        <v>398.1</v>
      </c>
      <c r="D20" s="84">
        <v>418.2</v>
      </c>
      <c r="E20" s="84">
        <v>381.8</v>
      </c>
      <c r="F20" s="84">
        <v>434.1</v>
      </c>
      <c r="G20" s="84">
        <v>461.3</v>
      </c>
      <c r="H20" s="84">
        <v>505</v>
      </c>
      <c r="I20" s="84">
        <v>453.9</v>
      </c>
      <c r="J20" s="84">
        <v>424.4</v>
      </c>
      <c r="K20" s="84">
        <v>533.1</v>
      </c>
      <c r="L20" s="84">
        <v>479.5</v>
      </c>
      <c r="M20" s="84">
        <v>449.4</v>
      </c>
      <c r="N20" s="85">
        <f t="shared" si="0"/>
        <v>5321.4000000000005</v>
      </c>
    </row>
    <row r="21" spans="1:14" ht="15.75">
      <c r="A21" s="76" t="s">
        <v>68</v>
      </c>
      <c r="B21" s="77">
        <f>SUM(B9:B20)</f>
        <v>8600.8000000000011</v>
      </c>
      <c r="C21" s="77">
        <f t="shared" ref="C21:N21" si="1">SUM(C9:C20)</f>
        <v>9352.5</v>
      </c>
      <c r="D21" s="77">
        <f t="shared" si="1"/>
        <v>8269.5999999999985</v>
      </c>
      <c r="E21" s="77">
        <f t="shared" si="1"/>
        <v>8643.2999999999993</v>
      </c>
      <c r="F21" s="77">
        <f t="shared" si="1"/>
        <v>8244.5999999999985</v>
      </c>
      <c r="G21" s="77">
        <f t="shared" si="1"/>
        <v>8196.5999999999985</v>
      </c>
      <c r="H21" s="77">
        <f t="shared" si="1"/>
        <v>8717.7000000000007</v>
      </c>
      <c r="I21" s="77">
        <f t="shared" si="1"/>
        <v>8840.1999999999989</v>
      </c>
      <c r="J21" s="77">
        <f t="shared" si="1"/>
        <v>9301.5999999999985</v>
      </c>
      <c r="K21" s="77">
        <f t="shared" si="1"/>
        <v>8946.2000000000007</v>
      </c>
      <c r="L21" s="77">
        <f t="shared" si="1"/>
        <v>8296.7000000000007</v>
      </c>
      <c r="M21" s="77">
        <f t="shared" si="1"/>
        <v>8715.7000000000007</v>
      </c>
      <c r="N21" s="77">
        <f t="shared" si="1"/>
        <v>104125.49999999999</v>
      </c>
    </row>
    <row r="22" spans="1:14" ht="15.75">
      <c r="A22" s="78" t="s">
        <v>69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 ht="15.75">
      <c r="A23" s="78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</row>
    <row r="24" spans="1:14" ht="14.1" hidden="1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</row>
    <row r="25" spans="1:14" ht="14.1" hidden="1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</row>
    <row r="26" spans="1:14" ht="14.1" hidden="1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</row>
  </sheetData>
  <mergeCells count="2">
    <mergeCell ref="A7:N7"/>
    <mergeCell ref="A6:N6"/>
  </mergeCells>
  <printOptions horizontalCentered="1"/>
  <pageMargins left="0.196850393700787" right="0.118110236220472" top="0.74803149606299202" bottom="0.74803149606299202" header="0.31496062992126" footer="0.31496062992126"/>
  <pageSetup paperSize="9" scale="8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38"/>
  <sheetViews>
    <sheetView topLeftCell="A2" zoomScaleNormal="100" workbookViewId="0">
      <selection activeCell="A7" sqref="A7:N7"/>
    </sheetView>
  </sheetViews>
  <sheetFormatPr defaultColWidth="0" defaultRowHeight="15" zeroHeight="1"/>
  <cols>
    <col min="1" max="1" width="27.7109375" style="6" customWidth="1"/>
    <col min="2" max="14" width="10.7109375" style="6" customWidth="1"/>
    <col min="15" max="15" width="9.7109375" style="6" customWidth="1"/>
    <col min="16" max="16" width="0" style="6" hidden="1" customWidth="1"/>
    <col min="17" max="17" width="5.28515625" style="6" hidden="1" customWidth="1"/>
    <col min="18" max="18" width="0" style="6" hidden="1" customWidth="1"/>
    <col min="19" max="19" width="4.7109375" style="6" hidden="1" customWidth="1"/>
    <col min="20" max="20" width="0" style="6" hidden="1" customWidth="1"/>
    <col min="21" max="21" width="4.7109375" style="6" hidden="1" customWidth="1"/>
    <col min="22" max="22" width="0" style="6" hidden="1" customWidth="1"/>
    <col min="23" max="23" width="4" style="6" hidden="1" customWidth="1"/>
    <col min="24" max="24" width="0" style="6" hidden="1" customWidth="1"/>
    <col min="25" max="25" width="5.28515625" style="6" hidden="1" customWidth="1"/>
    <col min="26" max="26" width="0" style="6" hidden="1" customWidth="1"/>
    <col min="27" max="27" width="9.5703125" style="6" hidden="1" customWidth="1"/>
    <col min="28" max="16384" width="0" style="6" hidden="1"/>
  </cols>
  <sheetData>
    <row r="1" spans="1:14" s="21" customFormat="1" ht="20.25">
      <c r="A1" s="19"/>
      <c r="B1" s="28" t="s">
        <v>0</v>
      </c>
      <c r="C1" s="20"/>
      <c r="E1" s="26"/>
      <c r="F1" s="20"/>
      <c r="G1" s="20"/>
      <c r="H1" s="20"/>
      <c r="I1" s="20"/>
      <c r="J1" s="20"/>
    </row>
    <row r="2" spans="1:14" s="21" customFormat="1" ht="14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s="21" customFormat="1" ht="14.25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s="21" customFormat="1" ht="14.25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s="21" customFormat="1" ht="18.75">
      <c r="A5" s="22" t="s">
        <v>75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s="21" customFormat="1" ht="18.75">
      <c r="A6" s="154" t="s">
        <v>2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</row>
    <row r="7" spans="1:14" s="21" customFormat="1" ht="18.75">
      <c r="A7" s="157" t="s">
        <v>54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9"/>
    </row>
    <row r="8" spans="1:14" s="21" customFormat="1" ht="18.75">
      <c r="A8" s="82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44</v>
      </c>
    </row>
    <row r="9" spans="1:14" s="21" customFormat="1" ht="15.75">
      <c r="A9" s="72" t="s">
        <v>32</v>
      </c>
      <c r="B9" s="73">
        <v>669.9</v>
      </c>
      <c r="C9" s="73">
        <v>678.5</v>
      </c>
      <c r="D9" s="73">
        <v>672.7</v>
      </c>
      <c r="E9" s="73">
        <v>774</v>
      </c>
      <c r="F9" s="73">
        <v>737.7</v>
      </c>
      <c r="G9" s="73">
        <v>776</v>
      </c>
      <c r="H9" s="73">
        <v>790.4</v>
      </c>
      <c r="I9" s="73">
        <v>781.9</v>
      </c>
      <c r="J9" s="73">
        <v>873.7</v>
      </c>
      <c r="K9" s="73">
        <v>884.1</v>
      </c>
      <c r="L9" s="73">
        <v>831</v>
      </c>
      <c r="M9" s="73">
        <v>834.9</v>
      </c>
      <c r="N9" s="74">
        <f t="shared" ref="N9:N20" si="0">SUM(B9:M9)</f>
        <v>9304.7999999999993</v>
      </c>
    </row>
    <row r="10" spans="1:14" s="21" customFormat="1" ht="15.75">
      <c r="A10" s="75" t="s">
        <v>33</v>
      </c>
      <c r="B10" s="73">
        <v>848.1</v>
      </c>
      <c r="C10" s="73">
        <v>903.4</v>
      </c>
      <c r="D10" s="73">
        <v>932.6</v>
      </c>
      <c r="E10" s="73">
        <v>1115.2</v>
      </c>
      <c r="F10" s="73">
        <v>937.9</v>
      </c>
      <c r="G10" s="73">
        <v>972.3</v>
      </c>
      <c r="H10" s="73">
        <v>1043</v>
      </c>
      <c r="I10" s="73">
        <v>928.7</v>
      </c>
      <c r="J10" s="73">
        <v>1052.7</v>
      </c>
      <c r="K10" s="73">
        <v>1126.0999999999999</v>
      </c>
      <c r="L10" s="73">
        <v>1025.8</v>
      </c>
      <c r="M10" s="73">
        <v>982.6</v>
      </c>
      <c r="N10" s="74">
        <f t="shared" si="0"/>
        <v>11868.4</v>
      </c>
    </row>
    <row r="11" spans="1:14" s="21" customFormat="1" ht="15.75">
      <c r="A11" s="72" t="s">
        <v>34</v>
      </c>
      <c r="B11" s="73">
        <v>606.6</v>
      </c>
      <c r="C11" s="73">
        <v>669.9</v>
      </c>
      <c r="D11" s="73">
        <v>690.7</v>
      </c>
      <c r="E11" s="73">
        <v>666.8</v>
      </c>
      <c r="F11" s="73">
        <v>665</v>
      </c>
      <c r="G11" s="73">
        <v>624.79999999999995</v>
      </c>
      <c r="H11" s="73">
        <v>662.1</v>
      </c>
      <c r="I11" s="73">
        <v>648.20000000000005</v>
      </c>
      <c r="J11" s="73">
        <v>670.6</v>
      </c>
      <c r="K11" s="73">
        <v>625.5</v>
      </c>
      <c r="L11" s="73">
        <v>642.20000000000005</v>
      </c>
      <c r="M11" s="73">
        <v>724.4</v>
      </c>
      <c r="N11" s="74">
        <f t="shared" si="0"/>
        <v>7896.8</v>
      </c>
    </row>
    <row r="12" spans="1:14" s="21" customFormat="1" ht="15.75">
      <c r="A12" s="72" t="s">
        <v>35</v>
      </c>
      <c r="B12" s="73">
        <v>187.6</v>
      </c>
      <c r="C12" s="73">
        <v>194.2</v>
      </c>
      <c r="D12" s="73">
        <v>194.1</v>
      </c>
      <c r="E12" s="73">
        <v>199.2</v>
      </c>
      <c r="F12" s="73">
        <v>192.8</v>
      </c>
      <c r="G12" s="73">
        <v>195.1</v>
      </c>
      <c r="H12" s="73">
        <v>207.8</v>
      </c>
      <c r="I12" s="73">
        <v>212.4</v>
      </c>
      <c r="J12" s="73">
        <v>216.8</v>
      </c>
      <c r="K12" s="73">
        <v>228.5</v>
      </c>
      <c r="L12" s="73">
        <v>224.4</v>
      </c>
      <c r="M12" s="73">
        <v>230.6</v>
      </c>
      <c r="N12" s="74">
        <f t="shared" si="0"/>
        <v>2483.4999999999995</v>
      </c>
    </row>
    <row r="13" spans="1:14" s="21" customFormat="1" ht="15.75">
      <c r="A13" s="72" t="s">
        <v>36</v>
      </c>
      <c r="B13" s="73">
        <v>890.3</v>
      </c>
      <c r="C13" s="73">
        <v>874.7</v>
      </c>
      <c r="D13" s="73">
        <v>893.4</v>
      </c>
      <c r="E13" s="73">
        <v>882</v>
      </c>
      <c r="F13" s="73">
        <v>892.3</v>
      </c>
      <c r="G13" s="73">
        <v>878.1</v>
      </c>
      <c r="H13" s="73">
        <v>847.9</v>
      </c>
      <c r="I13" s="73">
        <v>924.9</v>
      </c>
      <c r="J13" s="73">
        <v>785.6</v>
      </c>
      <c r="K13" s="73">
        <v>787.6</v>
      </c>
      <c r="L13" s="73">
        <v>784.1</v>
      </c>
      <c r="M13" s="73">
        <v>789.3</v>
      </c>
      <c r="N13" s="74">
        <f t="shared" si="0"/>
        <v>10230.199999999999</v>
      </c>
    </row>
    <row r="14" spans="1:14" s="21" customFormat="1" ht="15.75">
      <c r="A14" s="72" t="s">
        <v>37</v>
      </c>
      <c r="B14" s="73">
        <v>2782.9</v>
      </c>
      <c r="C14" s="73">
        <v>3116.6</v>
      </c>
      <c r="D14" s="73">
        <v>3285.5</v>
      </c>
      <c r="E14" s="73">
        <v>3012.7</v>
      </c>
      <c r="F14" s="73">
        <v>2746.1</v>
      </c>
      <c r="G14" s="73">
        <v>2622.6</v>
      </c>
      <c r="H14" s="73">
        <v>3064.1</v>
      </c>
      <c r="I14" s="73">
        <v>3309.1</v>
      </c>
      <c r="J14" s="73">
        <v>3434.8</v>
      </c>
      <c r="K14" s="73">
        <v>3059.2</v>
      </c>
      <c r="L14" s="73">
        <v>3116.2</v>
      </c>
      <c r="M14" s="73">
        <v>3524.6</v>
      </c>
      <c r="N14" s="74">
        <f t="shared" si="0"/>
        <v>37074.399999999994</v>
      </c>
    </row>
    <row r="15" spans="1:14" s="21" customFormat="1" ht="15.75">
      <c r="A15" s="72" t="s">
        <v>38</v>
      </c>
      <c r="B15" s="73">
        <v>115.5</v>
      </c>
      <c r="C15" s="73">
        <v>135.30000000000001</v>
      </c>
      <c r="D15" s="73">
        <v>137.19999999999999</v>
      </c>
      <c r="E15" s="73">
        <v>132.69999999999999</v>
      </c>
      <c r="F15" s="73">
        <v>132.19999999999999</v>
      </c>
      <c r="G15" s="73">
        <v>129.4</v>
      </c>
      <c r="H15" s="73">
        <v>118.7</v>
      </c>
      <c r="I15" s="73">
        <v>137.9</v>
      </c>
      <c r="J15" s="73">
        <v>150.9</v>
      </c>
      <c r="K15" s="73">
        <v>147.9</v>
      </c>
      <c r="L15" s="73">
        <v>135.1</v>
      </c>
      <c r="M15" s="73">
        <v>146</v>
      </c>
      <c r="N15" s="74">
        <f t="shared" si="0"/>
        <v>1618.8000000000002</v>
      </c>
    </row>
    <row r="16" spans="1:14" s="21" customFormat="1" ht="15.75">
      <c r="A16" s="72" t="s">
        <v>39</v>
      </c>
      <c r="B16" s="73">
        <v>56.1</v>
      </c>
      <c r="C16" s="73">
        <v>83.4</v>
      </c>
      <c r="D16" s="73">
        <v>101.4</v>
      </c>
      <c r="E16" s="73">
        <v>121.8</v>
      </c>
      <c r="F16" s="73">
        <v>118.3</v>
      </c>
      <c r="G16" s="73">
        <v>117.1</v>
      </c>
      <c r="H16" s="73">
        <v>115.3</v>
      </c>
      <c r="I16" s="73">
        <v>133.19999999999999</v>
      </c>
      <c r="J16" s="73">
        <v>132.4</v>
      </c>
      <c r="K16" s="73">
        <v>130.4</v>
      </c>
      <c r="L16" s="73">
        <v>137.9</v>
      </c>
      <c r="M16" s="73">
        <v>180.1</v>
      </c>
      <c r="N16" s="74">
        <f t="shared" si="0"/>
        <v>1427.3999999999999</v>
      </c>
    </row>
    <row r="17" spans="1:14" s="21" customFormat="1" ht="15.75">
      <c r="A17" s="72" t="s">
        <v>40</v>
      </c>
      <c r="B17" s="73">
        <v>968.3</v>
      </c>
      <c r="C17" s="73">
        <v>1096.3</v>
      </c>
      <c r="D17" s="73">
        <v>1051.2</v>
      </c>
      <c r="E17" s="73">
        <v>1113.5999999999999</v>
      </c>
      <c r="F17" s="73">
        <v>1056.3</v>
      </c>
      <c r="G17" s="73">
        <v>1071.3</v>
      </c>
      <c r="H17" s="73">
        <v>1068.2</v>
      </c>
      <c r="I17" s="73">
        <v>1067.3</v>
      </c>
      <c r="J17" s="73">
        <v>1173.9000000000001</v>
      </c>
      <c r="K17" s="73">
        <v>1126.8</v>
      </c>
      <c r="L17" s="73">
        <v>989.4</v>
      </c>
      <c r="M17" s="73">
        <v>1162.5</v>
      </c>
      <c r="N17" s="74">
        <f t="shared" si="0"/>
        <v>12945.099999999999</v>
      </c>
    </row>
    <row r="18" spans="1:14" s="21" customFormat="1" ht="15.75">
      <c r="A18" s="72" t="s">
        <v>41</v>
      </c>
      <c r="B18" s="73">
        <v>308.39999999999998</v>
      </c>
      <c r="C18" s="73">
        <v>358.4</v>
      </c>
      <c r="D18" s="73">
        <v>293</v>
      </c>
      <c r="E18" s="73">
        <v>140.19999999999999</v>
      </c>
      <c r="F18" s="73">
        <v>118.8</v>
      </c>
      <c r="G18" s="73">
        <v>167.4</v>
      </c>
      <c r="H18" s="73">
        <v>220.2</v>
      </c>
      <c r="I18" s="73">
        <v>295.89999999999998</v>
      </c>
      <c r="J18" s="73">
        <v>352.3</v>
      </c>
      <c r="K18" s="73">
        <v>300.89999999999998</v>
      </c>
      <c r="L18" s="73">
        <v>351.9</v>
      </c>
      <c r="M18" s="73">
        <v>465.7</v>
      </c>
      <c r="N18" s="74">
        <f t="shared" si="0"/>
        <v>3373.1000000000004</v>
      </c>
    </row>
    <row r="19" spans="1:14" s="21" customFormat="1" ht="15.75">
      <c r="A19" s="72" t="s">
        <v>42</v>
      </c>
      <c r="B19" s="73">
        <v>176.8</v>
      </c>
      <c r="C19" s="73">
        <v>247.4</v>
      </c>
      <c r="D19" s="73">
        <v>266.7</v>
      </c>
      <c r="E19" s="73">
        <v>264.7</v>
      </c>
      <c r="F19" s="73">
        <v>167.7</v>
      </c>
      <c r="G19" s="73">
        <v>239.8</v>
      </c>
      <c r="H19" s="73">
        <v>241.5</v>
      </c>
      <c r="I19" s="73">
        <v>280.3</v>
      </c>
      <c r="J19" s="73">
        <v>199.9</v>
      </c>
      <c r="K19" s="73">
        <v>259.60000000000002</v>
      </c>
      <c r="L19" s="73">
        <v>272</v>
      </c>
      <c r="M19" s="73">
        <v>260.10000000000002</v>
      </c>
      <c r="N19" s="74">
        <f t="shared" si="0"/>
        <v>2876.5</v>
      </c>
    </row>
    <row r="20" spans="1:14" s="21" customFormat="1" ht="15.75">
      <c r="A20" s="72" t="s">
        <v>43</v>
      </c>
      <c r="B20" s="73">
        <v>261.3</v>
      </c>
      <c r="C20" s="73">
        <v>464.7</v>
      </c>
      <c r="D20" s="73">
        <v>577.79999999999995</v>
      </c>
      <c r="E20" s="73">
        <v>600.70000000000005</v>
      </c>
      <c r="F20" s="73">
        <v>581.4</v>
      </c>
      <c r="G20" s="73">
        <v>601.70000000000005</v>
      </c>
      <c r="H20" s="73">
        <v>569.6</v>
      </c>
      <c r="I20" s="73">
        <v>555.79999999999995</v>
      </c>
      <c r="J20" s="73">
        <v>589.20000000000005</v>
      </c>
      <c r="K20" s="73">
        <v>670.2</v>
      </c>
      <c r="L20" s="73">
        <v>571.70000000000005</v>
      </c>
      <c r="M20" s="73">
        <v>608.20000000000005</v>
      </c>
      <c r="N20" s="74">
        <f t="shared" si="0"/>
        <v>6652.2999999999993</v>
      </c>
    </row>
    <row r="21" spans="1:14" s="21" customFormat="1" ht="15.75">
      <c r="A21" s="76" t="s">
        <v>68</v>
      </c>
      <c r="B21" s="77">
        <f>SUM(B9:B20)</f>
        <v>7871.8</v>
      </c>
      <c r="C21" s="77">
        <f t="shared" ref="C21:N21" si="1">SUM(C9:C20)</f>
        <v>8822.7999999999993</v>
      </c>
      <c r="D21" s="77">
        <f t="shared" si="1"/>
        <v>9096.2999999999993</v>
      </c>
      <c r="E21" s="77">
        <f t="shared" si="1"/>
        <v>9023.6</v>
      </c>
      <c r="F21" s="77">
        <f t="shared" si="1"/>
        <v>8346.5</v>
      </c>
      <c r="G21" s="77">
        <f t="shared" si="1"/>
        <v>8395.6</v>
      </c>
      <c r="H21" s="77">
        <f t="shared" si="1"/>
        <v>8948.8000000000011</v>
      </c>
      <c r="I21" s="77">
        <f t="shared" si="1"/>
        <v>9275.5999999999985</v>
      </c>
      <c r="J21" s="77">
        <f t="shared" si="1"/>
        <v>9632.7999999999993</v>
      </c>
      <c r="K21" s="77">
        <f t="shared" si="1"/>
        <v>9346.8000000000011</v>
      </c>
      <c r="L21" s="77">
        <f t="shared" si="1"/>
        <v>9081.7000000000007</v>
      </c>
      <c r="M21" s="77">
        <f t="shared" si="1"/>
        <v>9909.0000000000018</v>
      </c>
      <c r="N21" s="77">
        <f t="shared" si="1"/>
        <v>107751.3</v>
      </c>
    </row>
    <row r="22" spans="1:14" ht="15.75">
      <c r="A22" s="78" t="s">
        <v>69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</row>
    <row r="23" spans="1:14" ht="15.75">
      <c r="A23" s="78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</row>
    <row r="24" spans="1:14" ht="15.75" hidden="1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</row>
    <row r="25" spans="1:14" ht="15.75" hidden="1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</row>
    <row r="26" spans="1:14" ht="15.75" hidden="1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</row>
    <row r="27" spans="1:14" ht="15.75" hidden="1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</row>
    <row r="28" spans="1:14" ht="15.75" hidden="1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</row>
    <row r="29" spans="1:14" ht="15.75" hidden="1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</row>
    <row r="30" spans="1:14" ht="15.75" hidden="1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</row>
    <row r="31" spans="1:14" ht="15.75" hidden="1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</row>
    <row r="32" spans="1:14" ht="15.75" hidden="1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</row>
    <row r="33" spans="1:14" ht="15.75" hidden="1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</row>
    <row r="34" spans="1:14" ht="15.75" hidden="1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</row>
    <row r="35" spans="1:14" ht="15.75" hidden="1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</row>
    <row r="36" spans="1:14" ht="15.75" hidden="1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</row>
    <row r="37" spans="1:14" ht="15.75" hidden="1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</row>
    <row r="38" spans="1:14" ht="15.75" hidden="1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</row>
  </sheetData>
  <mergeCells count="2">
    <mergeCell ref="A7:N7"/>
    <mergeCell ref="A6:N6"/>
  </mergeCells>
  <printOptions horizontalCentered="1"/>
  <pageMargins left="0.118110236220472" right="0.118110236220472" top="0.74803149606299202" bottom="0.74803149606299202" header="0.31496062992126" footer="0.31496062992126"/>
  <pageSetup paperSize="9" scale="8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B23"/>
  <sheetViews>
    <sheetView topLeftCell="A2" zoomScaleNormal="100" workbookViewId="0">
      <selection activeCell="A7" sqref="A7:N7"/>
    </sheetView>
  </sheetViews>
  <sheetFormatPr defaultColWidth="0" defaultRowHeight="12" zeroHeight="1"/>
  <cols>
    <col min="1" max="1" width="27.7109375" style="27" customWidth="1"/>
    <col min="2" max="14" width="10.7109375" style="27" customWidth="1"/>
    <col min="15" max="15" width="8.28515625" style="27" customWidth="1"/>
    <col min="16" max="16" width="6.28515625" style="27" hidden="1" customWidth="1"/>
    <col min="17" max="17" width="0" style="27" hidden="1" customWidth="1"/>
    <col min="18" max="18" width="5.28515625" style="27" hidden="1" customWidth="1"/>
    <col min="19" max="19" width="0" style="27" hidden="1" customWidth="1"/>
    <col min="20" max="20" width="4.7109375" style="27" hidden="1" customWidth="1"/>
    <col min="21" max="21" width="0" style="27" hidden="1" customWidth="1"/>
    <col min="22" max="22" width="4.7109375" style="27" hidden="1" customWidth="1"/>
    <col min="23" max="23" width="0" style="27" hidden="1" customWidth="1"/>
    <col min="24" max="24" width="4" style="27" hidden="1" customWidth="1"/>
    <col min="25" max="25" width="0" style="27" hidden="1" customWidth="1"/>
    <col min="26" max="26" width="5.28515625" style="27" hidden="1" customWidth="1"/>
    <col min="27" max="27" width="0" style="27" hidden="1" customWidth="1"/>
    <col min="28" max="28" width="9.5703125" style="27" hidden="1" customWidth="1"/>
    <col min="29" max="16384" width="0" style="27" hidden="1"/>
  </cols>
  <sheetData>
    <row r="1" spans="1:14" ht="20.25">
      <c r="A1" s="30"/>
      <c r="B1" s="28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6"/>
    </row>
    <row r="2" spans="1:14" ht="1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ht="1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ht="15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ht="18.75">
      <c r="A5" s="22" t="s">
        <v>76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 ht="18.75">
      <c r="A6" s="153" t="s">
        <v>2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</row>
    <row r="7" spans="1:14" ht="18.75">
      <c r="A7" s="157" t="s">
        <v>77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9"/>
    </row>
    <row r="8" spans="1:14" ht="18.75">
      <c r="A8" s="1" t="s">
        <v>55</v>
      </c>
      <c r="B8" s="3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s">
        <v>61</v>
      </c>
      <c r="H8" s="4" t="s">
        <v>62</v>
      </c>
      <c r="I8" s="4" t="s">
        <v>63</v>
      </c>
      <c r="J8" s="4" t="s">
        <v>64</v>
      </c>
      <c r="K8" s="4" t="s">
        <v>65</v>
      </c>
      <c r="L8" s="4" t="s">
        <v>66</v>
      </c>
      <c r="M8" s="4" t="s">
        <v>67</v>
      </c>
      <c r="N8" s="4" t="s">
        <v>44</v>
      </c>
    </row>
    <row r="9" spans="1:14" ht="15.75">
      <c r="A9" s="72" t="s">
        <v>32</v>
      </c>
      <c r="B9" s="73">
        <v>786.2</v>
      </c>
      <c r="C9" s="73">
        <v>819.5</v>
      </c>
      <c r="D9" s="73">
        <v>777.3</v>
      </c>
      <c r="E9" s="73">
        <v>839.7</v>
      </c>
      <c r="F9" s="73">
        <v>827.8</v>
      </c>
      <c r="G9" s="73">
        <v>847.1</v>
      </c>
      <c r="H9" s="73">
        <v>868.6</v>
      </c>
      <c r="I9" s="73">
        <v>870.5</v>
      </c>
      <c r="J9" s="73">
        <v>923</v>
      </c>
      <c r="K9" s="73">
        <v>916.1</v>
      </c>
      <c r="L9" s="73">
        <v>883.8</v>
      </c>
      <c r="M9" s="73">
        <v>885.4</v>
      </c>
      <c r="N9" s="74">
        <f>SUM(B9:M9)</f>
        <v>10245</v>
      </c>
    </row>
    <row r="10" spans="1:14" ht="15.75">
      <c r="A10" s="58" t="s">
        <v>33</v>
      </c>
      <c r="B10" s="73">
        <v>1103.3</v>
      </c>
      <c r="C10" s="73">
        <v>1212</v>
      </c>
      <c r="D10" s="73">
        <v>1170.4000000000001</v>
      </c>
      <c r="E10" s="73">
        <v>1205.8</v>
      </c>
      <c r="F10" s="73">
        <v>1114.0999999999999</v>
      </c>
      <c r="G10" s="73">
        <v>1147.3</v>
      </c>
      <c r="H10" s="73">
        <v>1054</v>
      </c>
      <c r="I10" s="73">
        <v>1136.9000000000001</v>
      </c>
      <c r="J10" s="73">
        <v>1238.2</v>
      </c>
      <c r="K10" s="73">
        <v>1322.4</v>
      </c>
      <c r="L10" s="73">
        <v>1192.4000000000001</v>
      </c>
      <c r="M10" s="73">
        <v>1096</v>
      </c>
      <c r="N10" s="74">
        <f>SUM(B10:M10)</f>
        <v>13992.800000000001</v>
      </c>
    </row>
    <row r="11" spans="1:14" ht="15.75">
      <c r="A11" s="72" t="s">
        <v>34</v>
      </c>
      <c r="B11" s="73">
        <v>675.2</v>
      </c>
      <c r="C11" s="73">
        <v>733.7</v>
      </c>
      <c r="D11" s="73">
        <v>687.2</v>
      </c>
      <c r="E11" s="73">
        <v>699.7</v>
      </c>
      <c r="F11" s="73">
        <v>631.5</v>
      </c>
      <c r="G11" s="73">
        <v>679</v>
      </c>
      <c r="H11" s="73">
        <v>693.3</v>
      </c>
      <c r="I11" s="73">
        <v>632.20000000000005</v>
      </c>
      <c r="J11" s="73">
        <v>703.6</v>
      </c>
      <c r="K11" s="73">
        <v>686.7</v>
      </c>
      <c r="L11" s="73">
        <v>664.2</v>
      </c>
      <c r="M11" s="73">
        <v>764.2</v>
      </c>
      <c r="N11" s="74">
        <f>SUM(B11:M11)</f>
        <v>8250.5</v>
      </c>
    </row>
    <row r="12" spans="1:14" ht="15.75">
      <c r="A12" s="72" t="s">
        <v>35</v>
      </c>
      <c r="B12" s="73">
        <v>217.9</v>
      </c>
      <c r="C12" s="73">
        <v>216.8</v>
      </c>
      <c r="D12" s="73">
        <v>211.9</v>
      </c>
      <c r="E12" s="73">
        <v>211.3</v>
      </c>
      <c r="F12" s="73">
        <v>218.8</v>
      </c>
      <c r="G12" s="73">
        <v>216.7</v>
      </c>
      <c r="H12" s="73">
        <v>236.5</v>
      </c>
      <c r="I12" s="73">
        <v>241.4</v>
      </c>
      <c r="J12" s="73">
        <v>261.89999999999998</v>
      </c>
      <c r="K12" s="73">
        <v>266.89999999999998</v>
      </c>
      <c r="L12" s="73">
        <v>246</v>
      </c>
      <c r="M12" s="73">
        <v>266.60000000000002</v>
      </c>
      <c r="N12" s="74">
        <f>SUM(B12:M12)</f>
        <v>2812.7000000000003</v>
      </c>
    </row>
    <row r="13" spans="1:14" ht="15.75">
      <c r="A13" s="72" t="s">
        <v>36</v>
      </c>
      <c r="B13" s="73">
        <v>767.5</v>
      </c>
      <c r="C13" s="73">
        <v>770.4</v>
      </c>
      <c r="D13" s="73">
        <v>771.8</v>
      </c>
      <c r="E13" s="73">
        <v>771.2</v>
      </c>
      <c r="F13" s="73">
        <v>775.6</v>
      </c>
      <c r="G13" s="73">
        <v>768.3</v>
      </c>
      <c r="H13" s="73">
        <v>771.3</v>
      </c>
      <c r="I13" s="73">
        <v>769.9</v>
      </c>
      <c r="J13" s="73">
        <v>776.2</v>
      </c>
      <c r="K13" s="73">
        <v>768.2</v>
      </c>
      <c r="L13" s="73">
        <v>817.6</v>
      </c>
      <c r="M13" s="73">
        <v>866.6</v>
      </c>
      <c r="N13" s="74">
        <f>SUM(B13:M13)</f>
        <v>9394.5999999999985</v>
      </c>
    </row>
    <row r="14" spans="1:14" ht="15.75">
      <c r="A14" s="72" t="s">
        <v>37</v>
      </c>
      <c r="B14" s="73">
        <v>3514.4</v>
      </c>
      <c r="C14" s="73">
        <v>3552.1</v>
      </c>
      <c r="D14" s="73">
        <v>3302.6</v>
      </c>
      <c r="E14" s="73">
        <v>3407.8</v>
      </c>
      <c r="F14" s="73">
        <v>2564.8000000000002</v>
      </c>
      <c r="G14" s="73">
        <v>3140.5</v>
      </c>
      <c r="H14" s="73">
        <v>3503</v>
      </c>
      <c r="I14" s="73">
        <v>3046.5</v>
      </c>
      <c r="J14" s="73">
        <v>3567.4</v>
      </c>
      <c r="K14" s="73">
        <v>3309.8</v>
      </c>
      <c r="L14" s="73">
        <v>3086.8</v>
      </c>
      <c r="M14" s="73">
        <v>3654.5</v>
      </c>
      <c r="N14" s="74">
        <v>39650.200000000004</v>
      </c>
    </row>
    <row r="15" spans="1:14" ht="15.75">
      <c r="A15" s="72" t="s">
        <v>38</v>
      </c>
      <c r="B15" s="73">
        <v>140.9</v>
      </c>
      <c r="C15" s="73">
        <v>148.6</v>
      </c>
      <c r="D15" s="73">
        <v>135</v>
      </c>
      <c r="E15" s="73">
        <v>147.30000000000001</v>
      </c>
      <c r="F15" s="73">
        <v>117.4</v>
      </c>
      <c r="G15" s="73">
        <v>121.6</v>
      </c>
      <c r="H15" s="73">
        <v>114.2</v>
      </c>
      <c r="I15" s="73">
        <v>107.9</v>
      </c>
      <c r="J15" s="73">
        <v>123.2</v>
      </c>
      <c r="K15" s="73">
        <v>113.7</v>
      </c>
      <c r="L15" s="73">
        <v>102.6</v>
      </c>
      <c r="M15" s="73">
        <v>104.2</v>
      </c>
      <c r="N15" s="74">
        <f t="shared" ref="N15:N20" si="0">SUM(B15:M15)</f>
        <v>1476.6000000000001</v>
      </c>
    </row>
    <row r="16" spans="1:14" ht="15.75">
      <c r="A16" s="72" t="s">
        <v>39</v>
      </c>
      <c r="B16" s="73">
        <v>102.8</v>
      </c>
      <c r="C16" s="73">
        <v>89.5</v>
      </c>
      <c r="D16" s="73">
        <v>100</v>
      </c>
      <c r="E16" s="73">
        <v>94.6</v>
      </c>
      <c r="F16" s="73">
        <v>91.1</v>
      </c>
      <c r="G16" s="73">
        <v>105.1</v>
      </c>
      <c r="H16" s="73">
        <v>98</v>
      </c>
      <c r="I16" s="73">
        <v>110.3</v>
      </c>
      <c r="J16" s="73">
        <v>117.3</v>
      </c>
      <c r="K16" s="73">
        <v>136.80000000000001</v>
      </c>
      <c r="L16" s="73">
        <v>130.5</v>
      </c>
      <c r="M16" s="73">
        <v>160.4</v>
      </c>
      <c r="N16" s="74">
        <f t="shared" si="0"/>
        <v>1336.4</v>
      </c>
    </row>
    <row r="17" spans="1:14" ht="15.75">
      <c r="A17" s="72" t="s">
        <v>40</v>
      </c>
      <c r="B17" s="73">
        <v>1058.0999999999999</v>
      </c>
      <c r="C17" s="73">
        <v>1112.5999999999999</v>
      </c>
      <c r="D17" s="73">
        <v>1091.5999999999999</v>
      </c>
      <c r="E17" s="73">
        <v>1136.0999999999999</v>
      </c>
      <c r="F17" s="73">
        <v>1117.9000000000001</v>
      </c>
      <c r="G17" s="73">
        <v>1045</v>
      </c>
      <c r="H17" s="73">
        <v>1148.4000000000001</v>
      </c>
      <c r="I17" s="73">
        <v>1049.9000000000001</v>
      </c>
      <c r="J17" s="73">
        <v>1207.2</v>
      </c>
      <c r="K17" s="73">
        <v>1209.8</v>
      </c>
      <c r="L17" s="73">
        <v>1092.3</v>
      </c>
      <c r="M17" s="73">
        <v>1271.2</v>
      </c>
      <c r="N17" s="74">
        <f t="shared" si="0"/>
        <v>13540.099999999999</v>
      </c>
    </row>
    <row r="18" spans="1:14" ht="15.75">
      <c r="A18" s="72" t="s">
        <v>41</v>
      </c>
      <c r="B18" s="73">
        <v>399</v>
      </c>
      <c r="C18" s="73">
        <v>356.6</v>
      </c>
      <c r="D18" s="73">
        <v>287</v>
      </c>
      <c r="E18" s="73">
        <v>179.4</v>
      </c>
      <c r="F18" s="73">
        <v>111.7</v>
      </c>
      <c r="G18" s="73">
        <v>159.6</v>
      </c>
      <c r="H18" s="73">
        <v>211.2</v>
      </c>
      <c r="I18" s="73">
        <v>261.8</v>
      </c>
      <c r="J18" s="73">
        <v>325.10000000000002</v>
      </c>
      <c r="K18" s="73">
        <v>307.3</v>
      </c>
      <c r="L18" s="73">
        <v>323.60000000000002</v>
      </c>
      <c r="M18" s="73">
        <v>417.1</v>
      </c>
      <c r="N18" s="74">
        <f t="shared" si="0"/>
        <v>3339.4</v>
      </c>
    </row>
    <row r="19" spans="1:14" ht="15.75">
      <c r="A19" s="72" t="s">
        <v>42</v>
      </c>
      <c r="B19" s="73">
        <v>255.9</v>
      </c>
      <c r="C19" s="73">
        <v>304.5</v>
      </c>
      <c r="D19" s="73">
        <v>260.10000000000002</v>
      </c>
      <c r="E19" s="73">
        <v>257.89999999999998</v>
      </c>
      <c r="F19" s="73">
        <v>162.4</v>
      </c>
      <c r="G19" s="73">
        <v>228.9</v>
      </c>
      <c r="H19" s="73">
        <v>231</v>
      </c>
      <c r="I19" s="73">
        <v>285.39999999999998</v>
      </c>
      <c r="J19" s="73">
        <v>317.60000000000002</v>
      </c>
      <c r="K19" s="73">
        <v>270.3</v>
      </c>
      <c r="L19" s="73">
        <v>252</v>
      </c>
      <c r="M19" s="73">
        <v>302.89999999999998</v>
      </c>
      <c r="N19" s="74">
        <f t="shared" si="0"/>
        <v>3128.9000000000005</v>
      </c>
    </row>
    <row r="20" spans="1:14" ht="15.75">
      <c r="A20" s="72" t="s">
        <v>43</v>
      </c>
      <c r="B20" s="73">
        <v>380.1</v>
      </c>
      <c r="C20" s="73">
        <v>341.6</v>
      </c>
      <c r="D20" s="73">
        <v>374</v>
      </c>
      <c r="E20" s="73">
        <v>385.7</v>
      </c>
      <c r="F20" s="73">
        <v>368.2</v>
      </c>
      <c r="G20" s="73">
        <v>379.8</v>
      </c>
      <c r="H20" s="73">
        <v>362</v>
      </c>
      <c r="I20" s="73">
        <v>363</v>
      </c>
      <c r="J20" s="73">
        <v>377.9</v>
      </c>
      <c r="K20" s="73">
        <v>350.9</v>
      </c>
      <c r="L20" s="73">
        <v>393.6</v>
      </c>
      <c r="M20" s="73">
        <v>389.7</v>
      </c>
      <c r="N20" s="74">
        <f t="shared" si="0"/>
        <v>4466.5</v>
      </c>
    </row>
    <row r="21" spans="1:14" ht="15.75">
      <c r="A21" s="76" t="s">
        <v>68</v>
      </c>
      <c r="B21" s="77">
        <f>SUM(B9:B20)</f>
        <v>9401.2999999999993</v>
      </c>
      <c r="C21" s="77">
        <f t="shared" ref="C21:N21" si="1">SUM(C9:C20)</f>
        <v>9657.9000000000015</v>
      </c>
      <c r="D21" s="77">
        <f t="shared" si="1"/>
        <v>9168.9000000000015</v>
      </c>
      <c r="E21" s="77">
        <f t="shared" si="1"/>
        <v>9336.5</v>
      </c>
      <c r="F21" s="77">
        <f t="shared" si="1"/>
        <v>8101.2999999999993</v>
      </c>
      <c r="G21" s="77">
        <f t="shared" si="1"/>
        <v>8838.9</v>
      </c>
      <c r="H21" s="77">
        <f t="shared" si="1"/>
        <v>9291.5</v>
      </c>
      <c r="I21" s="77">
        <f t="shared" si="1"/>
        <v>8875.6999999999989</v>
      </c>
      <c r="J21" s="77">
        <f t="shared" si="1"/>
        <v>9938.6</v>
      </c>
      <c r="K21" s="77">
        <f t="shared" si="1"/>
        <v>9658.8999999999978</v>
      </c>
      <c r="L21" s="77">
        <f t="shared" si="1"/>
        <v>9185.4</v>
      </c>
      <c r="M21" s="77">
        <f t="shared" si="1"/>
        <v>10178.800000000001</v>
      </c>
      <c r="N21" s="77">
        <f t="shared" si="1"/>
        <v>111633.69999999998</v>
      </c>
    </row>
    <row r="22" spans="1:14" ht="15.75">
      <c r="A22" s="78" t="s">
        <v>69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 ht="1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</row>
  </sheetData>
  <mergeCells count="2">
    <mergeCell ref="A7:N7"/>
    <mergeCell ref="A6:N6"/>
  </mergeCells>
  <printOptions horizontalCentered="1"/>
  <pageMargins left="0.118110236220472" right="0.118110236220472" top="0.74803149606299202" bottom="0.74803149606299202" header="0.31496062992126" footer="0.31496062992126"/>
  <pageSetup paperSize="9" scale="86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B24"/>
  <sheetViews>
    <sheetView topLeftCell="A2" zoomScaleNormal="100" workbookViewId="0">
      <selection activeCell="A7" sqref="A7:N7"/>
    </sheetView>
  </sheetViews>
  <sheetFormatPr defaultColWidth="0" defaultRowHeight="15" zeroHeight="1"/>
  <cols>
    <col min="1" max="1" width="27.7109375" style="6" customWidth="1"/>
    <col min="2" max="14" width="10.7109375" style="36" customWidth="1"/>
    <col min="15" max="15" width="8.28515625" style="6" customWidth="1"/>
    <col min="16" max="16" width="4.85546875" style="6" hidden="1" customWidth="1"/>
    <col min="17" max="17" width="0" style="6" hidden="1" customWidth="1"/>
    <col min="18" max="18" width="5.28515625" style="6" hidden="1" customWidth="1"/>
    <col min="19" max="19" width="0" style="6" hidden="1" customWidth="1"/>
    <col min="20" max="20" width="4.7109375" style="6" hidden="1" customWidth="1"/>
    <col min="21" max="21" width="0" style="6" hidden="1" customWidth="1"/>
    <col min="22" max="22" width="4.7109375" style="6" hidden="1" customWidth="1"/>
    <col min="23" max="23" width="0" style="6" hidden="1" customWidth="1"/>
    <col min="24" max="24" width="4" style="6" hidden="1" customWidth="1"/>
    <col min="25" max="25" width="0" style="6" hidden="1" customWidth="1"/>
    <col min="26" max="26" width="5.28515625" style="6" hidden="1" customWidth="1"/>
    <col min="27" max="27" width="0" style="6" hidden="1" customWidth="1"/>
    <col min="28" max="28" width="9.5703125" style="6" hidden="1" customWidth="1"/>
    <col min="29" max="16384" width="0" style="6" hidden="1"/>
  </cols>
  <sheetData>
    <row r="1" spans="1:15" ht="20.25">
      <c r="A1" s="30"/>
      <c r="B1" s="32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6"/>
      <c r="O1" s="29"/>
    </row>
    <row r="2" spans="1:1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29"/>
    </row>
    <row r="3" spans="1:1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29"/>
    </row>
    <row r="4" spans="1:15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29"/>
    </row>
    <row r="5" spans="1:15" s="34" customFormat="1" ht="18.75">
      <c r="A5" s="10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O5" s="35"/>
    </row>
    <row r="6" spans="1:15" s="34" customFormat="1" ht="18.75">
      <c r="A6" s="160" t="s">
        <v>2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2"/>
      <c r="O6" s="35"/>
    </row>
    <row r="7" spans="1:15" ht="18.75">
      <c r="A7" s="157" t="s">
        <v>54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9"/>
      <c r="O7" s="29"/>
    </row>
    <row r="8" spans="1:15" ht="18.75">
      <c r="A8" s="82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44</v>
      </c>
      <c r="O8" s="29"/>
    </row>
    <row r="9" spans="1:15" ht="15.75">
      <c r="A9" s="72" t="s">
        <v>32</v>
      </c>
      <c r="B9" s="73">
        <v>815.7</v>
      </c>
      <c r="C9" s="73">
        <v>811.2</v>
      </c>
      <c r="D9" s="73">
        <v>793.9</v>
      </c>
      <c r="E9" s="73">
        <v>834.4</v>
      </c>
      <c r="F9" s="73">
        <v>882.8</v>
      </c>
      <c r="G9" s="73">
        <v>846.4</v>
      </c>
      <c r="H9" s="73">
        <v>968.7</v>
      </c>
      <c r="I9" s="73">
        <v>904.1</v>
      </c>
      <c r="J9" s="73">
        <v>931</v>
      </c>
      <c r="K9" s="73">
        <v>919.1</v>
      </c>
      <c r="L9" s="73">
        <v>877.8</v>
      </c>
      <c r="M9" s="73">
        <v>871.3</v>
      </c>
      <c r="N9" s="74">
        <f>SUM(B9:M9)</f>
        <v>10456.399999999998</v>
      </c>
      <c r="O9" s="29"/>
    </row>
    <row r="10" spans="1:15" ht="15.75">
      <c r="A10" s="75" t="s">
        <v>33</v>
      </c>
      <c r="B10" s="73">
        <v>927</v>
      </c>
      <c r="C10" s="73">
        <v>1034.0999999999999</v>
      </c>
      <c r="D10" s="73">
        <v>1030.5999999999999</v>
      </c>
      <c r="E10" s="73">
        <v>1036.4000000000001</v>
      </c>
      <c r="F10" s="73">
        <v>1023.5</v>
      </c>
      <c r="G10" s="73">
        <v>1045</v>
      </c>
      <c r="H10" s="73">
        <v>1011.9</v>
      </c>
      <c r="I10" s="73">
        <v>824.5</v>
      </c>
      <c r="J10" s="73">
        <v>1077.8</v>
      </c>
      <c r="K10" s="73">
        <v>1072.3</v>
      </c>
      <c r="L10" s="73">
        <v>1067.5</v>
      </c>
      <c r="M10" s="73">
        <v>1043.5</v>
      </c>
      <c r="N10" s="74">
        <f>SUM(B10:M10)</f>
        <v>12194.099999999999</v>
      </c>
      <c r="O10" s="29"/>
    </row>
    <row r="11" spans="1:15" ht="15.75">
      <c r="A11" s="72" t="s">
        <v>34</v>
      </c>
      <c r="B11" s="73">
        <v>670.8</v>
      </c>
      <c r="C11" s="73">
        <v>795.5</v>
      </c>
      <c r="D11" s="73">
        <v>721.5</v>
      </c>
      <c r="E11" s="73">
        <v>701</v>
      </c>
      <c r="F11" s="73">
        <v>755.9</v>
      </c>
      <c r="G11" s="73">
        <v>661.4</v>
      </c>
      <c r="H11" s="73">
        <v>714.1</v>
      </c>
      <c r="I11" s="73">
        <v>699.5</v>
      </c>
      <c r="J11" s="73">
        <v>732.9</v>
      </c>
      <c r="K11" s="73">
        <v>712.6</v>
      </c>
      <c r="L11" s="73">
        <v>717.8</v>
      </c>
      <c r="M11" s="73">
        <v>763.5</v>
      </c>
      <c r="N11" s="74">
        <f>SUM(B11:M11)</f>
        <v>8646.5</v>
      </c>
      <c r="O11" s="29"/>
    </row>
    <row r="12" spans="1:15" ht="15.75">
      <c r="A12" s="72" t="s">
        <v>35</v>
      </c>
      <c r="B12" s="73">
        <v>243.4</v>
      </c>
      <c r="C12" s="73">
        <v>248.4</v>
      </c>
      <c r="D12" s="73">
        <v>240.7</v>
      </c>
      <c r="E12" s="73">
        <v>241.2</v>
      </c>
      <c r="F12" s="73">
        <v>254.9</v>
      </c>
      <c r="G12" s="73">
        <v>255.8</v>
      </c>
      <c r="H12" s="73">
        <v>269.10000000000002</v>
      </c>
      <c r="I12" s="73">
        <v>284.2</v>
      </c>
      <c r="J12" s="73">
        <v>313.10000000000002</v>
      </c>
      <c r="K12" s="73">
        <v>325.8</v>
      </c>
      <c r="L12" s="73">
        <v>296.10000000000002</v>
      </c>
      <c r="M12" s="73">
        <v>325.89999999999998</v>
      </c>
      <c r="N12" s="74">
        <f>SUM(B12:M12)</f>
        <v>3298.6000000000004</v>
      </c>
      <c r="O12" s="29"/>
    </row>
    <row r="13" spans="1:15" ht="15.75">
      <c r="A13" s="72" t="s">
        <v>36</v>
      </c>
      <c r="B13" s="73">
        <v>792.2</v>
      </c>
      <c r="C13" s="73">
        <v>808.4</v>
      </c>
      <c r="D13" s="73">
        <v>822.7</v>
      </c>
      <c r="E13" s="73">
        <v>824.7</v>
      </c>
      <c r="F13" s="73">
        <v>812.7</v>
      </c>
      <c r="G13" s="73">
        <v>788.9</v>
      </c>
      <c r="H13" s="73">
        <v>774.2</v>
      </c>
      <c r="I13" s="73">
        <v>773.2</v>
      </c>
      <c r="J13" s="73">
        <v>790.8</v>
      </c>
      <c r="K13" s="73">
        <v>791.7</v>
      </c>
      <c r="L13" s="73">
        <v>778.9</v>
      </c>
      <c r="M13" s="73">
        <v>782.2</v>
      </c>
      <c r="N13" s="74">
        <f>SUM(B13:M13)</f>
        <v>9540.6</v>
      </c>
      <c r="O13" s="29"/>
    </row>
    <row r="14" spans="1:15" ht="15.75">
      <c r="A14" s="72" t="s">
        <v>37</v>
      </c>
      <c r="B14" s="73">
        <v>3356.9</v>
      </c>
      <c r="C14" s="73">
        <v>3548.9</v>
      </c>
      <c r="D14" s="73">
        <v>3397.7</v>
      </c>
      <c r="E14" s="73">
        <v>3108.9</v>
      </c>
      <c r="F14" s="73">
        <v>3170.2</v>
      </c>
      <c r="G14" s="73">
        <v>2815.1</v>
      </c>
      <c r="H14" s="73">
        <v>3299.8</v>
      </c>
      <c r="I14" s="73">
        <v>3371</v>
      </c>
      <c r="J14" s="73">
        <v>3684.5</v>
      </c>
      <c r="K14" s="73">
        <v>3430.4</v>
      </c>
      <c r="L14" s="73">
        <v>3428.4</v>
      </c>
      <c r="M14" s="73">
        <v>3579.2</v>
      </c>
      <c r="N14" s="74">
        <v>40190.999999999993</v>
      </c>
      <c r="O14" s="29"/>
    </row>
    <row r="15" spans="1:15" ht="15.75">
      <c r="A15" s="72" t="s">
        <v>38</v>
      </c>
      <c r="B15" s="73">
        <v>79.2</v>
      </c>
      <c r="C15" s="73">
        <v>80.8</v>
      </c>
      <c r="D15" s="73">
        <v>83.2</v>
      </c>
      <c r="E15" s="73">
        <v>76.8</v>
      </c>
      <c r="F15" s="73">
        <v>81.2</v>
      </c>
      <c r="G15" s="73">
        <v>67.099999999999994</v>
      </c>
      <c r="H15" s="73">
        <v>71.8</v>
      </c>
      <c r="I15" s="73">
        <v>73.099999999999994</v>
      </c>
      <c r="J15" s="73">
        <v>71.900000000000006</v>
      </c>
      <c r="K15" s="73">
        <v>68.2</v>
      </c>
      <c r="L15" s="73">
        <v>65.8</v>
      </c>
      <c r="M15" s="73">
        <v>63.4</v>
      </c>
      <c r="N15" s="74">
        <f t="shared" ref="N15:N20" si="0">SUM(B15:M15)</f>
        <v>882.49999999999989</v>
      </c>
      <c r="O15" s="29"/>
    </row>
    <row r="16" spans="1:15" ht="15.75">
      <c r="A16" s="72" t="s">
        <v>39</v>
      </c>
      <c r="B16" s="73">
        <v>150.4</v>
      </c>
      <c r="C16" s="73">
        <v>205.5</v>
      </c>
      <c r="D16" s="73">
        <v>183.2</v>
      </c>
      <c r="E16" s="73">
        <v>173.2</v>
      </c>
      <c r="F16" s="73">
        <v>216.2</v>
      </c>
      <c r="G16" s="73">
        <v>173.5</v>
      </c>
      <c r="H16" s="73">
        <v>179.6</v>
      </c>
      <c r="I16" s="73">
        <v>174.6</v>
      </c>
      <c r="J16" s="73">
        <v>118.1</v>
      </c>
      <c r="K16" s="73">
        <v>141.5</v>
      </c>
      <c r="L16" s="73">
        <v>159</v>
      </c>
      <c r="M16" s="73">
        <v>206.6</v>
      </c>
      <c r="N16" s="74">
        <f t="shared" si="0"/>
        <v>2081.3999999999996</v>
      </c>
      <c r="O16" s="29"/>
    </row>
    <row r="17" spans="1:15" ht="15.75">
      <c r="A17" s="72" t="s">
        <v>40</v>
      </c>
      <c r="B17" s="73">
        <v>1004.1</v>
      </c>
      <c r="C17" s="73">
        <v>1068.2</v>
      </c>
      <c r="D17" s="73">
        <v>1154.7</v>
      </c>
      <c r="E17" s="73">
        <v>1049.4000000000001</v>
      </c>
      <c r="F17" s="73">
        <v>1174.9000000000001</v>
      </c>
      <c r="G17" s="73">
        <v>1046.2</v>
      </c>
      <c r="H17" s="73">
        <v>1061.5</v>
      </c>
      <c r="I17" s="73">
        <v>968.4</v>
      </c>
      <c r="J17" s="73">
        <v>1121.2</v>
      </c>
      <c r="K17" s="73">
        <v>1109.8</v>
      </c>
      <c r="L17" s="73">
        <v>963.2</v>
      </c>
      <c r="M17" s="73">
        <v>1107.2</v>
      </c>
      <c r="N17" s="74">
        <f t="shared" si="0"/>
        <v>12828.800000000001</v>
      </c>
      <c r="O17" s="29"/>
    </row>
    <row r="18" spans="1:15" ht="15.75">
      <c r="A18" s="72" t="s">
        <v>41</v>
      </c>
      <c r="B18" s="73">
        <v>340.5</v>
      </c>
      <c r="C18" s="73">
        <v>387.7</v>
      </c>
      <c r="D18" s="73">
        <v>313.3</v>
      </c>
      <c r="E18" s="73">
        <v>153.19999999999999</v>
      </c>
      <c r="F18" s="73">
        <v>137.69999999999999</v>
      </c>
      <c r="G18" s="73">
        <v>152.30000000000001</v>
      </c>
      <c r="H18" s="73">
        <v>235.6</v>
      </c>
      <c r="I18" s="73">
        <v>271.7</v>
      </c>
      <c r="J18" s="73">
        <v>349.3</v>
      </c>
      <c r="K18" s="73">
        <v>308</v>
      </c>
      <c r="L18" s="73">
        <v>371.1</v>
      </c>
      <c r="M18" s="73">
        <v>487.6</v>
      </c>
      <c r="N18" s="74">
        <f t="shared" si="0"/>
        <v>3508</v>
      </c>
      <c r="O18" s="29"/>
    </row>
    <row r="19" spans="1:15" ht="15.75">
      <c r="A19" s="72" t="s">
        <v>42</v>
      </c>
      <c r="B19" s="73">
        <v>295.5</v>
      </c>
      <c r="C19" s="73">
        <v>370.7</v>
      </c>
      <c r="D19" s="73">
        <v>324.7</v>
      </c>
      <c r="E19" s="73">
        <v>481.9</v>
      </c>
      <c r="F19" s="73">
        <v>457.2</v>
      </c>
      <c r="G19" s="73">
        <v>491.1</v>
      </c>
      <c r="H19" s="73">
        <v>434.6</v>
      </c>
      <c r="I19" s="73">
        <v>372.5</v>
      </c>
      <c r="J19" s="73">
        <v>475.9</v>
      </c>
      <c r="K19" s="73">
        <v>362.4</v>
      </c>
      <c r="L19" s="73">
        <v>345.7</v>
      </c>
      <c r="M19" s="73">
        <v>515.6</v>
      </c>
      <c r="N19" s="74">
        <f t="shared" si="0"/>
        <v>4927.8000000000011</v>
      </c>
      <c r="O19" s="29"/>
    </row>
    <row r="20" spans="1:15" ht="15.75">
      <c r="A20" s="72" t="s">
        <v>43</v>
      </c>
      <c r="B20" s="73">
        <v>379.7</v>
      </c>
      <c r="C20" s="73">
        <v>386.3</v>
      </c>
      <c r="D20" s="73">
        <v>352.6</v>
      </c>
      <c r="E20" s="73">
        <v>392.2</v>
      </c>
      <c r="F20" s="73">
        <v>487.8</v>
      </c>
      <c r="G20" s="73">
        <v>371.8</v>
      </c>
      <c r="H20" s="73">
        <v>276.5</v>
      </c>
      <c r="I20" s="73">
        <v>261.8</v>
      </c>
      <c r="J20" s="73">
        <v>440.7</v>
      </c>
      <c r="K20" s="73">
        <v>503.1</v>
      </c>
      <c r="L20" s="73">
        <v>326.8</v>
      </c>
      <c r="M20" s="73">
        <v>478.4</v>
      </c>
      <c r="N20" s="74">
        <f t="shared" si="0"/>
        <v>4657.7</v>
      </c>
      <c r="O20" s="29"/>
    </row>
    <row r="21" spans="1:15" ht="15.75">
      <c r="A21" s="76" t="s">
        <v>68</v>
      </c>
      <c r="B21" s="77">
        <f>SUM(B9:B20)</f>
        <v>9055.4000000000015</v>
      </c>
      <c r="C21" s="77">
        <f t="shared" ref="C21:N21" si="1">SUM(C9:C20)</f>
        <v>9745.7000000000007</v>
      </c>
      <c r="D21" s="77">
        <f t="shared" si="1"/>
        <v>9418.7999999999993</v>
      </c>
      <c r="E21" s="77">
        <f t="shared" si="1"/>
        <v>9073.3000000000011</v>
      </c>
      <c r="F21" s="77">
        <f t="shared" si="1"/>
        <v>9455</v>
      </c>
      <c r="G21" s="77">
        <f t="shared" si="1"/>
        <v>8714.6</v>
      </c>
      <c r="H21" s="77">
        <f t="shared" si="1"/>
        <v>9297.4000000000015</v>
      </c>
      <c r="I21" s="77">
        <f t="shared" si="1"/>
        <v>8978.6</v>
      </c>
      <c r="J21" s="77">
        <f t="shared" si="1"/>
        <v>10107.199999999999</v>
      </c>
      <c r="K21" s="77">
        <f t="shared" si="1"/>
        <v>9744.9</v>
      </c>
      <c r="L21" s="77">
        <f t="shared" si="1"/>
        <v>9398.1</v>
      </c>
      <c r="M21" s="77">
        <f t="shared" si="1"/>
        <v>10224.400000000001</v>
      </c>
      <c r="N21" s="77">
        <f t="shared" si="1"/>
        <v>113213.39999999998</v>
      </c>
      <c r="O21" s="29"/>
    </row>
    <row r="22" spans="1:15" ht="15.75">
      <c r="A22" s="78" t="s">
        <v>69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29"/>
    </row>
    <row r="23" spans="1:15" ht="15.75">
      <c r="A23" s="87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</row>
    <row r="24" spans="1:15" ht="15.75" hidden="1">
      <c r="A24" s="87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</row>
  </sheetData>
  <mergeCells count="2">
    <mergeCell ref="A7:N7"/>
    <mergeCell ref="A6:N6"/>
  </mergeCells>
  <printOptions horizontalCentered="1"/>
  <pageMargins left="0.31496062992126" right="0.31496062992126" top="0.74803149606299202" bottom="0.74803149606299202" header="0.31496062992126" footer="0.31496062992126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vijaykumar</dc:creator>
  <cp:keywords/>
  <dc:description/>
  <cp:lastModifiedBy>X</cp:lastModifiedBy>
  <cp:revision/>
  <dcterms:created xsi:type="dcterms:W3CDTF">2009-08-31T05:29:41Z</dcterms:created>
  <dcterms:modified xsi:type="dcterms:W3CDTF">2023-07-07T12:20:25Z</dcterms:modified>
  <cp:category/>
  <cp:contentStatus/>
</cp:coreProperties>
</file>