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lem\Documents\Git_Rstudio\PABU_node\data\localizations\"/>
    </mc:Choice>
  </mc:AlternateContent>
  <xr:revisionPtr revIDLastSave="0" documentId="13_ncr:1_{7CE9AE08-0399-492E-82B1-FD0D66038787}" xr6:coauthVersionLast="47" xr6:coauthVersionMax="47" xr10:uidLastSave="{00000000-0000-0000-0000-000000000000}"/>
  <bookViews>
    <workbookView xWindow="-110" yWindow="-110" windowWidth="19420" windowHeight="10420" xr2:uid="{40A84486-43F9-43CE-9EE7-905C2307B6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M44" i="1" s="1"/>
  <c r="L45" i="1"/>
  <c r="M45" i="1" s="1"/>
  <c r="L46" i="1"/>
  <c r="M46" i="1" s="1"/>
  <c r="L47" i="1"/>
  <c r="M47" i="1" s="1"/>
  <c r="L43" i="1"/>
  <c r="M43" i="1" s="1"/>
  <c r="L38" i="1"/>
  <c r="M38" i="1" s="1"/>
  <c r="L39" i="1"/>
  <c r="M39" i="1" s="1"/>
  <c r="L40" i="1"/>
  <c r="M40" i="1" s="1"/>
  <c r="L41" i="1"/>
  <c r="M41" i="1" s="1"/>
  <c r="L37" i="1"/>
  <c r="M37" i="1" s="1"/>
  <c r="L32" i="1"/>
  <c r="M32" i="1" s="1"/>
  <c r="L33" i="1"/>
  <c r="M33" i="1" s="1"/>
  <c r="L34" i="1"/>
  <c r="M34" i="1" s="1"/>
  <c r="L35" i="1"/>
  <c r="M35" i="1" s="1"/>
  <c r="L31" i="1"/>
  <c r="M31" i="1" s="1"/>
  <c r="L26" i="1"/>
  <c r="M26" i="1" s="1"/>
  <c r="L27" i="1"/>
  <c r="M27" i="1" s="1"/>
  <c r="L28" i="1"/>
  <c r="M28" i="1" s="1"/>
  <c r="L29" i="1"/>
  <c r="M29" i="1" s="1"/>
  <c r="L25" i="1"/>
  <c r="M25" i="1" s="1"/>
</calcChain>
</file>

<file path=xl/sharedStrings.xml><?xml version="1.0" encoding="utf-8"?>
<sst xmlns="http://schemas.openxmlformats.org/spreadsheetml/2006/main" count="62" uniqueCount="40">
  <si>
    <t>Trilateration.TestData_NoFilter_Summary.Stats</t>
  </si>
  <si>
    <t>AB</t>
  </si>
  <si>
    <t>n.est.tests</t>
  </si>
  <si>
    <t>avg.no.nodes</t>
  </si>
  <si>
    <t>avg.diff</t>
  </si>
  <si>
    <t>sd.diff</t>
  </si>
  <si>
    <t>lower.ci</t>
  </si>
  <si>
    <t>upper.ci</t>
  </si>
  <si>
    <t>med.diff</t>
  </si>
  <si>
    <t>min.diff</t>
  </si>
  <si>
    <t>max.dist</t>
  </si>
  <si>
    <t>filter</t>
  </si>
  <si>
    <t>No Filter</t>
  </si>
  <si>
    <t>Proportion Type</t>
  </si>
  <si>
    <t>RSS -80</t>
  </si>
  <si>
    <t>RSS -85</t>
  </si>
  <si>
    <t>RSS -90</t>
  </si>
  <si>
    <t>RSS -95</t>
  </si>
  <si>
    <t>RSS -100</t>
  </si>
  <si>
    <t>RSSI Filters</t>
  </si>
  <si>
    <t>% data loss</t>
  </si>
  <si>
    <t>% data kept</t>
  </si>
  <si>
    <t>best for zero data loss</t>
  </si>
  <si>
    <t>lower median error, larger standard dev.</t>
  </si>
  <si>
    <t>## Columns</t>
  </si>
  <si>
    <t xml:space="preserve">                ## n.pts - number of random points a location estimate could be calculated based on trilateration </t>
  </si>
  <si>
    <t xml:space="preserve">                ## avg.no.nodes - average number of nodes used in each trilateration analysis</t>
  </si>
  <si>
    <t xml:space="preserve">                ## avg.diff - average localization error of trilateration estimates when the specified filter was applied</t>
  </si>
  <si>
    <t xml:space="preserve">                             ## localization error = difference in distance (m) between true and estimated location</t>
  </si>
  <si>
    <t xml:space="preserve">                ## sd.diff - standard deviation of localization error of trilateration estimates when the specified filter was applied</t>
  </si>
  <si>
    <t xml:space="preserve">                ## lower.ci - lower 95% confidence interval of localization error of trilateration estimates when the specified filter was applied</t>
  </si>
  <si>
    <t xml:space="preserve">                ## upper.ci - upper 95% confidence interval of localization error of trilateration estimates when the specified filter was applied</t>
  </si>
  <si>
    <t xml:space="preserve">                ## med.diff - median localization error of trilateration estimates when the specified filter was applied</t>
  </si>
  <si>
    <t xml:space="preserve">                ## min.diff - minimum localization error of trilateration estimates when the specified filter was applied</t>
  </si>
  <si>
    <t xml:space="preserve">                ## max.dist - maximum localization error of trilateration estimates when the specified filter was applied</t>
  </si>
  <si>
    <t xml:space="preserve">                ## filter - filter applied prior to trilateration analysis</t>
  </si>
  <si>
    <t>Paxton and Michael looked at the med.diff and %data loss to determine which filters to apply. All of my distance filters made the error worse, so those are not included here.</t>
  </si>
  <si>
    <t>lowest localization error, pretty good Cis</t>
  </si>
  <si>
    <t>AB/70</t>
  </si>
  <si>
    <t>sensitivity analysis on all 3 green 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</si>
</sst>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Fill="1"/>
    <xf numFmtId="0" fontId="0" fillId="3" borderId="0" xfId="0" applyFill="1" applyAlignment="1">
      <alignment horizontal="righ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C56CF-82BC-4AE2-A916-A892ACBBB0EC}">
  <dimension ref="A1:N49"/>
  <sheetViews>
    <sheetView tabSelected="1" topLeftCell="A30" workbookViewId="0">
      <selection activeCell="D49" sqref="D49"/>
    </sheetView>
  </sheetViews>
  <sheetFormatPr defaultRowHeight="14.5" x14ac:dyDescent="0.35"/>
  <cols>
    <col min="1" max="1" width="14.54296875" style="2" customWidth="1"/>
    <col min="2" max="2" width="9.36328125" bestFit="1" customWidth="1"/>
    <col min="3" max="3" width="12" bestFit="1" customWidth="1"/>
    <col min="8" max="8" width="8.7265625" style="3"/>
    <col min="12" max="12" width="11.81640625" style="4" bestFit="1" customWidth="1"/>
    <col min="13" max="13" width="8.7265625" style="3"/>
  </cols>
  <sheetData>
    <row r="1" spans="1:1" x14ac:dyDescent="0.35">
      <c r="A1" s="2" t="s">
        <v>0</v>
      </c>
    </row>
    <row r="3" spans="1:1" x14ac:dyDescent="0.35">
      <c r="A3" s="2" t="s">
        <v>24</v>
      </c>
    </row>
    <row r="4" spans="1:1" x14ac:dyDescent="0.35">
      <c r="A4" s="2" t="s">
        <v>25</v>
      </c>
    </row>
    <row r="5" spans="1:1" x14ac:dyDescent="0.35">
      <c r="A5" s="2" t="s">
        <v>26</v>
      </c>
    </row>
    <row r="6" spans="1:1" x14ac:dyDescent="0.35">
      <c r="A6" s="2" t="s">
        <v>27</v>
      </c>
    </row>
    <row r="7" spans="1:1" x14ac:dyDescent="0.35">
      <c r="A7" s="2" t="s">
        <v>28</v>
      </c>
    </row>
    <row r="8" spans="1:1" x14ac:dyDescent="0.35">
      <c r="A8" s="2" t="s">
        <v>29</v>
      </c>
    </row>
    <row r="9" spans="1:1" x14ac:dyDescent="0.35">
      <c r="A9" s="2" t="s">
        <v>30</v>
      </c>
    </row>
    <row r="10" spans="1:1" x14ac:dyDescent="0.35">
      <c r="A10" s="2" t="s">
        <v>31</v>
      </c>
    </row>
    <row r="11" spans="1:1" x14ac:dyDescent="0.35">
      <c r="A11" s="2" t="s">
        <v>32</v>
      </c>
    </row>
    <row r="12" spans="1:1" x14ac:dyDescent="0.35">
      <c r="A12" s="2" t="s">
        <v>33</v>
      </c>
    </row>
    <row r="13" spans="1:1" x14ac:dyDescent="0.35">
      <c r="A13" s="2" t="s">
        <v>34</v>
      </c>
    </row>
    <row r="14" spans="1:1" x14ac:dyDescent="0.35">
      <c r="A14" s="2" t="s">
        <v>35</v>
      </c>
    </row>
    <row r="16" spans="1:1" x14ac:dyDescent="0.35">
      <c r="A16" s="2" t="s">
        <v>36</v>
      </c>
    </row>
    <row r="18" spans="1:14" x14ac:dyDescent="0.35">
      <c r="A18" s="2" t="s">
        <v>13</v>
      </c>
      <c r="B18" t="s">
        <v>2</v>
      </c>
      <c r="C18" t="s">
        <v>3</v>
      </c>
      <c r="D18" t="s">
        <v>4</v>
      </c>
      <c r="E18" t="s">
        <v>5</v>
      </c>
      <c r="F18" t="s">
        <v>6</v>
      </c>
      <c r="G18" t="s">
        <v>7</v>
      </c>
      <c r="H18" s="3" t="s">
        <v>8</v>
      </c>
      <c r="I18" t="s">
        <v>9</v>
      </c>
      <c r="J18" t="s">
        <v>10</v>
      </c>
      <c r="K18" t="s">
        <v>11</v>
      </c>
      <c r="L18" s="4" t="s">
        <v>21</v>
      </c>
      <c r="M18" s="3" t="s">
        <v>20</v>
      </c>
    </row>
    <row r="19" spans="1:14" x14ac:dyDescent="0.35">
      <c r="A19" s="1" t="s">
        <v>38</v>
      </c>
      <c r="B19">
        <v>35</v>
      </c>
      <c r="C19">
        <v>16.600000000000001</v>
      </c>
      <c r="D19">
        <v>126.15913949513499</v>
      </c>
      <c r="E19">
        <v>72.795412108303097</v>
      </c>
      <c r="F19">
        <v>102.042428564426</v>
      </c>
      <c r="G19">
        <v>150.275850425844</v>
      </c>
      <c r="H19" s="3">
        <v>112.025838220693</v>
      </c>
      <c r="I19">
        <v>16.787125524031602</v>
      </c>
      <c r="J19">
        <v>312.30774425088202</v>
      </c>
      <c r="K19" t="s">
        <v>12</v>
      </c>
    </row>
    <row r="20" spans="1:14" x14ac:dyDescent="0.35">
      <c r="A20" s="1">
        <v>80</v>
      </c>
      <c r="B20">
        <v>24</v>
      </c>
      <c r="C20">
        <v>17.25</v>
      </c>
      <c r="D20">
        <v>128.61385408889399</v>
      </c>
      <c r="E20">
        <v>74.2808044007879</v>
      </c>
      <c r="F20">
        <v>98.895888990827103</v>
      </c>
      <c r="G20">
        <v>158.33181918696201</v>
      </c>
      <c r="H20" s="3">
        <v>119.899984288185</v>
      </c>
      <c r="I20">
        <v>15.332738561109201</v>
      </c>
      <c r="J20">
        <v>327.63097219120601</v>
      </c>
      <c r="K20" t="s">
        <v>12</v>
      </c>
    </row>
    <row r="21" spans="1:14" x14ac:dyDescent="0.35">
      <c r="A21" s="1">
        <v>85</v>
      </c>
      <c r="B21">
        <v>18</v>
      </c>
      <c r="C21">
        <v>16.3333333333333</v>
      </c>
      <c r="D21">
        <v>126.522275524352</v>
      </c>
      <c r="E21">
        <v>79.256057528617802</v>
      </c>
      <c r="F21">
        <v>89.908517780421803</v>
      </c>
      <c r="G21">
        <v>163.13603326828101</v>
      </c>
      <c r="H21" s="3">
        <v>119.020923728683</v>
      </c>
      <c r="I21">
        <v>15.4083079763616</v>
      </c>
      <c r="J21">
        <v>311.95276746111898</v>
      </c>
      <c r="K21" t="s">
        <v>12</v>
      </c>
    </row>
    <row r="22" spans="1:14" x14ac:dyDescent="0.35">
      <c r="A22" s="1">
        <v>90</v>
      </c>
      <c r="B22">
        <v>13</v>
      </c>
      <c r="C22">
        <v>16.076923076923102</v>
      </c>
      <c r="D22">
        <v>129.261400254416</v>
      </c>
      <c r="E22">
        <v>72.736688735210905</v>
      </c>
      <c r="F22">
        <v>89.722012409385798</v>
      </c>
      <c r="G22">
        <v>168.80078809944601</v>
      </c>
      <c r="H22" s="3">
        <v>117.913656223524</v>
      </c>
      <c r="I22">
        <v>15.438816260154701</v>
      </c>
      <c r="J22">
        <v>312.01992754831701</v>
      </c>
      <c r="K22" t="s">
        <v>12</v>
      </c>
    </row>
    <row r="23" spans="1:14" x14ac:dyDescent="0.35">
      <c r="A23" s="1"/>
    </row>
    <row r="24" spans="1:14" x14ac:dyDescent="0.35">
      <c r="A24" s="1" t="s">
        <v>19</v>
      </c>
    </row>
    <row r="25" spans="1:14" x14ac:dyDescent="0.35">
      <c r="A25" s="1" t="s">
        <v>1</v>
      </c>
      <c r="B25">
        <v>25</v>
      </c>
      <c r="C25">
        <v>4.4000000000000004</v>
      </c>
      <c r="D25">
        <v>44.594370897277599</v>
      </c>
      <c r="E25">
        <v>26.913532504527598</v>
      </c>
      <c r="F25">
        <v>34.044460016153202</v>
      </c>
      <c r="G25">
        <v>55.144281778402103</v>
      </c>
      <c r="H25" s="3">
        <v>40.521922174603603</v>
      </c>
      <c r="I25">
        <v>7.3926172578610796</v>
      </c>
      <c r="J25">
        <v>98.487049206135197</v>
      </c>
      <c r="K25" t="s">
        <v>14</v>
      </c>
      <c r="L25" s="4">
        <f>(B25/$B$29)*100</f>
        <v>71.428571428571431</v>
      </c>
      <c r="M25" s="3">
        <f>(100-L25)</f>
        <v>28.571428571428569</v>
      </c>
    </row>
    <row r="26" spans="1:14" x14ac:dyDescent="0.35">
      <c r="A26" s="1" t="s">
        <v>1</v>
      </c>
      <c r="B26">
        <v>32</v>
      </c>
      <c r="C26">
        <v>5.65625</v>
      </c>
      <c r="D26">
        <v>57.4048292088046</v>
      </c>
      <c r="E26">
        <v>37.473959252565301</v>
      </c>
      <c r="F26">
        <v>44.421003348390997</v>
      </c>
      <c r="G26">
        <v>70.388655069218103</v>
      </c>
      <c r="H26" s="3">
        <v>48.803801920329001</v>
      </c>
      <c r="I26">
        <v>3.1395467838130999</v>
      </c>
      <c r="J26">
        <v>171.65306566603999</v>
      </c>
      <c r="K26" t="s">
        <v>15</v>
      </c>
      <c r="L26" s="4">
        <f t="shared" ref="L26:L29" si="0">(B26/$B$29)*100</f>
        <v>91.428571428571431</v>
      </c>
      <c r="M26" s="3">
        <f t="shared" ref="M26:M29" si="1">(100-L26)</f>
        <v>8.5714285714285694</v>
      </c>
    </row>
    <row r="27" spans="1:14" x14ac:dyDescent="0.35">
      <c r="A27" s="1" t="s">
        <v>1</v>
      </c>
      <c r="B27">
        <v>35</v>
      </c>
      <c r="C27">
        <v>7.7428571428571402</v>
      </c>
      <c r="D27">
        <v>59.436756796267098</v>
      </c>
      <c r="E27">
        <v>36.924193924683401</v>
      </c>
      <c r="F27">
        <v>47.203978858199001</v>
      </c>
      <c r="G27">
        <v>71.669534734335301</v>
      </c>
      <c r="H27" s="3">
        <v>51.040995017524402</v>
      </c>
      <c r="I27">
        <v>11.1623171483985</v>
      </c>
      <c r="J27">
        <v>169.378881802563</v>
      </c>
      <c r="K27" t="s">
        <v>16</v>
      </c>
      <c r="L27" s="4">
        <f t="shared" si="0"/>
        <v>100</v>
      </c>
      <c r="M27" s="3">
        <f t="shared" si="1"/>
        <v>0</v>
      </c>
    </row>
    <row r="28" spans="1:14" x14ac:dyDescent="0.35">
      <c r="A28" s="1" t="s">
        <v>1</v>
      </c>
      <c r="B28">
        <v>35</v>
      </c>
      <c r="C28">
        <v>10.285714285714301</v>
      </c>
      <c r="D28">
        <v>71.815888836839207</v>
      </c>
      <c r="E28">
        <v>39.636793636677197</v>
      </c>
      <c r="F28">
        <v>58.684441858645897</v>
      </c>
      <c r="G28">
        <v>84.947335815032503</v>
      </c>
      <c r="H28" s="3">
        <v>69.996075127457104</v>
      </c>
      <c r="I28">
        <v>17.737631276416899</v>
      </c>
      <c r="J28">
        <v>199.277810958233</v>
      </c>
      <c r="K28" t="s">
        <v>17</v>
      </c>
      <c r="L28" s="4">
        <f t="shared" si="0"/>
        <v>100</v>
      </c>
      <c r="M28" s="3">
        <f t="shared" si="1"/>
        <v>0</v>
      </c>
    </row>
    <row r="29" spans="1:14" x14ac:dyDescent="0.35">
      <c r="A29" s="1" t="s">
        <v>1</v>
      </c>
      <c r="B29">
        <v>35</v>
      </c>
      <c r="C29">
        <v>13.4</v>
      </c>
      <c r="D29">
        <v>104.13393431230899</v>
      </c>
      <c r="E29">
        <v>53.020572127765</v>
      </c>
      <c r="F29">
        <v>86.568516735117598</v>
      </c>
      <c r="G29">
        <v>121.699351889501</v>
      </c>
      <c r="H29" s="3">
        <v>95.523308176307296</v>
      </c>
      <c r="I29">
        <v>18.214143093811501</v>
      </c>
      <c r="J29">
        <v>236.39298777753299</v>
      </c>
      <c r="K29" t="s">
        <v>18</v>
      </c>
      <c r="L29" s="4">
        <f t="shared" si="0"/>
        <v>100</v>
      </c>
      <c r="M29" s="3">
        <f t="shared" si="1"/>
        <v>0</v>
      </c>
    </row>
    <row r="30" spans="1:14" x14ac:dyDescent="0.35">
      <c r="A30" s="1"/>
    </row>
    <row r="31" spans="1:14" x14ac:dyDescent="0.35">
      <c r="A31" s="1">
        <v>80</v>
      </c>
      <c r="B31">
        <v>17</v>
      </c>
      <c r="C31">
        <v>4.1764705882352899</v>
      </c>
      <c r="D31">
        <v>48.169104882965698</v>
      </c>
      <c r="E31">
        <v>26.7657639518455</v>
      </c>
      <c r="F31">
        <v>35.4457021550866</v>
      </c>
      <c r="G31">
        <v>60.892507610844902</v>
      </c>
      <c r="H31" s="3">
        <v>42.176433338657901</v>
      </c>
      <c r="I31">
        <v>12.0493285733027</v>
      </c>
      <c r="J31">
        <v>99.363135820569596</v>
      </c>
      <c r="K31" t="s">
        <v>14</v>
      </c>
      <c r="L31" s="4">
        <f>(B31/$B$35)*100</f>
        <v>70.833333333333343</v>
      </c>
      <c r="M31" s="3">
        <f>100-L31</f>
        <v>29.166666666666657</v>
      </c>
    </row>
    <row r="32" spans="1:14" s="6" customFormat="1" x14ac:dyDescent="0.35">
      <c r="A32" s="5">
        <v>80</v>
      </c>
      <c r="B32" s="6">
        <v>23</v>
      </c>
      <c r="C32" s="6">
        <v>5.4782608695652204</v>
      </c>
      <c r="D32" s="6">
        <v>49.826951109989203</v>
      </c>
      <c r="E32" s="6">
        <v>30.739623641039898</v>
      </c>
      <c r="F32" s="6">
        <v>37.264258917429103</v>
      </c>
      <c r="G32" s="6">
        <v>62.389643302549302</v>
      </c>
      <c r="H32" s="6">
        <v>41.482463728808</v>
      </c>
      <c r="I32" s="6">
        <v>15.020738400523699</v>
      </c>
      <c r="J32" s="6">
        <v>132.650959527879</v>
      </c>
      <c r="K32" s="6" t="s">
        <v>15</v>
      </c>
      <c r="L32" s="6">
        <f t="shared" ref="L32:L35" si="2">(B32/$B$35)*100</f>
        <v>95.833333333333343</v>
      </c>
      <c r="M32" s="6">
        <f t="shared" ref="M32:M35" si="3">100-L32</f>
        <v>4.1666666666666572</v>
      </c>
      <c r="N32" s="6" t="s">
        <v>23</v>
      </c>
    </row>
    <row r="33" spans="1:14" x14ac:dyDescent="0.35">
      <c r="A33" s="1">
        <v>80</v>
      </c>
      <c r="B33">
        <v>24</v>
      </c>
      <c r="C33">
        <v>7.125</v>
      </c>
      <c r="D33">
        <v>55.013250320742799</v>
      </c>
      <c r="E33">
        <v>30.410849350756799</v>
      </c>
      <c r="F33">
        <v>42.8466001760819</v>
      </c>
      <c r="G33">
        <v>67.179900465403705</v>
      </c>
      <c r="H33" s="3">
        <v>49.092377419072498</v>
      </c>
      <c r="I33">
        <v>15.3723296043076</v>
      </c>
      <c r="J33">
        <v>140.70333896526699</v>
      </c>
      <c r="K33" t="s">
        <v>16</v>
      </c>
      <c r="L33" s="4">
        <f t="shared" si="2"/>
        <v>100</v>
      </c>
      <c r="M33" s="3">
        <f t="shared" si="3"/>
        <v>0</v>
      </c>
    </row>
    <row r="34" spans="1:14" x14ac:dyDescent="0.35">
      <c r="A34" s="1">
        <v>80</v>
      </c>
      <c r="B34">
        <v>24</v>
      </c>
      <c r="C34">
        <v>10.0416666666667</v>
      </c>
      <c r="D34">
        <v>69.030059157305899</v>
      </c>
      <c r="E34">
        <v>43.322641829301602</v>
      </c>
      <c r="F34">
        <v>51.6977110732348</v>
      </c>
      <c r="G34">
        <v>86.362407241376999</v>
      </c>
      <c r="H34" s="3">
        <v>63.929319597234702</v>
      </c>
      <c r="I34">
        <v>16.1021598430432</v>
      </c>
      <c r="J34">
        <v>199.05714787949199</v>
      </c>
      <c r="K34" t="s">
        <v>17</v>
      </c>
      <c r="L34" s="4">
        <f t="shared" si="2"/>
        <v>100</v>
      </c>
      <c r="M34" s="3">
        <f t="shared" si="3"/>
        <v>0</v>
      </c>
    </row>
    <row r="35" spans="1:14" x14ac:dyDescent="0.35">
      <c r="A35" s="1">
        <v>80</v>
      </c>
      <c r="B35">
        <v>24</v>
      </c>
      <c r="C35">
        <v>13.7083333333333</v>
      </c>
      <c r="D35">
        <v>107.054757071968</v>
      </c>
      <c r="E35">
        <v>70.985006374418404</v>
      </c>
      <c r="F35">
        <v>78.655361576209401</v>
      </c>
      <c r="G35">
        <v>135.454152567726</v>
      </c>
      <c r="H35" s="3">
        <v>89.202851821265497</v>
      </c>
      <c r="I35">
        <v>9.0891187940961906</v>
      </c>
      <c r="J35">
        <v>279.92702489371197</v>
      </c>
      <c r="K35" t="s">
        <v>18</v>
      </c>
      <c r="L35" s="4">
        <f t="shared" si="2"/>
        <v>100</v>
      </c>
      <c r="M35" s="3">
        <f t="shared" si="3"/>
        <v>0</v>
      </c>
    </row>
    <row r="36" spans="1:14" x14ac:dyDescent="0.35">
      <c r="A36" s="1"/>
    </row>
    <row r="37" spans="1:14" x14ac:dyDescent="0.35">
      <c r="A37" s="1">
        <v>85</v>
      </c>
      <c r="B37">
        <v>15</v>
      </c>
      <c r="C37">
        <v>4.06666666666667</v>
      </c>
      <c r="D37">
        <v>43.914426740429498</v>
      </c>
      <c r="E37">
        <v>25.2245450972562</v>
      </c>
      <c r="F37">
        <v>31.149280211864799</v>
      </c>
      <c r="G37">
        <v>56.679573268994197</v>
      </c>
      <c r="H37" s="3">
        <v>41.592221623147502</v>
      </c>
      <c r="I37">
        <v>12.1029320557759</v>
      </c>
      <c r="J37">
        <v>99.815098794248996</v>
      </c>
      <c r="K37" t="s">
        <v>14</v>
      </c>
      <c r="L37" s="4">
        <f>(B37/$B$41)*100</f>
        <v>83.333333333333343</v>
      </c>
      <c r="M37" s="3">
        <f>100-L37</f>
        <v>16.666666666666657</v>
      </c>
    </row>
    <row r="38" spans="1:14" x14ac:dyDescent="0.35">
      <c r="A38" s="1">
        <v>85</v>
      </c>
      <c r="B38">
        <v>17</v>
      </c>
      <c r="C38">
        <v>5.7058823529411802</v>
      </c>
      <c r="D38">
        <v>49.982450364846201</v>
      </c>
      <c r="E38">
        <v>31.123163994791302</v>
      </c>
      <c r="F38">
        <v>35.187709202815803</v>
      </c>
      <c r="G38">
        <v>64.777191526876607</v>
      </c>
      <c r="H38" s="3">
        <v>43.433539386070699</v>
      </c>
      <c r="I38">
        <v>14.9758318151402</v>
      </c>
      <c r="J38">
        <v>135.689583620131</v>
      </c>
      <c r="K38" t="s">
        <v>15</v>
      </c>
      <c r="L38" s="4">
        <f t="shared" ref="L38:L41" si="4">(B38/$B$41)*100</f>
        <v>94.444444444444443</v>
      </c>
      <c r="M38" s="3">
        <f t="shared" ref="M38:M41" si="5">100-L38</f>
        <v>5.5555555555555571</v>
      </c>
    </row>
    <row r="39" spans="1:14" x14ac:dyDescent="0.35">
      <c r="A39" s="1">
        <v>85</v>
      </c>
      <c r="B39">
        <v>18</v>
      </c>
      <c r="C39">
        <v>7.1666666666666696</v>
      </c>
      <c r="D39">
        <v>53.096230485118397</v>
      </c>
      <c r="E39">
        <v>29.000348821258498</v>
      </c>
      <c r="F39">
        <v>39.698999038832802</v>
      </c>
      <c r="G39">
        <v>66.493461931404099</v>
      </c>
      <c r="H39" s="3">
        <v>47.922951885118799</v>
      </c>
      <c r="I39">
        <v>16.055996185501002</v>
      </c>
      <c r="J39">
        <v>117.90215289704101</v>
      </c>
      <c r="K39" t="s">
        <v>16</v>
      </c>
      <c r="L39" s="4">
        <f t="shared" si="4"/>
        <v>100</v>
      </c>
      <c r="M39" s="3">
        <f t="shared" si="5"/>
        <v>0</v>
      </c>
    </row>
    <row r="40" spans="1:14" x14ac:dyDescent="0.35">
      <c r="A40" s="1">
        <v>85</v>
      </c>
      <c r="B40">
        <v>18</v>
      </c>
      <c r="C40">
        <v>10</v>
      </c>
      <c r="D40">
        <v>77.215450141854205</v>
      </c>
      <c r="E40">
        <v>62.6253540916872</v>
      </c>
      <c r="F40">
        <v>48.284544229546903</v>
      </c>
      <c r="G40">
        <v>106.146356054162</v>
      </c>
      <c r="H40" s="3">
        <v>55.884774912678601</v>
      </c>
      <c r="I40">
        <v>17.1699398747954</v>
      </c>
      <c r="J40">
        <v>242.652072066269</v>
      </c>
      <c r="K40" t="s">
        <v>17</v>
      </c>
      <c r="L40" s="4">
        <f t="shared" si="4"/>
        <v>100</v>
      </c>
      <c r="M40" s="3">
        <f t="shared" si="5"/>
        <v>0</v>
      </c>
    </row>
    <row r="41" spans="1:14" x14ac:dyDescent="0.35">
      <c r="A41" s="1">
        <v>85</v>
      </c>
      <c r="B41">
        <v>18</v>
      </c>
      <c r="C41">
        <v>12.7777777777778</v>
      </c>
      <c r="D41">
        <v>99.142387446766094</v>
      </c>
      <c r="E41">
        <v>74.346511250524301</v>
      </c>
      <c r="F41">
        <v>64.796682690379996</v>
      </c>
      <c r="G41">
        <v>133.48809220315201</v>
      </c>
      <c r="H41" s="3">
        <v>73.021157414563405</v>
      </c>
      <c r="I41">
        <v>9.1878065878090798</v>
      </c>
      <c r="J41">
        <v>277.15665261810898</v>
      </c>
      <c r="K41" t="s">
        <v>18</v>
      </c>
      <c r="L41" s="4">
        <f t="shared" si="4"/>
        <v>100</v>
      </c>
      <c r="M41" s="3">
        <f t="shared" si="5"/>
        <v>0</v>
      </c>
    </row>
    <row r="42" spans="1:14" x14ac:dyDescent="0.35">
      <c r="A42" s="1"/>
    </row>
    <row r="43" spans="1:14" x14ac:dyDescent="0.35">
      <c r="A43" s="1">
        <v>90</v>
      </c>
      <c r="B43">
        <v>10</v>
      </c>
      <c r="C43">
        <v>3.9</v>
      </c>
      <c r="D43">
        <v>44.6690700397114</v>
      </c>
      <c r="E43">
        <v>27.570735791631598</v>
      </c>
      <c r="F43">
        <v>27.5808649590766</v>
      </c>
      <c r="G43">
        <v>61.7572751203463</v>
      </c>
      <c r="H43" s="3">
        <v>39.564198443601001</v>
      </c>
      <c r="I43">
        <v>12.2048317347558</v>
      </c>
      <c r="J43">
        <v>99.405608112652004</v>
      </c>
      <c r="K43" t="s">
        <v>14</v>
      </c>
      <c r="L43" s="4">
        <f>(B43/$B$47)*100</f>
        <v>76.923076923076934</v>
      </c>
      <c r="M43" s="3">
        <f>100-L43</f>
        <v>23.076923076923066</v>
      </c>
    </row>
    <row r="44" spans="1:14" s="6" customFormat="1" x14ac:dyDescent="0.35">
      <c r="A44" s="5">
        <v>90</v>
      </c>
      <c r="B44" s="6">
        <v>12</v>
      </c>
      <c r="C44" s="6">
        <v>5.4166666666666696</v>
      </c>
      <c r="D44" s="6">
        <v>45.241358862946498</v>
      </c>
      <c r="E44" s="6">
        <v>24.4143450688276</v>
      </c>
      <c r="F44" s="6">
        <v>31.427896569597401</v>
      </c>
      <c r="G44" s="6">
        <v>59.054821156295603</v>
      </c>
      <c r="H44" s="6">
        <v>39.322771978897798</v>
      </c>
      <c r="I44" s="6">
        <v>15.2559403156261</v>
      </c>
      <c r="J44" s="6">
        <v>86.541313872740403</v>
      </c>
      <c r="K44" s="6" t="s">
        <v>15</v>
      </c>
      <c r="L44" s="6">
        <f t="shared" ref="L44:L47" si="6">(B44/$B$47)*100</f>
        <v>92.307692307692307</v>
      </c>
      <c r="M44" s="6">
        <f t="shared" ref="M44:M47" si="7">100-L44</f>
        <v>7.6923076923076934</v>
      </c>
      <c r="N44" s="6" t="s">
        <v>37</v>
      </c>
    </row>
    <row r="45" spans="1:14" s="6" customFormat="1" x14ac:dyDescent="0.35">
      <c r="A45" s="5">
        <v>90</v>
      </c>
      <c r="B45" s="6">
        <v>13</v>
      </c>
      <c r="C45" s="6">
        <v>6.8461538461538503</v>
      </c>
      <c r="D45" s="6">
        <v>51.331884145271701</v>
      </c>
      <c r="E45" s="6">
        <v>27.613429434046999</v>
      </c>
      <c r="F45" s="6">
        <v>36.321328741811001</v>
      </c>
      <c r="G45" s="6">
        <v>66.342439548732301</v>
      </c>
      <c r="H45" s="6">
        <v>42.426741145066998</v>
      </c>
      <c r="I45" s="6">
        <v>15.2559403156261</v>
      </c>
      <c r="J45" s="6">
        <v>87.873642772815302</v>
      </c>
      <c r="K45" s="6" t="s">
        <v>16</v>
      </c>
      <c r="L45" s="6">
        <f t="shared" si="6"/>
        <v>100</v>
      </c>
      <c r="M45" s="6">
        <f t="shared" si="7"/>
        <v>0</v>
      </c>
      <c r="N45" s="6" t="s">
        <v>22</v>
      </c>
    </row>
    <row r="46" spans="1:14" x14ac:dyDescent="0.35">
      <c r="A46" s="1">
        <v>90</v>
      </c>
      <c r="B46">
        <v>13</v>
      </c>
      <c r="C46">
        <v>9.7692307692307701</v>
      </c>
      <c r="D46">
        <v>68.159672839723996</v>
      </c>
      <c r="E46">
        <v>56.0086420705588</v>
      </c>
      <c r="F46">
        <v>37.713587652053697</v>
      </c>
      <c r="G46">
        <v>98.605758027394401</v>
      </c>
      <c r="H46" s="3">
        <v>49.220742743715199</v>
      </c>
      <c r="I46">
        <v>15.826907276139901</v>
      </c>
      <c r="J46">
        <v>199.08899979178901</v>
      </c>
      <c r="K46" t="s">
        <v>17</v>
      </c>
      <c r="L46" s="4">
        <f t="shared" si="6"/>
        <v>100</v>
      </c>
      <c r="M46" s="3">
        <f t="shared" si="7"/>
        <v>0</v>
      </c>
    </row>
    <row r="47" spans="1:14" x14ac:dyDescent="0.35">
      <c r="A47" s="1">
        <v>90</v>
      </c>
      <c r="B47">
        <v>13</v>
      </c>
      <c r="C47">
        <v>12.307692307692299</v>
      </c>
      <c r="D47">
        <v>92.298668667431102</v>
      </c>
      <c r="E47">
        <v>68.119303497504603</v>
      </c>
      <c r="F47">
        <v>55.269273907296601</v>
      </c>
      <c r="G47">
        <v>129.32806342756601</v>
      </c>
      <c r="H47" s="3">
        <v>63.158686531721202</v>
      </c>
      <c r="I47">
        <v>9.0684580220557507</v>
      </c>
      <c r="J47">
        <v>237.702689580423</v>
      </c>
      <c r="K47" t="s">
        <v>18</v>
      </c>
      <c r="L47" s="4">
        <f t="shared" si="6"/>
        <v>100</v>
      </c>
      <c r="M47" s="3">
        <f t="shared" si="7"/>
        <v>0</v>
      </c>
    </row>
    <row r="49" spans="1:1" x14ac:dyDescent="0.35">
      <c r="A49" s="2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Diane  Klement</dc:creator>
  <cp:lastModifiedBy>Diane  Klement</cp:lastModifiedBy>
  <dcterms:created xsi:type="dcterms:W3CDTF">2024-02-07T17:46:27Z</dcterms:created>
  <dcterms:modified xsi:type="dcterms:W3CDTF">2024-02-09T16:23:36Z</dcterms:modified>
</cp:coreProperties>
</file>