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wBdD9So7lgmpJ9aXcNFddtrk1Q49SwjHMEPiVK/Hpx8="/>
    </ext>
  </extLst>
</workbook>
</file>

<file path=xl/sharedStrings.xml><?xml version="1.0" encoding="utf-8"?>
<sst xmlns="http://schemas.openxmlformats.org/spreadsheetml/2006/main" count="236" uniqueCount="128">
  <si>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</si>
  <si>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</si>
  <si>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</si>
  <si>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</si>
  <si>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</si>
  <si>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</si>
  <si>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</si>
  <si>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 xml:space="preserve">Líder Técnico / Desarrollador Principal
</t>
  </si>
  <si>
    <t>Líder de QA / Documentadora</t>
  </si>
  <si>
    <t>ROL ACTOR</t>
  </si>
  <si>
    <t>NOMBRE ACTOR</t>
  </si>
  <si>
    <t>Acta de Constitución de proyecto</t>
  </si>
  <si>
    <t>Alvaro Morales</t>
  </si>
  <si>
    <t>Planilla de requerimientos</t>
  </si>
  <si>
    <t xml:space="preserve">Líder Técnico / Desarrollador Principal
</t>
  </si>
  <si>
    <t>Vicente Zapata</t>
  </si>
  <si>
    <t>Carta gantt</t>
  </si>
  <si>
    <t>Marcela Gonzalez</t>
  </si>
  <si>
    <t>EDT - Costos</t>
  </si>
  <si>
    <t>Documento Proceso de Negocio (TO-BE)</t>
  </si>
  <si>
    <t>Matriz RACI</t>
  </si>
  <si>
    <t>Matriz de Riesgo</t>
  </si>
  <si>
    <t>Fase de Análisis y diseño</t>
  </si>
  <si>
    <t>Documento ERS</t>
  </si>
  <si>
    <t>Documento Casos de Uso extendidos</t>
  </si>
  <si>
    <t>Mockups del sistema completo</t>
  </si>
  <si>
    <t>Minutas de reuniones</t>
  </si>
  <si>
    <t>Semanal</t>
  </si>
  <si>
    <t>Avance sprint</t>
  </si>
  <si>
    <t>Diccionario de Datos</t>
  </si>
  <si>
    <t>Matriz de Control de Cambios</t>
  </si>
  <si>
    <t>Durante todas las fases</t>
  </si>
  <si>
    <t>Fase de Desarrollo</t>
  </si>
  <si>
    <t>Implementación ambiente de desarrollo</t>
  </si>
  <si>
    <t xml:space="preserve">Creacion de los script de tablas base de datos </t>
  </si>
  <si>
    <t xml:space="preserve">Creacion de los script de consultas PL/SQL </t>
  </si>
  <si>
    <t>DESARROLLO WEB</t>
  </si>
  <si>
    <t>Módulo de Autenticación</t>
  </si>
  <si>
    <t>Inicio de sesion</t>
  </si>
  <si>
    <t>Registro/Creacion de cuenta</t>
  </si>
  <si>
    <t>Recuperacion contraseñas</t>
  </si>
  <si>
    <t>Módulo de Usuario / Perfil</t>
  </si>
  <si>
    <t>Consulta y edición de datos personales</t>
  </si>
  <si>
    <t>Administración de roles y permisos</t>
  </si>
  <si>
    <t>Módulo de Portafolio Digital</t>
  </si>
  <si>
    <t>Visualización del portafolio para clientes</t>
  </si>
  <si>
    <t>Módulo de Gestion Portafolio Digital</t>
  </si>
  <si>
    <t>Subida de trabajos (imágenes y descripciones)</t>
  </si>
  <si>
    <t>Módulo de Agenda de Citas</t>
  </si>
  <si>
    <t>Creación de reservas</t>
  </si>
  <si>
    <t>Agendar, modificar o cancelar reservas.</t>
  </si>
  <si>
    <t>Consulta de disponibilidad en tiempo real.</t>
  </si>
  <si>
    <t>Módulo de Gestion  de Citas/Servicios</t>
  </si>
  <si>
    <t>Visualizacion y gestion del citas/servicio agendados</t>
  </si>
  <si>
    <t xml:space="preserve">Subida de productos adicionales y calculo de costos </t>
  </si>
  <si>
    <t>Módulo de Servicios y Planes</t>
  </si>
  <si>
    <t>Visualizacion de servicios disponibles</t>
  </si>
  <si>
    <t>Gestión de servicios</t>
  </si>
  <si>
    <t>Módulo de Comunicación (Chat Cliente–Empresa)</t>
  </si>
  <si>
    <t>Mensajería en tiempo real</t>
  </si>
  <si>
    <t>Historial de conversaciones</t>
  </si>
  <si>
    <t>Módulo de Reportes y Estadísticas</t>
  </si>
  <si>
    <t>Reportes filtrados (por fecha, cliente, servicio)</t>
  </si>
  <si>
    <t>Exportación a PDF y XLS</t>
  </si>
  <si>
    <t>Módulo de Facturación</t>
  </si>
  <si>
    <t>Generación de boleta/archivo PDF</t>
  </si>
  <si>
    <t>Implementacion del pago del servicio</t>
  </si>
  <si>
    <t>Módulo de Historial de Servicios y Reseñas</t>
  </si>
  <si>
    <t>Visualización de historial de citas.</t>
  </si>
  <si>
    <t>Registro de reseñas por parte de clientes.</t>
  </si>
  <si>
    <t>DESARROLLO MOBILE</t>
  </si>
  <si>
    <t>Módulo de Portafolio y Catálogo</t>
  </si>
  <si>
    <t>Visualización de trabajos realizados</t>
  </si>
  <si>
    <t>Acceso a catálogo de servicios</t>
  </si>
  <si>
    <t>Módulo de Notificaciones Push</t>
  </si>
  <si>
    <t>Recordatorios de citas</t>
  </si>
  <si>
    <t>Confirmaciones de servicios</t>
  </si>
  <si>
    <t>Promociones</t>
  </si>
  <si>
    <t>Fase de Pruebas y QA</t>
  </si>
  <si>
    <t>Plan de Pruebas</t>
  </si>
  <si>
    <t>Matriz de Pruebas BD</t>
  </si>
  <si>
    <t>Implementación ambiente de pruebas</t>
  </si>
  <si>
    <t>Pruebas Funcionales</t>
  </si>
  <si>
    <t>Pruebas no funcionales</t>
  </si>
  <si>
    <t>Planilla de Registro de Defectos</t>
  </si>
  <si>
    <t>Verificación de Alcances</t>
  </si>
  <si>
    <t>Fase de implementación y cierre</t>
  </si>
  <si>
    <t>Plan de Capacitación</t>
  </si>
  <si>
    <t>Manual de Usuario</t>
  </si>
  <si>
    <t>Informe de Cierre del Proyecto</t>
  </si>
  <si>
    <t>Entrega versión final de la plataforma Web + Móvil</t>
  </si>
  <si>
    <t>Entrega Script definitivo de base de datos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</si>
  <si>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</si>
  <si>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</si>
  <si>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</si>
  <si>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</si>
  <si>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</si>
  <si>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</si>
  <si>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</si>
  <si>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JP</t>
  </si>
  <si>
    <t>COSTO x HORA</t>
  </si>
  <si>
    <t>Sueldo mes</t>
  </si>
  <si>
    <t>Horas totales por rol</t>
  </si>
  <si>
    <t>LT</t>
  </si>
  <si>
    <t>QA</t>
  </si>
  <si>
    <t>Total Mensual</t>
  </si>
  <si>
    <t>TOTAL HRS</t>
  </si>
  <si>
    <t>TOTAL FASE PLANIFICACION</t>
  </si>
  <si>
    <t xml:space="preserve">VALOR HORA HH </t>
  </si>
  <si>
    <t>FASE DISEÑO</t>
  </si>
  <si>
    <t>COSTO HH POR ROL</t>
  </si>
  <si>
    <t>TOTAL FASE DISEÑO</t>
  </si>
  <si>
    <t>TOTAL HH</t>
  </si>
  <si>
    <t>FASE DESARROLLO</t>
  </si>
  <si>
    <t>COSTO POR FASE</t>
  </si>
  <si>
    <t>Fase de Análisis y Diseño</t>
  </si>
  <si>
    <t>Fase de QA</t>
  </si>
  <si>
    <t>Fase de Implementación y Cierre</t>
  </si>
  <si>
    <t>TOTAL FASE DESARROLLO</t>
  </si>
  <si>
    <t>TOTAL HH FASES</t>
  </si>
  <si>
    <t>FASE PRUEBAS QA</t>
  </si>
  <si>
    <t xml:space="preserve">Margen </t>
  </si>
  <si>
    <t>UTILIDAD</t>
  </si>
  <si>
    <t>PRECIO FINAL</t>
  </si>
  <si>
    <t>PRECIO FINAL CON IVA (19%)</t>
  </si>
  <si>
    <t>TOTAL FASE PRUEBAS QA</t>
  </si>
  <si>
    <t>FASE IMPLEMENTACION Y CIERRE</t>
  </si>
  <si>
    <t>TOTAL FASE IMPLEMENTACION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</si>
</sst>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_ ;\-0\ "/>
    <numFmt numFmtId="165" formatCode="_ &quot;$&quot;* #,##0_ ;_ &quot;$&quot;* \-#,##0_ ;_ &quot;$&quot;* &quot;-&quot;_ ;_ @_ "/>
    <numFmt numFmtId="166" formatCode="[$$]#,##0"/>
  </numFmts>
  <fonts count="12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sz val="12.0"/>
      <color rgb="FF000000"/>
      <name val="Calibri"/>
    </font>
    <font>
      <b/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theme="1"/>
      <name val="Arial"/>
    </font>
    <font>
      <b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  <fill>
      <patternFill patternType="solid">
        <fgColor rgb="FFC6D9F0"/>
        <bgColor rgb="FFC6D9F0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11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3" fontId="3" numFmtId="0" xfId="0" applyBorder="1" applyFill="1" applyFont="1"/>
    <xf borderId="3" fillId="3" fontId="3" numFmtId="0" xfId="0" applyBorder="1" applyFont="1"/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ill="1" applyFont="1">
      <alignment vertical="bottom"/>
    </xf>
    <xf borderId="3" fillId="5" fontId="3" numFmtId="0" xfId="0" applyAlignment="1" applyBorder="1" applyFill="1" applyFont="1">
      <alignment horizontal="center"/>
    </xf>
    <xf borderId="3" fillId="6" fontId="3" numFmtId="0" xfId="0" applyAlignment="1" applyBorder="1" applyFill="1" applyFont="1">
      <alignment horizontal="center"/>
    </xf>
    <xf borderId="3" fillId="0" fontId="3" numFmtId="0" xfId="0" applyAlignment="1" applyBorder="1" applyFont="1">
      <alignment shrinkToFit="0" wrapText="1"/>
    </xf>
    <xf borderId="3" fillId="0" fontId="4" numFmtId="0" xfId="0" applyAlignment="1" applyBorder="1" applyFont="1">
      <alignment horizontal="left" shrinkToFit="0" wrapText="1"/>
    </xf>
    <xf borderId="0" fillId="0" fontId="3" numFmtId="0" xfId="0" applyFont="1"/>
    <xf borderId="8" fillId="4" fontId="3" numFmtId="0" xfId="0" applyAlignment="1" applyBorder="1" applyFont="1">
      <alignment vertical="bottom"/>
    </xf>
    <xf borderId="3" fillId="7" fontId="3" numFmtId="0" xfId="0" applyAlignment="1" applyBorder="1" applyFill="1" applyFont="1">
      <alignment horizontal="center"/>
    </xf>
    <xf borderId="3" fillId="5" fontId="3" numFmtId="0" xfId="0" applyAlignment="1" applyBorder="1" applyFont="1">
      <alignment vertical="bottom"/>
    </xf>
    <xf borderId="3" fillId="4" fontId="3" numFmtId="0" xfId="0" applyAlignment="1" applyBorder="1" applyFont="1">
      <alignment horizontal="center"/>
    </xf>
    <xf borderId="3" fillId="8" fontId="3" numFmtId="0" xfId="0" applyAlignment="1" applyBorder="1" applyFill="1" applyFont="1">
      <alignment vertical="bottom"/>
    </xf>
    <xf borderId="3" fillId="3" fontId="3" numFmtId="0" xfId="0" applyAlignment="1" applyBorder="1" applyFont="1">
      <alignment horizontal="center" shrinkToFit="0" vertical="bottom" wrapText="1"/>
    </xf>
    <xf borderId="4" fillId="9" fontId="5" numFmtId="0" xfId="0" applyAlignment="1" applyBorder="1" applyFill="1" applyFont="1">
      <alignment vertical="bottom"/>
    </xf>
    <xf borderId="4" fillId="10" fontId="3" numFmtId="0" xfId="0" applyAlignment="1" applyBorder="1" applyFill="1" applyFont="1">
      <alignment horizontal="left" shrinkToFit="0" vertical="top" wrapText="1"/>
    </xf>
    <xf borderId="0" fillId="4" fontId="6" numFmtId="0" xfId="0" applyFont="1"/>
    <xf borderId="3" fillId="0" fontId="6" numFmtId="0" xfId="0" applyBorder="1" applyFont="1"/>
    <xf borderId="3" fillId="7" fontId="6" numFmtId="0" xfId="0" applyBorder="1" applyFont="1"/>
    <xf borderId="4" fillId="10" fontId="3" numFmtId="0" xfId="0" applyAlignment="1" applyBorder="1" applyFont="1">
      <alignment shrinkToFit="0" vertical="top" wrapText="1"/>
    </xf>
    <xf borderId="3" fillId="4" fontId="7" numFmtId="0" xfId="0" applyBorder="1" applyFont="1"/>
    <xf borderId="3" fillId="4" fontId="3" numFmtId="0" xfId="0" applyBorder="1" applyFont="1"/>
    <xf borderId="3" fillId="0" fontId="3" numFmtId="0" xfId="0" applyAlignment="1" applyBorder="1" applyFont="1">
      <alignment vertical="bottom"/>
    </xf>
    <xf borderId="3" fillId="4" fontId="8" numFmtId="0" xfId="0" applyAlignment="1" applyBorder="1" applyFont="1">
      <alignment vertical="bottom"/>
    </xf>
    <xf borderId="3" fillId="4" fontId="3" numFmtId="0" xfId="0" applyAlignment="1" applyBorder="1" applyFont="1">
      <alignment shrinkToFit="0" vertical="top" wrapText="1"/>
    </xf>
    <xf borderId="3" fillId="7" fontId="3" numFmtId="0" xfId="0" applyAlignment="1" applyBorder="1" applyFont="1">
      <alignment shrinkToFit="0" vertical="top" wrapText="1"/>
    </xf>
    <xf borderId="4" fillId="9" fontId="3" numFmtId="0" xfId="0" applyAlignment="1" applyBorder="1" applyFont="1">
      <alignment shrinkToFit="0" vertical="top" wrapText="1"/>
    </xf>
    <xf borderId="4" fillId="11" fontId="3" numFmtId="0" xfId="0" applyAlignment="1" applyBorder="1" applyFill="1" applyFont="1">
      <alignment shrinkToFit="0" vertical="top" wrapText="1"/>
    </xf>
    <xf borderId="3" fillId="4" fontId="7" numFmtId="0" xfId="0" applyAlignment="1" applyBorder="1" applyFont="1">
      <alignment horizontal="left"/>
    </xf>
    <xf borderId="3" fillId="0" fontId="8" numFmtId="0" xfId="0" applyAlignment="1" applyBorder="1" applyFont="1">
      <alignment vertical="bottom"/>
    </xf>
    <xf borderId="4" fillId="11" fontId="3" numFmtId="0" xfId="0" applyAlignment="1" applyBorder="1" applyFont="1">
      <alignment horizontal="left" shrinkToFit="0" vertical="top" wrapText="1"/>
    </xf>
    <xf borderId="3" fillId="6" fontId="3" numFmtId="0" xfId="0" applyBorder="1" applyFont="1"/>
    <xf borderId="3" fillId="7" fontId="3" numFmtId="0" xfId="0" applyBorder="1" applyFont="1"/>
    <xf borderId="3" fillId="5" fontId="3" numFmtId="0" xfId="0" applyBorder="1" applyFont="1"/>
    <xf borderId="3" fillId="0" fontId="3" numFmtId="0" xfId="0" applyAlignment="1" applyBorder="1" applyFont="1">
      <alignment shrinkToFit="0" vertical="bottom" wrapText="1"/>
    </xf>
    <xf borderId="0" fillId="0" fontId="6" numFmtId="0" xfId="0" applyFont="1"/>
    <xf borderId="9" fillId="3" fontId="3" numFmtId="0" xfId="0" applyAlignment="1" applyBorder="1" applyFont="1">
      <alignment horizontal="center"/>
    </xf>
    <xf borderId="10" fillId="0" fontId="2" numFmtId="0" xfId="0" applyBorder="1" applyFont="1"/>
    <xf borderId="3" fillId="0" fontId="3" numFmtId="3" xfId="0" applyBorder="1" applyFont="1" applyNumberFormat="1"/>
    <xf borderId="3" fillId="0" fontId="3" numFmtId="164" xfId="0" applyBorder="1" applyFont="1" applyNumberFormat="1"/>
    <xf borderId="3" fillId="0" fontId="3" numFmtId="165" xfId="0" applyBorder="1" applyFont="1" applyNumberFormat="1"/>
    <xf borderId="3" fillId="3" fontId="9" numFmtId="0" xfId="0" applyBorder="1" applyFont="1"/>
    <xf borderId="3" fillId="0" fontId="6" numFmtId="166" xfId="0" applyBorder="1" applyFont="1" applyNumberFormat="1"/>
    <xf borderId="3" fillId="0" fontId="6" numFmtId="164" xfId="0" applyBorder="1" applyFont="1" applyNumberFormat="1"/>
    <xf borderId="3" fillId="0" fontId="5" numFmtId="0" xfId="0" applyBorder="1" applyFont="1"/>
    <xf borderId="3" fillId="0" fontId="3" numFmtId="166" xfId="0" applyBorder="1" applyFont="1" applyNumberFormat="1"/>
    <xf borderId="3" fillId="0" fontId="9" numFmtId="0" xfId="0" applyBorder="1" applyFont="1"/>
    <xf borderId="3" fillId="12" fontId="10" numFmtId="0" xfId="0" applyBorder="1" applyFill="1" applyFont="1"/>
    <xf borderId="3" fillId="12" fontId="10" numFmtId="165" xfId="0" applyBorder="1" applyFont="1" applyNumberFormat="1"/>
    <xf borderId="3" fillId="0" fontId="3" numFmtId="9" xfId="0" applyBorder="1" applyFont="1" applyNumberFormat="1"/>
    <xf borderId="3" fillId="0" fontId="11" numFmtId="0" xfId="0" applyAlignment="1" applyBorder="1" applyFont="1">
      <alignment readingOrder="0"/>
    </xf>
    <xf borderId="3" fillId="0" fontId="11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49.43"/>
    <col customWidth="1" min="2" max="2" width="12.57"/>
    <col customWidth="1" min="3" max="3" width="10.71"/>
    <col customWidth="1" min="4" max="4" width="17.29"/>
    <col customWidth="1" min="5" max="5" width="18.14"/>
    <col customWidth="1" min="6" max="6" width="8.14"/>
    <col customWidth="1" min="7" max="7" width="12.0"/>
    <col customWidth="1" min="8" max="8" width="5.0"/>
    <col customWidth="1" min="9" max="9" width="23.29"/>
    <col customWidth="1" min="10" max="10" width="29.71"/>
    <col customWidth="1" min="11" max="26" width="10.71"/>
  </cols>
  <sheetData>
    <row r="1" ht="14.25" customHeight="1"/>
    <row r="2" ht="14.25" customHeight="1">
      <c r="A2" s="1" t="s">
        <v>0</v>
      </c>
      <c r="B2" s="2"/>
      <c r="C2" s="2"/>
      <c r="D2" s="2"/>
    </row>
    <row r="3" ht="14.25" customHeight="1"/>
    <row r="4" ht="14.25" customHeight="1">
      <c r="A4" s="3" t="s">
        <v>1</v>
      </c>
      <c r="B4" s="4" t="s">
        <v>2</v>
      </c>
      <c r="C4" s="5" t="s">
        <v>3</v>
      </c>
      <c r="D4" s="6"/>
      <c r="E4" s="6"/>
      <c r="F4" s="6"/>
      <c r="G4" s="7"/>
      <c r="I4" s="5" t="s">
        <v>4</v>
      </c>
      <c r="J4" s="7"/>
    </row>
    <row r="5" ht="14.25" customHeight="1">
      <c r="A5" s="8" t="s">
        <v>5</v>
      </c>
      <c r="B5" s="9"/>
      <c r="C5" s="10" t="s">
        <v>6</v>
      </c>
      <c r="D5" s="10" t="s">
        <v>7</v>
      </c>
      <c r="E5" s="10" t="s">
        <v>8</v>
      </c>
      <c r="F5" s="10"/>
      <c r="G5" s="10"/>
      <c r="I5" s="11" t="s">
        <v>9</v>
      </c>
      <c r="J5" s="11" t="s">
        <v>10</v>
      </c>
    </row>
    <row r="6" ht="23.25" customHeight="1" outlineLevel="1">
      <c r="A6" s="12" t="s">
        <v>11</v>
      </c>
      <c r="B6" s="3">
        <v>3.0</v>
      </c>
      <c r="C6" s="13"/>
      <c r="D6" s="4"/>
      <c r="E6" s="4"/>
      <c r="F6" s="4"/>
      <c r="G6" s="4"/>
      <c r="I6" s="3" t="s">
        <v>6</v>
      </c>
      <c r="J6" s="3" t="s">
        <v>12</v>
      </c>
    </row>
    <row r="7" ht="14.25" customHeight="1" outlineLevel="1">
      <c r="A7" s="12" t="s">
        <v>13</v>
      </c>
      <c r="B7" s="3">
        <v>3.0</v>
      </c>
      <c r="C7" s="4"/>
      <c r="D7" s="4"/>
      <c r="E7" s="14"/>
      <c r="F7" s="4"/>
      <c r="G7" s="4"/>
      <c r="I7" s="15" t="s">
        <v>14</v>
      </c>
      <c r="J7" s="15" t="s">
        <v>15</v>
      </c>
    </row>
    <row r="8" ht="14.25" customHeight="1" outlineLevel="1">
      <c r="A8" s="12" t="s">
        <v>16</v>
      </c>
      <c r="B8" s="3">
        <v>2.0</v>
      </c>
      <c r="C8" s="13"/>
      <c r="D8" s="4"/>
      <c r="E8" s="4"/>
      <c r="F8" s="4"/>
      <c r="G8" s="4"/>
      <c r="I8" s="16" t="s">
        <v>8</v>
      </c>
      <c r="J8" s="3" t="s">
        <v>17</v>
      </c>
    </row>
    <row r="9" ht="18.75" customHeight="1" outlineLevel="1">
      <c r="A9" s="12" t="s">
        <v>18</v>
      </c>
      <c r="B9" s="3">
        <v>2.0</v>
      </c>
      <c r="C9" s="13"/>
      <c r="D9" s="4"/>
      <c r="E9" s="4"/>
      <c r="F9" s="4"/>
      <c r="G9" s="4"/>
      <c r="I9" s="17"/>
      <c r="J9" s="17"/>
    </row>
    <row r="10" ht="21.0" customHeight="1" outlineLevel="1">
      <c r="A10" s="12" t="s">
        <v>19</v>
      </c>
      <c r="B10" s="3">
        <v>7.0</v>
      </c>
      <c r="C10" s="4"/>
      <c r="D10" s="4"/>
      <c r="E10" s="14"/>
      <c r="F10" s="4"/>
      <c r="G10" s="4"/>
      <c r="I10" s="17"/>
      <c r="J10" s="17"/>
    </row>
    <row r="11" ht="18.0" customHeight="1" outlineLevel="1">
      <c r="A11" s="12" t="s">
        <v>20</v>
      </c>
      <c r="B11" s="3">
        <v>3.0</v>
      </c>
      <c r="C11" s="13"/>
      <c r="D11" s="4"/>
      <c r="E11" s="4"/>
      <c r="F11" s="4"/>
      <c r="G11" s="4"/>
      <c r="I11" s="17"/>
      <c r="J11" s="17"/>
    </row>
    <row r="12" ht="21.0" customHeight="1" outlineLevel="1">
      <c r="A12" s="12" t="s">
        <v>21</v>
      </c>
      <c r="B12" s="3">
        <v>3.0</v>
      </c>
      <c r="C12" s="13"/>
      <c r="D12" s="4"/>
      <c r="E12" s="4"/>
      <c r="F12" s="4"/>
      <c r="G12" s="4"/>
      <c r="I12" s="17"/>
      <c r="J12" s="17"/>
    </row>
    <row r="13" ht="14.25" customHeight="1">
      <c r="A13" s="9" t="s">
        <v>22</v>
      </c>
      <c r="B13" s="9"/>
      <c r="C13" s="10" t="s">
        <v>6</v>
      </c>
      <c r="D13" s="10" t="s">
        <v>7</v>
      </c>
      <c r="E13" s="10" t="s">
        <v>8</v>
      </c>
      <c r="F13" s="10"/>
      <c r="G13" s="10"/>
    </row>
    <row r="14" ht="14.25" customHeight="1" outlineLevel="1">
      <c r="A14" s="18" t="s">
        <v>23</v>
      </c>
      <c r="B14" s="3">
        <v>3.0</v>
      </c>
      <c r="C14" s="4"/>
      <c r="D14" s="4"/>
      <c r="E14" s="14"/>
      <c r="F14" s="4"/>
      <c r="G14" s="4"/>
    </row>
    <row r="15" ht="14.25" customHeight="1" outlineLevel="1">
      <c r="A15" s="12" t="s">
        <v>24</v>
      </c>
      <c r="B15" s="3">
        <v>3.0</v>
      </c>
      <c r="C15" s="4"/>
      <c r="D15" s="4"/>
      <c r="E15" s="14"/>
      <c r="F15" s="4"/>
      <c r="G15" s="4"/>
    </row>
    <row r="16" ht="14.25" customHeight="1" outlineLevel="1">
      <c r="A16" s="12" t="s">
        <v>25</v>
      </c>
      <c r="B16" s="3">
        <v>7.0</v>
      </c>
      <c r="C16" s="4"/>
      <c r="D16" s="19"/>
      <c r="E16" s="4"/>
      <c r="F16" s="4"/>
      <c r="G16" s="4"/>
    </row>
    <row r="17" ht="14.25" customHeight="1" outlineLevel="1">
      <c r="A17" s="20" t="s">
        <v>26</v>
      </c>
      <c r="B17" s="15" t="s">
        <v>27</v>
      </c>
      <c r="C17" s="13"/>
      <c r="D17" s="4"/>
      <c r="E17" s="4"/>
      <c r="F17" s="4"/>
      <c r="G17" s="4"/>
    </row>
    <row r="18" ht="14.25" customHeight="1" outlineLevel="1">
      <c r="A18" s="12" t="s">
        <v>28</v>
      </c>
      <c r="B18" s="15" t="s">
        <v>27</v>
      </c>
      <c r="C18" s="13"/>
      <c r="D18" s="21"/>
      <c r="E18" s="21"/>
      <c r="F18" s="4"/>
      <c r="G18" s="4"/>
    </row>
    <row r="19" ht="14.25" customHeight="1" outlineLevel="1">
      <c r="A19" s="12" t="s">
        <v>29</v>
      </c>
      <c r="B19" s="3">
        <v>3.0</v>
      </c>
      <c r="C19" s="4"/>
      <c r="D19" s="19"/>
      <c r="E19" s="4"/>
      <c r="F19" s="4"/>
      <c r="G19" s="4"/>
    </row>
    <row r="20" ht="14.25" customHeight="1" outlineLevel="1">
      <c r="A20" s="22" t="s">
        <v>30</v>
      </c>
      <c r="B20" s="15" t="s">
        <v>31</v>
      </c>
      <c r="C20" s="13"/>
      <c r="D20" s="4"/>
      <c r="E20" s="4"/>
      <c r="F20" s="4"/>
      <c r="G20" s="4"/>
    </row>
    <row r="21" ht="14.25" customHeight="1">
      <c r="A21" s="9" t="s">
        <v>32</v>
      </c>
      <c r="B21" s="9"/>
      <c r="C21" s="10" t="s">
        <v>6</v>
      </c>
      <c r="D21" s="23" t="s">
        <v>7</v>
      </c>
      <c r="E21" s="10" t="s">
        <v>8</v>
      </c>
      <c r="F21" s="10"/>
      <c r="G21" s="10"/>
    </row>
    <row r="22" ht="18.0" customHeight="1" outlineLevel="1">
      <c r="A22" s="12" t="s">
        <v>33</v>
      </c>
      <c r="B22" s="3">
        <v>2.0</v>
      </c>
      <c r="C22" s="4"/>
      <c r="D22" s="19"/>
      <c r="E22" s="4"/>
      <c r="F22" s="4"/>
      <c r="G22" s="4"/>
    </row>
    <row r="23" ht="18.0" customHeight="1" outlineLevel="1">
      <c r="A23" s="12" t="s">
        <v>34</v>
      </c>
      <c r="B23" s="3">
        <v>2.0</v>
      </c>
      <c r="C23" s="4"/>
      <c r="D23" s="19"/>
      <c r="E23" s="4"/>
      <c r="F23" s="4"/>
      <c r="G23" s="4"/>
    </row>
    <row r="24" ht="18.0" customHeight="1" outlineLevel="1">
      <c r="A24" s="12" t="s">
        <v>35</v>
      </c>
      <c r="B24" s="3">
        <v>2.0</v>
      </c>
      <c r="C24" s="4"/>
      <c r="D24" s="19"/>
      <c r="E24" s="4"/>
      <c r="F24" s="4"/>
      <c r="G24" s="4"/>
    </row>
    <row r="25" ht="18.0" customHeight="1" outlineLevel="1">
      <c r="A25" s="24" t="s">
        <v>36</v>
      </c>
      <c r="B25" s="6"/>
      <c r="C25" s="6"/>
      <c r="D25" s="6"/>
      <c r="E25" s="6"/>
      <c r="F25" s="6"/>
      <c r="G25" s="7"/>
    </row>
    <row r="26" ht="18.0" customHeight="1" outlineLevel="1">
      <c r="A26" s="25" t="s">
        <v>37</v>
      </c>
      <c r="B26" s="6"/>
      <c r="C26" s="6"/>
      <c r="D26" s="6"/>
      <c r="E26" s="6"/>
      <c r="F26" s="6"/>
      <c r="G26" s="7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8.0" customHeight="1" outlineLevel="1">
      <c r="A27" s="12" t="s">
        <v>38</v>
      </c>
      <c r="B27" s="3">
        <v>3.0</v>
      </c>
      <c r="C27" s="4"/>
      <c r="D27" s="19"/>
      <c r="E27" s="4"/>
      <c r="F27" s="4"/>
      <c r="G27" s="4"/>
    </row>
    <row r="28" ht="18.0" customHeight="1" outlineLevel="1">
      <c r="A28" s="12" t="s">
        <v>39</v>
      </c>
      <c r="B28" s="3">
        <v>3.0</v>
      </c>
      <c r="C28" s="4"/>
      <c r="D28" s="19"/>
      <c r="E28" s="4"/>
      <c r="F28" s="4"/>
      <c r="G28" s="4"/>
    </row>
    <row r="29" ht="18.0" customHeight="1" outlineLevel="1">
      <c r="A29" s="12" t="s">
        <v>40</v>
      </c>
      <c r="B29" s="3">
        <v>2.0</v>
      </c>
      <c r="C29" s="4"/>
      <c r="D29" s="19"/>
      <c r="E29" s="4"/>
      <c r="F29" s="4"/>
      <c r="G29" s="4"/>
    </row>
    <row r="30" ht="18.0" customHeight="1" outlineLevel="1">
      <c r="A30" s="25" t="s">
        <v>41</v>
      </c>
      <c r="B30" s="6"/>
      <c r="C30" s="6"/>
      <c r="D30" s="6"/>
      <c r="E30" s="6"/>
      <c r="F30" s="6"/>
      <c r="G30" s="7"/>
    </row>
    <row r="31" ht="18.0" customHeight="1" outlineLevel="1">
      <c r="A31" s="12" t="s">
        <v>42</v>
      </c>
      <c r="B31" s="27">
        <v>2.0</v>
      </c>
      <c r="C31" s="27"/>
      <c r="D31" s="28"/>
      <c r="E31" s="27"/>
      <c r="F31" s="27"/>
      <c r="G31" s="27"/>
    </row>
    <row r="32" ht="18.0" customHeight="1" outlineLevel="1">
      <c r="A32" s="12" t="s">
        <v>43</v>
      </c>
      <c r="B32" s="3">
        <v>2.0</v>
      </c>
      <c r="C32" s="4"/>
      <c r="D32" s="19"/>
      <c r="E32" s="4"/>
      <c r="F32" s="4"/>
      <c r="G32" s="4"/>
    </row>
    <row r="33" ht="18.0" customHeight="1" outlineLevel="1">
      <c r="A33" s="29" t="s">
        <v>44</v>
      </c>
      <c r="B33" s="6"/>
      <c r="C33" s="6"/>
      <c r="D33" s="6"/>
      <c r="E33" s="6"/>
      <c r="F33" s="6"/>
      <c r="G33" s="7"/>
    </row>
    <row r="34" ht="18.0" customHeight="1" outlineLevel="1">
      <c r="A34" s="30" t="s">
        <v>45</v>
      </c>
      <c r="B34" s="3">
        <v>2.0</v>
      </c>
      <c r="C34" s="4"/>
      <c r="D34" s="19"/>
      <c r="E34" s="4"/>
      <c r="F34" s="4"/>
      <c r="G34" s="4"/>
    </row>
    <row r="35" ht="18.0" customHeight="1" outlineLevel="1">
      <c r="A35" s="29" t="s">
        <v>46</v>
      </c>
      <c r="B35" s="6"/>
      <c r="C35" s="6"/>
      <c r="D35" s="6"/>
      <c r="E35" s="6"/>
      <c r="F35" s="6"/>
      <c r="G35" s="7"/>
    </row>
    <row r="36" ht="18.0" customHeight="1" outlineLevel="1">
      <c r="A36" s="27" t="s">
        <v>47</v>
      </c>
      <c r="B36" s="31">
        <v>2.0</v>
      </c>
      <c r="C36" s="21"/>
      <c r="D36" s="19"/>
      <c r="E36" s="21"/>
      <c r="F36" s="21"/>
      <c r="G36" s="21"/>
    </row>
    <row r="37" ht="18.0" customHeight="1" outlineLevel="1">
      <c r="A37" s="29" t="s">
        <v>48</v>
      </c>
      <c r="B37" s="6"/>
      <c r="C37" s="6"/>
      <c r="D37" s="6"/>
      <c r="E37" s="6"/>
      <c r="F37" s="6"/>
      <c r="G37" s="7"/>
    </row>
    <row r="38" ht="18.0" customHeight="1" outlineLevel="1">
      <c r="A38" s="32" t="s">
        <v>49</v>
      </c>
      <c r="B38" s="3">
        <v>3.0</v>
      </c>
      <c r="C38" s="4"/>
      <c r="D38" s="19"/>
      <c r="E38" s="4"/>
      <c r="F38" s="4"/>
      <c r="G38" s="4"/>
    </row>
    <row r="39" ht="18.0" customHeight="1" outlineLevel="1">
      <c r="A39" s="32" t="s">
        <v>50</v>
      </c>
      <c r="B39" s="3">
        <v>3.0</v>
      </c>
      <c r="C39" s="4"/>
      <c r="D39" s="19"/>
      <c r="E39" s="4"/>
      <c r="F39" s="4"/>
      <c r="G39" s="4"/>
    </row>
    <row r="40" ht="18.0" customHeight="1" outlineLevel="1">
      <c r="A40" s="32" t="s">
        <v>51</v>
      </c>
      <c r="B40" s="3">
        <v>2.0</v>
      </c>
      <c r="C40" s="4"/>
      <c r="D40" s="19"/>
      <c r="E40" s="4"/>
      <c r="F40" s="4"/>
      <c r="G40" s="4"/>
    </row>
    <row r="41" ht="18.0" customHeight="1" outlineLevel="1">
      <c r="A41" s="25" t="s">
        <v>52</v>
      </c>
      <c r="B41" s="6"/>
      <c r="C41" s="6"/>
      <c r="D41" s="6"/>
      <c r="E41" s="6"/>
      <c r="F41" s="6"/>
      <c r="G41" s="7"/>
    </row>
    <row r="42" ht="18.0" customHeight="1" outlineLevel="1">
      <c r="A42" s="12" t="s">
        <v>53</v>
      </c>
      <c r="B42" s="3">
        <v>4.0</v>
      </c>
      <c r="C42" s="4"/>
      <c r="D42" s="19"/>
      <c r="E42" s="4"/>
      <c r="F42" s="4"/>
      <c r="G42" s="4"/>
    </row>
    <row r="43" ht="18.0" customHeight="1" outlineLevel="1">
      <c r="A43" s="12" t="s">
        <v>54</v>
      </c>
      <c r="B43" s="3">
        <v>4.0</v>
      </c>
      <c r="C43" s="4"/>
      <c r="D43" s="19"/>
      <c r="E43" s="4"/>
      <c r="F43" s="4"/>
      <c r="G43" s="4"/>
    </row>
    <row r="44" ht="18.0" customHeight="1" outlineLevel="1">
      <c r="A44" s="29" t="s">
        <v>55</v>
      </c>
      <c r="B44" s="6"/>
      <c r="C44" s="6"/>
      <c r="D44" s="6"/>
      <c r="E44" s="6"/>
      <c r="F44" s="6"/>
      <c r="G44" s="7"/>
    </row>
    <row r="45" ht="18.0" customHeight="1" outlineLevel="1">
      <c r="A45" s="32" t="s">
        <v>56</v>
      </c>
      <c r="B45" s="3">
        <v>2.0</v>
      </c>
      <c r="C45" s="4"/>
      <c r="D45" s="19"/>
      <c r="E45" s="4"/>
      <c r="F45" s="4"/>
      <c r="G45" s="4"/>
    </row>
    <row r="46" ht="18.0" customHeight="1" outlineLevel="1">
      <c r="A46" s="32" t="s">
        <v>57</v>
      </c>
      <c r="B46" s="3">
        <v>3.0</v>
      </c>
      <c r="C46" s="4"/>
      <c r="D46" s="19"/>
      <c r="E46" s="4"/>
      <c r="F46" s="4"/>
      <c r="G46" s="4"/>
    </row>
    <row r="47" ht="18.0" customHeight="1" outlineLevel="1">
      <c r="A47" s="29" t="s">
        <v>58</v>
      </c>
      <c r="B47" s="6"/>
      <c r="C47" s="6"/>
      <c r="D47" s="6"/>
      <c r="E47" s="6"/>
      <c r="F47" s="6"/>
      <c r="G47" s="7"/>
    </row>
    <row r="48" ht="18.0" customHeight="1" outlineLevel="1">
      <c r="A48" s="32" t="s">
        <v>59</v>
      </c>
      <c r="B48" s="3">
        <v>4.0</v>
      </c>
      <c r="C48" s="4"/>
      <c r="D48" s="19"/>
      <c r="E48" s="4"/>
      <c r="F48" s="4"/>
      <c r="G48" s="4"/>
    </row>
    <row r="49" ht="18.0" customHeight="1" outlineLevel="1">
      <c r="A49" s="32" t="s">
        <v>60</v>
      </c>
      <c r="B49" s="3">
        <v>4.0</v>
      </c>
      <c r="C49" s="4"/>
      <c r="D49" s="19"/>
      <c r="E49" s="4"/>
      <c r="F49" s="4"/>
      <c r="G49" s="4"/>
    </row>
    <row r="50" ht="18.0" customHeight="1" outlineLevel="1">
      <c r="A50" s="29" t="s">
        <v>61</v>
      </c>
      <c r="B50" s="6"/>
      <c r="C50" s="6"/>
      <c r="D50" s="6"/>
      <c r="E50" s="6"/>
      <c r="F50" s="6"/>
      <c r="G50" s="7"/>
    </row>
    <row r="51" ht="18.0" customHeight="1" outlineLevel="1">
      <c r="A51" s="32" t="s">
        <v>62</v>
      </c>
      <c r="B51" s="3">
        <v>4.0</v>
      </c>
      <c r="C51" s="4"/>
      <c r="D51" s="19"/>
      <c r="E51" s="4"/>
      <c r="F51" s="4"/>
      <c r="G51" s="4"/>
    </row>
    <row r="52" ht="18.0" customHeight="1" outlineLevel="1">
      <c r="A52" s="32" t="s">
        <v>63</v>
      </c>
      <c r="B52" s="3">
        <v>3.0</v>
      </c>
      <c r="C52" s="4"/>
      <c r="D52" s="19"/>
      <c r="E52" s="4"/>
      <c r="F52" s="4"/>
      <c r="G52" s="4"/>
    </row>
    <row r="53" ht="18.0" customHeight="1" outlineLevel="1">
      <c r="A53" s="29" t="s">
        <v>64</v>
      </c>
      <c r="B53" s="6"/>
      <c r="C53" s="6"/>
      <c r="D53" s="6"/>
      <c r="E53" s="6"/>
      <c r="F53" s="6"/>
      <c r="G53" s="7"/>
    </row>
    <row r="54" ht="18.0" customHeight="1" outlineLevel="1">
      <c r="A54" s="12" t="s">
        <v>65</v>
      </c>
      <c r="B54" s="3">
        <v>3.0</v>
      </c>
      <c r="C54" s="4"/>
      <c r="D54" s="19"/>
      <c r="E54" s="4"/>
      <c r="F54" s="4"/>
      <c r="G54" s="4"/>
    </row>
    <row r="55" ht="18.0" customHeight="1" outlineLevel="1">
      <c r="A55" s="12" t="s">
        <v>66</v>
      </c>
      <c r="B55" s="3">
        <v>4.0</v>
      </c>
      <c r="C55" s="4"/>
      <c r="D55" s="19"/>
      <c r="E55" s="4"/>
      <c r="F55" s="4"/>
      <c r="G55" s="4"/>
    </row>
    <row r="56" ht="18.0" customHeight="1" outlineLevel="1">
      <c r="A56" s="29" t="s">
        <v>67</v>
      </c>
      <c r="B56" s="6"/>
      <c r="C56" s="6"/>
      <c r="D56" s="6"/>
      <c r="E56" s="6"/>
      <c r="F56" s="6"/>
      <c r="G56" s="7"/>
    </row>
    <row r="57" ht="18.0" customHeight="1" outlineLevel="1">
      <c r="A57" s="33" t="s">
        <v>68</v>
      </c>
      <c r="B57" s="34">
        <v>2.0</v>
      </c>
      <c r="C57" s="34"/>
      <c r="D57" s="35"/>
      <c r="E57" s="34"/>
      <c r="F57" s="34"/>
      <c r="G57" s="34"/>
    </row>
    <row r="58" ht="18.0" customHeight="1" outlineLevel="1">
      <c r="A58" s="33" t="s">
        <v>69</v>
      </c>
      <c r="B58" s="34">
        <v>3.0</v>
      </c>
      <c r="C58" s="34"/>
      <c r="D58" s="35"/>
      <c r="E58" s="34"/>
      <c r="F58" s="34"/>
      <c r="G58" s="34"/>
    </row>
    <row r="59" ht="18.0" customHeight="1" outlineLevel="1">
      <c r="A59" s="36" t="s">
        <v>70</v>
      </c>
      <c r="B59" s="6"/>
      <c r="C59" s="6"/>
      <c r="D59" s="6"/>
      <c r="E59" s="6"/>
      <c r="F59" s="6"/>
      <c r="G59" s="7"/>
    </row>
    <row r="60" ht="18.0" customHeight="1" outlineLevel="1">
      <c r="A60" s="37" t="s">
        <v>37</v>
      </c>
      <c r="B60" s="6"/>
      <c r="C60" s="6"/>
      <c r="D60" s="6"/>
      <c r="E60" s="6"/>
      <c r="F60" s="6"/>
      <c r="G60" s="7"/>
    </row>
    <row r="61" ht="18.0" customHeight="1" outlineLevel="1">
      <c r="A61" s="12" t="s">
        <v>38</v>
      </c>
      <c r="B61" s="3">
        <v>3.0</v>
      </c>
      <c r="C61" s="4"/>
      <c r="D61" s="19"/>
      <c r="E61" s="4"/>
      <c r="F61" s="4"/>
      <c r="G61" s="4"/>
    </row>
    <row r="62" ht="18.0" customHeight="1" outlineLevel="1">
      <c r="A62" s="12" t="s">
        <v>39</v>
      </c>
      <c r="B62" s="3">
        <v>3.0</v>
      </c>
      <c r="C62" s="4"/>
      <c r="D62" s="19"/>
      <c r="E62" s="4"/>
      <c r="F62" s="4"/>
      <c r="G62" s="4"/>
    </row>
    <row r="63" ht="18.0" customHeight="1" outlineLevel="1">
      <c r="A63" s="12" t="s">
        <v>40</v>
      </c>
      <c r="B63" s="3">
        <v>2.0</v>
      </c>
      <c r="C63" s="4"/>
      <c r="D63" s="19"/>
      <c r="E63" s="4"/>
      <c r="F63" s="4"/>
      <c r="G63" s="4"/>
    </row>
    <row r="64" ht="18.0" customHeight="1" outlineLevel="1">
      <c r="A64" s="29" t="s">
        <v>41</v>
      </c>
      <c r="B64" s="6"/>
      <c r="C64" s="6"/>
      <c r="D64" s="6"/>
      <c r="E64" s="6"/>
      <c r="F64" s="6"/>
      <c r="G64" s="7"/>
    </row>
    <row r="65" ht="18.0" customHeight="1" outlineLevel="1">
      <c r="A65" s="38" t="s">
        <v>42</v>
      </c>
      <c r="B65" s="3">
        <v>2.0</v>
      </c>
      <c r="C65" s="4"/>
      <c r="D65" s="19"/>
      <c r="E65" s="4"/>
      <c r="F65" s="4"/>
      <c r="G65" s="4"/>
    </row>
    <row r="66" ht="18.0" customHeight="1" outlineLevel="1">
      <c r="A66" s="29" t="s">
        <v>71</v>
      </c>
      <c r="B66" s="6"/>
      <c r="C66" s="6"/>
      <c r="D66" s="6"/>
      <c r="E66" s="6"/>
      <c r="F66" s="6"/>
      <c r="G66" s="7"/>
    </row>
    <row r="67" ht="18.0" customHeight="1" outlineLevel="1">
      <c r="A67" s="39" t="s">
        <v>72</v>
      </c>
      <c r="B67" s="3">
        <v>2.0</v>
      </c>
      <c r="C67" s="4"/>
      <c r="D67" s="19"/>
      <c r="E67" s="4"/>
      <c r="F67" s="4"/>
      <c r="G67" s="4"/>
    </row>
    <row r="68" ht="18.0" customHeight="1" outlineLevel="1">
      <c r="A68" s="39" t="s">
        <v>73</v>
      </c>
      <c r="B68" s="3">
        <v>2.0</v>
      </c>
      <c r="C68" s="4"/>
      <c r="D68" s="19"/>
      <c r="E68" s="4"/>
      <c r="F68" s="4"/>
      <c r="G68" s="4"/>
    </row>
    <row r="69" ht="18.0" customHeight="1" outlineLevel="1">
      <c r="A69" s="29" t="s">
        <v>48</v>
      </c>
      <c r="B69" s="6"/>
      <c r="C69" s="6"/>
      <c r="D69" s="6"/>
      <c r="E69" s="6"/>
      <c r="F69" s="6"/>
      <c r="G69" s="7"/>
    </row>
    <row r="70" ht="18.0" customHeight="1" outlineLevel="1">
      <c r="A70" s="32" t="s">
        <v>50</v>
      </c>
      <c r="B70" s="3">
        <v>4.0</v>
      </c>
      <c r="C70" s="4"/>
      <c r="D70" s="19"/>
      <c r="E70" s="4"/>
      <c r="F70" s="4"/>
      <c r="G70" s="4"/>
    </row>
    <row r="71" ht="18.0" customHeight="1" outlineLevel="1">
      <c r="A71" s="32" t="s">
        <v>51</v>
      </c>
      <c r="B71" s="3">
        <v>2.0</v>
      </c>
      <c r="C71" s="4"/>
      <c r="D71" s="19"/>
      <c r="E71" s="4"/>
      <c r="F71" s="4"/>
      <c r="G71" s="4"/>
    </row>
    <row r="72" ht="18.0" customHeight="1" outlineLevel="1">
      <c r="A72" s="29" t="s">
        <v>67</v>
      </c>
      <c r="B72" s="6"/>
      <c r="C72" s="6"/>
      <c r="D72" s="6"/>
      <c r="E72" s="6"/>
      <c r="F72" s="6"/>
      <c r="G72" s="7"/>
    </row>
    <row r="73" ht="18.0" customHeight="1" outlineLevel="1">
      <c r="A73" s="39" t="s">
        <v>68</v>
      </c>
      <c r="B73" s="3">
        <v>3.0</v>
      </c>
      <c r="C73" s="4"/>
      <c r="D73" s="19"/>
      <c r="E73" s="4"/>
      <c r="F73" s="4"/>
      <c r="G73" s="4"/>
    </row>
    <row r="74" ht="18.0" customHeight="1" outlineLevel="1">
      <c r="A74" s="39" t="s">
        <v>69</v>
      </c>
      <c r="B74" s="3">
        <v>3.0</v>
      </c>
      <c r="C74" s="4"/>
      <c r="D74" s="19"/>
      <c r="E74" s="4"/>
      <c r="F74" s="4"/>
      <c r="G74" s="4"/>
    </row>
    <row r="75" ht="18.0" customHeight="1" outlineLevel="1">
      <c r="A75" s="40" t="s">
        <v>58</v>
      </c>
      <c r="B75" s="6"/>
      <c r="C75" s="6"/>
      <c r="D75" s="6"/>
      <c r="E75" s="6"/>
      <c r="F75" s="6"/>
      <c r="G75" s="7"/>
    </row>
    <row r="76" ht="18.0" customHeight="1" outlineLevel="1">
      <c r="A76" s="32" t="s">
        <v>59</v>
      </c>
      <c r="B76" s="3">
        <v>4.0</v>
      </c>
      <c r="C76" s="4"/>
      <c r="D76" s="19"/>
      <c r="E76" s="4"/>
      <c r="F76" s="4"/>
      <c r="G76" s="4"/>
    </row>
    <row r="77" ht="18.0" customHeight="1" outlineLevel="1">
      <c r="A77" s="32" t="s">
        <v>60</v>
      </c>
      <c r="B77" s="3">
        <v>4.0</v>
      </c>
      <c r="C77" s="4"/>
      <c r="D77" s="19"/>
      <c r="E77" s="4"/>
      <c r="F77" s="4"/>
      <c r="G77" s="4"/>
    </row>
    <row r="78" ht="18.0" customHeight="1" outlineLevel="1">
      <c r="A78" s="37" t="s">
        <v>74</v>
      </c>
      <c r="B78" s="6"/>
      <c r="C78" s="6"/>
      <c r="D78" s="6"/>
      <c r="E78" s="6"/>
      <c r="F78" s="6"/>
      <c r="G78" s="7"/>
    </row>
    <row r="79" ht="18.0" customHeight="1" outlineLevel="1">
      <c r="A79" s="39" t="s">
        <v>75</v>
      </c>
      <c r="B79" s="3">
        <v>3.0</v>
      </c>
      <c r="C79" s="4"/>
      <c r="D79" s="19"/>
      <c r="E79" s="4"/>
      <c r="F79" s="4"/>
      <c r="G79" s="4"/>
    </row>
    <row r="80" ht="18.0" customHeight="1" outlineLevel="1">
      <c r="A80" s="39" t="s">
        <v>76</v>
      </c>
      <c r="B80" s="3">
        <v>3.0</v>
      </c>
      <c r="C80" s="4"/>
      <c r="D80" s="19"/>
      <c r="E80" s="4"/>
      <c r="F80" s="4"/>
      <c r="G80" s="4"/>
    </row>
    <row r="81" ht="18.0" customHeight="1" outlineLevel="1">
      <c r="A81" s="39" t="s">
        <v>77</v>
      </c>
      <c r="B81" s="3">
        <v>3.0</v>
      </c>
      <c r="C81" s="4"/>
      <c r="D81" s="19"/>
      <c r="E81" s="4"/>
      <c r="F81" s="4"/>
      <c r="G81" s="4"/>
    </row>
    <row r="82" ht="14.25" customHeight="1">
      <c r="A82" s="9" t="s">
        <v>78</v>
      </c>
      <c r="B82" s="9"/>
      <c r="C82" s="10" t="s">
        <v>6</v>
      </c>
      <c r="D82" s="10" t="s">
        <v>7</v>
      </c>
      <c r="E82" s="10" t="s">
        <v>8</v>
      </c>
      <c r="F82" s="10"/>
      <c r="G82" s="10"/>
    </row>
    <row r="83" ht="14.25" customHeight="1">
      <c r="A83" s="12" t="s">
        <v>79</v>
      </c>
      <c r="B83" s="3">
        <v>3.0</v>
      </c>
      <c r="C83" s="3"/>
      <c r="D83" s="3"/>
      <c r="E83" s="41"/>
      <c r="F83" s="3"/>
      <c r="G83" s="3"/>
    </row>
    <row r="84" ht="14.25" customHeight="1">
      <c r="A84" s="12" t="s">
        <v>80</v>
      </c>
      <c r="B84" s="3">
        <v>3.0</v>
      </c>
      <c r="C84" s="3"/>
      <c r="D84" s="42"/>
      <c r="E84" s="3"/>
      <c r="F84" s="3"/>
      <c r="G84" s="3"/>
    </row>
    <row r="85" ht="14.25" customHeight="1">
      <c r="A85" s="12" t="s">
        <v>81</v>
      </c>
      <c r="B85" s="31">
        <v>2.0</v>
      </c>
      <c r="C85" s="3"/>
      <c r="D85" s="3"/>
      <c r="E85" s="41"/>
      <c r="F85" s="3"/>
      <c r="G85" s="3"/>
    </row>
    <row r="86" ht="14.25" customHeight="1">
      <c r="A86" s="12" t="s">
        <v>82</v>
      </c>
      <c r="B86" s="31">
        <v>5.0</v>
      </c>
      <c r="C86" s="3"/>
      <c r="D86" s="3"/>
      <c r="E86" s="41"/>
      <c r="F86" s="3"/>
      <c r="G86" s="3"/>
    </row>
    <row r="87" ht="14.25" customHeight="1">
      <c r="A87" s="12" t="s">
        <v>83</v>
      </c>
      <c r="B87" s="31">
        <v>5.0</v>
      </c>
      <c r="C87" s="3"/>
      <c r="D87" s="3"/>
      <c r="E87" s="41"/>
      <c r="F87" s="3"/>
      <c r="G87" s="3"/>
    </row>
    <row r="88" ht="14.25" customHeight="1" outlineLevel="1">
      <c r="A88" s="32" t="s">
        <v>84</v>
      </c>
      <c r="B88" s="3">
        <v>5.0</v>
      </c>
      <c r="C88" s="3"/>
      <c r="D88" s="3"/>
      <c r="E88" s="41"/>
      <c r="F88" s="3"/>
      <c r="G88" s="3"/>
    </row>
    <row r="89" ht="14.25" customHeight="1" outlineLevel="1">
      <c r="A89" s="32" t="s">
        <v>85</v>
      </c>
      <c r="B89" s="3">
        <v>3.0</v>
      </c>
      <c r="C89" s="43"/>
      <c r="D89" s="3"/>
      <c r="E89" s="3"/>
      <c r="F89" s="3"/>
      <c r="G89" s="3"/>
    </row>
    <row r="90" ht="14.25" customHeight="1" outlineLevel="1">
      <c r="A90" s="9" t="s">
        <v>86</v>
      </c>
      <c r="B90" s="9"/>
      <c r="C90" s="10" t="s">
        <v>6</v>
      </c>
      <c r="D90" s="10" t="s">
        <v>7</v>
      </c>
      <c r="E90" s="10" t="s">
        <v>8</v>
      </c>
      <c r="F90" s="10"/>
      <c r="G90" s="10"/>
    </row>
    <row r="91" ht="14.25" customHeight="1">
      <c r="A91" s="12" t="s">
        <v>87</v>
      </c>
      <c r="B91" s="3">
        <v>3.0</v>
      </c>
      <c r="C91" s="3"/>
      <c r="D91" s="3"/>
      <c r="E91" s="41"/>
      <c r="F91" s="3"/>
      <c r="G91" s="3"/>
    </row>
    <row r="92" ht="14.25" customHeight="1" outlineLevel="1">
      <c r="A92" s="44" t="s">
        <v>88</v>
      </c>
      <c r="B92" s="3">
        <v>2.0</v>
      </c>
      <c r="C92" s="3"/>
      <c r="D92" s="3"/>
      <c r="E92" s="41"/>
      <c r="F92" s="3"/>
      <c r="G92" s="3"/>
    </row>
    <row r="93" ht="14.25" customHeight="1" outlineLevel="1">
      <c r="A93" s="44" t="s">
        <v>89</v>
      </c>
      <c r="B93" s="3">
        <v>3.0</v>
      </c>
      <c r="C93" s="43"/>
      <c r="D93" s="3"/>
      <c r="E93" s="3"/>
      <c r="F93" s="3"/>
      <c r="G93" s="3"/>
    </row>
    <row r="94" ht="14.25" customHeight="1" outlineLevel="1">
      <c r="A94" s="44" t="s">
        <v>90</v>
      </c>
      <c r="B94" s="3">
        <v>2.0</v>
      </c>
      <c r="C94" s="3"/>
      <c r="D94" s="42"/>
      <c r="E94" s="3"/>
      <c r="F94" s="3"/>
      <c r="G94" s="3"/>
    </row>
    <row r="95" ht="14.25" customHeight="1" outlineLevel="1">
      <c r="A95" s="12" t="s">
        <v>91</v>
      </c>
      <c r="B95" s="3">
        <v>2.0</v>
      </c>
      <c r="C95" s="3"/>
      <c r="D95" s="42"/>
      <c r="E95" s="3"/>
      <c r="F95" s="3"/>
      <c r="G95" s="3"/>
    </row>
    <row r="96" ht="14.25" customHeight="1">
      <c r="B96" s="45">
        <f>SUM(B6:B95)</f>
        <v>190</v>
      </c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</sheetData>
  <mergeCells count="23">
    <mergeCell ref="A2:D2"/>
    <mergeCell ref="C4:G4"/>
    <mergeCell ref="I4:J4"/>
    <mergeCell ref="A25:G25"/>
    <mergeCell ref="A26:G26"/>
    <mergeCell ref="A30:G30"/>
    <mergeCell ref="A33:G33"/>
    <mergeCell ref="A35:G35"/>
    <mergeCell ref="A37:G37"/>
    <mergeCell ref="A41:G41"/>
    <mergeCell ref="A44:G44"/>
    <mergeCell ref="A47:G47"/>
    <mergeCell ref="A50:G50"/>
    <mergeCell ref="A53:G53"/>
    <mergeCell ref="A75:G75"/>
    <mergeCell ref="A78:G78"/>
    <mergeCell ref="A56:G56"/>
    <mergeCell ref="A59:G59"/>
    <mergeCell ref="A60:G60"/>
    <mergeCell ref="A64:G64"/>
    <mergeCell ref="A66:G66"/>
    <mergeCell ref="A69:G69"/>
    <mergeCell ref="A72:G7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31.0"/>
    <col customWidth="1" min="9" max="9" width="31.14"/>
    <col customWidth="1" min="10" max="10" width="16.0"/>
    <col customWidth="1" min="11" max="11" width="15.29"/>
    <col customWidth="1" min="12" max="12" width="10.71"/>
    <col customWidth="1" min="13" max="13" width="19.71"/>
    <col customWidth="1" min="14" max="14" width="18.57"/>
    <col customWidth="1" min="15" max="26" width="10.71"/>
  </cols>
  <sheetData>
    <row r="1" ht="14.25" customHeight="1"/>
    <row r="2" ht="14.25" customHeight="1">
      <c r="A2" s="11" t="s">
        <v>92</v>
      </c>
      <c r="B2" s="11" t="s">
        <v>93</v>
      </c>
      <c r="C2" s="11" t="s">
        <v>94</v>
      </c>
      <c r="D2" s="10" t="s">
        <v>95</v>
      </c>
      <c r="E2" s="11" t="s">
        <v>96</v>
      </c>
      <c r="F2" s="11" t="s">
        <v>97</v>
      </c>
      <c r="H2" s="46" t="s">
        <v>98</v>
      </c>
      <c r="I2" s="47"/>
      <c r="J2" s="47"/>
      <c r="K2" s="47"/>
    </row>
    <row r="3" ht="38.25" customHeight="1">
      <c r="A3" s="3" t="s">
        <v>99</v>
      </c>
      <c r="B3" s="3" t="s">
        <v>6</v>
      </c>
      <c r="C3" s="3" t="s">
        <v>12</v>
      </c>
      <c r="D3" s="48">
        <v>8000.0</v>
      </c>
      <c r="E3" s="49">
        <v>80.0</v>
      </c>
      <c r="F3" s="50">
        <f t="shared" ref="F3:F7" si="1">D3*E3</f>
        <v>640000</v>
      </c>
      <c r="H3" s="11" t="s">
        <v>93</v>
      </c>
      <c r="I3" s="11" t="s">
        <v>94</v>
      </c>
      <c r="J3" s="11" t="s">
        <v>100</v>
      </c>
      <c r="K3" s="11" t="s">
        <v>101</v>
      </c>
      <c r="M3" s="51" t="s">
        <v>93</v>
      </c>
      <c r="N3" s="51" t="s">
        <v>102</v>
      </c>
    </row>
    <row r="4" ht="14.25" customHeight="1">
      <c r="A4" s="3" t="s">
        <v>103</v>
      </c>
      <c r="B4" s="15" t="s">
        <v>14</v>
      </c>
      <c r="C4" s="15" t="s">
        <v>15</v>
      </c>
      <c r="D4" s="48">
        <v>8000.0</v>
      </c>
      <c r="E4" s="49">
        <v>0.0</v>
      </c>
      <c r="F4" s="50">
        <f t="shared" si="1"/>
        <v>0</v>
      </c>
      <c r="H4" s="3" t="s">
        <v>6</v>
      </c>
      <c r="I4" s="3" t="s">
        <v>12</v>
      </c>
      <c r="J4" s="3">
        <v>8000.0</v>
      </c>
      <c r="K4" s="52">
        <f t="shared" ref="K4:K6" si="2">I12/4.25</f>
        <v>235294.1176</v>
      </c>
      <c r="M4" s="3" t="s">
        <v>6</v>
      </c>
      <c r="N4" s="53">
        <f t="shared" ref="N4:N6" si="3">E3+E12+E21+E30+E39</f>
        <v>125</v>
      </c>
    </row>
    <row r="5" ht="14.25" customHeight="1">
      <c r="A5" s="3" t="s">
        <v>104</v>
      </c>
      <c r="B5" s="16" t="s">
        <v>8</v>
      </c>
      <c r="C5" s="3" t="s">
        <v>17</v>
      </c>
      <c r="D5" s="48">
        <v>8000.0</v>
      </c>
      <c r="E5" s="49">
        <v>50.0</v>
      </c>
      <c r="F5" s="50">
        <f t="shared" si="1"/>
        <v>400000</v>
      </c>
      <c r="H5" s="15" t="s">
        <v>14</v>
      </c>
      <c r="I5" s="15" t="s">
        <v>15</v>
      </c>
      <c r="J5" s="3">
        <v>8000.0</v>
      </c>
      <c r="K5" s="52">
        <f t="shared" si="2"/>
        <v>1223529.412</v>
      </c>
      <c r="M5" s="15" t="s">
        <v>14</v>
      </c>
      <c r="N5" s="53">
        <f t="shared" si="3"/>
        <v>650</v>
      </c>
    </row>
    <row r="6" ht="14.25" customHeight="1">
      <c r="A6" s="3"/>
      <c r="B6" s="3"/>
      <c r="C6" s="3"/>
      <c r="D6" s="3"/>
      <c r="E6" s="49"/>
      <c r="F6" s="50">
        <f t="shared" si="1"/>
        <v>0</v>
      </c>
      <c r="H6" s="16" t="s">
        <v>8</v>
      </c>
      <c r="I6" s="3" t="s">
        <v>17</v>
      </c>
      <c r="J6" s="3">
        <v>8000.0</v>
      </c>
      <c r="K6" s="52">
        <f t="shared" si="2"/>
        <v>385882.3529</v>
      </c>
      <c r="M6" s="16" t="s">
        <v>8</v>
      </c>
      <c r="N6" s="53">
        <f t="shared" si="3"/>
        <v>205</v>
      </c>
    </row>
    <row r="7" ht="14.25" customHeight="1">
      <c r="A7" s="3"/>
      <c r="B7" s="3"/>
      <c r="C7" s="3"/>
      <c r="D7" s="3"/>
      <c r="E7" s="49"/>
      <c r="F7" s="50">
        <f t="shared" si="1"/>
        <v>0</v>
      </c>
      <c r="H7" s="54" t="s">
        <v>105</v>
      </c>
      <c r="I7" s="3"/>
      <c r="J7" s="3"/>
      <c r="K7" s="55">
        <f>K4+K5+K6</f>
        <v>1844705.882</v>
      </c>
      <c r="M7" s="56" t="s">
        <v>106</v>
      </c>
      <c r="N7" s="53">
        <f>N4+N5+N6</f>
        <v>980</v>
      </c>
    </row>
    <row r="8" ht="14.25" customHeight="1">
      <c r="A8" s="3"/>
      <c r="B8" s="5" t="s">
        <v>107</v>
      </c>
      <c r="C8" s="6"/>
      <c r="D8" s="6"/>
      <c r="E8" s="7"/>
      <c r="F8" s="50">
        <f>SUM(F3:F7)</f>
        <v>1040000</v>
      </c>
      <c r="H8" s="3"/>
      <c r="I8" s="3"/>
      <c r="J8" s="3"/>
      <c r="K8" s="3"/>
    </row>
    <row r="9" ht="14.25" customHeight="1"/>
    <row r="10" ht="14.25" customHeight="1">
      <c r="N10" s="45"/>
    </row>
    <row r="11" ht="14.25" customHeight="1">
      <c r="A11" s="11" t="s">
        <v>92</v>
      </c>
      <c r="B11" s="11" t="s">
        <v>93</v>
      </c>
      <c r="C11" s="11" t="s">
        <v>94</v>
      </c>
      <c r="D11" s="10" t="s">
        <v>108</v>
      </c>
      <c r="E11" s="11" t="s">
        <v>96</v>
      </c>
      <c r="F11" s="11" t="s">
        <v>109</v>
      </c>
      <c r="H11" s="46" t="s">
        <v>110</v>
      </c>
      <c r="I11" s="47"/>
      <c r="K11" s="27"/>
    </row>
    <row r="12" ht="14.25" customHeight="1">
      <c r="A12" s="3" t="s">
        <v>99</v>
      </c>
      <c r="B12" s="3" t="s">
        <v>6</v>
      </c>
      <c r="C12" s="3" t="s">
        <v>12</v>
      </c>
      <c r="D12" s="48">
        <v>8000.0</v>
      </c>
      <c r="E12" s="49">
        <v>15.0</v>
      </c>
      <c r="F12" s="50">
        <f t="shared" ref="F12:F16" si="4">D12*E12</f>
        <v>120000</v>
      </c>
      <c r="H12" s="3" t="s">
        <v>6</v>
      </c>
      <c r="I12" s="50">
        <f t="shared" ref="I12:I16" si="5">F3+F12+F21+F30+F39</f>
        <v>1000000</v>
      </c>
    </row>
    <row r="13" ht="14.25" customHeight="1">
      <c r="A13" s="3" t="s">
        <v>103</v>
      </c>
      <c r="B13" s="15" t="s">
        <v>14</v>
      </c>
      <c r="C13" s="15" t="s">
        <v>15</v>
      </c>
      <c r="D13" s="48">
        <v>8000.0</v>
      </c>
      <c r="E13" s="49">
        <v>50.0</v>
      </c>
      <c r="F13" s="50">
        <f t="shared" si="4"/>
        <v>400000</v>
      </c>
      <c r="H13" s="15" t="s">
        <v>14</v>
      </c>
      <c r="I13" s="50">
        <f t="shared" si="5"/>
        <v>5200000</v>
      </c>
    </row>
    <row r="14" ht="14.25" customHeight="1">
      <c r="A14" s="3" t="s">
        <v>104</v>
      </c>
      <c r="B14" s="16" t="s">
        <v>8</v>
      </c>
      <c r="C14" s="3" t="s">
        <v>17</v>
      </c>
      <c r="D14" s="48">
        <v>8000.0</v>
      </c>
      <c r="E14" s="49">
        <v>30.0</v>
      </c>
      <c r="F14" s="50">
        <f t="shared" si="4"/>
        <v>240000</v>
      </c>
      <c r="H14" s="16" t="s">
        <v>8</v>
      </c>
      <c r="I14" s="50">
        <f t="shared" si="5"/>
        <v>1640000</v>
      </c>
    </row>
    <row r="15" ht="14.25" customHeight="1">
      <c r="A15" s="3"/>
      <c r="B15" s="3"/>
      <c r="C15" s="3"/>
      <c r="D15" s="3"/>
      <c r="E15" s="49"/>
      <c r="F15" s="50">
        <f t="shared" si="4"/>
        <v>0</v>
      </c>
      <c r="H15" s="3"/>
      <c r="I15" s="50">
        <f t="shared" si="5"/>
        <v>0</v>
      </c>
    </row>
    <row r="16" ht="14.25" customHeight="1">
      <c r="A16" s="3"/>
      <c r="B16" s="3"/>
      <c r="C16" s="3"/>
      <c r="D16" s="3"/>
      <c r="E16" s="49"/>
      <c r="F16" s="50">
        <f t="shared" si="4"/>
        <v>0</v>
      </c>
      <c r="H16" s="3"/>
      <c r="I16" s="50">
        <f t="shared" si="5"/>
        <v>0</v>
      </c>
    </row>
    <row r="17" ht="14.25" customHeight="1">
      <c r="A17" s="3"/>
      <c r="B17" s="5" t="s">
        <v>111</v>
      </c>
      <c r="C17" s="6"/>
      <c r="D17" s="6"/>
      <c r="E17" s="7"/>
      <c r="F17" s="50">
        <f>SUM(F12:F16)</f>
        <v>760000</v>
      </c>
      <c r="H17" s="57" t="s">
        <v>112</v>
      </c>
      <c r="I17" s="58">
        <f>SUM(I12:I16)</f>
        <v>7840000</v>
      </c>
    </row>
    <row r="18" ht="14.25" customHeight="1"/>
    <row r="19" ht="14.25" customHeight="1"/>
    <row r="20" ht="14.25" customHeight="1">
      <c r="A20" s="11" t="s">
        <v>92</v>
      </c>
      <c r="B20" s="11" t="s">
        <v>93</v>
      </c>
      <c r="C20" s="11" t="s">
        <v>94</v>
      </c>
      <c r="D20" s="10" t="s">
        <v>108</v>
      </c>
      <c r="E20" s="11" t="s">
        <v>96</v>
      </c>
      <c r="F20" s="11" t="s">
        <v>113</v>
      </c>
      <c r="H20" s="46" t="s">
        <v>114</v>
      </c>
      <c r="I20" s="47"/>
    </row>
    <row r="21" ht="14.25" customHeight="1">
      <c r="A21" s="3" t="s">
        <v>99</v>
      </c>
      <c r="B21" s="3" t="s">
        <v>6</v>
      </c>
      <c r="C21" s="3" t="s">
        <v>12</v>
      </c>
      <c r="D21" s="48">
        <v>8000.0</v>
      </c>
      <c r="E21" s="49">
        <v>0.0</v>
      </c>
      <c r="F21" s="50">
        <f t="shared" ref="F21:F25" si="6">D21*E21</f>
        <v>0</v>
      </c>
      <c r="H21" s="3" t="s">
        <v>5</v>
      </c>
      <c r="I21" s="50">
        <f>F8</f>
        <v>1040000</v>
      </c>
    </row>
    <row r="22" ht="14.25" customHeight="1">
      <c r="A22" s="3" t="s">
        <v>103</v>
      </c>
      <c r="B22" s="15" t="s">
        <v>14</v>
      </c>
      <c r="C22" s="15" t="s">
        <v>15</v>
      </c>
      <c r="D22" s="48">
        <v>8000.0</v>
      </c>
      <c r="E22" s="49">
        <v>565.0</v>
      </c>
      <c r="F22" s="50">
        <f t="shared" si="6"/>
        <v>4520000</v>
      </c>
      <c r="H22" s="3" t="s">
        <v>115</v>
      </c>
      <c r="I22" s="50">
        <f>F17</f>
        <v>760000</v>
      </c>
    </row>
    <row r="23" ht="14.25" customHeight="1">
      <c r="A23" s="3" t="s">
        <v>104</v>
      </c>
      <c r="B23" s="16" t="s">
        <v>8</v>
      </c>
      <c r="C23" s="3" t="s">
        <v>17</v>
      </c>
      <c r="D23" s="48">
        <v>8000.0</v>
      </c>
      <c r="E23" s="49">
        <v>0.0</v>
      </c>
      <c r="F23" s="50">
        <f t="shared" si="6"/>
        <v>0</v>
      </c>
      <c r="H23" s="3" t="s">
        <v>32</v>
      </c>
      <c r="I23" s="50">
        <f>F26</f>
        <v>4520000</v>
      </c>
    </row>
    <row r="24" ht="14.25" customHeight="1">
      <c r="A24" s="3"/>
      <c r="B24" s="3"/>
      <c r="C24" s="3"/>
      <c r="D24" s="3"/>
      <c r="E24" s="49"/>
      <c r="F24" s="50">
        <f t="shared" si="6"/>
        <v>0</v>
      </c>
      <c r="H24" s="3" t="s">
        <v>116</v>
      </c>
      <c r="I24" s="50">
        <f>F35</f>
        <v>1040000</v>
      </c>
    </row>
    <row r="25" ht="14.25" customHeight="1">
      <c r="A25" s="3"/>
      <c r="B25" s="3"/>
      <c r="C25" s="3"/>
      <c r="D25" s="3"/>
      <c r="E25" s="49"/>
      <c r="F25" s="50">
        <f t="shared" si="6"/>
        <v>0</v>
      </c>
      <c r="H25" s="3" t="s">
        <v>117</v>
      </c>
      <c r="I25" s="50">
        <f>F44</f>
        <v>480000</v>
      </c>
    </row>
    <row r="26" ht="14.25" customHeight="1">
      <c r="A26" s="3"/>
      <c r="B26" s="5" t="s">
        <v>118</v>
      </c>
      <c r="C26" s="6"/>
      <c r="D26" s="6"/>
      <c r="E26" s="7"/>
      <c r="F26" s="50">
        <f>SUM(F21:F25)</f>
        <v>4520000</v>
      </c>
      <c r="H26" s="57" t="s">
        <v>119</v>
      </c>
      <c r="I26" s="58">
        <f>SUM(I21:I25)</f>
        <v>7840000</v>
      </c>
    </row>
    <row r="27" ht="14.25" customHeight="1"/>
    <row r="28" ht="14.25" customHeight="1"/>
    <row r="29" ht="14.25" customHeight="1">
      <c r="A29" s="11" t="s">
        <v>92</v>
      </c>
      <c r="B29" s="11" t="s">
        <v>93</v>
      </c>
      <c r="C29" s="11" t="s">
        <v>94</v>
      </c>
      <c r="D29" s="10" t="s">
        <v>108</v>
      </c>
      <c r="E29" s="11" t="s">
        <v>96</v>
      </c>
      <c r="F29" s="11" t="s">
        <v>120</v>
      </c>
      <c r="H29" s="11" t="s">
        <v>121</v>
      </c>
      <c r="I29" s="59">
        <v>0.15</v>
      </c>
    </row>
    <row r="30" ht="14.25" customHeight="1">
      <c r="A30" s="3" t="s">
        <v>99</v>
      </c>
      <c r="B30" s="3" t="s">
        <v>6</v>
      </c>
      <c r="C30" s="3" t="s">
        <v>12</v>
      </c>
      <c r="D30" s="48">
        <v>8000.0</v>
      </c>
      <c r="E30" s="49">
        <v>15.0</v>
      </c>
      <c r="F30" s="50">
        <f t="shared" ref="F30:F34" si="7">D30*E30</f>
        <v>120000</v>
      </c>
      <c r="H30" s="3" t="s">
        <v>122</v>
      </c>
      <c r="I30" s="50">
        <f>I26*I29</f>
        <v>1176000</v>
      </c>
    </row>
    <row r="31" ht="14.25" customHeight="1">
      <c r="A31" s="3" t="s">
        <v>103</v>
      </c>
      <c r="B31" s="15" t="s">
        <v>14</v>
      </c>
      <c r="C31" s="15" t="s">
        <v>15</v>
      </c>
      <c r="D31" s="48">
        <v>8000.0</v>
      </c>
      <c r="E31" s="49">
        <v>15.0</v>
      </c>
      <c r="F31" s="50">
        <f t="shared" si="7"/>
        <v>120000</v>
      </c>
      <c r="H31" s="3" t="s">
        <v>123</v>
      </c>
      <c r="I31" s="50">
        <f>I26+I30</f>
        <v>9016000</v>
      </c>
    </row>
    <row r="32" ht="14.25" customHeight="1">
      <c r="A32" s="3" t="s">
        <v>104</v>
      </c>
      <c r="B32" s="16" t="s">
        <v>8</v>
      </c>
      <c r="C32" s="3" t="s">
        <v>17</v>
      </c>
      <c r="D32" s="48">
        <v>8000.0</v>
      </c>
      <c r="E32" s="49">
        <v>100.0</v>
      </c>
      <c r="F32" s="50">
        <f t="shared" si="7"/>
        <v>800000</v>
      </c>
      <c r="H32" s="60" t="s">
        <v>124</v>
      </c>
      <c r="I32" s="61">
        <f>I31*1.19</f>
        <v>10729040</v>
      </c>
    </row>
    <row r="33" ht="14.25" customHeight="1">
      <c r="A33" s="3"/>
      <c r="B33" s="3"/>
      <c r="C33" s="3"/>
      <c r="D33" s="3"/>
      <c r="E33" s="49"/>
      <c r="F33" s="50">
        <f t="shared" si="7"/>
        <v>0</v>
      </c>
    </row>
    <row r="34" ht="14.25" customHeight="1">
      <c r="A34" s="3"/>
      <c r="B34" s="3"/>
      <c r="C34" s="3"/>
      <c r="D34" s="3"/>
      <c r="E34" s="49"/>
      <c r="F34" s="50">
        <f t="shared" si="7"/>
        <v>0</v>
      </c>
    </row>
    <row r="35" ht="14.25" customHeight="1">
      <c r="A35" s="3"/>
      <c r="B35" s="5" t="s">
        <v>125</v>
      </c>
      <c r="C35" s="6"/>
      <c r="D35" s="6"/>
      <c r="E35" s="7"/>
      <c r="F35" s="50">
        <f>SUM(F30:F34)</f>
        <v>1040000</v>
      </c>
    </row>
    <row r="36" ht="14.25" customHeight="1"/>
    <row r="37" ht="14.25" customHeight="1"/>
    <row r="38" ht="14.25" customHeight="1">
      <c r="A38" s="11" t="s">
        <v>92</v>
      </c>
      <c r="B38" s="11" t="s">
        <v>93</v>
      </c>
      <c r="C38" s="11" t="s">
        <v>94</v>
      </c>
      <c r="D38" s="10" t="s">
        <v>108</v>
      </c>
      <c r="E38" s="11" t="s">
        <v>96</v>
      </c>
      <c r="F38" s="10" t="s">
        <v>126</v>
      </c>
    </row>
    <row r="39" ht="14.25" customHeight="1">
      <c r="A39" s="3" t="s">
        <v>99</v>
      </c>
      <c r="B39" s="3" t="s">
        <v>6</v>
      </c>
      <c r="C39" s="3" t="s">
        <v>12</v>
      </c>
      <c r="D39" s="3">
        <v>8000.0</v>
      </c>
      <c r="E39" s="49">
        <v>15.0</v>
      </c>
      <c r="F39" s="50">
        <f t="shared" ref="F39:F43" si="8">D39*E39</f>
        <v>120000</v>
      </c>
    </row>
    <row r="40" ht="14.25" customHeight="1">
      <c r="A40" s="3" t="s">
        <v>103</v>
      </c>
      <c r="B40" s="15" t="s">
        <v>14</v>
      </c>
      <c r="C40" s="15" t="s">
        <v>15</v>
      </c>
      <c r="D40" s="3">
        <v>8000.0</v>
      </c>
      <c r="E40" s="49">
        <v>20.0</v>
      </c>
      <c r="F40" s="50">
        <f t="shared" si="8"/>
        <v>160000</v>
      </c>
    </row>
    <row r="41" ht="14.25" customHeight="1">
      <c r="A41" s="3" t="s">
        <v>104</v>
      </c>
      <c r="B41" s="16" t="s">
        <v>8</v>
      </c>
      <c r="C41" s="3" t="s">
        <v>17</v>
      </c>
      <c r="D41" s="3">
        <v>8000.0</v>
      </c>
      <c r="E41" s="49">
        <v>25.0</v>
      </c>
      <c r="F41" s="50">
        <f t="shared" si="8"/>
        <v>200000</v>
      </c>
    </row>
    <row r="42" ht="14.25" customHeight="1">
      <c r="A42" s="3"/>
      <c r="B42" s="3"/>
      <c r="C42" s="3"/>
      <c r="D42" s="3"/>
      <c r="E42" s="49"/>
      <c r="F42" s="50">
        <f t="shared" si="8"/>
        <v>0</v>
      </c>
    </row>
    <row r="43" ht="14.25" customHeight="1">
      <c r="A43" s="3"/>
      <c r="B43" s="3"/>
      <c r="C43" s="3"/>
      <c r="D43" s="3"/>
      <c r="E43" s="49"/>
      <c r="F43" s="50">
        <f t="shared" si="8"/>
        <v>0</v>
      </c>
    </row>
    <row r="44" ht="14.25" customHeight="1">
      <c r="A44" s="3"/>
      <c r="B44" s="5" t="s">
        <v>127</v>
      </c>
      <c r="C44" s="6"/>
      <c r="D44" s="6"/>
      <c r="E44" s="7"/>
      <c r="F44" s="50">
        <f>SUM(F39:F43)</f>
        <v>480000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H2:K2"/>
    <mergeCell ref="B8:E8"/>
    <mergeCell ref="H11:I11"/>
    <mergeCell ref="B17:E17"/>
    <mergeCell ref="H20:I20"/>
    <mergeCell ref="B26:E26"/>
    <mergeCell ref="B35:E35"/>
    <mergeCell ref="B44:E4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