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slan\Documents\Projects\RD\Intro to Machine Learning Nanodegree\Supervised Learning\5 Naive Bayes\"/>
    </mc:Choice>
  </mc:AlternateContent>
  <xr:revisionPtr revIDLastSave="0" documentId="13_ncr:1_{379F05DE-97A6-453E-A7A7-A13C845F86DF}" xr6:coauthVersionLast="41" xr6:coauthVersionMax="41" xr10:uidLastSave="{00000000-0000-0000-0000-000000000000}"/>
  <bookViews>
    <workbookView xWindow="-120" yWindow="-120" windowWidth="29040" windowHeight="15840" activeTab="5" xr2:uid="{A9C8E17D-054B-4572-9AE7-683BC27E5453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  <sheet name="Sheet5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6" l="1"/>
  <c r="R34" i="6" s="1"/>
  <c r="H40" i="6"/>
  <c r="H41" i="6"/>
  <c r="H39" i="6"/>
  <c r="I35" i="6"/>
  <c r="I36" i="6"/>
  <c r="I34" i="6"/>
  <c r="H35" i="6"/>
  <c r="H36" i="6"/>
  <c r="H34" i="6"/>
  <c r="G24" i="5"/>
  <c r="G23" i="5"/>
  <c r="E24" i="5"/>
  <c r="E23" i="5"/>
  <c r="E44" i="6"/>
  <c r="B7" i="5"/>
  <c r="B6" i="5"/>
  <c r="B5" i="5"/>
  <c r="B4" i="5"/>
  <c r="B3" i="5"/>
  <c r="L26" i="4"/>
  <c r="K26" i="4"/>
  <c r="K7" i="4"/>
  <c r="H26" i="4"/>
  <c r="H21" i="4"/>
  <c r="H12" i="4"/>
  <c r="H7" i="4"/>
  <c r="H11" i="4"/>
  <c r="H20" i="4"/>
  <c r="H25" i="4"/>
  <c r="H6" i="4"/>
  <c r="E26" i="4"/>
  <c r="E12" i="4"/>
  <c r="E45" i="6" l="1"/>
  <c r="G44" i="6" s="1"/>
  <c r="I44" i="6" s="1"/>
  <c r="I41" i="6"/>
  <c r="R40" i="6" s="1"/>
  <c r="I39" i="6"/>
  <c r="R38" i="6" s="1"/>
  <c r="I40" i="6"/>
  <c r="R39" i="6"/>
  <c r="F24" i="3"/>
  <c r="F22" i="3"/>
  <c r="F20" i="3"/>
  <c r="F18" i="3"/>
  <c r="L12" i="3"/>
  <c r="Q15" i="3"/>
  <c r="Q13" i="3"/>
  <c r="M15" i="3"/>
  <c r="L15" i="3"/>
  <c r="M13" i="3"/>
  <c r="L13" i="3"/>
  <c r="J9" i="2"/>
  <c r="J8" i="2"/>
  <c r="J26" i="2"/>
  <c r="J25" i="2"/>
  <c r="D26" i="2"/>
  <c r="J11" i="2"/>
  <c r="H17" i="2"/>
  <c r="H11" i="2"/>
  <c r="D10" i="2"/>
  <c r="D16" i="2" s="1"/>
  <c r="I21" i="1"/>
  <c r="I20" i="1"/>
  <c r="I16" i="1"/>
  <c r="I14" i="1"/>
  <c r="I13" i="1"/>
  <c r="M7" i="1"/>
  <c r="I7" i="1"/>
  <c r="I5" i="1"/>
  <c r="I4" i="1"/>
  <c r="G45" i="6" l="1"/>
  <c r="I45" i="6" s="1"/>
  <c r="R42" i="6"/>
  <c r="J17" i="2"/>
  <c r="J15" i="2"/>
  <c r="P9" i="2"/>
  <c r="H26" i="2"/>
</calcChain>
</file>

<file path=xl/sharedStrings.xml><?xml version="1.0" encoding="utf-8"?>
<sst xmlns="http://schemas.openxmlformats.org/spreadsheetml/2006/main" count="86" uniqueCount="81">
  <si>
    <t>4 Guess the Person Now</t>
  </si>
  <si>
    <t xml:space="preserve">Healthy </t>
  </si>
  <si>
    <t>Sick</t>
  </si>
  <si>
    <t>true positive</t>
  </si>
  <si>
    <t>false negative</t>
  </si>
  <si>
    <t>true negative</t>
  </si>
  <si>
    <t>false positive</t>
  </si>
  <si>
    <t>Tested correctly (sick)</t>
  </si>
  <si>
    <t>Tested wrong (healthy)</t>
  </si>
  <si>
    <t>Tested correctly (healthy)</t>
  </si>
  <si>
    <t>Tested wrong (sick)</t>
  </si>
  <si>
    <t>99% accuracy of test</t>
  </si>
  <si>
    <t>I was told I was sick</t>
  </si>
  <si>
    <t>1 out of 10,000 ppl are sick</t>
  </si>
  <si>
    <t>Quantity</t>
  </si>
  <si>
    <t>Rolled</t>
  </si>
  <si>
    <t>Standard</t>
  </si>
  <si>
    <t>Non-Standard</t>
  </si>
  <si>
    <t>What's probability of Standard die?</t>
  </si>
  <si>
    <t>P(Standard | 3) PROPORTIONAL P( 3 | Standard) * P (Standard)</t>
  </si>
  <si>
    <t>P(Non-Standard | 3) PROPORTIONAL P( 3 | Non-Standard) * P (Non-Standard)</t>
  </si>
  <si>
    <t>P( 3 | Standard)</t>
  </si>
  <si>
    <t>P( 3 | Non-Standard)</t>
  </si>
  <si>
    <t>P (Standard)</t>
  </si>
  <si>
    <t>P (Non-Standard)</t>
  </si>
  <si>
    <t>P(Standard | 3) PROPORTIONAL</t>
  </si>
  <si>
    <t>P(Non-Standard | 3) PROPORTIONAL</t>
  </si>
  <si>
    <t>P(Standard | 3)</t>
  </si>
  <si>
    <t>P(Non-Standard | 3)</t>
  </si>
  <si>
    <t>6 Quiz: False Positives</t>
  </si>
  <si>
    <t xml:space="preserve">13 Quiz for Bayes Theorem
</t>
  </si>
  <si>
    <t>P(S)</t>
  </si>
  <si>
    <t>P(+|S)</t>
  </si>
  <si>
    <t>P(+)</t>
  </si>
  <si>
    <t>P(A|+)</t>
  </si>
  <si>
    <t>Healthy</t>
  </si>
  <si>
    <t>Spam classifier - workspace</t>
  </si>
  <si>
    <t>### Step 4.1: Bayes Theorem implementation from scratch ###</t>
  </si>
  <si>
    <t>P(D)</t>
  </si>
  <si>
    <t>P(~D)</t>
  </si>
  <si>
    <t>P(Pos|D)</t>
  </si>
  <si>
    <t>Sensitivity</t>
  </si>
  <si>
    <t>Specificity</t>
  </si>
  <si>
    <t>P(Neg|~D)</t>
  </si>
  <si>
    <t>True Positive Rate</t>
  </si>
  <si>
    <t>True Negative Rate</t>
  </si>
  <si>
    <t>Wrong Negative Rate</t>
  </si>
  <si>
    <t>P(Pos|~D)</t>
  </si>
  <si>
    <t>Wrong Positive Rate</t>
  </si>
  <si>
    <t>P(Neg|D)</t>
  </si>
  <si>
    <t>P(D|Pos)</t>
  </si>
  <si>
    <t>P(~D|Pos)</t>
  </si>
  <si>
    <t>if you throw a coin 4 times, what's the prob it'll be all 4 heads?</t>
  </si>
  <si>
    <t>P(J|F,I)</t>
  </si>
  <si>
    <t>P(F|J)</t>
  </si>
  <si>
    <t>P(I|J)</t>
  </si>
  <si>
    <t>P(E|J)</t>
  </si>
  <si>
    <t>P(I|G)</t>
  </si>
  <si>
    <t>P(E|G)</t>
  </si>
  <si>
    <t>P(J)</t>
  </si>
  <si>
    <t>P(G)</t>
  </si>
  <si>
    <t>P(F)</t>
  </si>
  <si>
    <t>P(I)</t>
  </si>
  <si>
    <t>P(E)</t>
  </si>
  <si>
    <t>thow 1</t>
  </si>
  <si>
    <t>throw 2</t>
  </si>
  <si>
    <t>PROPORTIONAL</t>
  </si>
  <si>
    <t>P(G|F,I)</t>
  </si>
  <si>
    <t>prob</t>
  </si>
  <si>
    <t>Prob of having at least 1 head</t>
  </si>
  <si>
    <t>prob of having all tails</t>
  </si>
  <si>
    <t>P(F|G)</t>
  </si>
  <si>
    <t>AND is *</t>
  </si>
  <si>
    <t>OR is +</t>
  </si>
  <si>
    <t>P(F,I)</t>
  </si>
  <si>
    <t>?</t>
  </si>
  <si>
    <t>are these numbers correct?</t>
  </si>
  <si>
    <t>cus you need to calculate the idea of together (AND, *) first and then add up (OR, +)</t>
  </si>
  <si>
    <t>mulitply and then add</t>
  </si>
  <si>
    <t>why is this number incorrect? Is adds up and then multiplies</t>
  </si>
  <si>
    <t xml:space="preserve">2 words are spoken together in 1 speech by 1 person.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</si>
</sst>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71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9" fontId="0" fillId="0" borderId="0" xfId="0" applyNumberFormat="1"/>
    <xf numFmtId="0" fontId="3" fillId="0" borderId="0" xfId="0" applyFont="1"/>
    <xf numFmtId="4" fontId="0" fillId="0" borderId="0" xfId="0" applyNumberFormat="1"/>
    <xf numFmtId="171" fontId="3" fillId="0" borderId="0" xfId="0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</xdr:row>
      <xdr:rowOff>104775</xdr:rowOff>
    </xdr:from>
    <xdr:to>
      <xdr:col>15</xdr:col>
      <xdr:colOff>384587</xdr:colOff>
      <xdr:row>29</xdr:row>
      <xdr:rowOff>123156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303E1D-FF31-4F50-AA55-83F57A32A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295275"/>
          <a:ext cx="9695238" cy="5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9FE1-CB52-4FB8-8B35-EE38EFC58A61}">
  <dimension ref="A1:M21"/>
  <sheetViews>
    <sheetView zoomScale="85" zoomScaleNormal="85" workbookViewId="0">
      <selection activeCell="F31" sqref="F31"/>
    </sheetView>
  </sheetViews>
  <sheetFormatPr defaultRowHeight="15" x14ac:dyDescent="0.25"/>
  <sheetData>
    <row r="1" spans="1:13" x14ac:dyDescent="0.25">
      <c r="A1" t="s">
        <v>0</v>
      </c>
    </row>
    <row r="4" spans="1:13" x14ac:dyDescent="0.25">
      <c r="F4">
        <v>0.75</v>
      </c>
      <c r="G4">
        <v>0.4</v>
      </c>
      <c r="I4">
        <f>F4*G4</f>
        <v>0.30000000000000004</v>
      </c>
    </row>
    <row r="5" spans="1:13" x14ac:dyDescent="0.25">
      <c r="F5">
        <v>0.25</v>
      </c>
      <c r="G5">
        <v>0.6</v>
      </c>
      <c r="I5">
        <f>F5*G5</f>
        <v>0.15</v>
      </c>
    </row>
    <row r="7" spans="1:13" x14ac:dyDescent="0.25">
      <c r="I7">
        <f>SUM(I4:I5)</f>
        <v>0.45000000000000007</v>
      </c>
      <c r="K7">
        <v>1</v>
      </c>
      <c r="M7">
        <f>K7/I7</f>
        <v>2.2222222222222219</v>
      </c>
    </row>
    <row r="13" spans="1:13" x14ac:dyDescent="0.25">
      <c r="I13">
        <f>I4*$M$7</f>
        <v>0.66666666666666663</v>
      </c>
    </row>
    <row r="14" spans="1:13" x14ac:dyDescent="0.25">
      <c r="I14">
        <f>I5*$M$7</f>
        <v>0.33333333333333326</v>
      </c>
    </row>
    <row r="16" spans="1:13" x14ac:dyDescent="0.25">
      <c r="I16">
        <f>SUM(I13:I14)</f>
        <v>0.99999999999999989</v>
      </c>
    </row>
    <row r="20" spans="9:9" x14ac:dyDescent="0.25">
      <c r="I20">
        <f>I4/SUM(I4:I5)</f>
        <v>0.66666666666666663</v>
      </c>
    </row>
    <row r="21" spans="9:9" x14ac:dyDescent="0.25">
      <c r="I21">
        <f>I5/SUM(I4:I5)</f>
        <v>0.33333333333333326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EAE1-8134-47EF-9B67-FB5694061CA2}">
  <dimension ref="B2:P26"/>
  <sheetViews>
    <sheetView zoomScale="115" zoomScaleNormal="115" workbookViewId="0">
      <selection activeCell="H26" sqref="H26"/>
    </sheetView>
  </sheetViews>
  <sheetFormatPr defaultRowHeight="15" x14ac:dyDescent="0.25"/>
  <cols>
    <col min="6" max="6" width="25" customWidth="1"/>
    <col min="12" max="12" width="18" customWidth="1"/>
    <col min="16" max="16" width="10.42578125" customWidth="1"/>
  </cols>
  <sheetData>
    <row r="2" spans="2:16" x14ac:dyDescent="0.25">
      <c r="B2" t="s">
        <v>29</v>
      </c>
    </row>
    <row r="3" spans="2:16" x14ac:dyDescent="0.25">
      <c r="F3" t="s">
        <v>11</v>
      </c>
    </row>
    <row r="4" spans="2:16" x14ac:dyDescent="0.25">
      <c r="F4" t="s">
        <v>12</v>
      </c>
    </row>
    <row r="5" spans="2:16" x14ac:dyDescent="0.25">
      <c r="F5" t="s">
        <v>13</v>
      </c>
    </row>
    <row r="8" spans="2:16" x14ac:dyDescent="0.25">
      <c r="D8" t="s">
        <v>31</v>
      </c>
      <c r="H8" t="s">
        <v>32</v>
      </c>
      <c r="J8" t="str">
        <f>_xlfn.CONCAT(H8,D8)</f>
        <v>P(+|S)P(S)</v>
      </c>
    </row>
    <row r="9" spans="2:16" x14ac:dyDescent="0.25">
      <c r="F9" t="s">
        <v>7</v>
      </c>
      <c r="H9">
        <v>0.99</v>
      </c>
      <c r="J9">
        <f>H9*D10</f>
        <v>9.9000000000000008E-5</v>
      </c>
      <c r="M9" t="s">
        <v>3</v>
      </c>
      <c r="P9" s="1">
        <f>J9/SUM(J9,J17)</f>
        <v>9.8039215686274422E-3</v>
      </c>
    </row>
    <row r="10" spans="2:16" x14ac:dyDescent="0.25">
      <c r="B10" t="s">
        <v>2</v>
      </c>
      <c r="D10">
        <f>1/10000</f>
        <v>1E-4</v>
      </c>
    </row>
    <row r="11" spans="2:16" x14ac:dyDescent="0.25">
      <c r="F11" s="2" t="s">
        <v>8</v>
      </c>
      <c r="G11" s="2"/>
      <c r="H11" s="2">
        <f>1-H9</f>
        <v>1.0000000000000009E-2</v>
      </c>
      <c r="I11" s="2"/>
      <c r="J11" s="2">
        <f>D10*H11</f>
        <v>1.000000000000001E-6</v>
      </c>
      <c r="K11" s="2"/>
      <c r="L11" s="2"/>
      <c r="M11" s="2" t="s">
        <v>4</v>
      </c>
      <c r="N11" s="2"/>
    </row>
    <row r="12" spans="2:16" x14ac:dyDescent="0.25">
      <c r="F12" s="2"/>
      <c r="G12" s="2"/>
      <c r="H12" s="2"/>
      <c r="I12" s="2"/>
      <c r="J12" s="2"/>
      <c r="K12" s="2"/>
      <c r="L12" s="2"/>
      <c r="M12" s="2"/>
      <c r="N12" s="2"/>
    </row>
    <row r="13" spans="2:16" x14ac:dyDescent="0.25">
      <c r="F13" s="2"/>
      <c r="G13" s="2"/>
      <c r="H13" s="2"/>
      <c r="I13" s="2"/>
      <c r="J13" s="2"/>
      <c r="K13" s="2"/>
      <c r="L13" s="2"/>
      <c r="M13" s="2"/>
      <c r="N13" s="2"/>
    </row>
    <row r="14" spans="2:16" x14ac:dyDescent="0.25">
      <c r="F14" s="2"/>
      <c r="G14" s="2"/>
      <c r="H14" s="2"/>
      <c r="I14" s="2"/>
      <c r="J14" s="2"/>
      <c r="K14" s="2"/>
      <c r="L14" s="2"/>
      <c r="M14" s="2"/>
      <c r="N14" s="2"/>
    </row>
    <row r="15" spans="2:16" x14ac:dyDescent="0.25">
      <c r="F15" s="2" t="s">
        <v>9</v>
      </c>
      <c r="G15" s="2"/>
      <c r="H15" s="2">
        <v>0.99</v>
      </c>
      <c r="I15" s="2"/>
      <c r="J15" s="2">
        <f>D16*H15</f>
        <v>0.98990100000000003</v>
      </c>
      <c r="K15" s="2"/>
      <c r="L15" s="2"/>
      <c r="M15" s="2" t="s">
        <v>5</v>
      </c>
      <c r="N15" s="2"/>
    </row>
    <row r="16" spans="2:16" x14ac:dyDescent="0.25">
      <c r="B16" t="s">
        <v>1</v>
      </c>
      <c r="D16">
        <f>1-D10</f>
        <v>0.99990000000000001</v>
      </c>
    </row>
    <row r="17" spans="4:13" x14ac:dyDescent="0.25">
      <c r="F17" t="s">
        <v>10</v>
      </c>
      <c r="H17">
        <f>1-H15</f>
        <v>1.0000000000000009E-2</v>
      </c>
      <c r="J17">
        <f>D16*H17</f>
        <v>9.9990000000000096E-3</v>
      </c>
      <c r="M17" t="s">
        <v>6</v>
      </c>
    </row>
    <row r="25" spans="4:13" x14ac:dyDescent="0.25">
      <c r="D25" t="s">
        <v>33</v>
      </c>
      <c r="H25" t="s">
        <v>34</v>
      </c>
      <c r="J25" t="str">
        <f>_xlfn.CONCAT(H25,D25)</f>
        <v>P(A|+)P(+)</v>
      </c>
    </row>
    <row r="26" spans="4:13" x14ac:dyDescent="0.25">
      <c r="D26">
        <f>H9</f>
        <v>0.99</v>
      </c>
      <c r="H26">
        <f>D10</f>
        <v>1E-4</v>
      </c>
      <c r="J26">
        <f>H26*D26</f>
        <v>9.9000000000000008E-5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0F0F-E73C-4535-BB51-1A44D3FF7337}">
  <dimension ref="A1:Q24"/>
  <sheetViews>
    <sheetView zoomScale="85" zoomScaleNormal="85" workbookViewId="0">
      <selection activeCell="M9" sqref="M9"/>
    </sheetView>
  </sheetViews>
  <sheetFormatPr defaultRowHeight="15" x14ac:dyDescent="0.25"/>
  <sheetData>
    <row r="1" spans="1:17" x14ac:dyDescent="0.25">
      <c r="A1" t="s">
        <v>30</v>
      </c>
    </row>
    <row r="2" spans="1:17" x14ac:dyDescent="0.25">
      <c r="K2" t="s">
        <v>14</v>
      </c>
    </row>
    <row r="3" spans="1:17" x14ac:dyDescent="0.25">
      <c r="B3" t="s">
        <v>16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K3">
        <v>3</v>
      </c>
    </row>
    <row r="4" spans="1:17" x14ac:dyDescent="0.25">
      <c r="B4" t="s">
        <v>17</v>
      </c>
      <c r="D4">
        <v>2</v>
      </c>
      <c r="E4">
        <v>3</v>
      </c>
      <c r="F4">
        <v>3</v>
      </c>
      <c r="G4">
        <v>4</v>
      </c>
      <c r="H4">
        <v>4</v>
      </c>
      <c r="I4">
        <v>5</v>
      </c>
      <c r="K4">
        <v>2</v>
      </c>
    </row>
    <row r="9" spans="1:17" x14ac:dyDescent="0.25">
      <c r="B9" t="s">
        <v>15</v>
      </c>
      <c r="D9">
        <v>3</v>
      </c>
    </row>
    <row r="11" spans="1:17" x14ac:dyDescent="0.25">
      <c r="B11" t="s">
        <v>18</v>
      </c>
    </row>
    <row r="12" spans="1:17" x14ac:dyDescent="0.25">
      <c r="L12">
        <f>(1*K3)/(6*K3)</f>
        <v>0.16666666666666666</v>
      </c>
    </row>
    <row r="13" spans="1:17" x14ac:dyDescent="0.25">
      <c r="B13" t="s">
        <v>19</v>
      </c>
      <c r="J13" t="s">
        <v>21</v>
      </c>
      <c r="L13">
        <f>COUNTIF(D3:I3,3)/COUNT(D3:I3)</f>
        <v>0.16666666666666666</v>
      </c>
      <c r="M13">
        <f>1/6</f>
        <v>0.16666666666666666</v>
      </c>
      <c r="O13" t="s">
        <v>23</v>
      </c>
      <c r="Q13">
        <f>K3/SUM(K3:K4)</f>
        <v>0.6</v>
      </c>
    </row>
    <row r="15" spans="1:17" x14ac:dyDescent="0.25">
      <c r="B15" t="s">
        <v>20</v>
      </c>
      <c r="J15" t="s">
        <v>22</v>
      </c>
      <c r="L15">
        <f>COUNTIF(D4:I4,3)/COUNT(D3:I3)</f>
        <v>0.33333333333333331</v>
      </c>
      <c r="M15">
        <f>2/6</f>
        <v>0.33333333333333331</v>
      </c>
      <c r="O15" t="s">
        <v>24</v>
      </c>
      <c r="Q15">
        <f>K4/SUM(K3:K4)</f>
        <v>0.4</v>
      </c>
    </row>
    <row r="18" spans="2:6" x14ac:dyDescent="0.25">
      <c r="B18" t="s">
        <v>25</v>
      </c>
      <c r="F18">
        <f>L13*Q13</f>
        <v>9.9999999999999992E-2</v>
      </c>
    </row>
    <row r="20" spans="2:6" x14ac:dyDescent="0.25">
      <c r="B20" t="s">
        <v>26</v>
      </c>
      <c r="F20">
        <f>L15*Q15</f>
        <v>0.13333333333333333</v>
      </c>
    </row>
    <row r="22" spans="2:6" x14ac:dyDescent="0.25">
      <c r="B22" t="s">
        <v>27</v>
      </c>
      <c r="F22">
        <f>F18/SUM(F18,F20)</f>
        <v>0.42857142857142855</v>
      </c>
    </row>
    <row r="24" spans="2:6" x14ac:dyDescent="0.25">
      <c r="B24" t="s">
        <v>28</v>
      </c>
      <c r="F24">
        <f>F20/SUM(F18,F20)</f>
        <v>0.5714285714285714</v>
      </c>
    </row>
  </sheetData>
  <conditionalFormatting sqref="D3:I4 K3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F7E1-6EB9-4954-B9EA-7C6887DC2394}">
  <dimension ref="A1:L31"/>
  <sheetViews>
    <sheetView workbookViewId="0"/>
  </sheetViews>
  <sheetFormatPr defaultRowHeight="15" x14ac:dyDescent="0.25"/>
  <sheetData>
    <row r="1" spans="1:11" x14ac:dyDescent="0.25">
      <c r="A1" t="s">
        <v>36</v>
      </c>
    </row>
    <row r="2" spans="1:11" x14ac:dyDescent="0.25">
      <c r="A2" t="s">
        <v>37</v>
      </c>
    </row>
    <row r="4" spans="1:11" x14ac:dyDescent="0.25">
      <c r="E4" t="s">
        <v>44</v>
      </c>
    </row>
    <row r="5" spans="1:11" x14ac:dyDescent="0.25">
      <c r="E5" t="s">
        <v>41</v>
      </c>
    </row>
    <row r="6" spans="1:11" x14ac:dyDescent="0.25">
      <c r="C6" t="s">
        <v>38</v>
      </c>
      <c r="E6" t="s">
        <v>40</v>
      </c>
      <c r="H6" t="str">
        <f>C6&amp;" "&amp;E6</f>
        <v>P(D) P(Pos|D)</v>
      </c>
      <c r="K6" t="s">
        <v>50</v>
      </c>
    </row>
    <row r="7" spans="1:11" x14ac:dyDescent="0.25">
      <c r="B7" t="s">
        <v>2</v>
      </c>
      <c r="C7">
        <v>0.01</v>
      </c>
      <c r="E7">
        <v>0.9</v>
      </c>
      <c r="H7">
        <f>E7*C7</f>
        <v>9.0000000000000011E-3</v>
      </c>
      <c r="K7">
        <f>H7/SUM(H7,H26)</f>
        <v>8.3333333333333356E-2</v>
      </c>
    </row>
    <row r="10" spans="1:11" x14ac:dyDescent="0.25">
      <c r="D10" s="3"/>
      <c r="E10" s="3" t="s">
        <v>46</v>
      </c>
      <c r="F10" s="3"/>
      <c r="G10" s="3"/>
      <c r="H10" s="3"/>
      <c r="I10" s="5"/>
    </row>
    <row r="11" spans="1:11" x14ac:dyDescent="0.25">
      <c r="D11" s="3"/>
      <c r="E11" s="3" t="s">
        <v>49</v>
      </c>
      <c r="F11" s="3"/>
      <c r="G11" s="3"/>
      <c r="H11" s="3" t="str">
        <f>C6&amp;" "&amp;E11</f>
        <v>P(D) P(Neg|D)</v>
      </c>
      <c r="I11" s="5"/>
    </row>
    <row r="12" spans="1:11" x14ac:dyDescent="0.25">
      <c r="D12" s="3"/>
      <c r="E12" s="3">
        <f>1-E21</f>
        <v>9.9999999999999978E-2</v>
      </c>
      <c r="F12" s="3"/>
      <c r="G12" s="3"/>
      <c r="H12" s="3">
        <f>E12*C7</f>
        <v>9.999999999999998E-4</v>
      </c>
      <c r="I12" s="5"/>
    </row>
    <row r="13" spans="1:11" x14ac:dyDescent="0.25">
      <c r="E13" s="3"/>
      <c r="F13" s="3"/>
      <c r="G13" s="3"/>
      <c r="H13" s="3"/>
      <c r="I13" s="5"/>
    </row>
    <row r="14" spans="1:11" x14ac:dyDescent="0.25">
      <c r="E14" s="3"/>
      <c r="F14" s="3"/>
      <c r="G14" s="3"/>
      <c r="H14" s="3"/>
      <c r="I14" s="5"/>
    </row>
    <row r="15" spans="1:11" x14ac:dyDescent="0.25">
      <c r="E15" s="3"/>
      <c r="F15" s="3"/>
      <c r="G15" s="3"/>
      <c r="H15" s="3"/>
    </row>
    <row r="16" spans="1:11" x14ac:dyDescent="0.25">
      <c r="E16" s="3"/>
      <c r="F16" s="3"/>
      <c r="G16" s="3"/>
      <c r="H16" s="3"/>
    </row>
    <row r="17" spans="2:12" x14ac:dyDescent="0.25">
      <c r="E17" s="3"/>
      <c r="F17" s="3"/>
      <c r="G17" s="3"/>
      <c r="H17" s="3"/>
    </row>
    <row r="18" spans="2:12" x14ac:dyDescent="0.25">
      <c r="E18" s="3" t="s">
        <v>45</v>
      </c>
      <c r="F18" s="3"/>
      <c r="G18" s="3"/>
      <c r="H18" s="3"/>
      <c r="I18" s="5"/>
    </row>
    <row r="19" spans="2:12" x14ac:dyDescent="0.25">
      <c r="E19" s="3" t="s">
        <v>42</v>
      </c>
      <c r="F19" s="3"/>
      <c r="G19" s="3"/>
      <c r="H19" s="3"/>
      <c r="I19" s="5"/>
    </row>
    <row r="20" spans="2:12" x14ac:dyDescent="0.25">
      <c r="C20" t="s">
        <v>39</v>
      </c>
      <c r="E20" s="3" t="s">
        <v>43</v>
      </c>
      <c r="F20" s="3"/>
      <c r="G20" s="3"/>
      <c r="H20" s="3" t="str">
        <f>C20&amp;" "&amp;E20</f>
        <v>P(~D) P(Neg|~D)</v>
      </c>
      <c r="I20" s="5"/>
    </row>
    <row r="21" spans="2:12" x14ac:dyDescent="0.25">
      <c r="B21" t="s">
        <v>35</v>
      </c>
      <c r="C21">
        <v>0.99</v>
      </c>
      <c r="E21" s="3">
        <v>0.9</v>
      </c>
      <c r="F21" s="3"/>
      <c r="G21" s="3"/>
      <c r="H21" s="3">
        <f>E21*C21</f>
        <v>0.89100000000000001</v>
      </c>
      <c r="I21" s="5"/>
    </row>
    <row r="22" spans="2:12" x14ac:dyDescent="0.25">
      <c r="E22" s="5"/>
      <c r="F22" s="5"/>
      <c r="G22" s="5"/>
      <c r="H22" s="5"/>
      <c r="I22" s="5"/>
    </row>
    <row r="23" spans="2:12" x14ac:dyDescent="0.25">
      <c r="E23" s="4"/>
      <c r="F23" s="4"/>
      <c r="G23" s="4"/>
    </row>
    <row r="24" spans="2:12" x14ac:dyDescent="0.25">
      <c r="E24" s="4" t="s">
        <v>48</v>
      </c>
      <c r="F24" s="4"/>
      <c r="G24" s="4"/>
    </row>
    <row r="25" spans="2:12" x14ac:dyDescent="0.25">
      <c r="E25" s="4" t="s">
        <v>47</v>
      </c>
      <c r="F25" s="4"/>
      <c r="G25" s="4"/>
      <c r="H25" t="str">
        <f>C20&amp;" "&amp;E25</f>
        <v>P(~D) P(Pos|~D)</v>
      </c>
      <c r="K25" t="s">
        <v>51</v>
      </c>
    </row>
    <row r="26" spans="2:12" x14ac:dyDescent="0.25">
      <c r="E26" s="4">
        <f>1-E7</f>
        <v>9.9999999999999978E-2</v>
      </c>
      <c r="F26" s="4"/>
      <c r="G26" s="4"/>
      <c r="H26">
        <f>E26*C21</f>
        <v>9.8999999999999977E-2</v>
      </c>
      <c r="K26">
        <f>1-K7</f>
        <v>0.91666666666666663</v>
      </c>
      <c r="L26">
        <f>H26/SUM(H7,H26)</f>
        <v>0.91666666666666663</v>
      </c>
    </row>
    <row r="29" spans="2:12" x14ac:dyDescent="0.25">
      <c r="G29" s="3"/>
      <c r="H29" s="3"/>
    </row>
    <row r="30" spans="2:12" x14ac:dyDescent="0.25">
      <c r="G30" s="3"/>
      <c r="H30" s="3"/>
    </row>
    <row r="31" spans="2:12" x14ac:dyDescent="0.25">
      <c r="G31" s="3"/>
      <c r="H3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B377-B8F3-49F6-9FFF-571D0DAC7CC3}">
  <dimension ref="A31:U45"/>
  <sheetViews>
    <sheetView topLeftCell="A23" zoomScale="145" zoomScaleNormal="145" workbookViewId="0">
      <selection activeCell="J34" sqref="J34"/>
    </sheetView>
  </sheetViews>
  <sheetFormatPr defaultRowHeight="15" x14ac:dyDescent="0.25"/>
  <cols>
    <col min="8" max="8" width="15.28515625" customWidth="1"/>
    <col min="15" max="15" width="10.28515625" bestFit="1" customWidth="1"/>
  </cols>
  <sheetData>
    <row r="31" spans="2:2" x14ac:dyDescent="0.25">
      <c r="B31" t="s">
        <v>72</v>
      </c>
    </row>
    <row r="32" spans="2:2" x14ac:dyDescent="0.25">
      <c r="B32" t="s">
        <v>73</v>
      </c>
    </row>
    <row r="33" spans="1:21" x14ac:dyDescent="0.25">
      <c r="R33" s="10"/>
    </row>
    <row r="34" spans="1:21" x14ac:dyDescent="0.25">
      <c r="B34" t="s">
        <v>59</v>
      </c>
      <c r="C34">
        <v>0.5</v>
      </c>
      <c r="E34" t="s">
        <v>54</v>
      </c>
      <c r="F34">
        <v>0.1</v>
      </c>
      <c r="H34" t="str">
        <f>$B$34&amp;E34</f>
        <v>P(J)P(F|J)</v>
      </c>
      <c r="I34">
        <f>$C$34*F34</f>
        <v>0.05</v>
      </c>
      <c r="Q34" t="s">
        <v>74</v>
      </c>
      <c r="R34">
        <f>C34*F34*F35+C39*F39*F40</f>
        <v>7.4999999999999997E-2</v>
      </c>
      <c r="T34" t="s">
        <v>78</v>
      </c>
      <c r="U34" s="11"/>
    </row>
    <row r="35" spans="1:21" x14ac:dyDescent="0.25">
      <c r="E35" t="s">
        <v>55</v>
      </c>
      <c r="F35">
        <v>0.1</v>
      </c>
      <c r="H35" t="str">
        <f t="shared" ref="H35:H36" si="0">$B$34&amp;E35</f>
        <v>P(J)P(I|J)</v>
      </c>
      <c r="I35">
        <f t="shared" ref="I35:I36" si="1">$C$34*F35</f>
        <v>0.05</v>
      </c>
    </row>
    <row r="36" spans="1:21" x14ac:dyDescent="0.25">
      <c r="E36" t="s">
        <v>56</v>
      </c>
      <c r="F36">
        <v>0.8</v>
      </c>
      <c r="H36" t="str">
        <f t="shared" si="0"/>
        <v>P(J)P(E|J)</v>
      </c>
      <c r="I36">
        <f t="shared" si="1"/>
        <v>0.4</v>
      </c>
    </row>
    <row r="37" spans="1:21" x14ac:dyDescent="0.25">
      <c r="Q37" t="s">
        <v>76</v>
      </c>
    </row>
    <row r="38" spans="1:21" x14ac:dyDescent="0.25">
      <c r="Q38" t="s">
        <v>61</v>
      </c>
      <c r="R38">
        <f>I34+I39</f>
        <v>0.39999999999999997</v>
      </c>
      <c r="S38" t="s">
        <v>75</v>
      </c>
    </row>
    <row r="39" spans="1:21" x14ac:dyDescent="0.25">
      <c r="B39" t="s">
        <v>60</v>
      </c>
      <c r="C39">
        <f>1-C34</f>
        <v>0.5</v>
      </c>
      <c r="E39" t="s">
        <v>71</v>
      </c>
      <c r="F39">
        <v>0.7</v>
      </c>
      <c r="H39" t="str">
        <f>$B$39&amp;E39</f>
        <v>P(G)P(F|G)</v>
      </c>
      <c r="I39">
        <f>$C$39*F39</f>
        <v>0.35</v>
      </c>
      <c r="Q39" t="s">
        <v>62</v>
      </c>
      <c r="R39">
        <f>I35+I40</f>
        <v>0.15000000000000002</v>
      </c>
      <c r="S39" t="s">
        <v>75</v>
      </c>
    </row>
    <row r="40" spans="1:21" x14ac:dyDescent="0.25">
      <c r="E40" t="s">
        <v>57</v>
      </c>
      <c r="F40">
        <v>0.2</v>
      </c>
      <c r="H40" t="str">
        <f t="shared" ref="H40:H41" si="2">$B$39&amp;E40</f>
        <v>P(G)P(I|G)</v>
      </c>
      <c r="I40">
        <f t="shared" ref="I40:I41" si="3">$C$39*F40</f>
        <v>0.1</v>
      </c>
      <c r="Q40" t="s">
        <v>63</v>
      </c>
      <c r="R40">
        <f>I36+I41</f>
        <v>0.45</v>
      </c>
      <c r="S40" t="s">
        <v>75</v>
      </c>
    </row>
    <row r="41" spans="1:21" x14ac:dyDescent="0.25">
      <c r="E41" t="s">
        <v>58</v>
      </c>
      <c r="F41">
        <v>0.1</v>
      </c>
      <c r="H41" t="str">
        <f t="shared" si="2"/>
        <v>P(G)P(E|G)</v>
      </c>
      <c r="I41">
        <f t="shared" si="3"/>
        <v>0.05</v>
      </c>
    </row>
    <row r="42" spans="1:21" x14ac:dyDescent="0.25">
      <c r="Q42" t="s">
        <v>74</v>
      </c>
      <c r="R42" s="8">
        <f>R38*R39</f>
        <v>6.0000000000000005E-2</v>
      </c>
      <c r="S42" t="s">
        <v>79</v>
      </c>
    </row>
    <row r="43" spans="1:21" x14ac:dyDescent="0.25">
      <c r="G43" t="s">
        <v>68</v>
      </c>
      <c r="S43" t="s">
        <v>77</v>
      </c>
    </row>
    <row r="44" spans="1:21" x14ac:dyDescent="0.25">
      <c r="A44" s="6" t="s">
        <v>53</v>
      </c>
      <c r="C44" t="s">
        <v>66</v>
      </c>
      <c r="E44">
        <f>C34*F34*F35</f>
        <v>5.000000000000001E-3</v>
      </c>
      <c r="G44" s="9">
        <f>E44/SUM($E$44:$E$45)</f>
        <v>6.666666666666668E-2</v>
      </c>
      <c r="I44">
        <f>E44/G44</f>
        <v>7.4999999999999997E-2</v>
      </c>
      <c r="S44" t="s">
        <v>80</v>
      </c>
    </row>
    <row r="45" spans="1:21" x14ac:dyDescent="0.25">
      <c r="A45" t="s">
        <v>67</v>
      </c>
      <c r="C45" t="s">
        <v>66</v>
      </c>
      <c r="E45">
        <f>C39*F39*F40</f>
        <v>6.9999999999999993E-2</v>
      </c>
      <c r="G45" s="9">
        <f>E45/SUM($E$44:$E$45)</f>
        <v>0.93333333333333324</v>
      </c>
      <c r="I45">
        <f>E45/G45</f>
        <v>7.4999999999999997E-2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28F1-6321-44C4-9766-5EFCDFF544D3}">
  <dimension ref="A1"/>
  <sheetViews>
    <sheetView tabSelected="1" workbookViewId="0">
      <selection activeCell="O8" sqref="O8:O10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2D28-0203-4D1E-97B9-1DC1ABACBDB5}">
  <dimension ref="A1:G36"/>
  <sheetViews>
    <sheetView topLeftCell="A7" zoomScale="160" zoomScaleNormal="160" workbookViewId="0">
      <selection activeCell="G21" sqref="G21"/>
    </sheetView>
  </sheetViews>
  <sheetFormatPr defaultRowHeight="15" x14ac:dyDescent="0.25"/>
  <sheetData>
    <row r="1" spans="1:4" x14ac:dyDescent="0.25">
      <c r="A1">
        <v>0.5</v>
      </c>
      <c r="C1" t="s">
        <v>52</v>
      </c>
    </row>
    <row r="3" spans="1:4" x14ac:dyDescent="0.25">
      <c r="A3">
        <v>1</v>
      </c>
      <c r="B3">
        <f>$A$1^A3</f>
        <v>0.5</v>
      </c>
    </row>
    <row r="4" spans="1:4" x14ac:dyDescent="0.25">
      <c r="A4">
        <v>2</v>
      </c>
      <c r="B4">
        <f>$A$1^A4</f>
        <v>0.25</v>
      </c>
    </row>
    <row r="5" spans="1:4" x14ac:dyDescent="0.25">
      <c r="A5">
        <v>3</v>
      </c>
      <c r="B5">
        <f>$A$1^A5</f>
        <v>0.125</v>
      </c>
    </row>
    <row r="6" spans="1:4" x14ac:dyDescent="0.25">
      <c r="A6">
        <v>4</v>
      </c>
      <c r="B6">
        <f>$A$1^A6</f>
        <v>6.25E-2</v>
      </c>
    </row>
    <row r="7" spans="1:4" x14ac:dyDescent="0.25">
      <c r="A7">
        <v>5</v>
      </c>
      <c r="B7">
        <f>$A$1^A7</f>
        <v>3.125E-2</v>
      </c>
    </row>
    <row r="15" spans="1:4" x14ac:dyDescent="0.25">
      <c r="B15" t="s">
        <v>64</v>
      </c>
      <c r="C15" t="s">
        <v>65</v>
      </c>
    </row>
    <row r="16" spans="1:4" x14ac:dyDescent="0.25">
      <c r="B16">
        <v>0</v>
      </c>
      <c r="C16">
        <v>0</v>
      </c>
      <c r="D16">
        <v>0</v>
      </c>
    </row>
    <row r="17" spans="1:7" x14ac:dyDescent="0.25">
      <c r="B17">
        <v>0</v>
      </c>
      <c r="C17">
        <v>1</v>
      </c>
      <c r="D17">
        <v>1</v>
      </c>
    </row>
    <row r="18" spans="1:7" x14ac:dyDescent="0.25">
      <c r="B18">
        <v>1</v>
      </c>
      <c r="C18">
        <v>0</v>
      </c>
      <c r="D18">
        <v>1</v>
      </c>
    </row>
    <row r="19" spans="1:7" x14ac:dyDescent="0.25">
      <c r="B19">
        <v>1</v>
      </c>
      <c r="C19">
        <v>1</v>
      </c>
      <c r="D19">
        <v>1</v>
      </c>
    </row>
    <row r="21" spans="1:7" x14ac:dyDescent="0.25">
      <c r="A21" t="s">
        <v>69</v>
      </c>
      <c r="G21" t="s">
        <v>70</v>
      </c>
    </row>
    <row r="23" spans="1:7" x14ac:dyDescent="0.25">
      <c r="A23">
        <v>2</v>
      </c>
      <c r="B23">
        <v>0.5</v>
      </c>
      <c r="D23" s="7">
        <v>0.75</v>
      </c>
      <c r="E23">
        <f>1-B23^A23</f>
        <v>0.75</v>
      </c>
      <c r="G23">
        <f>B23^A23</f>
        <v>0.25</v>
      </c>
    </row>
    <row r="24" spans="1:7" x14ac:dyDescent="0.25">
      <c r="A24">
        <v>3</v>
      </c>
      <c r="B24">
        <v>0.5</v>
      </c>
      <c r="E24">
        <f>1-B24^A24</f>
        <v>0.875</v>
      </c>
      <c r="G24">
        <f>B24^A24</f>
        <v>0.125</v>
      </c>
    </row>
    <row r="29" spans="1:7" x14ac:dyDescent="0.25">
      <c r="B29">
        <v>0</v>
      </c>
      <c r="C29">
        <v>0</v>
      </c>
      <c r="D29">
        <v>0</v>
      </c>
      <c r="E29">
        <v>0</v>
      </c>
    </row>
    <row r="30" spans="1:7" x14ac:dyDescent="0.25">
      <c r="B30">
        <v>0</v>
      </c>
      <c r="C30">
        <v>1</v>
      </c>
      <c r="D30">
        <v>1</v>
      </c>
      <c r="E30">
        <v>1</v>
      </c>
    </row>
    <row r="31" spans="1:7" x14ac:dyDescent="0.25">
      <c r="B31">
        <v>0</v>
      </c>
      <c r="C31">
        <v>1</v>
      </c>
      <c r="D31">
        <v>0</v>
      </c>
      <c r="E31">
        <v>1</v>
      </c>
    </row>
    <row r="32" spans="1:7" x14ac:dyDescent="0.25">
      <c r="B32">
        <v>0</v>
      </c>
      <c r="C32">
        <v>0</v>
      </c>
      <c r="D32">
        <v>1</v>
      </c>
      <c r="E32">
        <v>1</v>
      </c>
    </row>
    <row r="33" spans="2:5" x14ac:dyDescent="0.25">
      <c r="B33">
        <v>1</v>
      </c>
      <c r="C33">
        <v>0</v>
      </c>
      <c r="D33">
        <v>0</v>
      </c>
      <c r="E33">
        <v>1</v>
      </c>
    </row>
    <row r="34" spans="2:5" x14ac:dyDescent="0.25">
      <c r="B34">
        <v>1</v>
      </c>
      <c r="C34">
        <v>1</v>
      </c>
      <c r="D34">
        <v>0</v>
      </c>
      <c r="E34">
        <v>1</v>
      </c>
    </row>
    <row r="35" spans="2:5" x14ac:dyDescent="0.25">
      <c r="B35">
        <v>1</v>
      </c>
      <c r="C35">
        <v>0</v>
      </c>
      <c r="D35">
        <v>1</v>
      </c>
      <c r="E35">
        <v>1</v>
      </c>
    </row>
    <row r="36" spans="2:5" x14ac:dyDescent="0.25">
      <c r="B36">
        <v>1</v>
      </c>
      <c r="C36">
        <v>1</v>
      </c>
      <c r="D36">
        <v>1</v>
      </c>
      <c r="E36">
        <v>1</v>
      </c>
    </row>
  </sheetData>
  <conditionalFormatting sqref="B29:E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Ruslan Bergenov</dc:creator>
  <cp:lastModifiedBy>Ruslan Bergenov</cp:lastModifiedBy>
  <dcterms:created xsi:type="dcterms:W3CDTF">2019-09-02T23:54:48Z</dcterms:created>
  <dcterms:modified xsi:type="dcterms:W3CDTF">2019-09-09T00:23:19Z</dcterms:modified>
</cp:coreProperties>
</file>