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.0" sheetId="1" r:id="rId3"/>
    <sheet state="visible" name="v1.0" sheetId="2" r:id="rId4"/>
  </sheets>
  <definedNames/>
  <calcPr/>
</workbook>
</file>

<file path=xl/sharedStrings.xml><?xml version="1.0" encoding="utf-8"?>
<sst xmlns="http://schemas.openxmlformats.org/spreadsheetml/2006/main" count="256" uniqueCount="198">
  <si>
    <t>Component</t>
  </si>
  <si>
    <t xml:space="preserve"> Quantity </t>
  </si>
  <si>
    <t xml:space="preserve">Cost </t>
  </si>
  <si>
    <t>Link</t>
  </si>
  <si>
    <t>Order Status</t>
  </si>
  <si>
    <t>Comment</t>
  </si>
  <si>
    <t>Traxxas 1/10th Car platform with RC, NiMH battery 3000mAh, 7 cell and Charger</t>
  </si>
  <si>
    <t>http://www.jegs.com/i/Traxxas/430/74054-6/10002/-1</t>
  </si>
  <si>
    <t>If out of stock, see alternate platforms below</t>
  </si>
  <si>
    <t>USB wifi dongle</t>
  </si>
  <si>
    <t>Ubiquity Picostation</t>
  </si>
  <si>
    <t>http://amzn.to/2nQGg3Z</t>
  </si>
  <si>
    <t>http://amzn.to/29QPlq8</t>
  </si>
  <si>
    <t>use onboard WLAN or usb dongles like these instead of Ubiquity picostation ( product is discontinued)</t>
  </si>
  <si>
    <t>Phased out of production. Use USB wifi dongles like one suggested below</t>
  </si>
  <si>
    <t>Li-Po battery 5000mAh, 3 cell 11.1V #2872</t>
  </si>
  <si>
    <t>Energizer Battery Pack</t>
  </si>
  <si>
    <t>http://amzn.to/2aaBmHu</t>
  </si>
  <si>
    <t>https://traxxas.com/products/parts/batteries/idpowercellbatteries/lipo/2872X-5000mah-111v-3S-25C</t>
  </si>
  <si>
    <t>This replaces the older XP8000, which is no longer available</t>
  </si>
  <si>
    <t>Nvidia Jetson TK1</t>
  </si>
  <si>
    <t>Combinations also available for purchase : 
https://www.amazon.com/dp/B01M0PKSGB
https://www.amazon.com/Traxxas-Maxx-Brushless-BATTERY-CHARGER/dp/B00ERUAQYO</t>
  </si>
  <si>
    <t>http://amzn.to/29EI3C2</t>
  </si>
  <si>
    <t>USB Hub</t>
  </si>
  <si>
    <t>https://www.amazon.com/Traxxas-2831X-5000mAh-3-Cell-Battery/dp/B01A6YDKS8/ref=sr_1_1?ie=UTF8&amp;qid=1519831925&amp;sr=8-1&amp;keywords=traxxas+2872x</t>
  </si>
  <si>
    <t>http://amzn.to/29D7kKG</t>
  </si>
  <si>
    <t>Li-Po battery Charger #2970</t>
  </si>
  <si>
    <t>FTDI</t>
  </si>
  <si>
    <t>https://traxxas.com/products/parts/chargers/2970ezpeakplus4ampid
https://www.amazon.com/Traxxas-2970-EZ-Peak-Charger-Identification/dp/B00OAFYLJC
https://traxxas.com/products/parts/chargers/ezpeak-dual-8amp-id</t>
  </si>
  <si>
    <t>Nvidia Jetson TX1</t>
  </si>
  <si>
    <t>https://www.nvidia.com/en-us/autonomous-machines/embedded-systems-dev-kits-modules/
http://www.nvidia.com/object/edu-discount.html
http://www.nvidia.com/object/jetsontx2-edu-discount.html</t>
  </si>
  <si>
    <t>Avail Tx1/TX2 Development Kit through Academic discount
Also, either of TX1 or TX2 can be used</t>
  </si>
  <si>
    <t>Orbitty Carrier board for TX1</t>
  </si>
  <si>
    <t>http://connecttech.com/product/orbitty-carrier-for-nvidia-jetson-tx2-tx1/</t>
  </si>
  <si>
    <t>Sensors</t>
  </si>
  <si>
    <t>works for both TX1 or TX2</t>
  </si>
  <si>
    <t>https://www.amazon.com/AmazonBasics-Port-USB-Power-Adapter/dp/B00DQFGH80
https://www.amazon.com/Sabrent-4-Port-Individual-Switches-HB-UM43/dp/B00JX1ZS5O</t>
  </si>
  <si>
    <t>SparkFun 9DoF Razor IMU M0</t>
  </si>
  <si>
    <t>optional - depending on the IMU module</t>
  </si>
  <si>
    <t>https://www.sparkfun.com/products/14001</t>
  </si>
  <si>
    <t>LIDAR</t>
  </si>
  <si>
    <t>Structure Sensor (Optional)</t>
  </si>
  <si>
    <t>https://store.structure.io/store</t>
  </si>
  <si>
    <t>3DM Microstrain IMU (optional)</t>
  </si>
  <si>
    <t>http://www.microstrain.com/inertial/3dm-gx3-25</t>
  </si>
  <si>
    <t>use either IMU</t>
  </si>
  <si>
    <t>UM7 IMU (optional)</t>
  </si>
  <si>
    <t>https://www.pololu.com/product/2740
http://www.chrobotics.com/shop/um7-orientation-sensor</t>
  </si>
  <si>
    <t>ZED Camera  (Optional)</t>
  </si>
  <si>
    <t>or scan-sweep lidar</t>
  </si>
  <si>
    <t>Mechanical</t>
  </si>
  <si>
    <t>Traxxas 3769 Spring Preload Spacers</t>
  </si>
  <si>
    <t>http://amzn.to/2aazUF7</t>
  </si>
  <si>
    <t>or sviz - lidar and camera bundle</t>
  </si>
  <si>
    <t>Asus xtion pro (optional)</t>
  </si>
  <si>
    <t>-</t>
  </si>
  <si>
    <t>https://www.amazon.com/Asus-Xtion-PRO-LIVE-90IW0122-B01UA/dp/B00CET0ZBO
https://www.newegg.com/Product/Product.aspx?Item=N82E16826785030</t>
  </si>
  <si>
    <t>out of stock mostly</t>
  </si>
  <si>
    <t>Allen Key Set</t>
  </si>
  <si>
    <t>http://amzn.to/29PazD5</t>
  </si>
  <si>
    <t>or rgb option</t>
  </si>
  <si>
    <t>3mm ABS</t>
  </si>
  <si>
    <t>http://amzn.to/29E6CTy</t>
  </si>
  <si>
    <t>6mm ABS</t>
  </si>
  <si>
    <t>Camera mount - 3d printed</t>
  </si>
  <si>
    <t>http://amzn.to/29PayPj</t>
  </si>
  <si>
    <t>3d printed from files provided</t>
  </si>
  <si>
    <t>Ubiquity Picostation mount - 3d printed ( optional)</t>
  </si>
  <si>
    <t xml:space="preserve">plastic spacers /standoffs </t>
  </si>
  <si>
    <t>between the carrier board and the TX1 mounting</t>
  </si>
  <si>
    <t>http://amzn.to/29E6CTy
https://www.mcmaster.com/#8586k361/=1bnvvd6</t>
  </si>
  <si>
    <t>M3 Hex nuts</t>
  </si>
  <si>
    <t>For Lidar mount of chassis</t>
  </si>
  <si>
    <t>http://www.mcmaster.com/#90591a250/=139rn2d</t>
  </si>
  <si>
    <t>http://amzn.to/29PayPj
https://www.mcmaster.com/#8586k371/=1bnvv5e</t>
  </si>
  <si>
    <t>For Base plate of chassis</t>
  </si>
  <si>
    <t>6mm Hex M/F Standoff 14mm</t>
  </si>
  <si>
    <t>($2.06 per pack of 100)</t>
  </si>
  <si>
    <t>M3 Screw x 8mm</t>
  </si>
  <si>
    <t>https://www.mcmaster.com/#93655a425/=1bhcvt6</t>
  </si>
  <si>
    <t>http://www.mcmaster.com/#91290A113</t>
  </si>
  <si>
    <t>6mm Hex F/F Standoff 19mm</t>
  </si>
  <si>
    <t>https://www.mcmaster.com/#92080a430/=1ak2153</t>
  </si>
  <si>
    <t>6mm Hex F/F Standoff 45 mm</t>
  </si>
  <si>
    <t>https://www.mcmaster.com/#92080a030/=1ak1644</t>
  </si>
  <si>
    <t>($6.58 per pack of 100)</t>
  </si>
  <si>
    <t>6mm Hex F/F Standoff 35 mm</t>
  </si>
  <si>
    <t>M1.6 Screw x 8mm</t>
  </si>
  <si>
    <t>https://www.mcmaster.com/#92080a024/=1ak1tj1</t>
  </si>
  <si>
    <t>http://www.mcmaster.com/#91290a041/=139r25l</t>
  </si>
  <si>
    <t>M3 screws x 10 mm</t>
  </si>
  <si>
    <t>https://www.mcmaster.com/#91290a115/=1bhcq40</t>
  </si>
  <si>
    <t>($3.01 per pack of 25)</t>
  </si>
  <si>
    <t>for a pack of 100</t>
  </si>
  <si>
    <t>M3 screws x 20 mm</t>
  </si>
  <si>
    <t>M3 M-F Hex Standoff x 14mm</t>
  </si>
  <si>
    <t>https://www.mcmaster.com/#91502a109/=1bhcs7r</t>
  </si>
  <si>
    <t>for a pack of 50</t>
  </si>
  <si>
    <t>http://www.mcmaster.com/#98952a037/=139rm51</t>
  </si>
  <si>
    <t>Power Board</t>
  </si>
  <si>
    <t>Refer to the Power Board BOM for specific components</t>
  </si>
  <si>
    <t>Teensy 3.1</t>
  </si>
  <si>
    <t>Miscelleneous</t>
  </si>
  <si>
    <t>Traxxas 2976 AC to DC Converter</t>
  </si>
  <si>
    <t>http://amzn.to/29Fx5xq</t>
  </si>
  <si>
    <t>Micro USB Cable</t>
  </si>
  <si>
    <t>http://amzn.to/29xNHFc</t>
  </si>
  <si>
    <t>for teensy to usb hub</t>
  </si>
  <si>
    <t>Ethernet cable (optional)</t>
  </si>
  <si>
    <t>http://amzn.to/29xO2ry</t>
  </si>
  <si>
    <t>Mini USB Cable</t>
  </si>
  <si>
    <t>for ubiquity (optional)</t>
  </si>
  <si>
    <t>POE cable (optional)</t>
  </si>
  <si>
    <t>https://www.amazon.com/Rerii-Length-Angle-cable-Charging/dp/B01E6MZBG0/ref=sr_1_11?s=wireless&amp;ie=UTF8&amp;qid=1482523076&amp;sr=1-11&amp;keywords=1+feet++mini+usb+to+usb</t>
  </si>
  <si>
    <t>http://amzn.to/29D7Lou</t>
  </si>
  <si>
    <t>Traxxas Lipo to JST balance cable extender</t>
  </si>
  <si>
    <t>https://www.amazon.com/HobbyStar-Traxxas-Charge-Adapter-Adapters/dp/B076N68H4G
https://www.amazon.com/dp/B071GS515J/ref=psdc_2234135011_t1_B075W3C42B</t>
  </si>
  <si>
    <t>USB to Ethernet adapter ( for lidar with ethernet conn)</t>
  </si>
  <si>
    <t>https://www.amazon.com/Cable-Matters-Ethernet-Network-Adapter/dp/B00ET4KHJ2</t>
  </si>
  <si>
    <t>Ethernet cable</t>
  </si>
  <si>
    <t>Servo cable</t>
  </si>
  <si>
    <t>http://amzn.to/29xPaeq</t>
  </si>
  <si>
    <t>($3.06 per pack of 10)</t>
  </si>
  <si>
    <t>4 AA batteries</t>
  </si>
  <si>
    <t>POE cable</t>
  </si>
  <si>
    <t>http://amzn.to/29EIImY</t>
  </si>
  <si>
    <t>for RC</t>
  </si>
  <si>
    <t xml:space="preserve">SD Cards (optional) </t>
  </si>
  <si>
    <t>http://amzn.to/29ItJe7</t>
  </si>
  <si>
    <t>Barrel Jack Connectors</t>
  </si>
  <si>
    <t>Bill of Material for Power Board v3.0</t>
  </si>
  <si>
    <t>http://amzn.to/29xOnKT</t>
  </si>
  <si>
    <t>On 2/5/2019 at 11:41:38 AM</t>
  </si>
  <si>
    <t>M-M DC power coupler</t>
  </si>
  <si>
    <t>Quantity</t>
  </si>
  <si>
    <t>Cost</t>
  </si>
  <si>
    <t>http://amzn.to/2aaBvLn</t>
  </si>
  <si>
    <t>Components</t>
  </si>
  <si>
    <t>Order Link</t>
  </si>
  <si>
    <t>Comments</t>
  </si>
  <si>
    <t>Pattern</t>
  </si>
  <si>
    <t>https://oshpark.com/shared_projects/PM1kJ6E3</t>
  </si>
  <si>
    <t>560 ohm</t>
  </si>
  <si>
    <t>SD Cards</t>
  </si>
  <si>
    <t>R1</t>
  </si>
  <si>
    <t>Resistor</t>
  </si>
  <si>
    <t>https://www.digikey.com/product-detail/en/stackpole-electronics-inc/CF14JT560R/CF14JT560RTR-ND/1741466</t>
  </si>
  <si>
    <t>Any resistor around 500 ohm should work</t>
  </si>
  <si>
    <t>AXIAL-0.4</t>
  </si>
  <si>
    <t>Total</t>
  </si>
  <si>
    <t>0.33uF</t>
  </si>
  <si>
    <t>C5</t>
  </si>
  <si>
    <t>CAPACITOR, American symbol</t>
  </si>
  <si>
    <t>https://www.digikey.com/product-detail/en/tdk-corporation/FK16X7R2A334K/445-8365-ND/2815295</t>
  </si>
  <si>
    <t>C050-035X075</t>
  </si>
  <si>
    <t>100nF</t>
  </si>
  <si>
    <t>C6, C3, C4</t>
  </si>
  <si>
    <t>https://www.digikey.com/product-detail/en/kemet/C328C102K3G5TA7301/C328C102K3G5TA7301-ND/6671502</t>
  </si>
  <si>
    <t>For a bag of capacitors (except the 0.33 u):</t>
  </si>
  <si>
    <t>https://www.sparkfun.com/products/13698</t>
  </si>
  <si>
    <t>100u</t>
  </si>
  <si>
    <t>C1, C2</t>
  </si>
  <si>
    <t>https://www.digikey.com/product-detail/en/panasonic-electronic-components/ECA-1HM101B/P10397TB-ND/268482</t>
  </si>
  <si>
    <t>10uF</t>
  </si>
  <si>
    <t>C7</t>
  </si>
  <si>
    <t>https://www.digikey.com/product-detail/en/nichicon/UVR1H100MDD1TD/493-5915-1-ND/3438479</t>
  </si>
  <si>
    <t>12V to 8V LDO</t>
  </si>
  <si>
    <t>U1</t>
  </si>
  <si>
    <t>https://www.digikey.com/product-detail/en/rohm-semiconductor/BA7808CP-E2/BA7808CP-E2CT-ND/2357332</t>
  </si>
  <si>
    <t>BA7808CP-E2</t>
  </si>
  <si>
    <t>12V_TRANSFORMER</t>
  </si>
  <si>
    <t>U$9</t>
  </si>
  <si>
    <t>CUI Inc ?? SERIES: PDQ30-D ?? DESCRIPTION: DC-DC CONVERTER http://www.mouser.com/pdfdocs/pdq30-d.pdf</t>
  </si>
  <si>
    <t>https://www.digikey.com/product-detail/en/cui-inc/PDQ30-Q24-S12-D/102-3892-ND/6165425</t>
  </si>
  <si>
    <t>22-23-2021</t>
  </si>
  <si>
    <t>X1, X2, X3, X4, X5, X6, X7</t>
  </si>
  <si>
    <t>.100 (2.54mm) Center Header - 2 Pin"</t>
  </si>
  <si>
    <t>https://www.digikey.com/product-detail/en/on-shore-technology-inc./ostvn02a150/ed10561-nd/1588862</t>
  </si>
  <si>
    <t>360-3240-ND</t>
  </si>
  <si>
    <t>U$3</t>
  </si>
  <si>
    <t>SPST two lead switch Pin 2 is common Swtich Closed on Down Position DigiKey: http://www.digikey.com/product-detail/en/nkk-switches/M2011S2A1W01/360-3240-ND/1049342 Data Sheet: http://2t70un3m1d9z1kztamkdrd38.wpengine.netdna-cdn.com/wp-content/uploads/2016/02/MtogglesBushing.pdf</t>
  </si>
  <si>
    <t>https://www.digikey.com/product-detail/en/nkk-switches/M2011S2A1W01/360-3240-ND/1049342</t>
  </si>
  <si>
    <t>antenna pads</t>
  </si>
  <si>
    <t>P1</t>
  </si>
  <si>
    <t>From Nvidia dev board</t>
  </si>
  <si>
    <t>Antenna pads</t>
  </si>
  <si>
    <t>BATT</t>
  </si>
  <si>
    <t>U$10</t>
  </si>
  <si>
    <t>https://www.digikey.com/products/en?keywords=b4b-xh-a(LF)(SN)</t>
  </si>
  <si>
    <t>BATTERY_CONNECTOR</t>
  </si>
  <si>
    <t>Power LED</t>
  </si>
  <si>
    <t>LED 1</t>
  </si>
  <si>
    <t>LED power indicator</t>
  </si>
  <si>
    <t>https://www.digikey.com/product-detail/en/lite-on-inc/LTL-4263/160-1964-ND/3198540</t>
  </si>
  <si>
    <t>Or any other 5mm LED, current around 20 mA</t>
  </si>
  <si>
    <t>LED5MM</t>
  </si>
  <si>
    <t>For a bag of 25 red LED</t>
  </si>
  <si>
    <t>https://www.sparkfun.com/products/9856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</si>
</sst>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9">
    <font>
      <sz val="10.0"/>
      <color rgb="FF000000"/>
      <name val="Arial"/>
    </font>
    <font>
      <sz val="11.0"/>
      <color rgb="FFFFFFFF"/>
      <name val="Calibri"/>
    </font>
    <font>
      <b/>
      <sz val="11.0"/>
      <name val="Calibri"/>
    </font>
    <font>
      <sz val="10.0"/>
      <name val="Arial"/>
    </font>
    <font>
      <sz val="11.0"/>
      <name val="Calibri"/>
    </font>
    <font>
      <sz val="11.0"/>
      <color rgb="FF000000"/>
      <name val="Calibri"/>
    </font>
    <font>
      <sz val="10.0"/>
      <name val="Calibri"/>
    </font>
    <font>
      <u/>
      <sz val="10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/>
    <font>
      <u/>
      <sz val="10.0"/>
      <name val="Calibri"/>
    </font>
    <font>
      <b/>
      <sz val="11.0"/>
      <color rgb="FF3F3F76"/>
      <name val="Calibri"/>
    </font>
    <font>
      <b/>
      <sz val="10.0"/>
      <name val="Calibri"/>
    </font>
    <font>
      <u/>
      <sz val="11.0"/>
      <color rgb="FF1155CC"/>
      <name val="Calibri"/>
    </font>
    <font>
      <u/>
      <sz val="10.0"/>
      <color rgb="FF0563C1"/>
      <name val="Arial"/>
    </font>
    <font>
      <sz val="10.0"/>
      <color rgb="FF000000"/>
      <name val="Calibri"/>
    </font>
    <font>
      <u/>
      <sz val="10.0"/>
      <color rgb="FF0563C1"/>
      <name val="Arial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1" fillId="3" fontId="2" numFmtId="164" xfId="0" applyAlignment="1" applyBorder="1" applyFont="1" applyNumberFormat="1">
      <alignment horizontal="left" shrinkToFit="0" vertical="center" wrapText="1"/>
    </xf>
    <xf borderId="2" fillId="2" fontId="1" numFmtId="164" xfId="0" applyAlignment="1" applyBorder="1" applyFont="1" applyNumberFormat="1">
      <alignment horizontal="left" shrinkToFit="0" vertical="center" wrapText="1"/>
    </xf>
    <xf borderId="2" fillId="2" fontId="3" numFmtId="16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1" fillId="0" fontId="6" numFmtId="164" xfId="0" applyAlignment="1" applyBorder="1" applyFont="1" applyNumberFormat="1">
      <alignment horizontal="left" shrinkToFit="0" vertical="center" wrapText="1"/>
    </xf>
    <xf borderId="4" fillId="0" fontId="5" numFmtId="164" xfId="0" applyAlignment="1" applyBorder="1" applyFont="1" applyNumberForma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shrinkToFit="0" vertical="center" wrapText="1"/>
    </xf>
    <xf borderId="6" fillId="4" fontId="9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3" fillId="0" fontId="10" numFmtId="0" xfId="0" applyBorder="1" applyFont="1"/>
    <xf borderId="1" fillId="0" fontId="11" numFmtId="0" xfId="0" applyAlignment="1" applyBorder="1" applyFont="1">
      <alignment horizontal="left" shrinkToFit="0" vertical="center" wrapText="1"/>
    </xf>
    <xf borderId="7" fillId="0" fontId="10" numFmtId="0" xfId="0" applyBorder="1" applyFont="1"/>
    <xf borderId="1" fillId="0" fontId="0" numFmtId="0" xfId="0" applyAlignment="1" applyBorder="1" applyFont="1">
      <alignment horizontal="left" shrinkToFit="0" vertical="center" wrapText="1"/>
    </xf>
    <xf borderId="8" fillId="5" fontId="12" numFmtId="0" xfId="0" applyAlignment="1" applyBorder="1" applyFill="1" applyFont="1">
      <alignment horizontal="left" shrinkToFit="0" vertical="center" wrapText="1"/>
    </xf>
    <xf borderId="6" fillId="5" fontId="3" numFmtId="0" xfId="0" applyAlignment="1" applyBorder="1" applyFont="1">
      <alignment horizontal="left" shrinkToFit="0" vertical="center" wrapText="1"/>
    </xf>
    <xf borderId="6" fillId="5" fontId="3" numFmtId="164" xfId="0" applyAlignment="1" applyBorder="1" applyFont="1" applyNumberFormat="1">
      <alignment horizontal="left" shrinkToFit="0" vertical="center" wrapText="1"/>
    </xf>
    <xf borderId="1" fillId="3" fontId="13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4" fillId="0" fontId="4" numFmtId="164" xfId="0" applyAlignment="1" applyBorder="1" applyFont="1" applyNumberFormat="1">
      <alignment horizontal="left" shrinkToFit="0" vertical="center" wrapText="1"/>
    </xf>
    <xf borderId="4" fillId="0" fontId="14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9" fillId="6" fontId="13" numFmtId="0" xfId="0" applyAlignment="1" applyBorder="1" applyFill="1" applyFont="1">
      <alignment horizontal="left" shrinkToFit="0" vertical="center" wrapText="1"/>
    </xf>
    <xf borderId="10" fillId="0" fontId="10" numFmtId="0" xfId="0" applyBorder="1" applyFont="1"/>
    <xf borderId="11" fillId="0" fontId="10" numFmtId="0" xfId="0" applyBorder="1" applyFont="1"/>
    <xf borderId="0" fillId="0" fontId="6" numFmtId="164" xfId="0" applyAlignment="1" applyFont="1" applyNumberFormat="1">
      <alignment horizontal="left" shrinkToFit="0" vertical="center" wrapText="1"/>
    </xf>
    <xf borderId="12" fillId="6" fontId="0" numFmtId="0" xfId="0" applyBorder="1" applyFont="1"/>
    <xf borderId="12" fillId="7" fontId="0" numFmtId="0" xfId="0" applyBorder="1" applyFill="1" applyFont="1"/>
    <xf borderId="0" fillId="0" fontId="0" numFmtId="0" xfId="0" applyFont="1"/>
    <xf borderId="0" fillId="0" fontId="3" numFmtId="164" xfId="0" applyAlignment="1" applyFont="1" applyNumberFormat="1">
      <alignment horizontal="left" shrinkToFit="0" vertical="center" wrapText="1"/>
    </xf>
    <xf borderId="0" fillId="0" fontId="17" numFmtId="0" xfId="0" applyFont="1"/>
    <xf borderId="0" fillId="0" fontId="5" numFmtId="164" xfId="0" applyAlignment="1" applyFont="1" applyNumberFormat="1">
      <alignment horizontal="left" shrinkToFit="0" vertical="center" wrapText="1"/>
    </xf>
    <xf borderId="0" fillId="0" fontId="18" numFmtId="164" xfId="0" applyAlignment="1" applyFont="1" applyNumberFormat="1">
      <alignment horizontal="left" shrinkToFit="0" vertical="center" wrapText="1"/>
    </xf>
    <xf borderId="0" fillId="0" fontId="13" numFmtId="164" xfId="0" applyAlignment="1" applyFont="1" applyNumberForma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cui-inc/PDQ30-Q24-S12-D/102-3892-ND/6165425" TargetMode="External"/><Relationship Id="rId22" Type="http://schemas.openxmlformats.org/officeDocument/2006/relationships/hyperlink" Target="https://www.digikey.com/product-detail/en/nkk-switches/M2011S2A1W01/360-3240-ND/1049342" TargetMode="External"/><Relationship Id="rId21" Type="http://schemas.openxmlformats.org/officeDocument/2006/relationships/hyperlink" Target="https://www.digikey.com/product-detail/en/on-shore-technology-inc./ostvn02a150/ed10561-nd/1588862" TargetMode="External"/><Relationship Id="rId24" Type="http://schemas.openxmlformats.org/officeDocument/2006/relationships/hyperlink" Target="https://www.sparkfun.com/products/9856" TargetMode="External"/><Relationship Id="rId23" Type="http://schemas.openxmlformats.org/officeDocument/2006/relationships/hyperlink" Target="https://www.digikey.com/products/en?keywords=b4b-xh-a(LF)(SN)" TargetMode="External"/><Relationship Id="rId1" Type="http://schemas.openxmlformats.org/officeDocument/2006/relationships/hyperlink" Target="http://www.jegs.com/i/Traxxas/430/74054-6/10002/-1" TargetMode="External"/><Relationship Id="rId2" Type="http://schemas.openxmlformats.org/officeDocument/2006/relationships/hyperlink" Target="http://amzn.to/2nQGg3Z" TargetMode="External"/><Relationship Id="rId3" Type="http://schemas.openxmlformats.org/officeDocument/2006/relationships/hyperlink" Target="https://traxxas.com/products/parts/batteries/idpowercellbatteries/lipo/2872X-5000mah-111v-3S-25C" TargetMode="External"/><Relationship Id="rId4" Type="http://schemas.openxmlformats.org/officeDocument/2006/relationships/hyperlink" Target="http://connecttech.com/product/orbitty-carrier-for-nvidia-jetson-tx2-tx1/" TargetMode="External"/><Relationship Id="rId9" Type="http://schemas.openxmlformats.org/officeDocument/2006/relationships/hyperlink" Target="http://amzn.to/29Fx5xq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sparkfun.com/products/14001" TargetMode="External"/><Relationship Id="rId6" Type="http://schemas.openxmlformats.org/officeDocument/2006/relationships/hyperlink" Target="https://store.structure.io/store" TargetMode="External"/><Relationship Id="rId7" Type="http://schemas.openxmlformats.org/officeDocument/2006/relationships/hyperlink" Target="http://amzn.to/2aazUF7" TargetMode="External"/><Relationship Id="rId8" Type="http://schemas.openxmlformats.org/officeDocument/2006/relationships/hyperlink" Target="http://amzn.to/29PazD5" TargetMode="External"/><Relationship Id="rId11" Type="http://schemas.openxmlformats.org/officeDocument/2006/relationships/hyperlink" Target="http://amzn.to/29xO2ry" TargetMode="External"/><Relationship Id="rId10" Type="http://schemas.openxmlformats.org/officeDocument/2006/relationships/hyperlink" Target="http://amzn.to/29xNHFc" TargetMode="External"/><Relationship Id="rId13" Type="http://schemas.openxmlformats.org/officeDocument/2006/relationships/hyperlink" Target="http://amzn.to/29xPaeq" TargetMode="External"/><Relationship Id="rId12" Type="http://schemas.openxmlformats.org/officeDocument/2006/relationships/hyperlink" Target="http://amzn.to/29D7Lou" TargetMode="External"/><Relationship Id="rId15" Type="http://schemas.openxmlformats.org/officeDocument/2006/relationships/hyperlink" Target="http://amzn.to/29ItJe7" TargetMode="External"/><Relationship Id="rId14" Type="http://schemas.openxmlformats.org/officeDocument/2006/relationships/hyperlink" Target="http://amzn.to/29EIImY" TargetMode="External"/><Relationship Id="rId17" Type="http://schemas.openxmlformats.org/officeDocument/2006/relationships/hyperlink" Target="https://www.digikey.com/product-detail/en/tdk-corporation/FK16X7R2A334K/445-8365-ND/2815295" TargetMode="External"/><Relationship Id="rId16" Type="http://schemas.openxmlformats.org/officeDocument/2006/relationships/hyperlink" Target="https://www.digikey.com/product-detail/en/stackpole-electronics-inc/CF14JT560R/CF14JT560RTR-ND/1741466" TargetMode="External"/><Relationship Id="rId19" Type="http://schemas.openxmlformats.org/officeDocument/2006/relationships/hyperlink" Target="https://www.digikey.com/product-detail/en/rohm-semiconductor/BA7808CP-E2/BA7808CP-E2CT-ND/2357332" TargetMode="External"/><Relationship Id="rId18" Type="http://schemas.openxmlformats.org/officeDocument/2006/relationships/hyperlink" Target="https://www.digikey.com/product-detail/en/panasonic-electronic-components/ECA-1HM101B/P10397TB-ND/26848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amzn.to/29D7Lou" TargetMode="External"/><Relationship Id="rId22" Type="http://schemas.openxmlformats.org/officeDocument/2006/relationships/hyperlink" Target="http://amzn.to/29EIImY" TargetMode="External"/><Relationship Id="rId21" Type="http://schemas.openxmlformats.org/officeDocument/2006/relationships/hyperlink" Target="http://amzn.to/29xPaeq" TargetMode="External"/><Relationship Id="rId24" Type="http://schemas.openxmlformats.org/officeDocument/2006/relationships/hyperlink" Target="http://amzn.to/2aaBvLn" TargetMode="External"/><Relationship Id="rId23" Type="http://schemas.openxmlformats.org/officeDocument/2006/relationships/hyperlink" Target="http://amzn.to/29xOnKT" TargetMode="External"/><Relationship Id="rId1" Type="http://schemas.openxmlformats.org/officeDocument/2006/relationships/hyperlink" Target="http://www.jegs.com/i/Traxxas/430/74054-6/10002/-1" TargetMode="External"/><Relationship Id="rId2" Type="http://schemas.openxmlformats.org/officeDocument/2006/relationships/hyperlink" Target="http://amzn.to/29QPlq8" TargetMode="External"/><Relationship Id="rId3" Type="http://schemas.openxmlformats.org/officeDocument/2006/relationships/hyperlink" Target="http://amzn.to/2aaBmHu" TargetMode="External"/><Relationship Id="rId4" Type="http://schemas.openxmlformats.org/officeDocument/2006/relationships/hyperlink" Target="http://amzn.to/29EI3C2" TargetMode="External"/><Relationship Id="rId9" Type="http://schemas.openxmlformats.org/officeDocument/2006/relationships/hyperlink" Target="http://amzn.to/29PazD5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amzn.to/29ItJe7" TargetMode="External"/><Relationship Id="rId5" Type="http://schemas.openxmlformats.org/officeDocument/2006/relationships/hyperlink" Target="http://amzn.to/29D7kKG" TargetMode="External"/><Relationship Id="rId6" Type="http://schemas.openxmlformats.org/officeDocument/2006/relationships/hyperlink" Target="https://www.sparkfun.com/products/14001" TargetMode="External"/><Relationship Id="rId7" Type="http://schemas.openxmlformats.org/officeDocument/2006/relationships/hyperlink" Target="https://store.structure.io/store" TargetMode="External"/><Relationship Id="rId8" Type="http://schemas.openxmlformats.org/officeDocument/2006/relationships/hyperlink" Target="http://amzn.to/2aazUF7" TargetMode="External"/><Relationship Id="rId11" Type="http://schemas.openxmlformats.org/officeDocument/2006/relationships/hyperlink" Target="http://amzn.to/29PayPj" TargetMode="External"/><Relationship Id="rId10" Type="http://schemas.openxmlformats.org/officeDocument/2006/relationships/hyperlink" Target="http://amzn.to/29E6CTy" TargetMode="External"/><Relationship Id="rId13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17" Type="http://schemas.openxmlformats.org/officeDocument/2006/relationships/hyperlink" Target="http://amzn.to/29xNHFc" TargetMode="External"/><Relationship Id="rId16" Type="http://schemas.openxmlformats.org/officeDocument/2006/relationships/hyperlink" Target="http://amzn.to/29Fx5xq" TargetMode="External"/><Relationship Id="rId19" Type="http://schemas.openxmlformats.org/officeDocument/2006/relationships/hyperlink" Target="http://amzn.to/29xO2ry" TargetMode="External"/><Relationship Id="rId18" Type="http://schemas.openxmlformats.org/officeDocument/2006/relationships/hyperlink" Target="https://www.amazon.com/Rerii-Length-Angle-cable-Charging/dp/B01E6MZBG0/ref=sr_1_11?s=wireless&amp;ie=UTF8&amp;qid=1482523076&amp;sr=1-11&amp;keywords=1+feet++mini+usb+to+u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71"/>
    <col customWidth="1" min="2" max="2" width="9.29"/>
    <col customWidth="1" min="3" max="4" width="9.43"/>
    <col customWidth="1" min="5" max="5" width="76.0"/>
    <col customWidth="1" min="6" max="6" width="11.57"/>
    <col customWidth="1" min="7" max="7" width="50.43"/>
    <col customWidth="1" min="8" max="21" width="14.43"/>
  </cols>
  <sheetData>
    <row r="1" ht="15.75" customHeight="1">
      <c r="A1" s="2" t="s">
        <v>0</v>
      </c>
      <c r="B1" s="2" t="s">
        <v>1</v>
      </c>
      <c r="C1" s="4" t="s">
        <v>2</v>
      </c>
      <c r="D1" s="4"/>
      <c r="E1" s="2" t="s">
        <v>3</v>
      </c>
      <c r="F1" s="2" t="s">
        <v>4</v>
      </c>
      <c r="G1" s="2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6</v>
      </c>
      <c r="B2" s="10">
        <v>1.0</v>
      </c>
      <c r="C2" s="12">
        <v>299.95</v>
      </c>
      <c r="D2" s="12">
        <f t="shared" ref="D2:D4" si="1">B2*C2</f>
        <v>299.95</v>
      </c>
      <c r="E2" s="14" t="s">
        <v>7</v>
      </c>
      <c r="F2" s="10">
        <v>0.0</v>
      </c>
      <c r="G2" s="10" t="s">
        <v>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0" t="s">
        <v>9</v>
      </c>
      <c r="B3" s="10"/>
      <c r="C3" s="12">
        <v>8.99</v>
      </c>
      <c r="D3" s="12">
        <f t="shared" si="1"/>
        <v>0</v>
      </c>
      <c r="E3" s="14" t="s">
        <v>11</v>
      </c>
      <c r="F3" s="10">
        <v>0.0</v>
      </c>
      <c r="G3" s="10" t="s">
        <v>13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8" t="s">
        <v>15</v>
      </c>
      <c r="B4" s="18">
        <v>1.0</v>
      </c>
      <c r="C4" s="19">
        <v>74.99</v>
      </c>
      <c r="D4" s="19">
        <f t="shared" si="1"/>
        <v>74.99</v>
      </c>
      <c r="E4" s="14" t="s">
        <v>18</v>
      </c>
      <c r="F4" s="10">
        <v>0.0</v>
      </c>
      <c r="G4" s="22" t="s">
        <v>21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3"/>
      <c r="B5" s="23"/>
      <c r="C5" s="23"/>
      <c r="D5" s="23"/>
      <c r="E5" s="24" t="s">
        <v>24</v>
      </c>
      <c r="F5" s="10"/>
      <c r="G5" s="2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0" t="s">
        <v>26</v>
      </c>
      <c r="B6" s="10">
        <v>1.0</v>
      </c>
      <c r="C6" s="12">
        <v>49.99</v>
      </c>
      <c r="D6" s="12">
        <f t="shared" ref="D6:D10" si="2">B6*C6</f>
        <v>49.99</v>
      </c>
      <c r="E6" s="24" t="s">
        <v>28</v>
      </c>
      <c r="F6" s="10">
        <v>0.0</v>
      </c>
      <c r="G6" s="2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0" t="s">
        <v>29</v>
      </c>
      <c r="B7" s="10">
        <v>1.0</v>
      </c>
      <c r="C7" s="12">
        <v>299.0</v>
      </c>
      <c r="D7" s="12">
        <f t="shared" si="2"/>
        <v>299</v>
      </c>
      <c r="E7" s="26" t="s">
        <v>30</v>
      </c>
      <c r="F7" s="10">
        <v>0.0</v>
      </c>
      <c r="G7" s="10" t="s">
        <v>31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0" t="s">
        <v>32</v>
      </c>
      <c r="B8" s="10">
        <v>1.0</v>
      </c>
      <c r="C8" s="12">
        <v>173.0</v>
      </c>
      <c r="D8" s="12">
        <f t="shared" si="2"/>
        <v>173</v>
      </c>
      <c r="E8" s="14" t="s">
        <v>33</v>
      </c>
      <c r="F8" s="10">
        <v>0.0</v>
      </c>
      <c r="G8" s="10" t="s">
        <v>35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57.0" customHeight="1">
      <c r="A9" s="10" t="s">
        <v>23</v>
      </c>
      <c r="B9" s="10">
        <v>1.0</v>
      </c>
      <c r="C9" s="12">
        <v>29.95</v>
      </c>
      <c r="D9" s="12">
        <f t="shared" si="2"/>
        <v>29.95</v>
      </c>
      <c r="E9" s="24" t="s">
        <v>36</v>
      </c>
      <c r="F9" s="10">
        <v>0.0</v>
      </c>
      <c r="G9" s="1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0" t="s">
        <v>27</v>
      </c>
      <c r="B10" s="10">
        <v>1.0</v>
      </c>
      <c r="C10" s="12">
        <v>15.0</v>
      </c>
      <c r="D10" s="12">
        <f t="shared" si="2"/>
        <v>15</v>
      </c>
      <c r="E10" s="14" t="str">
        <f>HYPERLINK("https://www.sparkfun.com/products/9873","https://www.sparkfun.com/products/9873 ")</f>
        <v>https://www.sparkfun.com/products/9873 </v>
      </c>
      <c r="F10" s="10">
        <v>0.0</v>
      </c>
      <c r="G10" s="10" t="s">
        <v>38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30" t="s">
        <v>34</v>
      </c>
      <c r="B11" s="31"/>
      <c r="C11" s="32"/>
      <c r="D11" s="32"/>
      <c r="E11" s="31"/>
      <c r="F11" s="31"/>
      <c r="G11" s="31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0" t="s">
        <v>37</v>
      </c>
      <c r="B12" s="22">
        <v>1.0</v>
      </c>
      <c r="C12" s="12">
        <v>49.95</v>
      </c>
      <c r="D12" s="12">
        <f>B12*C12</f>
        <v>49.95</v>
      </c>
      <c r="E12" s="14" t="s">
        <v>39</v>
      </c>
      <c r="F12" s="10">
        <v>0.0</v>
      </c>
      <c r="G12" s="1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0" t="s">
        <v>43</v>
      </c>
      <c r="B13" s="25"/>
      <c r="C13" s="12"/>
      <c r="D13" s="12"/>
      <c r="E13" s="24" t="s">
        <v>44</v>
      </c>
      <c r="F13" s="10"/>
      <c r="G13" s="10" t="s">
        <v>45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0" t="s">
        <v>46</v>
      </c>
      <c r="B14" s="23"/>
      <c r="C14" s="12"/>
      <c r="D14" s="12"/>
      <c r="E14" s="24" t="s">
        <v>47</v>
      </c>
      <c r="F14" s="10"/>
      <c r="G14" s="1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0" t="s">
        <v>40</v>
      </c>
      <c r="B15" s="10">
        <v>1.0</v>
      </c>
      <c r="C15" s="12">
        <v>1775.0</v>
      </c>
      <c r="D15" s="12">
        <f t="shared" ref="D15:D16" si="3">B15*C15</f>
        <v>1775</v>
      </c>
      <c r="E15" s="14" t="str">
        <f>HYPERLINK("https://acroname.com/products/HOKUYO-UST-10LX-LASER?sku=R359-UST-10LX","https://acroname.com/products/HOKUYO-UST-10LX-LASER?sku=R359-UST-10LX ")</f>
        <v>https://acroname.com/products/HOKUYO-UST-10LX-LASER?sku=R359-UST-10LX </v>
      </c>
      <c r="F15" s="10">
        <v>0.0</v>
      </c>
      <c r="G15" s="10" t="s">
        <v>49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0" t="s">
        <v>41</v>
      </c>
      <c r="B16" s="22">
        <v>1.0</v>
      </c>
      <c r="C16" s="12">
        <v>379.0</v>
      </c>
      <c r="D16" s="12">
        <f t="shared" si="3"/>
        <v>379</v>
      </c>
      <c r="E16" s="14" t="s">
        <v>42</v>
      </c>
      <c r="F16" s="10">
        <v>0.0</v>
      </c>
      <c r="G16" s="10" t="s">
        <v>53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0" t="s">
        <v>54</v>
      </c>
      <c r="B17" s="25"/>
      <c r="C17" s="12" t="s">
        <v>55</v>
      </c>
      <c r="D17" s="12" t="s">
        <v>55</v>
      </c>
      <c r="E17" s="24" t="s">
        <v>56</v>
      </c>
      <c r="F17" s="10"/>
      <c r="G17" s="10" t="s">
        <v>57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 t="s">
        <v>48</v>
      </c>
      <c r="B18" s="23"/>
      <c r="C18" s="12">
        <v>449.0</v>
      </c>
      <c r="D18" s="12">
        <f>B18*C18</f>
        <v>0</v>
      </c>
      <c r="E18" s="14" t="str">
        <f>HYPERLINK("https://www.stereolabs.com/","https://www.stereolabs.com/ ")</f>
        <v>https://www.stereolabs.com/ </v>
      </c>
      <c r="F18" s="10">
        <v>0.0</v>
      </c>
      <c r="G18" s="10" t="s">
        <v>60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30" t="s">
        <v>50</v>
      </c>
      <c r="B19" s="31"/>
      <c r="C19" s="31"/>
      <c r="D19" s="31"/>
      <c r="E19" s="31"/>
      <c r="F19" s="31"/>
      <c r="G19" s="3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 t="s">
        <v>51</v>
      </c>
      <c r="B20" s="10">
        <v>2.0</v>
      </c>
      <c r="C20" s="12">
        <v>5.22</v>
      </c>
      <c r="D20" s="12">
        <f t="shared" ref="D20:D21" si="4">B20*C20</f>
        <v>10.44</v>
      </c>
      <c r="E20" s="14" t="s">
        <v>52</v>
      </c>
      <c r="F20" s="10">
        <v>0.0</v>
      </c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 t="s">
        <v>58</v>
      </c>
      <c r="B21" s="10">
        <v>1.0</v>
      </c>
      <c r="C21" s="12">
        <v>8.99</v>
      </c>
      <c r="D21" s="12">
        <f t="shared" si="4"/>
        <v>8.99</v>
      </c>
      <c r="E21" s="14" t="s">
        <v>59</v>
      </c>
      <c r="F21" s="10">
        <v>0.0</v>
      </c>
      <c r="G21" s="10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 t="s">
        <v>64</v>
      </c>
      <c r="B22" s="10">
        <v>2.0</v>
      </c>
      <c r="C22" s="12"/>
      <c r="D22" s="12"/>
      <c r="E22" s="24" t="s">
        <v>55</v>
      </c>
      <c r="F22" s="10"/>
      <c r="G22" s="10" t="s">
        <v>66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 t="s">
        <v>67</v>
      </c>
      <c r="B23" s="10">
        <v>1.0</v>
      </c>
      <c r="C23" s="12"/>
      <c r="D23" s="12"/>
      <c r="E23" s="24" t="s">
        <v>55</v>
      </c>
      <c r="F23" s="10"/>
      <c r="G23" s="10" t="s">
        <v>66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 t="s">
        <v>68</v>
      </c>
      <c r="B24" s="10">
        <v>4.0</v>
      </c>
      <c r="C24" s="12"/>
      <c r="D24" s="12"/>
      <c r="E24" s="24"/>
      <c r="F24" s="10"/>
      <c r="G24" s="10" t="s">
        <v>69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 t="s">
        <v>61</v>
      </c>
      <c r="B25" s="10">
        <v>1.0</v>
      </c>
      <c r="C25" s="12">
        <v>6.38</v>
      </c>
      <c r="D25" s="12">
        <f t="shared" ref="D25:D30" si="5">B25*C25</f>
        <v>6.38</v>
      </c>
      <c r="E25" s="26" t="s">
        <v>70</v>
      </c>
      <c r="F25" s="10">
        <v>0.0</v>
      </c>
      <c r="G25" s="10" t="s">
        <v>72</v>
      </c>
      <c r="H25" s="16"/>
      <c r="I25" s="16"/>
      <c r="J25" s="16"/>
      <c r="K25" s="3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 t="s">
        <v>63</v>
      </c>
      <c r="B26" s="10">
        <v>1.0</v>
      </c>
      <c r="C26" s="12">
        <v>9.74</v>
      </c>
      <c r="D26" s="12">
        <f t="shared" si="5"/>
        <v>9.74</v>
      </c>
      <c r="E26" s="26" t="s">
        <v>74</v>
      </c>
      <c r="F26" s="10">
        <v>0.0</v>
      </c>
      <c r="G26" s="10" t="s">
        <v>75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36" t="s">
        <v>76</v>
      </c>
      <c r="B27" s="36">
        <v>8.0</v>
      </c>
      <c r="C27" s="36">
        <v>4.2</v>
      </c>
      <c r="D27" s="12">
        <f t="shared" si="5"/>
        <v>33.6</v>
      </c>
      <c r="E27" s="36" t="s">
        <v>79</v>
      </c>
      <c r="F27" s="10"/>
      <c r="G27" s="10"/>
      <c r="H27" s="16"/>
      <c r="I27" s="16"/>
      <c r="J27" s="16"/>
      <c r="K27" s="3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36" t="s">
        <v>81</v>
      </c>
      <c r="B28" s="36">
        <v>6.0</v>
      </c>
      <c r="C28" s="36">
        <v>2.79</v>
      </c>
      <c r="D28" s="12">
        <f t="shared" si="5"/>
        <v>16.74</v>
      </c>
      <c r="E28" s="36" t="s">
        <v>82</v>
      </c>
      <c r="F28" s="10"/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36" t="s">
        <v>83</v>
      </c>
      <c r="B29" s="36">
        <v>4.0</v>
      </c>
      <c r="C29" s="36">
        <v>2.8</v>
      </c>
      <c r="D29" s="12">
        <f t="shared" si="5"/>
        <v>11.2</v>
      </c>
      <c r="E29" s="36" t="s">
        <v>84</v>
      </c>
      <c r="F29" s="10"/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36" t="s">
        <v>86</v>
      </c>
      <c r="B30" s="36">
        <v>4.0</v>
      </c>
      <c r="C30" s="36">
        <v>2.53</v>
      </c>
      <c r="D30" s="12">
        <f t="shared" si="5"/>
        <v>10.12</v>
      </c>
      <c r="E30" s="36" t="s">
        <v>88</v>
      </c>
      <c r="F30" s="10"/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36" t="s">
        <v>90</v>
      </c>
      <c r="B31" s="36">
        <v>26.0</v>
      </c>
      <c r="C31" s="36">
        <v>7.01</v>
      </c>
      <c r="D31" s="12">
        <f t="shared" ref="D31:D32" si="6">1*C31</f>
        <v>7.01</v>
      </c>
      <c r="E31" s="36" t="s">
        <v>91</v>
      </c>
      <c r="F31" s="10"/>
      <c r="G31" s="10" t="s">
        <v>93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36" t="s">
        <v>94</v>
      </c>
      <c r="B32" s="36">
        <v>6.0</v>
      </c>
      <c r="C32" s="36">
        <v>6.85</v>
      </c>
      <c r="D32" s="12">
        <f t="shared" si="6"/>
        <v>6.85</v>
      </c>
      <c r="E32" s="36" t="s">
        <v>96</v>
      </c>
      <c r="F32" s="10"/>
      <c r="G32" s="10" t="s">
        <v>97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30" t="s">
        <v>99</v>
      </c>
      <c r="B33" s="31"/>
      <c r="C33" s="31"/>
      <c r="D33" s="31"/>
      <c r="E33" s="31"/>
      <c r="F33" s="31"/>
      <c r="G33" s="3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37" t="s">
        <v>100</v>
      </c>
      <c r="B34" s="38"/>
      <c r="C34" s="38"/>
      <c r="D34" s="38"/>
      <c r="E34" s="38"/>
      <c r="F34" s="38"/>
      <c r="G34" s="3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30" t="s">
        <v>102</v>
      </c>
      <c r="B35" s="31"/>
      <c r="C35" s="31"/>
      <c r="D35" s="31"/>
      <c r="E35" s="31"/>
      <c r="F35" s="31"/>
      <c r="G35" s="3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 t="s">
        <v>103</v>
      </c>
      <c r="B36" s="10">
        <v>1.0</v>
      </c>
      <c r="C36" s="12">
        <v>25.79</v>
      </c>
      <c r="D36" s="12">
        <f t="shared" ref="D36:D44" si="7">B36*C36</f>
        <v>25.79</v>
      </c>
      <c r="E36" s="14" t="s">
        <v>104</v>
      </c>
      <c r="F36" s="10">
        <v>0.0</v>
      </c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 t="s">
        <v>105</v>
      </c>
      <c r="B37" s="10">
        <v>1.0</v>
      </c>
      <c r="C37" s="12">
        <v>4.99</v>
      </c>
      <c r="D37" s="12">
        <f t="shared" si="7"/>
        <v>4.99</v>
      </c>
      <c r="E37" s="14" t="s">
        <v>106</v>
      </c>
      <c r="F37" s="10">
        <v>0.0</v>
      </c>
      <c r="G37" s="10" t="s">
        <v>107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 t="s">
        <v>108</v>
      </c>
      <c r="B38" s="10">
        <v>1.0</v>
      </c>
      <c r="C38" s="12">
        <v>2.99</v>
      </c>
      <c r="D38" s="12">
        <f t="shared" si="7"/>
        <v>2.99</v>
      </c>
      <c r="E38" s="14" t="s">
        <v>109</v>
      </c>
      <c r="F38" s="10">
        <v>0.0</v>
      </c>
      <c r="G38" s="10" t="s">
        <v>111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 t="s">
        <v>112</v>
      </c>
      <c r="B39" s="10">
        <v>1.0</v>
      </c>
      <c r="C39" s="12">
        <v>3.99</v>
      </c>
      <c r="D39" s="12">
        <f t="shared" si="7"/>
        <v>3.99</v>
      </c>
      <c r="E39" s="14" t="s">
        <v>114</v>
      </c>
      <c r="F39" s="10">
        <v>0.0</v>
      </c>
      <c r="G39" s="10" t="s">
        <v>111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 t="s">
        <v>115</v>
      </c>
      <c r="B40" s="10">
        <v>1.0</v>
      </c>
      <c r="C40" s="12">
        <v>14.99</v>
      </c>
      <c r="D40" s="12">
        <f t="shared" si="7"/>
        <v>14.99</v>
      </c>
      <c r="E40" s="24" t="s">
        <v>116</v>
      </c>
      <c r="F40" s="10"/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 t="s">
        <v>117</v>
      </c>
      <c r="B41" s="10">
        <v>1.0</v>
      </c>
      <c r="C41" s="12">
        <v>9.49</v>
      </c>
      <c r="D41" s="12">
        <f t="shared" si="7"/>
        <v>9.49</v>
      </c>
      <c r="E41" s="24" t="s">
        <v>118</v>
      </c>
      <c r="F41" s="10"/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 t="s">
        <v>120</v>
      </c>
      <c r="B42" s="10">
        <v>1.0</v>
      </c>
      <c r="C42" s="12">
        <v>3.0</v>
      </c>
      <c r="D42" s="12">
        <f t="shared" si="7"/>
        <v>3</v>
      </c>
      <c r="E42" s="14" t="s">
        <v>121</v>
      </c>
      <c r="F42" s="10">
        <v>0.0</v>
      </c>
      <c r="G42" s="10" t="s">
        <v>122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 t="s">
        <v>123</v>
      </c>
      <c r="B43" s="10">
        <v>1.0</v>
      </c>
      <c r="C43" s="12">
        <v>7.18</v>
      </c>
      <c r="D43" s="12">
        <f t="shared" si="7"/>
        <v>7.18</v>
      </c>
      <c r="E43" s="14" t="s">
        <v>125</v>
      </c>
      <c r="F43" s="10">
        <v>0.0</v>
      </c>
      <c r="G43" s="10" t="s">
        <v>126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 t="s">
        <v>127</v>
      </c>
      <c r="B44" s="10">
        <v>2.0</v>
      </c>
      <c r="C44" s="12">
        <v>24.95</v>
      </c>
      <c r="D44" s="12">
        <f t="shared" si="7"/>
        <v>49.9</v>
      </c>
      <c r="E44" s="14" t="s">
        <v>128</v>
      </c>
      <c r="F44" s="10">
        <v>0.0</v>
      </c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40"/>
      <c r="D45" s="4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40"/>
      <c r="D47" s="4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41" t="s">
        <v>130</v>
      </c>
      <c r="B48" s="41"/>
      <c r="C48" s="41"/>
      <c r="D48" s="41"/>
      <c r="E48" s="41"/>
      <c r="F48" s="41"/>
      <c r="G48" s="41"/>
      <c r="H48" s="41"/>
      <c r="I48" s="41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t="s">
        <v>132</v>
      </c>
      <c r="U49" s="16"/>
      <c r="V49" s="16"/>
      <c r="W49" s="16"/>
      <c r="X49" s="16"/>
      <c r="Y49" s="16"/>
      <c r="Z49" s="16"/>
    </row>
    <row r="50" ht="15.75" customHeight="1">
      <c r="U50" s="16"/>
      <c r="V50" s="16"/>
      <c r="W50" s="16"/>
      <c r="X50" s="16"/>
      <c r="Y50" s="16"/>
      <c r="Z50" s="16"/>
    </row>
    <row r="51" ht="15.75" customHeight="1">
      <c r="A51" s="42" t="s">
        <v>5</v>
      </c>
      <c r="B51" s="42" t="s">
        <v>134</v>
      </c>
      <c r="C51" s="42" t="s">
        <v>135</v>
      </c>
      <c r="D51" s="42"/>
      <c r="E51" s="42" t="s">
        <v>137</v>
      </c>
      <c r="F51" s="42"/>
      <c r="G51" s="42" t="s">
        <v>5</v>
      </c>
      <c r="H51" s="42" t="s">
        <v>138</v>
      </c>
      <c r="I51" s="42" t="s">
        <v>139</v>
      </c>
      <c r="J51" s="42" t="s">
        <v>140</v>
      </c>
      <c r="V51" s="16"/>
      <c r="W51" s="16"/>
      <c r="X51" s="16"/>
      <c r="Y51" s="16"/>
      <c r="Z51" s="16"/>
    </row>
    <row r="52" ht="15.75" customHeight="1">
      <c r="A52" s="43" t="s">
        <v>99</v>
      </c>
      <c r="B52">
        <v>1.0</v>
      </c>
      <c r="C52">
        <v>30.0</v>
      </c>
      <c r="D52">
        <v>30.0</v>
      </c>
      <c r="H52" t="s">
        <v>141</v>
      </c>
      <c r="V52" s="16"/>
      <c r="W52" s="16"/>
      <c r="X52" s="16"/>
      <c r="Y52" s="16"/>
      <c r="Z52" s="16"/>
    </row>
    <row r="53" ht="15.75" customHeight="1">
      <c r="A53" t="s">
        <v>142</v>
      </c>
      <c r="B53">
        <v>1.0</v>
      </c>
      <c r="D53">
        <f t="shared" ref="D53:D64" si="8">B53*C53</f>
        <v>0</v>
      </c>
      <c r="E53" t="s">
        <v>144</v>
      </c>
      <c r="G53" t="s">
        <v>145</v>
      </c>
      <c r="H53" s="45" t="s">
        <v>146</v>
      </c>
      <c r="I53" t="s">
        <v>147</v>
      </c>
      <c r="J53" t="s">
        <v>148</v>
      </c>
      <c r="V53" s="16"/>
      <c r="W53" s="16"/>
      <c r="X53" s="16"/>
      <c r="Y53" s="16"/>
      <c r="Z53" s="16"/>
    </row>
    <row r="54" ht="15.75" customHeight="1">
      <c r="A54" t="s">
        <v>150</v>
      </c>
      <c r="B54">
        <v>1.0</v>
      </c>
      <c r="D54">
        <f t="shared" si="8"/>
        <v>0</v>
      </c>
      <c r="E54" t="s">
        <v>151</v>
      </c>
      <c r="G54" t="s">
        <v>152</v>
      </c>
      <c r="H54" s="45" t="s">
        <v>153</v>
      </c>
      <c r="J54" t="s">
        <v>154</v>
      </c>
      <c r="V54" s="16"/>
      <c r="W54" s="16"/>
      <c r="X54" s="16"/>
      <c r="Y54" s="16"/>
      <c r="Z54" s="16"/>
    </row>
    <row r="55" ht="15.75" customHeight="1">
      <c r="A55" t="s">
        <v>155</v>
      </c>
      <c r="B55">
        <v>3.0</v>
      </c>
      <c r="D55">
        <f t="shared" si="8"/>
        <v>0</v>
      </c>
      <c r="E55" t="s">
        <v>156</v>
      </c>
      <c r="G55" t="s">
        <v>152</v>
      </c>
      <c r="H55" t="s">
        <v>157</v>
      </c>
      <c r="J55" t="s">
        <v>154</v>
      </c>
      <c r="K55" t="s">
        <v>158</v>
      </c>
      <c r="L55" t="s">
        <v>159</v>
      </c>
      <c r="M55" s="16"/>
      <c r="V55" s="16"/>
      <c r="W55" s="16"/>
      <c r="X55" s="16"/>
      <c r="Y55" s="16"/>
      <c r="Z55" s="16"/>
    </row>
    <row r="56" ht="15.75" customHeight="1">
      <c r="A56" t="s">
        <v>160</v>
      </c>
      <c r="B56">
        <v>2.0</v>
      </c>
      <c r="D56">
        <f t="shared" si="8"/>
        <v>0</v>
      </c>
      <c r="E56" t="s">
        <v>161</v>
      </c>
      <c r="G56" t="s">
        <v>152</v>
      </c>
      <c r="H56" s="45" t="s">
        <v>162</v>
      </c>
      <c r="J56" t="s">
        <v>154</v>
      </c>
      <c r="M56" s="16"/>
      <c r="V56" s="16"/>
      <c r="W56" s="16"/>
      <c r="X56" s="16"/>
      <c r="Y56" s="16"/>
      <c r="Z56" s="16"/>
    </row>
    <row r="57" ht="15.75" customHeight="1">
      <c r="A57" t="s">
        <v>163</v>
      </c>
      <c r="B57">
        <v>1.0</v>
      </c>
      <c r="D57">
        <f t="shared" si="8"/>
        <v>0</v>
      </c>
      <c r="E57" t="s">
        <v>164</v>
      </c>
      <c r="G57" t="s">
        <v>152</v>
      </c>
      <c r="H57" t="s">
        <v>165</v>
      </c>
      <c r="J57" t="s">
        <v>154</v>
      </c>
      <c r="M57" s="16"/>
      <c r="V57" s="16"/>
      <c r="W57" s="16"/>
      <c r="X57" s="16"/>
      <c r="Y57" s="16"/>
      <c r="Z57" s="16"/>
    </row>
    <row r="58" ht="15.75" customHeight="1">
      <c r="A58" t="s">
        <v>166</v>
      </c>
      <c r="B58">
        <v>1.0</v>
      </c>
      <c r="C58">
        <v>0.92</v>
      </c>
      <c r="D58">
        <f t="shared" si="8"/>
        <v>0.92</v>
      </c>
      <c r="E58" t="s">
        <v>167</v>
      </c>
      <c r="G58" t="s">
        <v>166</v>
      </c>
      <c r="H58" s="45" t="s">
        <v>168</v>
      </c>
      <c r="J58" t="s">
        <v>169</v>
      </c>
      <c r="M58" s="16"/>
      <c r="V58" s="16"/>
      <c r="W58" s="16"/>
      <c r="X58" s="16"/>
      <c r="Y58" s="16"/>
      <c r="Z58" s="16"/>
    </row>
    <row r="59" ht="15.75" customHeight="1">
      <c r="A59" t="s">
        <v>170</v>
      </c>
      <c r="B59">
        <v>1.0</v>
      </c>
      <c r="C59">
        <v>34.94</v>
      </c>
      <c r="D59">
        <f t="shared" si="8"/>
        <v>34.94</v>
      </c>
      <c r="E59" t="s">
        <v>171</v>
      </c>
      <c r="G59" t="s">
        <v>172</v>
      </c>
      <c r="H59" s="45" t="s">
        <v>173</v>
      </c>
      <c r="J59" t="s">
        <v>170</v>
      </c>
      <c r="M59" s="16"/>
      <c r="V59" s="16"/>
      <c r="W59" s="16"/>
      <c r="X59" s="16"/>
      <c r="Y59" s="16"/>
      <c r="Z59" s="16"/>
    </row>
    <row r="60" ht="15.75" customHeight="1">
      <c r="A60" t="s">
        <v>174</v>
      </c>
      <c r="B60">
        <v>7.0</v>
      </c>
      <c r="C60">
        <v>0.94</v>
      </c>
      <c r="D60">
        <f t="shared" si="8"/>
        <v>6.58</v>
      </c>
      <c r="E60" t="s">
        <v>175</v>
      </c>
      <c r="G60" t="s">
        <v>176</v>
      </c>
      <c r="H60" s="45" t="s">
        <v>177</v>
      </c>
      <c r="J60" t="s">
        <v>174</v>
      </c>
      <c r="M60" s="16"/>
      <c r="V60" s="16"/>
      <c r="W60" s="16"/>
      <c r="X60" s="16"/>
      <c r="Y60" s="16"/>
      <c r="Z60" s="16"/>
    </row>
    <row r="61" ht="15.75" customHeight="1">
      <c r="A61" t="s">
        <v>178</v>
      </c>
      <c r="B61">
        <v>1.0</v>
      </c>
      <c r="C61">
        <v>3.37</v>
      </c>
      <c r="D61">
        <f t="shared" si="8"/>
        <v>3.37</v>
      </c>
      <c r="E61" t="s">
        <v>179</v>
      </c>
      <c r="G61" t="s">
        <v>180</v>
      </c>
      <c r="H61" s="45" t="s">
        <v>181</v>
      </c>
      <c r="J61" t="s">
        <v>178</v>
      </c>
      <c r="M61" s="16"/>
      <c r="V61" s="16"/>
      <c r="W61" s="16"/>
      <c r="X61" s="16"/>
      <c r="Y61" s="16"/>
      <c r="Z61" s="16"/>
    </row>
    <row r="62" ht="15.75" customHeight="1">
      <c r="A62" t="s">
        <v>182</v>
      </c>
      <c r="B62">
        <v>1.0</v>
      </c>
      <c r="D62">
        <f t="shared" si="8"/>
        <v>0</v>
      </c>
      <c r="E62" t="s">
        <v>183</v>
      </c>
      <c r="H62" t="s">
        <v>184</v>
      </c>
      <c r="J62" t="s">
        <v>185</v>
      </c>
      <c r="M62" s="16"/>
      <c r="V62" s="16"/>
      <c r="W62" s="16"/>
      <c r="X62" s="16"/>
      <c r="Y62" s="16"/>
      <c r="Z62" s="16"/>
    </row>
    <row r="63" ht="15.75" customHeight="1">
      <c r="A63" t="s">
        <v>186</v>
      </c>
      <c r="B63">
        <v>1.0</v>
      </c>
      <c r="C63">
        <v>0.21</v>
      </c>
      <c r="D63">
        <f t="shared" si="8"/>
        <v>0.21</v>
      </c>
      <c r="E63" t="s">
        <v>187</v>
      </c>
      <c r="H63" s="45" t="s">
        <v>188</v>
      </c>
      <c r="J63" t="s">
        <v>189</v>
      </c>
      <c r="M63" s="16"/>
      <c r="V63" s="16"/>
      <c r="W63" s="16"/>
      <c r="X63" s="16"/>
      <c r="Y63" s="16"/>
      <c r="Z63" s="16"/>
    </row>
    <row r="64" ht="15.75" customHeight="1">
      <c r="A64" t="s">
        <v>190</v>
      </c>
      <c r="B64">
        <v>1.0</v>
      </c>
      <c r="C64">
        <v>0.41</v>
      </c>
      <c r="D64">
        <f t="shared" si="8"/>
        <v>0.41</v>
      </c>
      <c r="E64" t="s">
        <v>191</v>
      </c>
      <c r="G64" t="s">
        <v>192</v>
      </c>
      <c r="H64" t="s">
        <v>193</v>
      </c>
      <c r="I64" t="s">
        <v>194</v>
      </c>
      <c r="J64" t="s">
        <v>195</v>
      </c>
      <c r="K64" t="s">
        <v>196</v>
      </c>
      <c r="L64" s="45" t="s">
        <v>197</v>
      </c>
      <c r="M64" s="16"/>
      <c r="V64" s="16"/>
      <c r="W64" s="16"/>
      <c r="X64" s="16"/>
      <c r="Y64" s="16"/>
      <c r="Z64" s="16"/>
    </row>
    <row r="65" ht="15.75" customHeight="1">
      <c r="V65" s="16"/>
      <c r="W65" s="16"/>
      <c r="X65" s="16"/>
      <c r="Y65" s="16"/>
      <c r="Z65" s="16"/>
    </row>
    <row r="66" ht="15.75" customHeight="1">
      <c r="H66" s="16"/>
      <c r="V66" s="16"/>
      <c r="W66" s="16"/>
      <c r="X66" s="16"/>
      <c r="Y66" s="16"/>
      <c r="Z66" s="16"/>
    </row>
    <row r="67" ht="15.75" customHeight="1">
      <c r="C67" s="40" t="s">
        <v>149</v>
      </c>
      <c r="D67" s="48">
        <f>SUM(D2:D64)</f>
        <v>3465.65</v>
      </c>
      <c r="G67" s="16"/>
      <c r="U67" s="16"/>
      <c r="V67" s="16"/>
      <c r="W67" s="16"/>
      <c r="X67" s="16"/>
      <c r="Y67" s="16"/>
      <c r="Z67" s="16"/>
    </row>
    <row r="68" ht="15.75" customHeight="1">
      <c r="U68" s="16"/>
      <c r="V68" s="16"/>
      <c r="W68" s="16"/>
      <c r="X68" s="16"/>
      <c r="Y68" s="16"/>
      <c r="Z68" s="16"/>
    </row>
    <row r="69" ht="15.75" customHeight="1">
      <c r="G69" s="16"/>
      <c r="U69" s="16"/>
      <c r="V69" s="16"/>
      <c r="W69" s="16"/>
      <c r="X69" s="16"/>
      <c r="Y69" s="16"/>
      <c r="Z69" s="16"/>
    </row>
    <row r="70" ht="15.75" customHeight="1">
      <c r="G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40"/>
      <c r="D72" s="40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40"/>
      <c r="D73" s="4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40"/>
      <c r="D74" s="40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40"/>
      <c r="D75" s="40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40"/>
      <c r="D76" s="4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40"/>
      <c r="D77" s="40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40"/>
      <c r="D78" s="40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40"/>
      <c r="D79" s="40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40"/>
      <c r="D80" s="4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40"/>
      <c r="D81" s="4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40"/>
      <c r="D82" s="40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40"/>
      <c r="D83" s="40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40"/>
      <c r="D84" s="40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40"/>
      <c r="D85" s="40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40"/>
      <c r="D86" s="4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40"/>
      <c r="D87" s="40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40"/>
      <c r="D88" s="40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40"/>
      <c r="D89" s="40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40"/>
      <c r="D90" s="40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40"/>
      <c r="D91" s="40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40"/>
      <c r="D92" s="40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40"/>
      <c r="D93" s="40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40"/>
      <c r="D94" s="40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40"/>
      <c r="D95" s="40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40"/>
      <c r="D96" s="40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40"/>
      <c r="D97" s="40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40"/>
      <c r="D98" s="40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40"/>
      <c r="D99" s="40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40"/>
      <c r="D100" s="40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40"/>
      <c r="D101" s="40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40"/>
      <c r="D102" s="40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40"/>
      <c r="D103" s="40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40"/>
      <c r="D104" s="40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40"/>
      <c r="D105" s="40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40"/>
      <c r="D106" s="40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40"/>
      <c r="D107" s="40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40"/>
      <c r="D108" s="40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40"/>
      <c r="D109" s="40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40"/>
      <c r="D110" s="40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40"/>
      <c r="D111" s="40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40"/>
      <c r="D112" s="40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40"/>
      <c r="D113" s="40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40"/>
      <c r="D114" s="40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40"/>
      <c r="D115" s="40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40"/>
      <c r="D116" s="40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40"/>
      <c r="D117" s="40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40"/>
      <c r="D118" s="40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40"/>
      <c r="D119" s="40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40"/>
      <c r="D120" s="40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40"/>
      <c r="D121" s="40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40"/>
      <c r="D122" s="40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40"/>
      <c r="D123" s="40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40"/>
      <c r="D124" s="40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40"/>
      <c r="D125" s="40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40"/>
      <c r="D126" s="40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40"/>
      <c r="D127" s="40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40"/>
      <c r="D128" s="4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40"/>
      <c r="D129" s="40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40"/>
      <c r="D130" s="40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40"/>
      <c r="D131" s="40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40"/>
      <c r="D132" s="40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40"/>
      <c r="D133" s="40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40"/>
      <c r="D134" s="40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40"/>
      <c r="D135" s="40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40"/>
      <c r="D136" s="40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40"/>
      <c r="D137" s="40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40"/>
      <c r="D138" s="40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40"/>
      <c r="D139" s="40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40"/>
      <c r="D140" s="40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40"/>
      <c r="D141" s="40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40"/>
      <c r="D142" s="40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40"/>
      <c r="D143" s="40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40"/>
      <c r="D144" s="40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40"/>
      <c r="D145" s="40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40"/>
      <c r="D146" s="40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40"/>
      <c r="D147" s="40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40"/>
      <c r="D148" s="40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40"/>
      <c r="D149" s="40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40"/>
      <c r="D150" s="40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40"/>
      <c r="D151" s="40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40"/>
      <c r="D152" s="40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40"/>
      <c r="D153" s="4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40"/>
      <c r="D154" s="40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40"/>
      <c r="D155" s="40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40"/>
      <c r="D156" s="40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40"/>
      <c r="D157" s="40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40"/>
      <c r="D158" s="40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40"/>
      <c r="D159" s="40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40"/>
      <c r="D160" s="40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40"/>
      <c r="D161" s="40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40"/>
      <c r="D162" s="40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40"/>
      <c r="D163" s="40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40"/>
      <c r="D164" s="40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40"/>
      <c r="D165" s="40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40"/>
      <c r="D166" s="4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40"/>
      <c r="D167" s="40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40"/>
      <c r="D168" s="40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40"/>
      <c r="D169" s="40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40"/>
      <c r="D170" s="40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40"/>
      <c r="D171" s="40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40"/>
      <c r="D172" s="40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40"/>
      <c r="D173" s="40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40"/>
      <c r="D174" s="40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40"/>
      <c r="D175" s="40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40"/>
      <c r="D176" s="40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40"/>
      <c r="D177" s="40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40"/>
      <c r="D178" s="40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40"/>
      <c r="D179" s="40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40"/>
      <c r="D180" s="40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40"/>
      <c r="D181" s="40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40"/>
      <c r="D182" s="40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40"/>
      <c r="D183" s="40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40"/>
      <c r="D184" s="40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40"/>
      <c r="D185" s="40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40"/>
      <c r="D186" s="40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40"/>
      <c r="D187" s="40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40"/>
      <c r="D188" s="40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40"/>
      <c r="D189" s="40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40"/>
      <c r="D190" s="40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40"/>
      <c r="D191" s="40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40"/>
      <c r="D192" s="40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40"/>
      <c r="D193" s="40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40"/>
      <c r="D194" s="40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40"/>
      <c r="D195" s="40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40"/>
      <c r="D196" s="40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40"/>
      <c r="D197" s="40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40"/>
      <c r="D198" s="40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40"/>
      <c r="D199" s="40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40"/>
      <c r="D200" s="40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40"/>
      <c r="D201" s="40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40"/>
      <c r="D202" s="40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40"/>
      <c r="D203" s="40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40"/>
      <c r="D204" s="40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40"/>
      <c r="D205" s="40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40"/>
      <c r="D206" s="40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40"/>
      <c r="D207" s="40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40"/>
      <c r="D208" s="40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40"/>
      <c r="D209" s="40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40"/>
      <c r="D210" s="40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40"/>
      <c r="D211" s="40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40"/>
      <c r="D212" s="40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40"/>
      <c r="D213" s="40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40"/>
      <c r="D214" s="40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40"/>
      <c r="D215" s="40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40"/>
      <c r="D216" s="40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40"/>
      <c r="D217" s="40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40"/>
      <c r="D218" s="40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40"/>
      <c r="D219" s="40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40"/>
      <c r="D220" s="40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40"/>
      <c r="D221" s="40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40"/>
      <c r="D222" s="40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40"/>
      <c r="D223" s="40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40"/>
      <c r="D224" s="40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40"/>
      <c r="D225" s="40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40"/>
      <c r="D226" s="40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40"/>
      <c r="D227" s="40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40"/>
      <c r="D228" s="40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40"/>
      <c r="D229" s="40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40"/>
      <c r="D230" s="40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40"/>
      <c r="D231" s="40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40"/>
      <c r="D232" s="40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40"/>
      <c r="D233" s="40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40"/>
      <c r="D234" s="40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40"/>
      <c r="D235" s="40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40"/>
      <c r="D236" s="40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40"/>
      <c r="D237" s="40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40"/>
      <c r="D238" s="40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40"/>
      <c r="D239" s="40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40"/>
      <c r="D240" s="40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40"/>
      <c r="D241" s="40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40"/>
      <c r="D242" s="40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40"/>
      <c r="D243" s="40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40"/>
      <c r="D244" s="40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40"/>
      <c r="D245" s="40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40"/>
      <c r="D246" s="40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40"/>
      <c r="D247" s="40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40"/>
      <c r="D248" s="40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40"/>
      <c r="D249" s="40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40"/>
      <c r="D250" s="40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40"/>
      <c r="D251" s="40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40"/>
      <c r="D252" s="40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40"/>
      <c r="D253" s="40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40"/>
      <c r="D254" s="40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40"/>
      <c r="D255" s="40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40"/>
      <c r="D256" s="40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40"/>
      <c r="D257" s="40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40"/>
      <c r="D258" s="40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40"/>
      <c r="D259" s="40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40"/>
      <c r="D260" s="40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40"/>
      <c r="D261" s="40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40"/>
      <c r="D262" s="40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40"/>
      <c r="D263" s="40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40"/>
      <c r="D264" s="40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40"/>
      <c r="D265" s="40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40"/>
      <c r="D266" s="40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40"/>
      <c r="D267" s="40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G4:G6"/>
    <mergeCell ref="A34:G34"/>
    <mergeCell ref="B12:B14"/>
    <mergeCell ref="B16:B18"/>
    <mergeCell ref="C4:C5"/>
    <mergeCell ref="D4:D5"/>
    <mergeCell ref="B4:B5"/>
    <mergeCell ref="A4:A5"/>
  </mergeCells>
  <hyperlinks>
    <hyperlink r:id="rId1" ref="E2"/>
    <hyperlink r:id="rId2" ref="E3"/>
    <hyperlink r:id="rId3" ref="E4"/>
    <hyperlink r:id="rId4" ref="E8"/>
    <hyperlink r:id="rId5" ref="E12"/>
    <hyperlink r:id="rId6" ref="E16"/>
    <hyperlink r:id="rId7" ref="E20"/>
    <hyperlink r:id="rId8" ref="E21"/>
    <hyperlink r:id="rId9" ref="E36"/>
    <hyperlink r:id="rId10" ref="E37"/>
    <hyperlink r:id="rId11" ref="E38"/>
    <hyperlink r:id="rId12" ref="E39"/>
    <hyperlink r:id="rId13" ref="E42"/>
    <hyperlink r:id="rId14" ref="E43"/>
    <hyperlink r:id="rId15" ref="E44"/>
    <hyperlink r:id="rId16" ref="H53"/>
    <hyperlink r:id="rId17" ref="H54"/>
    <hyperlink r:id="rId18" ref="H56"/>
    <hyperlink r:id="rId19" ref="H58"/>
    <hyperlink r:id="rId20" ref="H59"/>
    <hyperlink r:id="rId21" ref="H60"/>
    <hyperlink r:id="rId22" ref="H61"/>
    <hyperlink r:id="rId23" ref="H63"/>
    <hyperlink r:id="rId24" ref="L64"/>
  </hyperlinks>
  <printOptions/>
  <pageMargins bottom="0.75" footer="0.0" header="0.0" left="0.7" right="0.7" top="0.75"/>
  <pageSetup orientation="portrait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4" width="9.14"/>
    <col customWidth="1" min="5" max="5" width="54.71"/>
    <col customWidth="1" min="6" max="6" width="12.0"/>
    <col customWidth="1" min="7" max="7" width="33.86"/>
    <col customWidth="1" min="8" max="26" width="14.43"/>
  </cols>
  <sheetData>
    <row r="1" ht="15.75" customHeight="1">
      <c r="A1" s="1" t="s">
        <v>0</v>
      </c>
      <c r="B1" s="3" t="s">
        <v>1</v>
      </c>
      <c r="C1" s="5" t="s">
        <v>2</v>
      </c>
      <c r="D1" s="6"/>
      <c r="E1" s="3" t="s">
        <v>3</v>
      </c>
      <c r="F1" s="3" t="s">
        <v>4</v>
      </c>
      <c r="G1" s="3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6</v>
      </c>
      <c r="B2" s="11">
        <v>1.0</v>
      </c>
      <c r="C2" s="13">
        <v>299.95</v>
      </c>
      <c r="D2" s="13">
        <f t="shared" ref="D2:D7" si="1">B2*C2</f>
        <v>299.95</v>
      </c>
      <c r="E2" s="15" t="s">
        <v>7</v>
      </c>
      <c r="F2" s="11">
        <v>0.0</v>
      </c>
      <c r="G2" s="11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10</v>
      </c>
      <c r="B3" s="11">
        <v>1.0</v>
      </c>
      <c r="C3" s="13">
        <v>0.0</v>
      </c>
      <c r="D3" s="13">
        <f t="shared" si="1"/>
        <v>0</v>
      </c>
      <c r="E3" s="15" t="s">
        <v>12</v>
      </c>
      <c r="F3" s="11">
        <v>0.0</v>
      </c>
      <c r="G3" s="17" t="s"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9" t="s">
        <v>16</v>
      </c>
      <c r="B4" s="11">
        <v>1.0</v>
      </c>
      <c r="C4" s="13">
        <v>159.0</v>
      </c>
      <c r="D4" s="13">
        <f t="shared" si="1"/>
        <v>159</v>
      </c>
      <c r="E4" s="20" t="s">
        <v>17</v>
      </c>
      <c r="F4" s="11">
        <v>0.0</v>
      </c>
      <c r="G4" s="11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1" t="s">
        <v>20</v>
      </c>
      <c r="B5" s="11">
        <v>1.0</v>
      </c>
      <c r="C5" s="13">
        <v>192.99</v>
      </c>
      <c r="D5" s="13">
        <f t="shared" si="1"/>
        <v>192.99</v>
      </c>
      <c r="E5" s="15" t="s">
        <v>22</v>
      </c>
      <c r="F5" s="11">
        <v>0.0</v>
      </c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1" t="s">
        <v>23</v>
      </c>
      <c r="B6" s="11">
        <v>1.0</v>
      </c>
      <c r="C6" s="13">
        <v>29.95</v>
      </c>
      <c r="D6" s="13">
        <f t="shared" si="1"/>
        <v>29.95</v>
      </c>
      <c r="E6" s="15" t="s">
        <v>25</v>
      </c>
      <c r="F6" s="11">
        <v>0.0</v>
      </c>
      <c r="G6" s="1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1" t="s">
        <v>27</v>
      </c>
      <c r="B7" s="11">
        <v>1.0</v>
      </c>
      <c r="C7" s="13">
        <v>15.0</v>
      </c>
      <c r="D7" s="13">
        <f t="shared" si="1"/>
        <v>15</v>
      </c>
      <c r="E7" s="15" t="str">
        <f>HYPERLINK("https://www.sparkfun.com/products/9873","https://www.sparkfun.com/products/9873 ")</f>
        <v>https://www.sparkfun.com/products/9873 </v>
      </c>
      <c r="F7" s="11">
        <v>0.0</v>
      </c>
      <c r="G7" s="1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7" t="s">
        <v>34</v>
      </c>
      <c r="B8" s="28"/>
      <c r="C8" s="29"/>
      <c r="D8" s="29"/>
      <c r="E8" s="28"/>
      <c r="F8" s="28"/>
      <c r="G8" s="2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9" t="s">
        <v>37</v>
      </c>
      <c r="B9" s="11">
        <v>1.0</v>
      </c>
      <c r="C9" s="13">
        <v>49.95</v>
      </c>
      <c r="D9" s="13">
        <f t="shared" ref="D9:D12" si="2">B9*C9</f>
        <v>49.95</v>
      </c>
      <c r="E9" s="15" t="s">
        <v>39</v>
      </c>
      <c r="F9" s="11">
        <v>0.0</v>
      </c>
      <c r="G9" s="1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1" t="s">
        <v>40</v>
      </c>
      <c r="B10" s="11">
        <v>1.0</v>
      </c>
      <c r="C10" s="13">
        <v>1775.0</v>
      </c>
      <c r="D10" s="13">
        <f t="shared" si="2"/>
        <v>1775</v>
      </c>
      <c r="E10" s="15" t="str">
        <f>HYPERLINK("https://acroname.com/products/HOKUYO-UST-10LX-LASER?sku=R359-UST-10LX","https://acroname.com/products/HOKUYO-UST-10LX-LASER?sku=R359-UST-10LX ")</f>
        <v>https://acroname.com/products/HOKUYO-UST-10LX-LASER?sku=R359-UST-10LX </v>
      </c>
      <c r="F10" s="11">
        <v>0.0</v>
      </c>
      <c r="G10" s="1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9" t="s">
        <v>41</v>
      </c>
      <c r="B11" s="11">
        <v>1.0</v>
      </c>
      <c r="C11" s="13">
        <v>379.0</v>
      </c>
      <c r="D11" s="13">
        <f t="shared" si="2"/>
        <v>379</v>
      </c>
      <c r="E11" s="15" t="s">
        <v>42</v>
      </c>
      <c r="F11" s="11">
        <v>0.0</v>
      </c>
      <c r="G11" s="1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9" t="s">
        <v>48</v>
      </c>
      <c r="B12" s="11">
        <v>1.0</v>
      </c>
      <c r="C12" s="13">
        <v>449.0</v>
      </c>
      <c r="D12" s="13">
        <f t="shared" si="2"/>
        <v>449</v>
      </c>
      <c r="E12" s="15" t="str">
        <f>HYPERLINK("https://www.stereolabs.com/","https://www.stereolabs.com/ ")</f>
        <v>https://www.stereolabs.com/ </v>
      </c>
      <c r="F12" s="11">
        <v>0.0</v>
      </c>
      <c r="G12" s="1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7" t="s">
        <v>50</v>
      </c>
      <c r="B13" s="28"/>
      <c r="C13" s="28"/>
      <c r="D13" s="28"/>
      <c r="E13" s="28"/>
      <c r="F13" s="28"/>
      <c r="G13" s="2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1" t="s">
        <v>51</v>
      </c>
      <c r="B14" s="17">
        <v>2.0</v>
      </c>
      <c r="C14" s="33">
        <v>5.22</v>
      </c>
      <c r="D14" s="13">
        <f t="shared" ref="D14:D21" si="3">B14*C14</f>
        <v>10.44</v>
      </c>
      <c r="E14" s="34" t="s">
        <v>52</v>
      </c>
      <c r="F14" s="17">
        <v>0.0</v>
      </c>
      <c r="G14" s="1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1" t="s">
        <v>58</v>
      </c>
      <c r="B15" s="17">
        <v>1.0</v>
      </c>
      <c r="C15" s="33">
        <v>8.99</v>
      </c>
      <c r="D15" s="13">
        <f t="shared" si="3"/>
        <v>8.99</v>
      </c>
      <c r="E15" s="34" t="s">
        <v>59</v>
      </c>
      <c r="F15" s="17">
        <v>0.0</v>
      </c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1" t="s">
        <v>61</v>
      </c>
      <c r="B16" s="11">
        <v>1.0</v>
      </c>
      <c r="C16" s="13">
        <v>6.38</v>
      </c>
      <c r="D16" s="13">
        <f t="shared" si="3"/>
        <v>6.38</v>
      </c>
      <c r="E16" s="15" t="s">
        <v>62</v>
      </c>
      <c r="F16" s="11">
        <v>0.0</v>
      </c>
      <c r="G16" s="1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1" t="s">
        <v>63</v>
      </c>
      <c r="B17" s="11">
        <v>1.0</v>
      </c>
      <c r="C17" s="13">
        <v>9.74</v>
      </c>
      <c r="D17" s="13">
        <f t="shared" si="3"/>
        <v>9.74</v>
      </c>
      <c r="E17" s="15" t="s">
        <v>65</v>
      </c>
      <c r="F17" s="11">
        <v>0.0</v>
      </c>
      <c r="G17" s="1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9" t="s">
        <v>71</v>
      </c>
      <c r="B18" s="11">
        <v>1.0</v>
      </c>
      <c r="C18" s="13">
        <v>2.06</v>
      </c>
      <c r="D18" s="13">
        <f t="shared" si="3"/>
        <v>2.06</v>
      </c>
      <c r="E18" s="15" t="s">
        <v>73</v>
      </c>
      <c r="F18" s="11">
        <v>0.0</v>
      </c>
      <c r="G18" s="11" t="s">
        <v>77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9" t="s">
        <v>78</v>
      </c>
      <c r="B19" s="11">
        <v>1.0</v>
      </c>
      <c r="C19" s="13">
        <v>6.58</v>
      </c>
      <c r="D19" s="13">
        <f t="shared" si="3"/>
        <v>6.58</v>
      </c>
      <c r="E19" s="15" t="s">
        <v>80</v>
      </c>
      <c r="F19" s="11">
        <v>0.0</v>
      </c>
      <c r="G19" s="11" t="s">
        <v>85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9" t="s">
        <v>87</v>
      </c>
      <c r="B20" s="11">
        <v>1.0</v>
      </c>
      <c r="C20" s="13">
        <v>3.01</v>
      </c>
      <c r="D20" s="13">
        <f t="shared" si="3"/>
        <v>3.01</v>
      </c>
      <c r="E20" s="15" t="s">
        <v>89</v>
      </c>
      <c r="F20" s="11">
        <v>0.0</v>
      </c>
      <c r="G20" s="11" t="s">
        <v>92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9" t="s">
        <v>95</v>
      </c>
      <c r="B21" s="11">
        <v>12.0</v>
      </c>
      <c r="C21" s="33">
        <v>1.57</v>
      </c>
      <c r="D21" s="13">
        <f t="shared" si="3"/>
        <v>18.84</v>
      </c>
      <c r="E21" s="15" t="s">
        <v>98</v>
      </c>
      <c r="F21" s="11">
        <v>0.0</v>
      </c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27" t="s">
        <v>99</v>
      </c>
      <c r="B22" s="28"/>
      <c r="C22" s="28"/>
      <c r="D22" s="28"/>
      <c r="E22" s="28"/>
      <c r="F22" s="28"/>
      <c r="G22" s="2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21" t="s">
        <v>101</v>
      </c>
      <c r="B23" s="11">
        <v>1.0</v>
      </c>
      <c r="C23" s="13">
        <v>19.8</v>
      </c>
      <c r="D23" s="13">
        <f>B23*C23</f>
        <v>19.8</v>
      </c>
      <c r="E23" s="15" t="str">
        <f>HYPERLINK("https://www.pjrc.com/store/teensy32.html","https://www.pjrc.com/store/teensy32.html ")</f>
        <v>https://www.pjrc.com/store/teensy32.html </v>
      </c>
      <c r="F23" s="11">
        <v>0.0</v>
      </c>
      <c r="G23" s="1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27" t="s">
        <v>102</v>
      </c>
      <c r="B24" s="28"/>
      <c r="C24" s="28"/>
      <c r="D24" s="28"/>
      <c r="E24" s="28"/>
      <c r="F24" s="28"/>
      <c r="G24" s="2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7" t="s">
        <v>103</v>
      </c>
      <c r="B25" s="11">
        <v>1.0</v>
      </c>
      <c r="C25" s="33">
        <v>25.79</v>
      </c>
      <c r="D25" s="13">
        <f t="shared" ref="D25:D34" si="4">B25*C25</f>
        <v>25.79</v>
      </c>
      <c r="E25" s="15" t="s">
        <v>104</v>
      </c>
      <c r="F25" s="11">
        <v>0.0</v>
      </c>
      <c r="G25" s="1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9" t="s">
        <v>105</v>
      </c>
      <c r="B26" s="11">
        <v>1.0</v>
      </c>
      <c r="C26" s="13">
        <v>4.99</v>
      </c>
      <c r="D26" s="13">
        <f t="shared" si="4"/>
        <v>4.99</v>
      </c>
      <c r="E26" s="15" t="s">
        <v>106</v>
      </c>
      <c r="F26" s="11">
        <v>0.0</v>
      </c>
      <c r="G26" s="1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9" t="s">
        <v>110</v>
      </c>
      <c r="B27" s="11">
        <v>2.0</v>
      </c>
      <c r="C27" s="13">
        <v>4.99</v>
      </c>
      <c r="D27" s="13">
        <f t="shared" si="4"/>
        <v>9.98</v>
      </c>
      <c r="E27" s="15" t="s">
        <v>113</v>
      </c>
      <c r="F27" s="11">
        <v>0.0</v>
      </c>
      <c r="G27" s="1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21" t="s">
        <v>119</v>
      </c>
      <c r="B28" s="11">
        <v>1.0</v>
      </c>
      <c r="C28" s="13">
        <v>2.99</v>
      </c>
      <c r="D28" s="13">
        <f t="shared" si="4"/>
        <v>2.99</v>
      </c>
      <c r="E28" s="15" t="s">
        <v>109</v>
      </c>
      <c r="F28" s="11">
        <v>0.0</v>
      </c>
      <c r="G28" s="1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21" t="s">
        <v>124</v>
      </c>
      <c r="B29" s="11">
        <v>1.0</v>
      </c>
      <c r="C29" s="13">
        <v>3.99</v>
      </c>
      <c r="D29" s="13">
        <f t="shared" si="4"/>
        <v>3.99</v>
      </c>
      <c r="E29" s="15" t="s">
        <v>114</v>
      </c>
      <c r="F29" s="11">
        <v>0.0</v>
      </c>
      <c r="G29" s="1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21" t="s">
        <v>120</v>
      </c>
      <c r="B30" s="11">
        <v>1.0</v>
      </c>
      <c r="C30" s="13">
        <v>3.0</v>
      </c>
      <c r="D30" s="13">
        <f t="shared" si="4"/>
        <v>3</v>
      </c>
      <c r="E30" s="15" t="s">
        <v>121</v>
      </c>
      <c r="F30" s="11">
        <v>0.0</v>
      </c>
      <c r="G30" s="17" t="s">
        <v>122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21" t="s">
        <v>123</v>
      </c>
      <c r="B31" s="11">
        <v>1.0</v>
      </c>
      <c r="C31" s="13">
        <v>7.18</v>
      </c>
      <c r="D31" s="13">
        <f t="shared" si="4"/>
        <v>7.18</v>
      </c>
      <c r="E31" s="15" t="s">
        <v>125</v>
      </c>
      <c r="F31" s="11">
        <v>0.0</v>
      </c>
      <c r="G31" s="1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21" t="s">
        <v>129</v>
      </c>
      <c r="B32" s="11">
        <v>1.0</v>
      </c>
      <c r="C32" s="13">
        <v>5.36</v>
      </c>
      <c r="D32" s="13">
        <f t="shared" si="4"/>
        <v>5.36</v>
      </c>
      <c r="E32" s="15" t="s">
        <v>131</v>
      </c>
      <c r="F32" s="11">
        <v>0.0</v>
      </c>
      <c r="G32" s="1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9" t="s">
        <v>133</v>
      </c>
      <c r="B33" s="11">
        <v>1.0</v>
      </c>
      <c r="C33" s="13">
        <v>6.99</v>
      </c>
      <c r="D33" s="13">
        <f t="shared" si="4"/>
        <v>6.99</v>
      </c>
      <c r="E33" s="15" t="s">
        <v>136</v>
      </c>
      <c r="F33" s="11">
        <v>0.0</v>
      </c>
      <c r="G33" s="1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21" t="s">
        <v>143</v>
      </c>
      <c r="B34" s="11">
        <v>2.0</v>
      </c>
      <c r="C34" s="13">
        <v>24.95</v>
      </c>
      <c r="D34" s="13">
        <f t="shared" si="4"/>
        <v>49.9</v>
      </c>
      <c r="E34" s="15" t="s">
        <v>128</v>
      </c>
      <c r="F34" s="11">
        <v>0.0</v>
      </c>
      <c r="G34" s="1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44"/>
      <c r="D35" s="4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46" t="s">
        <v>149</v>
      </c>
      <c r="D36" s="47">
        <f>SUM(D2:D34)</f>
        <v>3555.85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44"/>
      <c r="D37" s="4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44"/>
      <c r="D38" s="4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44"/>
      <c r="D39" s="4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44"/>
      <c r="D40" s="4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44"/>
      <c r="D41" s="4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44"/>
      <c r="D42" s="4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44"/>
      <c r="D43" s="4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44"/>
      <c r="D44" s="4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44"/>
      <c r="D45" s="4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44"/>
      <c r="D46" s="4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44"/>
      <c r="D47" s="4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44"/>
      <c r="D48" s="4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44"/>
      <c r="D49" s="4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44"/>
      <c r="D50" s="4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44"/>
      <c r="D51" s="4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44"/>
      <c r="D52" s="4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44"/>
      <c r="D53" s="4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44"/>
      <c r="D54" s="4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44"/>
      <c r="D55" s="4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44"/>
      <c r="D56" s="4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44"/>
      <c r="D57" s="4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44"/>
      <c r="D58" s="4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44"/>
      <c r="D59" s="4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44"/>
      <c r="D60" s="4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44"/>
      <c r="D61" s="4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44"/>
      <c r="D62" s="4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44"/>
      <c r="D63" s="4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44"/>
      <c r="D64" s="4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44"/>
      <c r="D65" s="4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44"/>
      <c r="D66" s="4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44"/>
      <c r="D67" s="4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44"/>
      <c r="D68" s="4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44"/>
      <c r="D69" s="4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44"/>
      <c r="D70" s="4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44"/>
      <c r="D71" s="4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44"/>
      <c r="D72" s="4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44"/>
      <c r="D73" s="4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44"/>
      <c r="D74" s="4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44"/>
      <c r="D75" s="4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44"/>
      <c r="D76" s="4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44"/>
      <c r="D77" s="4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44"/>
      <c r="D78" s="4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44"/>
      <c r="D79" s="4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44"/>
      <c r="D80" s="4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44"/>
      <c r="D81" s="4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44"/>
      <c r="D82" s="4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44"/>
      <c r="D83" s="4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44"/>
      <c r="D84" s="4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44"/>
      <c r="D85" s="4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44"/>
      <c r="D86" s="4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44"/>
      <c r="D87" s="4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44"/>
      <c r="D88" s="4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44"/>
      <c r="D89" s="4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44"/>
      <c r="D90" s="4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44"/>
      <c r="D91" s="4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44"/>
      <c r="D92" s="4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44"/>
      <c r="D93" s="4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44"/>
      <c r="D94" s="4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44"/>
      <c r="D95" s="4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44"/>
      <c r="D96" s="4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44"/>
      <c r="D97" s="4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44"/>
      <c r="D98" s="4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44"/>
      <c r="D99" s="4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44"/>
      <c r="D100" s="4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44"/>
      <c r="D101" s="4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44"/>
      <c r="D102" s="4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44"/>
      <c r="D103" s="4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44"/>
      <c r="D104" s="4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44"/>
      <c r="D105" s="4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44"/>
      <c r="D106" s="4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44"/>
      <c r="D107" s="4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44"/>
      <c r="D108" s="4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44"/>
      <c r="D109" s="4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44"/>
      <c r="D110" s="4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44"/>
      <c r="D111" s="4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44"/>
      <c r="D112" s="4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44"/>
      <c r="D113" s="4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44"/>
      <c r="D114" s="4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44"/>
      <c r="D115" s="4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44"/>
      <c r="D116" s="4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44"/>
      <c r="D117" s="4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44"/>
      <c r="D118" s="4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44"/>
      <c r="D119" s="4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44"/>
      <c r="D120" s="4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44"/>
      <c r="D121" s="4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44"/>
      <c r="D122" s="4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44"/>
      <c r="D123" s="4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44"/>
      <c r="D124" s="4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44"/>
      <c r="D125" s="4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44"/>
      <c r="D126" s="4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44"/>
      <c r="D127" s="4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44"/>
      <c r="D128" s="4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44"/>
      <c r="D129" s="4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44"/>
      <c r="D130" s="4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44"/>
      <c r="D131" s="4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44"/>
      <c r="D132" s="4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44"/>
      <c r="D133" s="4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44"/>
      <c r="D134" s="4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44"/>
      <c r="D135" s="4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44"/>
      <c r="D136" s="4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44"/>
      <c r="D137" s="4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44"/>
      <c r="D138" s="4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44"/>
      <c r="D139" s="4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44"/>
      <c r="D140" s="4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44"/>
      <c r="D141" s="4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44"/>
      <c r="D142" s="4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44"/>
      <c r="D143" s="4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44"/>
      <c r="D144" s="4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44"/>
      <c r="D145" s="4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44"/>
      <c r="D146" s="4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44"/>
      <c r="D147" s="4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44"/>
      <c r="D148" s="4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44"/>
      <c r="D149" s="4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44"/>
      <c r="D150" s="4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44"/>
      <c r="D151" s="4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44"/>
      <c r="D152" s="4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44"/>
      <c r="D153" s="4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44"/>
      <c r="D154" s="4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44"/>
      <c r="D155" s="4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44"/>
      <c r="D156" s="4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44"/>
      <c r="D157" s="4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44"/>
      <c r="D158" s="4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44"/>
      <c r="D159" s="4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44"/>
      <c r="D160" s="4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44"/>
      <c r="D161" s="4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44"/>
      <c r="D162" s="4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44"/>
      <c r="D163" s="4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44"/>
      <c r="D164" s="4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44"/>
      <c r="D165" s="4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44"/>
      <c r="D166" s="4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44"/>
      <c r="D167" s="4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44"/>
      <c r="D168" s="4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44"/>
      <c r="D169" s="4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44"/>
      <c r="D170" s="4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44"/>
      <c r="D171" s="4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44"/>
      <c r="D172" s="4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44"/>
      <c r="D173" s="4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44"/>
      <c r="D174" s="4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44"/>
      <c r="D175" s="4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44"/>
      <c r="D176" s="4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44"/>
      <c r="D177" s="4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44"/>
      <c r="D178" s="4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44"/>
      <c r="D179" s="4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44"/>
      <c r="D180" s="4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44"/>
      <c r="D181" s="4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44"/>
      <c r="D182" s="4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44"/>
      <c r="D183" s="4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44"/>
      <c r="D184" s="4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44"/>
      <c r="D185" s="4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44"/>
      <c r="D186" s="4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44"/>
      <c r="D187" s="4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44"/>
      <c r="D188" s="4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44"/>
      <c r="D189" s="4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44"/>
      <c r="D190" s="4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44"/>
      <c r="D191" s="4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44"/>
      <c r="D192" s="4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44"/>
      <c r="D193" s="4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44"/>
      <c r="D194" s="4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44"/>
      <c r="D195" s="4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44"/>
      <c r="D196" s="4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44"/>
      <c r="D197" s="4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44"/>
      <c r="D198" s="4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44"/>
      <c r="D199" s="4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44"/>
      <c r="D200" s="4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44"/>
      <c r="D201" s="4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44"/>
      <c r="D202" s="4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44"/>
      <c r="D203" s="4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44"/>
      <c r="D204" s="4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44"/>
      <c r="D205" s="4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44"/>
      <c r="D206" s="4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44"/>
      <c r="D207" s="4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44"/>
      <c r="D208" s="4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44"/>
      <c r="D209" s="4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44"/>
      <c r="D210" s="4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44"/>
      <c r="D211" s="4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44"/>
      <c r="D212" s="4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44"/>
      <c r="D213" s="4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44"/>
      <c r="D214" s="4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44"/>
      <c r="D215" s="4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44"/>
      <c r="D216" s="4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44"/>
      <c r="D217" s="4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44"/>
      <c r="D218" s="4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44"/>
      <c r="D219" s="4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44"/>
      <c r="D220" s="4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44"/>
      <c r="D221" s="4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44"/>
      <c r="D222" s="4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44"/>
      <c r="D223" s="4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44"/>
      <c r="D224" s="4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44"/>
      <c r="D225" s="4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44"/>
      <c r="D226" s="4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44"/>
      <c r="D227" s="4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44"/>
      <c r="D228" s="4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44"/>
      <c r="D229" s="4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44"/>
      <c r="D230" s="4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44"/>
      <c r="D231" s="4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44"/>
      <c r="D232" s="4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44"/>
      <c r="D233" s="4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44"/>
      <c r="D234" s="4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44"/>
      <c r="D235" s="4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44"/>
      <c r="D236" s="4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hyperlinks>
    <hyperlink r:id="rId1" ref="E2"/>
    <hyperlink r:id="rId2" ref="E3"/>
    <hyperlink r:id="rId3" ref="E4"/>
    <hyperlink r:id="rId4" ref="E5"/>
    <hyperlink r:id="rId5" ref="E6"/>
    <hyperlink r:id="rId6" ref="E9"/>
    <hyperlink r:id="rId7" ref="E11"/>
    <hyperlink r:id="rId8" ref="E14"/>
    <hyperlink r:id="rId9" ref="E15"/>
    <hyperlink r:id="rId10" ref="E16"/>
    <hyperlink r:id="rId11" ref="E17"/>
    <hyperlink r:id="rId12" location="90591a250/=139rn2d" ref="E18"/>
    <hyperlink r:id="rId13" location="91290A113" ref="E19"/>
    <hyperlink r:id="rId14" location="91290a041/=139r25l" ref="E20"/>
    <hyperlink r:id="rId15" location="98952a037/=139rm51" ref="E21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  <hyperlink r:id="rId25" ref="E34"/>
  </hyperlinks>
  <printOptions/>
  <pageMargins bottom="0.75" footer="0.0" header="0.0" left="0.7" right="0.7" top="0.75"/>
  <pageSetup orientation="landscape"/>
  <drawing r:id="rId26"/>
</worksheet>
</file>