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python.xml" ContentType="application/vnd.ms-excel.pyth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defaultThemeVersion="202300"/>
  <xr:revisionPtr revIDLastSave="0" documentId="13_ncr:1_{8D48D4C4-905B-4800-92C7-AEBD9462731E}" xr6:coauthVersionLast="47" xr6:coauthVersionMax="47" xr10:uidLastSave="{00000000-0000-0000-0000-000000000000}"/>
  <bookViews>
    <workbookView xWindow="-103" yWindow="-103" windowWidth="33120" windowHeight="18000" activeTab="1" xr2:uid="{324EC751-9C60-40DD-8432-DBCA825DD949}"/>
  </bookViews>
  <sheets>
    <sheet name="About" sheetId="3" r:id="rId1"/>
    <sheet name="Model 1" sheetId="11" r:id="rId2"/>
  </sheets>
  <definedNames>
    <definedName name="Constraints">'Model 1'!$B$18:$C$20</definedName>
    <definedName name="dHeight">#REF!</definedName>
    <definedName name="dMachines">#REF!</definedName>
    <definedName name="dSegmentSize">#REF!</definedName>
    <definedName name="dSegmentsMax">#REF!</definedName>
    <definedName name="dSegmentsMin">#REF!</definedName>
    <definedName name="dWidth">#REF!</definedName>
    <definedName name="Engine">'Model 1'!$B$10</definedName>
    <definedName name="fArea">#REF!</definedName>
    <definedName name="fDistances">#REF!</definedName>
    <definedName name="fGrossMargin">#REF!</definedName>
    <definedName name="fSegmentsMax">#REF!</definedName>
    <definedName name="fSegmentsMin">#REF!</definedName>
    <definedName name="fxAvailable">#REF!</definedName>
    <definedName name="fxLB">#REF!</definedName>
    <definedName name="fxUB">#REF!</definedName>
    <definedName name="fyAvailable">#REF!</definedName>
    <definedName name="fyLB">#REF!</definedName>
    <definedName name="fyUB">#REF!</definedName>
    <definedName name="Margin">'Model 1'!$B$15:$C$15</definedName>
    <definedName name="OpenSolver_ChosenSolver" localSheetId="1" hidden="1">CBC</definedName>
    <definedName name="OpenSolver_LinearityCheck" localSheetId="1" hidden="1">1</definedName>
    <definedName name="OpenSolver_sho" localSheetId="1" hidden="1">0</definedName>
    <definedName name="_xlnm.Print_Area" localSheetId="0">About!$A$1:$M$27</definedName>
    <definedName name="_xlnm.Print_Area" localSheetId="1">'Model 1'!$A$1:$P$25</definedName>
    <definedName name="rhs">'Model 1'!$E$18:$E$20</definedName>
    <definedName name="solver_cvg" localSheetId="1" hidden="1">0.0001</definedName>
    <definedName name="solver_drv" localSheetId="1" hidden="1">1</definedName>
    <definedName name="solver_est" localSheetId="1" hidden="1">1</definedName>
    <definedName name="solver_itr" localSheetId="1" hidden="1">2147483647</definedName>
    <definedName name="solver_neg" localSheetId="1" hidden="1">1</definedName>
    <definedName name="solver_nwt" localSheetId="1" hidden="1">1</definedName>
    <definedName name="solver_pre" localSheetId="1" hidden="1">0.000001</definedName>
    <definedName name="solver_rlx" localSheetId="1" hidden="1">2</definedName>
    <definedName name="solver_scl" localSheetId="1" hidden="1">2</definedName>
    <definedName name="solver_tim" localSheetId="1" hidden="1">2147483647</definedName>
    <definedName name="solver_tol" localSheetId="1" hidden="1">0.05</definedName>
    <definedName name="TimeLimit">'Model 1'!$B$11</definedName>
    <definedName name="VarBounds">'Model 1'!$B$23:$C$24</definedName>
    <definedName name="vSegment">#REF!</definedName>
    <definedName name="vx">#REF!</definedName>
    <definedName name="v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11" l="1" a="1"/>
  <c r="B4" i="11" a="1"/>
  <c r="H11" i="11" a="1"/>
  <c r="B5" i="11" l="1"/>
  <c r="B4" i="11"/>
  <c r="H11" i="11"/>
  <c r="H22" i="11" a="1"/>
  <c r="I22" i="11" a="1"/>
  <c r="I19" i="11" a="1"/>
  <c r="H12" i="11" a="1"/>
  <c r="H16" i="11" a="1"/>
  <c r="H19" i="11" a="1"/>
  <c r="I22" i="11" l="1"/>
  <c r="H22" i="11"/>
  <c r="I19" i="11"/>
  <c r="H19" i="11"/>
  <c r="H16" i="11"/>
  <c r="H12" i="11"/>
  <c r="G24" i="11" l="1"/>
  <c r="G23" i="11"/>
  <c r="G22" i="1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<sst xmlns="http://schemas.openxmlformats.org/spreadsheetml/2006/main" count="46" uniqueCount="37">
  <si>
    <t>Key</t>
  </si>
  <si>
    <t>Version</t>
  </si>
  <si>
    <t>Data</t>
  </si>
  <si>
    <t>About</t>
  </si>
  <si>
    <t>Description</t>
  </si>
  <si>
    <t>www.solvermax.com</t>
  </si>
  <si>
    <t>Objective</t>
  </si>
  <si>
    <t>Results</t>
  </si>
  <si>
    <t>Production Mix model, Python within Excel</t>
  </si>
  <si>
    <t>Model</t>
  </si>
  <si>
    <t>Option</t>
  </si>
  <si>
    <t>Value</t>
  </si>
  <si>
    <t>Engine</t>
  </si>
  <si>
    <t>HiGHS</t>
  </si>
  <si>
    <t>TimeLimit</t>
  </si>
  <si>
    <t>Success</t>
  </si>
  <si>
    <t>Discs</t>
  </si>
  <si>
    <t>Orbs</t>
  </si>
  <si>
    <t>Margin</t>
  </si>
  <si>
    <t>Constraint</t>
  </si>
  <si>
    <t>rhs</t>
  </si>
  <si>
    <t>People</t>
  </si>
  <si>
    <t>Materials</t>
  </si>
  <si>
    <t>Production</t>
  </si>
  <si>
    <t>Sales</t>
  </si>
  <si>
    <t>Slack</t>
  </si>
  <si>
    <t>Dual</t>
  </si>
  <si>
    <t>Product</t>
  </si>
  <si>
    <t>LB</t>
  </si>
  <si>
    <t>UB</t>
  </si>
  <si>
    <t>Python Env</t>
  </si>
  <si>
    <t>C:\Users\russe\anaconda3\envs\py312\python.exe</t>
  </si>
  <si>
    <t>Module</t>
  </si>
  <si>
    <t>Register</t>
  </si>
  <si>
    <t>v 1.1</t>
  </si>
  <si>
    <t>&lt;-Be sure to point to a Python environment that has scipy installed</t>
  </si>
  <si>
    <t>Initialise Python &amp; Register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</si>
</sst>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_-;\-&quot;$&quot;* #,##0_-;_-&quot;$&quot;* &quot;-&quot;_-;_-@_-"/>
    <numFmt numFmtId="165" formatCode="_-&quot;$&quot;* #,##0.00_-;\-&quot;$&quot;* #,##0.00_-;_-&quot;$&quot;* &quot;-&quot;??_-;_-@_-"/>
    <numFmt numFmtId="166" formatCode="_(* #,##0_);_(* \(#,##0\);_(* &quot;-&quot;_);_(@_)"/>
    <numFmt numFmtId="167" formatCode="#,##0;\-#,##0;\-"/>
    <numFmt numFmtId="168" formatCode="#,##0.00;\-#,##0.00;\-"/>
    <numFmt numFmtId="169" formatCode="#,##0.000;\-#,##0.000;\-"/>
    <numFmt numFmtId="170" formatCode="d\ mmmm\ yyyy"/>
    <numFmt numFmtId="171" formatCode="#,##0.0000;\-#,##0.0000;\-"/>
  </numFmts>
  <fonts count="27" x14ac:knownFonts="1">
    <font>
      <sz val="11"/>
      <color theme="1"/>
      <name val="Aptos"/>
      <family val="2"/>
    </font>
    <font>
      <sz val="11"/>
      <color theme="1"/>
      <name val="Calibri Light"/>
      <family val="2"/>
    </font>
    <font>
      <sz val="11"/>
      <color rgb="FFFF0000"/>
      <name val="Calibri Light"/>
      <family val="2"/>
    </font>
    <font>
      <sz val="11"/>
      <color theme="1"/>
      <name val="Calibri Light"/>
      <family val="2"/>
    </font>
    <font>
      <sz val="18"/>
      <color theme="3"/>
      <name val="Aptos Display"/>
      <family val="2"/>
      <scheme val="major"/>
    </font>
    <font>
      <b/>
      <sz val="11"/>
      <color theme="3"/>
      <name val="Calibri Light"/>
      <family val="2"/>
    </font>
    <font>
      <sz val="11"/>
      <color rgb="FF3F3F76"/>
      <name val="Calibri Light"/>
      <family val="2"/>
    </font>
    <font>
      <b/>
      <sz val="11"/>
      <color rgb="FF3F3F3F"/>
      <name val="Calibri Light"/>
      <family val="2"/>
    </font>
    <font>
      <b/>
      <sz val="11"/>
      <color rgb="FFFA7D00"/>
      <name val="Calibri Light"/>
      <family val="2"/>
    </font>
    <font>
      <sz val="11"/>
      <color rgb="FFFA7D00"/>
      <name val="Calibri Light"/>
      <family val="2"/>
    </font>
    <font>
      <b/>
      <sz val="11"/>
      <color theme="0"/>
      <name val="Calibri Light"/>
      <family val="2"/>
    </font>
    <font>
      <b/>
      <sz val="11"/>
      <color theme="1"/>
      <name val="Calibri Light"/>
      <family val="2"/>
    </font>
    <font>
      <u/>
      <sz val="16"/>
      <name val="Aptos SemiBold"/>
      <family val="2"/>
    </font>
    <font>
      <sz val="13"/>
      <color theme="1"/>
      <name val="Aptos SemiBold"/>
      <family val="2"/>
    </font>
    <font>
      <sz val="11"/>
      <color theme="1"/>
      <name val="Aptos Light"/>
      <family val="2"/>
    </font>
    <font>
      <sz val="11"/>
      <color theme="1" tint="0.34998626667073579"/>
      <name val="Aptos"/>
      <family val="2"/>
    </font>
    <font>
      <sz val="11"/>
      <color theme="5"/>
      <name val="Aptos"/>
      <family val="2"/>
    </font>
    <font>
      <sz val="11"/>
      <color rgb="FF7030A0"/>
      <name val="Aptos"/>
      <family val="2"/>
    </font>
    <font>
      <sz val="11"/>
      <color theme="3" tint="0.24994659260841701"/>
      <name val="Aptos"/>
      <family val="2"/>
    </font>
    <font>
      <sz val="11"/>
      <color rgb="FF9C0006"/>
      <name val="Aptos"/>
      <family val="2"/>
    </font>
    <font>
      <sz val="11"/>
      <color rgb="FF006100"/>
      <name val="Aptos"/>
      <family val="2"/>
    </font>
    <font>
      <sz val="11"/>
      <color rgb="FF9C5700"/>
      <name val="Aptos"/>
      <family val="2"/>
    </font>
    <font>
      <sz val="12"/>
      <color theme="1"/>
      <name val="Aptos Display"/>
      <family val="2"/>
    </font>
    <font>
      <i/>
      <sz val="11"/>
      <color theme="1" tint="0.499984740745262"/>
      <name val="Aptos"/>
      <family val="2"/>
    </font>
    <font>
      <u/>
      <sz val="11"/>
      <color theme="3" tint="0.24994659260841701"/>
      <name val="Aptos"/>
      <family val="2"/>
    </font>
    <font>
      <u/>
      <sz val="11"/>
      <color theme="11"/>
      <name val="Aptos"/>
      <family val="2"/>
    </font>
    <font>
      <sz val="11"/>
      <color indexed="12"/>
      <name val="Aptos"/>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3" tint="0.499984740745262"/>
        <bgColor indexed="64"/>
      </patternFill>
    </fill>
    <fill>
      <patternFill patternType="solid">
        <fgColor rgb="FFFFFFCC"/>
        <bgColor indexed="64"/>
      </patternFill>
    </fill>
    <fill>
      <patternFill patternType="solid">
        <fgColor rgb="FFFDF2ED"/>
        <bgColor indexed="64"/>
      </patternFill>
    </fill>
    <fill>
      <patternFill patternType="solid">
        <fgColor rgb="FFEFF5FB"/>
        <bgColor indexed="64"/>
      </patternFill>
    </fill>
    <fill>
      <patternFill patternType="solid">
        <fgColor rgb="FFF6F0FA"/>
        <bgColor indexed="64"/>
      </patternFill>
    </fill>
    <fill>
      <patternFill patternType="solid">
        <fgColor rgb="FFF5F5F5"/>
        <bgColor indexed="64"/>
      </patternFill>
    </fill>
  </fills>
  <borders count="9">
    <border>
      <left/>
      <right/>
      <top/>
      <bottom/>
      <diagonal/>
    </border>
    <border>
      <left/>
      <right/>
      <top/>
      <bottom style="thin">
        <color theme="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tint="-0.499984740745262"/>
      </bottom>
      <diagonal/>
    </border>
  </borders>
  <cellStyleXfs count="30">
    <xf numFmtId="0" fontId="0" fillId="0" borderId="0" applyNumberFormat="0" applyFill="0" applyBorder="0" applyAlignment="0"/>
    <xf numFmtId="0" fontId="12" fillId="0" borderId="0" applyNumberFormat="0" applyFill="0" applyBorder="0" applyAlignment="0"/>
    <xf numFmtId="0" fontId="13" fillId="0" borderId="1" applyNumberFormat="0" applyFill="0" applyAlignment="0"/>
    <xf numFmtId="0" fontId="22" fillId="0" borderId="8" applyNumberFormat="0" applyFill="0" applyAlignment="0"/>
    <xf numFmtId="0" fontId="18" fillId="12" borderId="0" applyNumberFormat="0" applyBorder="0" applyAlignment="0">
      <protection locked="0"/>
    </xf>
    <xf numFmtId="166" fontId="15" fillId="14" borderId="0" applyNumberFormat="0" applyBorder="0" applyAlignment="0"/>
    <xf numFmtId="166" fontId="17" fillId="13" borderId="0" applyNumberFormat="0" applyBorder="0" applyAlignment="0">
      <protection locked="0"/>
    </xf>
    <xf numFmtId="0" fontId="14" fillId="10" borderId="0" applyNumberFormat="0" applyFont="0" applyBorder="0" applyAlignment="0"/>
    <xf numFmtId="0" fontId="16" fillId="11" borderId="0" applyNumberFormat="0" applyBorder="0" applyAlignment="0">
      <alignment horizontal="center"/>
      <protection locked="0"/>
    </xf>
    <xf numFmtId="0" fontId="24" fillId="9" borderId="0" applyNumberFormat="0" applyFill="0" applyBorder="0" applyAlignment="0"/>
    <xf numFmtId="10" fontId="1" fillId="0" borderId="0" applyFont="0" applyFill="0" applyBorder="0" applyAlignment="0" applyProtection="0"/>
    <xf numFmtId="169" fontId="1" fillId="0" borderId="0" applyFont="0" applyFill="0" applyBorder="0" applyAlignment="0" applyProtection="0"/>
    <xf numFmtId="0" fontId="25" fillId="0" borderId="0" applyNumberFormat="0" applyFill="0" applyBorder="0" applyAlignment="0"/>
    <xf numFmtId="167" fontId="1"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2" borderId="0" applyNumberFormat="0" applyBorder="0" applyAlignment="0"/>
    <xf numFmtId="0" fontId="19" fillId="3" borderId="0" applyNumberFormat="0" applyBorder="0" applyAlignment="0"/>
    <xf numFmtId="0" fontId="21" fillId="4" borderId="0" applyNumberFormat="0" applyBorder="0" applyAlignment="0"/>
    <xf numFmtId="0" fontId="6" fillId="5" borderId="2" applyNumberFormat="0" applyAlignment="0" applyProtection="0"/>
    <xf numFmtId="0" fontId="7" fillId="6" borderId="3" applyNumberFormat="0" applyAlignment="0" applyProtection="0"/>
    <xf numFmtId="0" fontId="8" fillId="6" borderId="2" applyNumberFormat="0" applyAlignment="0" applyProtection="0"/>
    <xf numFmtId="0" fontId="9" fillId="0" borderId="4" applyNumberFormat="0" applyFill="0" applyAlignment="0" applyProtection="0"/>
    <xf numFmtId="0" fontId="10" fillId="7" borderId="5" applyNumberFormat="0" applyAlignment="0" applyProtection="0"/>
    <xf numFmtId="0" fontId="2" fillId="0" borderId="0" applyNumberFormat="0" applyFill="0" applyBorder="0" applyAlignment="0" applyProtection="0"/>
    <xf numFmtId="0" fontId="3" fillId="8" borderId="6" applyNumberFormat="0" applyFont="0" applyAlignment="0" applyProtection="0"/>
    <xf numFmtId="0" fontId="23" fillId="0" borderId="0" applyNumberFormat="0" applyFill="0" applyBorder="0" applyAlignment="0"/>
    <xf numFmtId="0" fontId="11" fillId="0" borderId="7" applyNumberFormat="0" applyFill="0" applyAlignment="0" applyProtection="0"/>
  </cellStyleXfs>
  <cellXfs count="16">
    <xf numFmtId="0" fontId="0" fillId="0" borderId="0" xfId="0"/>
    <xf numFmtId="168" fontId="0" fillId="0" borderId="0" xfId="0" applyNumberFormat="1"/>
    <xf numFmtId="0" fontId="22" fillId="0" borderId="8" xfId="3" applyAlignment="1">
      <alignment horizontal="right"/>
    </xf>
    <xf numFmtId="0" fontId="18" fillId="12" borderId="0" xfId="4">
      <protection locked="0"/>
    </xf>
    <xf numFmtId="0" fontId="13" fillId="0" borderId="1" xfId="2"/>
    <xf numFmtId="0" fontId="12" fillId="0" borderId="0" xfId="1"/>
    <xf numFmtId="0" fontId="22" fillId="0" borderId="8" xfId="3"/>
    <xf numFmtId="0" fontId="24" fillId="0" borderId="0" xfId="9" applyFill="1"/>
    <xf numFmtId="170" fontId="0" fillId="0" borderId="0" xfId="0" applyNumberFormat="1" applyAlignment="1">
      <alignment horizontal="left"/>
    </xf>
    <xf numFmtId="0" fontId="0" fillId="0" borderId="0" xfId="0" applyAlignment="1">
      <alignment horizontal="left"/>
    </xf>
    <xf numFmtId="167" fontId="18" fillId="12" borderId="0" xfId="4" applyNumberFormat="1" applyAlignment="1">
      <alignment horizontal="right"/>
      <protection locked="0"/>
    </xf>
    <xf numFmtId="168" fontId="18" fillId="12" borderId="0" xfId="4" applyNumberFormat="1">
      <protection locked="0"/>
    </xf>
    <xf numFmtId="171" fontId="0" fillId="0" borderId="0" xfId="0" applyNumberFormat="1"/>
    <xf numFmtId="0" fontId="0" fillId="0" borderId="0" xfId="0" quotePrefix="1"/>
    <xf numFmtId="0" fontId="26" fillId="0" borderId="0" xfId="0" applyFont="1" applyAlignment="1">
      <alignment horizontal="left" wrapText="1"/>
    </xf>
    <xf numFmtId="0" fontId="0" fillId="0" borderId="0" xfId="0" applyBorder="1"/>
  </cellXfs>
  <cellStyles count="30">
    <cellStyle name="Bad" xfId="19" builtinId="27" customBuiltin="1"/>
    <cellStyle name="Calculation" xfId="23" builtinId="22" hidden="1"/>
    <cellStyle name="Check Cell" xfId="25" builtinId="23" hidden="1"/>
    <cellStyle name="Comma" xfId="11" builtinId="3" customBuiltin="1"/>
    <cellStyle name="Comma [0]" xfId="13" builtinId="6" customBuiltin="1"/>
    <cellStyle name="Constant" xfId="5" xr:uid="{796A1085-F0EF-4C67-8AA0-F853232DDC71}"/>
    <cellStyle name="Currency" xfId="14" builtinId="4" hidden="1"/>
    <cellStyle name="Currency [0]" xfId="15" builtinId="7" hidden="1"/>
    <cellStyle name="Data" xfId="4" xr:uid="{71F5B92E-D361-4283-9818-F4CBFF584C90}"/>
    <cellStyle name="Exception" xfId="7" xr:uid="{B0575228-8C74-4A43-8879-54481562CDC8}"/>
    <cellStyle name="Explanatory Text" xfId="28" builtinId="53" customBuiltin="1"/>
    <cellStyle name="Followed Hyperlink" xfId="12" builtinId="9" customBuiltin="1"/>
    <cellStyle name="Good" xfId="18" builtinId="26" customBuiltin="1"/>
    <cellStyle name="Heading 1" xfId="1" builtinId="16" customBuiltin="1"/>
    <cellStyle name="Heading 2" xfId="2" builtinId="17" customBuiltin="1"/>
    <cellStyle name="Heading 3" xfId="3" builtinId="18" customBuiltin="1"/>
    <cellStyle name="Heading 4" xfId="17" builtinId="19" hidden="1"/>
    <cellStyle name="Hyperlink" xfId="9" builtinId="8" customBuiltin="1"/>
    <cellStyle name="Input" xfId="21" builtinId="20" hidden="1"/>
    <cellStyle name="Linked Cell" xfId="24" builtinId="24" hidden="1"/>
    <cellStyle name="Neutral" xfId="20" builtinId="28" customBuiltin="1"/>
    <cellStyle name="Normal" xfId="0" builtinId="0" customBuiltin="1"/>
    <cellStyle name="Note" xfId="27" builtinId="10" hidden="1"/>
    <cellStyle name="Output" xfId="22" builtinId="21" hidden="1"/>
    <cellStyle name="Pasted values" xfId="8" xr:uid="{030D59A0-04D2-42DE-9BD8-7A15F8DCD3BF}"/>
    <cellStyle name="Percent" xfId="10" builtinId="5" customBuiltin="1"/>
    <cellStyle name="Title" xfId="16" builtinId="15" hidden="1"/>
    <cellStyle name="Total" xfId="29" builtinId="25" hidden="1"/>
    <cellStyle name="Variable" xfId="6" xr:uid="{4B1E7875-0649-4BAC-92A3-2AE0B4C7E180}"/>
    <cellStyle name="Warning Text" xfId="26" builtinId="11" hidden="1"/>
  </cellStyles>
  <dxfs count="0"/>
  <tableStyles count="0" defaultTableStyle="TableStyleMedium2" defaultPivotStyle="PivotStyleLight16"/>
  <colors>
    <mruColors>
      <color rgb="FFF5F5F5"/>
      <color rgb="FFF6F0FA"/>
      <color rgb="FFEFF5FB"/>
      <color rgb="FFFFEBEB"/>
      <color rgb="FFFDF2ED"/>
      <color rgb="FFE97132"/>
      <color rgb="FFFFEFEF"/>
      <color rgb="FFFFD9D9"/>
      <color rgb="FFFFCC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3/09/relationships/Python" Target="python.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0</xdr:rowOff>
    </xdr:from>
    <xdr:to>
      <xdr:col>10</xdr:col>
      <xdr:colOff>1099</xdr:colOff>
      <xdr:row>25</xdr:row>
      <xdr:rowOff>0</xdr:rowOff>
    </xdr:to>
    <xdr:sp macro="" textlink="">
      <xdr:nvSpPr>
        <xdr:cNvPr id="2" name="txtAbout">
          <a:extLst>
            <a:ext uri="{FF2B5EF4-FFF2-40B4-BE49-F238E27FC236}">
              <a16:creationId xmlns:a16="http://schemas.microsoft.com/office/drawing/2014/main" id="{00000000-0008-0000-0000-000002000000}"/>
            </a:ext>
          </a:extLst>
        </xdr:cNvPr>
        <xdr:cNvSpPr txBox="1"/>
      </xdr:nvSpPr>
      <xdr:spPr>
        <a:xfrm>
          <a:off x="1" y="457200"/>
          <a:ext cx="7621098" cy="440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36000" tIns="18000" rIns="18000" bIns="18000" rtlCol="0" anchor="t"/>
        <a:lstStyle/>
        <a:p>
          <a:r>
            <a:rPr lang="en-NZ" sz="1200" b="0">
              <a:latin typeface="+mj-lt"/>
            </a:rPr>
            <a:t>Purpose</a:t>
          </a:r>
          <a:endParaRPr lang="en-NZ" sz="1100" b="0">
            <a:latin typeface="+mj-lt"/>
          </a:endParaRPr>
        </a:p>
        <a:p>
          <a:endParaRPr lang="en-NZ" sz="1100">
            <a:latin typeface="Aptos" panose="020B0004020202020204" pitchFamily="34" charset="0"/>
          </a:endParaRPr>
        </a:p>
        <a:p>
          <a:r>
            <a:rPr lang="en-NZ" sz="1100">
              <a:latin typeface="Aptos" panose="020B0004020202020204" pitchFamily="34" charset="0"/>
            </a:rPr>
            <a:t>This workbook contains an example optimization model and associated analysis. The purpose is to illustrate</a:t>
          </a:r>
          <a:r>
            <a:rPr lang="en-NZ" sz="1100" baseline="0">
              <a:latin typeface="Aptos" panose="020B0004020202020204" pitchFamily="34" charset="0"/>
            </a:rPr>
            <a:t> the design and use of optimization models in Microsoft Excel, using the Solver and/or OpenSolver add-ins.</a:t>
          </a:r>
        </a:p>
        <a:p>
          <a:endParaRPr lang="en-NZ" sz="1100" baseline="0">
            <a:latin typeface="Aptos" panose="020B00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Aptos" panose="020B0004020202020204" pitchFamily="34" charset="0"/>
              <a:ea typeface="+mn-ea"/>
              <a:cs typeface="+mn-cs"/>
            </a:rPr>
            <a:t>This workbook should be read in conjunction with the articles at </a:t>
          </a:r>
          <a:r>
            <a:rPr lang="en-NZ" sz="1100">
              <a:solidFill>
                <a:schemeClr val="dk1"/>
              </a:solidFill>
              <a:effectLst/>
              <a:latin typeface="Aptos" panose="020B0004020202020204" pitchFamily="34" charset="0"/>
              <a:ea typeface="+mn-ea"/>
              <a:cs typeface="+mn-cs"/>
            </a:rPr>
            <a:t>https://www.solvermax.com</a:t>
          </a:r>
        </a:p>
        <a:p>
          <a:pPr marL="0" marR="0" indent="0" defTabSz="914400" eaLnBrk="1" fontAlgn="auto" latinLnBrk="0" hangingPunct="1">
            <a:lnSpc>
              <a:spcPct val="100000"/>
            </a:lnSpc>
            <a:spcBef>
              <a:spcPts val="0"/>
            </a:spcBef>
            <a:spcAft>
              <a:spcPts val="0"/>
            </a:spcAft>
            <a:buClrTx/>
            <a:buSzTx/>
            <a:buFontTx/>
            <a:buNone/>
            <a:tabLst/>
            <a:defRPr/>
          </a:pPr>
          <a:endParaRPr lang="en-NZ" sz="1100">
            <a:latin typeface="Aptos" panose="020B0004020202020204" pitchFamily="34" charset="0"/>
          </a:endParaRPr>
        </a:p>
        <a:p>
          <a:r>
            <a:rPr lang="en-NZ" sz="1200" b="0">
              <a:latin typeface="+mj-lt"/>
            </a:rPr>
            <a:t>Sheets</a:t>
          </a:r>
          <a:endParaRPr lang="en-NZ" sz="1100" b="0">
            <a:latin typeface="+mj-lt"/>
          </a:endParaRPr>
        </a:p>
        <a:p>
          <a:endParaRPr lang="en-NZ" sz="1100">
            <a:latin typeface="Aptos" panose="020B0004020202020204" pitchFamily="34" charset="0"/>
          </a:endParaRPr>
        </a:p>
        <a:p>
          <a:r>
            <a:rPr lang="en-NZ" sz="1100">
              <a:latin typeface="Aptos" panose="020B0004020202020204" pitchFamily="34" charset="0"/>
            </a:rPr>
            <a:t>This workbook contains the following sheets:</a:t>
          </a:r>
        </a:p>
        <a:p>
          <a:r>
            <a:rPr lang="en-NZ" sz="1100">
              <a:latin typeface="Aptos" panose="020B0004020202020204" pitchFamily="34" charset="0"/>
            </a:rPr>
            <a:t>   'About': </a:t>
          </a:r>
          <a:r>
            <a:rPr lang="en-NZ" sz="1100" baseline="0">
              <a:latin typeface="Aptos" panose="020B0004020202020204" pitchFamily="34" charset="0"/>
            </a:rPr>
            <a:t>	This sheet, used to describe the workbook.</a:t>
          </a:r>
        </a:p>
        <a:p>
          <a:r>
            <a:rPr lang="en-NZ" sz="1100">
              <a:latin typeface="Aptos" panose="020B0004020202020204" pitchFamily="34" charset="0"/>
            </a:rPr>
            <a:t>   'Model n': </a:t>
          </a:r>
          <a:r>
            <a:rPr lang="en-NZ" sz="1100" baseline="0">
              <a:latin typeface="Aptos" panose="020B0004020202020204" pitchFamily="34" charset="0"/>
            </a:rPr>
            <a:t>	One or more optimization model worksheets.</a:t>
          </a:r>
        </a:p>
        <a:p>
          <a:endParaRPr lang="en-NZ" sz="1100">
            <a:latin typeface="Aptos" panose="020B0004020202020204" pitchFamily="34" charset="0"/>
          </a:endParaRPr>
        </a:p>
        <a:p>
          <a:r>
            <a:rPr lang="en-NZ" sz="1200" b="0" baseline="0">
              <a:latin typeface="+mj-lt"/>
            </a:rPr>
            <a:t>Disclaimer</a:t>
          </a:r>
          <a:endParaRPr lang="en-NZ" sz="1100" b="0" baseline="0">
            <a:latin typeface="+mj-lt"/>
          </a:endParaRPr>
        </a:p>
        <a:p>
          <a:endParaRPr lang="en-NZ" sz="1100" baseline="0">
            <a:latin typeface="Aptos" panose="020B0004020202020204" pitchFamily="34" charset="0"/>
          </a:endParaRPr>
        </a:p>
        <a:p>
          <a:r>
            <a:rPr lang="en-NZ" sz="1100" baseline="0">
              <a:latin typeface="Aptos" panose="020B0004020202020204" pitchFamily="34" charset="0"/>
            </a:rPr>
            <a:t>This workbook </a:t>
          </a:r>
          <a:r>
            <a:rPr lang="en-NZ">
              <a:latin typeface="Aptos" panose="020B0004020202020204" pitchFamily="34" charset="0"/>
            </a:rPr>
            <a:t>is presented on an as is basis for illustrative purposes only and should not be relied upon for making financial, legal or any other commitments. Solver Max will accept no responsibility or liability for any errors or omissions.</a:t>
          </a:r>
        </a:p>
        <a:p>
          <a:endParaRPr lang="en-NZ">
            <a:latin typeface="Aptos" panose="020B0004020202020204" pitchFamily="34" charset="0"/>
          </a:endParaRPr>
        </a:p>
        <a:p>
          <a:r>
            <a:rPr lang="en-NZ">
              <a:latin typeface="Aptos" panose="020B0004020202020204" pitchFamily="34" charset="0"/>
            </a:rPr>
            <a:t>For further terms and conditions, see https://www.solvermax.com/terms-and-conditions</a:t>
          </a:r>
        </a:p>
        <a:p>
          <a:endParaRPr lang="en-NZ" sz="1100">
            <a:latin typeface="Aptos" panose="020B0004020202020204" pitchFamily="34" charset="0"/>
          </a:endParaRPr>
        </a:p>
        <a:p>
          <a:r>
            <a:rPr lang="en-NZ" sz="1200" b="0">
              <a:latin typeface="+mj-lt"/>
            </a:rPr>
            <a:t>Copyright</a:t>
          </a:r>
          <a:endParaRPr lang="en-NZ" sz="1100" b="0">
            <a:latin typeface="+mj-lt"/>
          </a:endParaRPr>
        </a:p>
        <a:p>
          <a:pPr marL="0" marR="0" indent="0" defTabSz="914400" eaLnBrk="1" fontAlgn="auto" latinLnBrk="0" hangingPunct="1">
            <a:lnSpc>
              <a:spcPct val="100000"/>
            </a:lnSpc>
            <a:spcBef>
              <a:spcPts val="0"/>
            </a:spcBef>
            <a:spcAft>
              <a:spcPts val="0"/>
            </a:spcAft>
            <a:buClrTx/>
            <a:buSzTx/>
            <a:buFontTx/>
            <a:buNone/>
            <a:tabLst/>
            <a:defRPr/>
          </a:pPr>
          <a:r>
            <a:rPr lang="en-NZ" sz="1100">
              <a:latin typeface="Aptos" panose="020B0004020202020204" pitchFamily="34" charset="0"/>
            </a:rPr>
            <a:t>This workbook is © </a:t>
          </a:r>
          <a:r>
            <a:rPr lang="en-NZ" sz="1100">
              <a:solidFill>
                <a:schemeClr val="dk1"/>
              </a:solidFill>
              <a:latin typeface="Aptos" panose="020B0004020202020204" pitchFamily="34" charset="0"/>
              <a:ea typeface="+mn-ea"/>
              <a:cs typeface="+mn-cs"/>
            </a:rPr>
            <a:t>Copyright </a:t>
          </a:r>
          <a:r>
            <a:rPr lang="en-NZ" sz="1100">
              <a:latin typeface="Aptos" panose="020B0004020202020204" pitchFamily="34" charset="0"/>
            </a:rPr>
            <a:t>2023 Solver Max</a:t>
          </a:r>
          <a:r>
            <a:rPr lang="en-NZ" b="0" i="0">
              <a:latin typeface="Aptos" panose="020B0004020202020204" pitchFamily="34" charset="0"/>
              <a:cs typeface="Times New Roman" pitchFamily="18" charset="0"/>
            </a:rPr>
            <a:t>.</a:t>
          </a:r>
        </a:p>
        <a:p>
          <a:pPr marL="0" marR="0" indent="0" defTabSz="914400" eaLnBrk="1" fontAlgn="auto" latinLnBrk="0" hangingPunct="1">
            <a:lnSpc>
              <a:spcPct val="100000"/>
            </a:lnSpc>
            <a:spcBef>
              <a:spcPts val="0"/>
            </a:spcBef>
            <a:spcAft>
              <a:spcPts val="0"/>
            </a:spcAft>
            <a:buClrTx/>
            <a:buSzTx/>
            <a:buFontTx/>
            <a:buNone/>
            <a:tabLst/>
            <a:defRPr/>
          </a:pPr>
          <a:r>
            <a:rPr lang="en-NZ" b="0" i="0">
              <a:latin typeface="Aptos" panose="020B0004020202020204" pitchFamily="34" charset="0"/>
              <a:cs typeface="Times New Roman" pitchFamily="18" charset="0"/>
            </a:rPr>
            <a:t>Solver Max retains copyright of this workbook. </a:t>
          </a:r>
          <a:br>
            <a:rPr lang="en-NZ" b="0" i="0">
              <a:latin typeface="Aptos" panose="020B0004020202020204" pitchFamily="34" charset="0"/>
              <a:cs typeface="Times New Roman" pitchFamily="18" charset="0"/>
            </a:rPr>
          </a:br>
          <a:r>
            <a:rPr lang="en-NZ" b="0" i="0">
              <a:latin typeface="Aptos" panose="020B0004020202020204" pitchFamily="34" charset="0"/>
              <a:cs typeface="Times New Roman" pitchFamily="18" charset="0"/>
            </a:rPr>
            <a:t>Extended</a:t>
          </a:r>
          <a:r>
            <a:rPr lang="en-NZ" b="0" i="0" baseline="0">
              <a:latin typeface="Aptos" panose="020B0004020202020204" pitchFamily="34" charset="0"/>
              <a:cs typeface="Times New Roman" pitchFamily="18" charset="0"/>
            </a:rPr>
            <a:t> by Russel Webber 2024 to demonstrate xlSlim functionallty</a:t>
          </a:r>
          <a:endParaRPr lang="en-NZ" b="0" i="0">
            <a:latin typeface="Aptos" panose="020B0004020202020204" pitchFamily="34" charset="0"/>
            <a:cs typeface="Times New Roman" pitchFamily="18" charset="0"/>
          </a:endParaRPr>
        </a:p>
      </xdr:txBody>
    </xdr:sp>
    <xdr:clientData/>
  </xdr:twoCellAnchor>
  <xdr:twoCellAnchor editAs="oneCell">
    <xdr:from>
      <xdr:col>11</xdr:col>
      <xdr:colOff>13765</xdr:colOff>
      <xdr:row>0</xdr:row>
      <xdr:rowOff>30745</xdr:rowOff>
    </xdr:from>
    <xdr:to>
      <xdr:col>11</xdr:col>
      <xdr:colOff>1206699</xdr:colOff>
      <xdr:row>8</xdr:row>
      <xdr:rowOff>104288</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862031" y="30745"/>
          <a:ext cx="1192934" cy="16795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13</xdr:row>
      <xdr:rowOff>168728</xdr:rowOff>
    </xdr:from>
    <xdr:to>
      <xdr:col>15</xdr:col>
      <xdr:colOff>0</xdr:colOff>
      <xdr:row>24</xdr:row>
      <xdr:rowOff>0</xdr:rowOff>
    </xdr:to>
    <xdr:sp macro="" textlink="">
      <xdr:nvSpPr>
        <xdr:cNvPr id="2" name="txtModelDescription">
          <a:extLst>
            <a:ext uri="{FF2B5EF4-FFF2-40B4-BE49-F238E27FC236}">
              <a16:creationId xmlns:a16="http://schemas.microsoft.com/office/drawing/2014/main" id="{83F2D7C7-B0A0-4F85-A5B8-63EF6A77E67D}"/>
            </a:ext>
          </a:extLst>
        </xdr:cNvPr>
        <xdr:cNvSpPr txBox="1"/>
      </xdr:nvSpPr>
      <xdr:spPr>
        <a:xfrm>
          <a:off x="6074229" y="2721428"/>
          <a:ext cx="3429000" cy="1959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endParaRPr lang="en-NZ" sz="1100">
            <a:latin typeface="Aptos" panose="020B0004020202020204" pitchFamily="34" charset="0"/>
          </a:endParaRPr>
        </a:p>
        <a:p>
          <a:r>
            <a:rPr lang="en-NZ" sz="1100" baseline="0">
              <a:latin typeface="Aptos" panose="020B0004020202020204" pitchFamily="34" charset="0"/>
            </a:rPr>
            <a:t>This model uses the Python SciPy library to solve a simple linear program.</a:t>
          </a:r>
        </a:p>
        <a:p>
          <a:r>
            <a:rPr lang="en-NZ" sz="1100" baseline="0">
              <a:latin typeface="Aptos" panose="020B0004020202020204" pitchFamily="34" charset="0"/>
            </a:rPr>
            <a:t>The model uses the xlSlim addin to access Python, see https://www.xlslim.com.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AE13685-A5C9-4524-B9F8-0E3F93B059A2}">
  <we:reference id="wa200003696" version="1.2.0.0" store="en-US"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olvermax.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6C7C-F2A9-46DD-A126-9EF2FB1344E4}">
  <sheetPr codeName="Sheet2"/>
  <dimension ref="A1:O25"/>
  <sheetViews>
    <sheetView showGridLines="0" zoomScaleNormal="100" workbookViewId="0">
      <selection activeCell="B1" sqref="B1"/>
    </sheetView>
  </sheetViews>
  <sheetFormatPr defaultColWidth="0" defaultRowHeight="14.6" zeroHeight="1" x14ac:dyDescent="0.4"/>
  <cols>
    <col min="1" max="10" width="10" customWidth="1"/>
    <col min="11" max="11" width="3.7109375" customWidth="1"/>
    <col min="12" max="12" width="17.7109375" customWidth="1"/>
    <col min="13" max="13" width="2.7109375" customWidth="1"/>
    <col min="14" max="15" width="0" hidden="1" customWidth="1"/>
    <col min="16" max="16384" width="8" hidden="1"/>
  </cols>
  <sheetData>
    <row r="1" spans="1:12" ht="20.6" x14ac:dyDescent="0.55000000000000004">
      <c r="A1" s="5" t="s">
        <v>3</v>
      </c>
    </row>
    <row r="2" spans="1:12" x14ac:dyDescent="0.4"/>
    <row r="3" spans="1:12" x14ac:dyDescent="0.4"/>
    <row r="4" spans="1:12" x14ac:dyDescent="0.4"/>
    <row r="5" spans="1:12" x14ac:dyDescent="0.4"/>
    <row r="6" spans="1:12" x14ac:dyDescent="0.4"/>
    <row r="7" spans="1:12" x14ac:dyDescent="0.4"/>
    <row r="8" spans="1:12" x14ac:dyDescent="0.4"/>
    <row r="9" spans="1:12" x14ac:dyDescent="0.4"/>
    <row r="10" spans="1:12" x14ac:dyDescent="0.4">
      <c r="L10" s="7" t="s">
        <v>5</v>
      </c>
    </row>
    <row r="11" spans="1:12" x14ac:dyDescent="0.4"/>
    <row r="12" spans="1:12" ht="15.9" x14ac:dyDescent="0.45">
      <c r="L12" s="6" t="s">
        <v>0</v>
      </c>
    </row>
    <row r="13" spans="1:12" x14ac:dyDescent="0.4">
      <c r="L13" s="3" t="s">
        <v>2</v>
      </c>
    </row>
    <row r="14" spans="1:12" x14ac:dyDescent="0.4"/>
    <row r="15" spans="1:12" x14ac:dyDescent="0.4"/>
    <row r="16" spans="1:12" x14ac:dyDescent="0.4"/>
    <row r="17" spans="12:12" x14ac:dyDescent="0.4"/>
    <row r="18" spans="12:12" x14ac:dyDescent="0.4"/>
    <row r="19" spans="12:12" x14ac:dyDescent="0.4"/>
    <row r="20" spans="12:12" x14ac:dyDescent="0.4"/>
    <row r="21" spans="12:12" ht="15.9" x14ac:dyDescent="0.45">
      <c r="L21" s="6" t="s">
        <v>1</v>
      </c>
    </row>
    <row r="22" spans="12:12" x14ac:dyDescent="0.4">
      <c r="L22" t="s">
        <v>34</v>
      </c>
    </row>
    <row r="23" spans="12:12" x14ac:dyDescent="0.4">
      <c r="L23" s="8">
        <v>45590</v>
      </c>
    </row>
    <row r="24" spans="12:12" x14ac:dyDescent="0.4"/>
    <row r="25" spans="12:12" x14ac:dyDescent="0.4"/>
  </sheetData>
  <sheetProtection sheet="1" objects="1" scenarios="1"/>
  <hyperlinks>
    <hyperlink ref="L10" r:id="rId1" xr:uid="{89BBA00B-48F7-4111-A942-44FF0006F910}"/>
  </hyperlinks>
  <pageMargins left="0.59055118110236227" right="0.59055118110236227" top="0.59055118110236227" bottom="0.59055118110236227" header="0.31496062992125984" footer="0.31496062992125984"/>
  <pageSetup paperSize="9" orientation="landscape" horizontalDpi="4294967292" verticalDpi="0" r:id="rId2"/>
  <headerFooter>
    <oddFooter>&amp;CPage &amp;P of &amp;N&amp;LFile: &amp;F, Worksheet: &amp;A&amp;RCopyright Solver Max</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5861-4845-4D98-8ED5-A0EF0883D1CD}">
  <sheetPr>
    <pageSetUpPr fitToPage="1"/>
  </sheetPr>
  <dimension ref="A1:S25"/>
  <sheetViews>
    <sheetView showGridLines="0" tabSelected="1" workbookViewId="0">
      <selection activeCell="C15" sqref="C15"/>
    </sheetView>
  </sheetViews>
  <sheetFormatPr defaultColWidth="0" defaultRowHeight="14.6" zeroHeight="1" x14ac:dyDescent="0.4"/>
  <cols>
    <col min="1" max="1" width="11.2109375" customWidth="1"/>
    <col min="2" max="3" width="8.7109375" customWidth="1"/>
    <col min="4" max="4" width="3.7109375" customWidth="1"/>
    <col min="5" max="5" width="8.7109375" customWidth="1"/>
    <col min="6" max="6" width="3.7109375" customWidth="1"/>
    <col min="7" max="7" width="11.2109375" customWidth="1"/>
    <col min="8" max="9" width="10" customWidth="1"/>
    <col min="10" max="10" width="3.7109375" customWidth="1"/>
    <col min="11" max="15" width="9" customWidth="1"/>
    <col min="16" max="16" width="2.5" customWidth="1"/>
    <col min="17" max="19" width="0" hidden="1" customWidth="1"/>
    <col min="20" max="16384" width="9" hidden="1"/>
  </cols>
  <sheetData>
    <row r="1" spans="1:15" ht="20.6" x14ac:dyDescent="0.55000000000000004">
      <c r="A1" s="5" t="s">
        <v>8</v>
      </c>
    </row>
    <row r="2" spans="1:15" ht="16.75" x14ac:dyDescent="0.45">
      <c r="A2" s="4" t="s">
        <v>36</v>
      </c>
      <c r="B2" s="4"/>
      <c r="C2" s="4"/>
      <c r="D2" s="4"/>
      <c r="E2" s="4"/>
      <c r="F2" s="15"/>
    </row>
    <row r="3" spans="1:15" x14ac:dyDescent="0.4">
      <c r="A3" t="s">
        <v>30</v>
      </c>
      <c r="B3" s="11" t="s">
        <v>31</v>
      </c>
      <c r="I3" t="s">
        <v>35</v>
      </c>
    </row>
    <row r="4" spans="1:15" x14ac:dyDescent="0.4">
      <c r="A4" t="s">
        <v>32</v>
      </c>
      <c r="B4" s="11" t="str" cm="1">
        <f t="array" ref="B4">_xll.WorkbookLocation() &amp; "\prod_mix_model.py"</f>
        <v>C:\Users\russe\Downloads\prod_mix_model.py</v>
      </c>
    </row>
    <row r="5" spans="1:15" x14ac:dyDescent="0.4">
      <c r="A5" t="s">
        <v>33</v>
      </c>
      <c r="B5" s="13" t="str" cm="1">
        <f t="array" ref="B5">_xll.RegisterPyModule(B4,B3)</f>
        <v>Registered C:\Users\russe\Downloads\prod_mix_model.py</v>
      </c>
    </row>
    <row r="6" spans="1:15" x14ac:dyDescent="0.4"/>
    <row r="7" spans="1:15" ht="16.75" x14ac:dyDescent="0.45">
      <c r="A7" s="4" t="s">
        <v>2</v>
      </c>
      <c r="B7" s="4"/>
      <c r="C7" s="4"/>
      <c r="D7" s="4"/>
      <c r="E7" s="4"/>
      <c r="G7" s="4" t="s">
        <v>9</v>
      </c>
      <c r="H7" s="4"/>
      <c r="I7" s="4"/>
      <c r="L7" s="4"/>
      <c r="M7" s="4"/>
      <c r="N7" s="4"/>
      <c r="O7" s="4"/>
    </row>
    <row r="8" spans="1:15" x14ac:dyDescent="0.4"/>
    <row r="9" spans="1:15" ht="15.9" x14ac:dyDescent="0.45">
      <c r="A9" s="6" t="s">
        <v>10</v>
      </c>
      <c r="B9" s="6" t="s">
        <v>11</v>
      </c>
      <c r="H9" s="14"/>
    </row>
    <row r="10" spans="1:15" x14ac:dyDescent="0.4">
      <c r="A10" t="s">
        <v>12</v>
      </c>
      <c r="B10" s="10" t="s">
        <v>13</v>
      </c>
      <c r="H10" s="9"/>
    </row>
    <row r="11" spans="1:15" x14ac:dyDescent="0.4">
      <c r="A11" t="s">
        <v>14</v>
      </c>
      <c r="B11" s="10">
        <v>60</v>
      </c>
      <c r="G11" t="s">
        <v>9</v>
      </c>
      <c r="H11" s="9" t="str" cm="1">
        <f t="array" ref="H11">_xll.scipy_optimise(Engine,TimeLimit,Margin,Constraints,rhs,VarBounds)</f>
        <v>[Production-Mix-in-Python using xlSlim.xlsx]Model 1$H$11/977F14D@1</v>
      </c>
    </row>
    <row r="12" spans="1:15" x14ac:dyDescent="0.4">
      <c r="G12" t="s">
        <v>15</v>
      </c>
      <c r="H12" s="9" t="b" cm="1">
        <f t="array" ref="H12">_xll.GetAttr(H11,"success")</f>
        <v>1</v>
      </c>
    </row>
    <row r="13" spans="1:15" x14ac:dyDescent="0.4"/>
    <row r="14" spans="1:15" ht="16.75" x14ac:dyDescent="0.45">
      <c r="A14" s="6" t="s">
        <v>6</v>
      </c>
      <c r="B14" s="2" t="s">
        <v>16</v>
      </c>
      <c r="C14" s="2" t="s">
        <v>17</v>
      </c>
      <c r="G14" s="4" t="s">
        <v>7</v>
      </c>
      <c r="H14" s="4"/>
      <c r="I14" s="4"/>
      <c r="K14" s="4" t="s">
        <v>4</v>
      </c>
    </row>
    <row r="15" spans="1:15" x14ac:dyDescent="0.4">
      <c r="A15" t="s">
        <v>18</v>
      </c>
      <c r="B15" s="11">
        <v>-80</v>
      </c>
      <c r="C15" s="11">
        <v>-200</v>
      </c>
    </row>
    <row r="16" spans="1:15" x14ac:dyDescent="0.4">
      <c r="G16" t="s">
        <v>6</v>
      </c>
      <c r="H16" s="1" cm="1">
        <f t="array" ref="H16">-_xll.GetAttr(H11,"fun")</f>
        <v>3076.9230769230771</v>
      </c>
    </row>
    <row r="17" spans="1:9" ht="15.9" x14ac:dyDescent="0.45">
      <c r="A17" s="6" t="s">
        <v>19</v>
      </c>
      <c r="B17" s="2" t="s">
        <v>16</v>
      </c>
      <c r="C17" s="2" t="s">
        <v>17</v>
      </c>
      <c r="E17" s="2" t="s">
        <v>20</v>
      </c>
    </row>
    <row r="18" spans="1:9" ht="15.9" x14ac:dyDescent="0.45">
      <c r="A18" t="s">
        <v>21</v>
      </c>
      <c r="B18" s="11">
        <v>12.5</v>
      </c>
      <c r="C18" s="11">
        <v>10</v>
      </c>
      <c r="E18" s="11">
        <v>250</v>
      </c>
      <c r="H18" s="2" t="s">
        <v>16</v>
      </c>
      <c r="I18" s="2" t="s">
        <v>17</v>
      </c>
    </row>
    <row r="19" spans="1:9" x14ac:dyDescent="0.4">
      <c r="A19" t="s">
        <v>22</v>
      </c>
      <c r="B19" s="11">
        <v>18</v>
      </c>
      <c r="C19" s="11">
        <v>30</v>
      </c>
      <c r="E19" s="11">
        <v>500</v>
      </c>
      <c r="G19" t="s">
        <v>23</v>
      </c>
      <c r="H19" s="12" cm="1">
        <f t="array" ref="H19">_xll.extract_x_values(H11,0)</f>
        <v>6.4102564102564106</v>
      </c>
      <c r="I19" s="12" cm="1">
        <f t="array" ref="I19">_xll.extract_x_values(H11,1)</f>
        <v>12.820512820512821</v>
      </c>
    </row>
    <row r="20" spans="1:9" x14ac:dyDescent="0.4">
      <c r="A20" t="s">
        <v>24</v>
      </c>
      <c r="B20" s="11">
        <v>-2</v>
      </c>
      <c r="C20" s="11">
        <v>1</v>
      </c>
      <c r="E20" s="11">
        <v>0</v>
      </c>
    </row>
    <row r="21" spans="1:9" ht="15.9" x14ac:dyDescent="0.45">
      <c r="H21" s="2" t="s">
        <v>25</v>
      </c>
      <c r="I21" s="2" t="s">
        <v>26</v>
      </c>
    </row>
    <row r="22" spans="1:9" ht="15.9" x14ac:dyDescent="0.45">
      <c r="A22" s="6" t="s">
        <v>27</v>
      </c>
      <c r="B22" s="2" t="s">
        <v>28</v>
      </c>
      <c r="C22" s="2" t="s">
        <v>29</v>
      </c>
      <c r="G22" t="str">
        <f>A18</f>
        <v>People</v>
      </c>
      <c r="H22" s="12" cm="1">
        <f t="array" ref="H22:H24">TRANSPOSE(_xll.report_slack(H11))</f>
        <v>41.666666666666657</v>
      </c>
      <c r="I22" s="12" cm="1">
        <f t="array" ref="I22:I24">TRANSPOSE(_xll.report_marginals(H11))</f>
        <v>0</v>
      </c>
    </row>
    <row r="23" spans="1:9" x14ac:dyDescent="0.4">
      <c r="A23" t="s">
        <v>16</v>
      </c>
      <c r="B23" s="11">
        <v>0</v>
      </c>
      <c r="C23" s="11">
        <v>100</v>
      </c>
      <c r="G23" t="str">
        <f>A19</f>
        <v>Materials</v>
      </c>
      <c r="H23" s="12">
        <v>0</v>
      </c>
      <c r="I23" s="12">
        <v>-6.1538461538461542</v>
      </c>
    </row>
    <row r="24" spans="1:9" x14ac:dyDescent="0.4">
      <c r="A24" t="s">
        <v>17</v>
      </c>
      <c r="B24" s="11">
        <v>0</v>
      </c>
      <c r="C24" s="11">
        <v>100</v>
      </c>
      <c r="G24" t="str">
        <f>A20</f>
        <v>Sales</v>
      </c>
      <c r="H24" s="12">
        <v>0</v>
      </c>
      <c r="I24" s="12">
        <v>-15.384615384615383</v>
      </c>
    </row>
    <row r="25" spans="1:9" x14ac:dyDescent="0.4"/>
  </sheetData>
  <pageMargins left="0.59055118110236227" right="0.59055118110236227" top="0.59055118110236227" bottom="0.59055118110236227" header="0.31496062992125984" footer="0.31496062992125984"/>
  <pageSetup paperSize="9" fitToHeight="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About</vt:lpstr>
      <vt:lpstr>Model 1</vt:lpstr>
      <vt:lpstr>Constraints</vt:lpstr>
      <vt:lpstr>Engine</vt:lpstr>
      <vt:lpstr>Margin</vt:lpstr>
      <vt:lpstr>About!Print_Area</vt:lpstr>
      <vt:lpstr>'Model 1'!Print_Area</vt:lpstr>
      <vt:lpstr>rhs</vt:lpstr>
      <vt:lpstr>TimeLimit</vt:lpstr>
      <vt:lpstr>VarBounds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2023-08-30T07:43:31Z</dcterms:created>
  <dcterms:modified xsi:type="dcterms:W3CDTF">2024-10-25T10:22:24Z</dcterms:modified>
</cp:coreProperties>
</file>