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7CEEC81-190D-416F-9013-2AF065A89103}" xr6:coauthVersionLast="41" xr6:coauthVersionMax="41" xr10:uidLastSave="{00000000-0000-0000-0000-000000000000}"/>
  <bookViews>
    <workbookView xWindow="-120" yWindow="-120" windowWidth="20730" windowHeight="11160" xr2:uid="{49BD9E7B-0DCC-47C4-8E42-82E7CBE31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N16" i="1" s="1"/>
  <c r="L27" i="1"/>
  <c r="J27" i="1"/>
  <c r="N17" i="1"/>
  <c r="N19" i="1"/>
  <c r="N20" i="1"/>
  <c r="N21" i="1"/>
  <c r="N22" i="1"/>
  <c r="N23" i="1"/>
  <c r="N24" i="1"/>
  <c r="N25" i="1"/>
  <c r="L17" i="1"/>
  <c r="L19" i="1"/>
  <c r="L20" i="1"/>
  <c r="L21" i="1"/>
  <c r="L22" i="1"/>
  <c r="L23" i="1"/>
  <c r="L24" i="1"/>
  <c r="L25" i="1"/>
  <c r="J17" i="1"/>
  <c r="J19" i="1"/>
  <c r="J20" i="1"/>
  <c r="J21" i="1"/>
  <c r="J22" i="1"/>
  <c r="J23" i="1"/>
  <c r="J24" i="1"/>
  <c r="J25" i="1"/>
  <c r="J16" i="1"/>
  <c r="G23" i="1"/>
  <c r="G17" i="1"/>
  <c r="F19" i="1"/>
  <c r="F25" i="1"/>
  <c r="E18" i="1"/>
  <c r="E24" i="1"/>
  <c r="B17" i="1"/>
  <c r="L16" i="1" l="1"/>
  <c r="M18" i="1" s="1"/>
  <c r="K18" i="1"/>
  <c r="N18" i="1"/>
  <c r="M13" i="1"/>
  <c r="L13" i="1"/>
  <c r="K13" i="1"/>
  <c r="J13" i="1"/>
  <c r="N12" i="1"/>
  <c r="L12" i="1"/>
  <c r="K12" i="1"/>
  <c r="J12" i="1"/>
  <c r="N11" i="1"/>
  <c r="M11" i="1"/>
  <c r="K11" i="1"/>
  <c r="J11" i="1"/>
  <c r="N10" i="1"/>
  <c r="M10" i="1"/>
  <c r="L10" i="1"/>
  <c r="J10" i="1"/>
  <c r="N9" i="1"/>
  <c r="M9" i="1"/>
  <c r="L9" i="1"/>
  <c r="K9" i="1"/>
  <c r="F12" i="1"/>
  <c r="F10" i="1"/>
  <c r="F11" i="1"/>
  <c r="E13" i="1"/>
  <c r="E11" i="1"/>
  <c r="E10" i="1"/>
  <c r="D13" i="1"/>
  <c r="D12" i="1"/>
  <c r="D10" i="1"/>
  <c r="C13" i="1"/>
  <c r="C12" i="1"/>
  <c r="C11" i="1"/>
  <c r="B13" i="1"/>
  <c r="B12" i="1"/>
  <c r="B11" i="1"/>
  <c r="F9" i="1"/>
  <c r="E9" i="1"/>
  <c r="D9" i="1"/>
  <c r="C9" i="1"/>
  <c r="B10" i="1"/>
  <c r="K26" i="1" l="1"/>
  <c r="L18" i="1"/>
  <c r="L26" i="1" s="1"/>
  <c r="M26" i="1"/>
  <c r="N26" i="1" s="1"/>
  <c r="J18" i="1"/>
  <c r="J26" i="1" s="1"/>
</calcChain>
</file>

<file path=xl/sharedStrings.xml><?xml version="1.0" encoding="utf-8"?>
<sst xmlns="http://schemas.openxmlformats.org/spreadsheetml/2006/main" count="79" uniqueCount="42">
  <si>
    <t>USD</t>
  </si>
  <si>
    <t>EUR</t>
  </si>
  <si>
    <t>SGD</t>
  </si>
  <si>
    <t>JPY</t>
  </si>
  <si>
    <t>IDR</t>
  </si>
  <si>
    <t>BUY</t>
  </si>
  <si>
    <t>SELL</t>
  </si>
  <si>
    <t>ANY TO IDR</t>
  </si>
  <si>
    <t>IDR TO ANY</t>
  </si>
  <si>
    <t>I/O</t>
  </si>
  <si>
    <t>ANY1 TO ANY2 = ANY1 TO IDR THEN IDR TO ANY2</t>
  </si>
  <si>
    <t>Banyak Unit</t>
  </si>
  <si>
    <t>Biaya Per Pesanan</t>
  </si>
  <si>
    <t>Biaya Inventaris per unit</t>
  </si>
  <si>
    <t>Banyak Pesanan EKO</t>
  </si>
  <si>
    <t>Bunga Persen</t>
  </si>
  <si>
    <t>Periode</t>
  </si>
  <si>
    <t>Modal</t>
  </si>
  <si>
    <t>Akhir</t>
  </si>
  <si>
    <t>CARI MODAL</t>
  </si>
  <si>
    <t>CARI AKHIR</t>
  </si>
  <si>
    <t>CARI BUNGA</t>
  </si>
  <si>
    <t>Btung</t>
  </si>
  <si>
    <t>Bmaj</t>
  </si>
  <si>
    <t>Variabel</t>
  </si>
  <si>
    <t>Awal</t>
  </si>
  <si>
    <t>Awal?</t>
  </si>
  <si>
    <t>Akhir?</t>
  </si>
  <si>
    <t>Growth?</t>
  </si>
  <si>
    <t>Growth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</si>
  <si>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</si>
  <si>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</si>
  <si>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</si>
  <si>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</si>
  <si>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</si>
  <si>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</si>
  <si>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</si>
  <si>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</si>
  <si>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</si>
  <si>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</si>
  <si>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</t>
  </si>
  <si>
    <t>TOTAL?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</si>
</sst>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4" fontId="0" fillId="0" borderId="2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0CFA-7B94-4511-BD59-562F8CEC6A23}">
  <dimension ref="A1:O27"/>
  <sheetViews>
    <sheetView tabSelected="1" topLeftCell="A4" workbookViewId="0">
      <selection activeCell="H26" sqref="H26"/>
    </sheetView>
  </sheetViews>
  <sheetFormatPr defaultRowHeight="15" x14ac:dyDescent="0.25"/>
  <cols>
    <col min="1" max="1" width="23.5703125" style="2" bestFit="1" customWidth="1"/>
    <col min="2" max="2" width="12" style="2" bestFit="1" customWidth="1"/>
    <col min="3" max="3" width="11" style="2" bestFit="1" customWidth="1"/>
    <col min="4" max="4" width="13.140625" style="2" bestFit="1" customWidth="1"/>
    <col min="5" max="5" width="12.140625" style="2" bestFit="1" customWidth="1"/>
    <col min="6" max="6" width="11" style="2" customWidth="1"/>
    <col min="7" max="7" width="12" style="2" bestFit="1" customWidth="1"/>
    <col min="8" max="8" width="11" style="2" customWidth="1"/>
    <col min="9" max="9" width="23.5703125" style="2" bestFit="1" customWidth="1"/>
    <col min="10" max="10" width="11.7109375" style="2" bestFit="1" customWidth="1"/>
    <col min="11" max="11" width="11" style="2" bestFit="1" customWidth="1"/>
    <col min="12" max="13" width="6.5703125" style="2" bestFit="1" customWidth="1"/>
    <col min="14" max="16384" width="9.140625" style="2"/>
  </cols>
  <sheetData>
    <row r="1" spans="1:15" ht="33.75" customHeight="1" thickBot="1" x14ac:dyDescent="0.3">
      <c r="A1" s="20" t="s">
        <v>10</v>
      </c>
      <c r="B1" s="6" t="s">
        <v>5</v>
      </c>
      <c r="C1" s="5" t="s">
        <v>6</v>
      </c>
      <c r="D1" s="1"/>
      <c r="E1" s="1"/>
      <c r="F1" s="1"/>
      <c r="G1" s="1"/>
      <c r="H1" s="1"/>
      <c r="I1" s="20" t="s">
        <v>10</v>
      </c>
      <c r="J1" s="6" t="s">
        <v>5</v>
      </c>
      <c r="K1" s="5" t="s">
        <v>6</v>
      </c>
    </row>
    <row r="2" spans="1:15" x14ac:dyDescent="0.25">
      <c r="A2" s="9" t="s">
        <v>0</v>
      </c>
      <c r="B2" s="7">
        <v>14030</v>
      </c>
      <c r="C2" s="16">
        <v>14046</v>
      </c>
      <c r="D2" s="1"/>
      <c r="E2" s="1"/>
      <c r="F2" s="1"/>
      <c r="G2" s="1"/>
      <c r="H2" s="1"/>
      <c r="I2" s="9" t="s">
        <v>0</v>
      </c>
      <c r="J2" s="7">
        <v>14030</v>
      </c>
      <c r="K2" s="16">
        <v>14046</v>
      </c>
    </row>
    <row r="3" spans="1:15" x14ac:dyDescent="0.25">
      <c r="A3" s="10" t="s">
        <v>1</v>
      </c>
      <c r="B3" s="8">
        <v>15874.01</v>
      </c>
      <c r="C3" s="17">
        <v>15974.01</v>
      </c>
      <c r="D3" s="1"/>
      <c r="E3" s="1"/>
      <c r="F3" s="1"/>
      <c r="G3" s="1"/>
      <c r="H3" s="1"/>
      <c r="I3" s="10" t="s">
        <v>1</v>
      </c>
      <c r="J3" s="8">
        <v>15874.01</v>
      </c>
      <c r="K3" s="17">
        <v>15974.01</v>
      </c>
    </row>
    <row r="4" spans="1:15" x14ac:dyDescent="0.25">
      <c r="A4" s="10" t="s">
        <v>2</v>
      </c>
      <c r="B4" s="8">
        <v>10357</v>
      </c>
      <c r="C4" s="17">
        <v>10405</v>
      </c>
      <c r="D4" s="1"/>
      <c r="E4" s="1"/>
      <c r="F4" s="1"/>
      <c r="G4" s="1"/>
      <c r="H4" s="1"/>
      <c r="I4" s="10" t="s">
        <v>2</v>
      </c>
      <c r="J4" s="8">
        <v>10357</v>
      </c>
      <c r="K4" s="17">
        <v>10405</v>
      </c>
    </row>
    <row r="5" spans="1:15" ht="15.75" thickBot="1" x14ac:dyDescent="0.3">
      <c r="A5" s="11" t="s">
        <v>3</v>
      </c>
      <c r="B5" s="12">
        <v>124.93</v>
      </c>
      <c r="C5" s="18">
        <v>128.33000000000001</v>
      </c>
      <c r="D5" s="1"/>
      <c r="E5" s="1"/>
      <c r="F5" s="1"/>
      <c r="G5" s="1"/>
      <c r="H5" s="1"/>
      <c r="I5" s="11" t="s">
        <v>3</v>
      </c>
      <c r="J5" s="12">
        <v>128</v>
      </c>
      <c r="K5" s="18">
        <v>135</v>
      </c>
    </row>
    <row r="6" spans="1:15" ht="15.75" thickBot="1" x14ac:dyDescent="0.3">
      <c r="A6" s="13"/>
      <c r="B6" s="14" t="s">
        <v>7</v>
      </c>
      <c r="C6" s="15" t="s">
        <v>8</v>
      </c>
      <c r="I6" s="13"/>
      <c r="J6" s="14" t="s">
        <v>7</v>
      </c>
      <c r="K6" s="15" t="s">
        <v>8</v>
      </c>
    </row>
    <row r="8" spans="1:15" x14ac:dyDescent="0.25">
      <c r="A8" s="4" t="s">
        <v>9</v>
      </c>
      <c r="B8" s="4" t="s">
        <v>4</v>
      </c>
      <c r="C8" s="4" t="s">
        <v>0</v>
      </c>
      <c r="D8" s="4" t="s">
        <v>1</v>
      </c>
      <c r="E8" s="4" t="s">
        <v>2</v>
      </c>
      <c r="F8" s="4" t="s">
        <v>3</v>
      </c>
      <c r="I8" s="4" t="s">
        <v>9</v>
      </c>
      <c r="J8" s="4" t="s">
        <v>4</v>
      </c>
      <c r="K8" s="4" t="s">
        <v>0</v>
      </c>
      <c r="L8" s="4" t="s">
        <v>1</v>
      </c>
      <c r="M8" s="4" t="s">
        <v>2</v>
      </c>
      <c r="N8" s="4" t="s">
        <v>3</v>
      </c>
    </row>
    <row r="9" spans="1:15" x14ac:dyDescent="0.25">
      <c r="A9" s="4" t="s">
        <v>4</v>
      </c>
      <c r="B9" s="19">
        <v>1</v>
      </c>
      <c r="C9" s="3">
        <f>B9/C2</f>
        <v>7.1194646162608578E-5</v>
      </c>
      <c r="D9" s="3">
        <f>B9/C3</f>
        <v>6.2601688617948775E-5</v>
      </c>
      <c r="E9" s="3">
        <f>B9/C4</f>
        <v>9.6107640557424316E-5</v>
      </c>
      <c r="F9" s="3">
        <f>B9/C5</f>
        <v>7.7924101924725306E-3</v>
      </c>
      <c r="I9" s="4" t="s">
        <v>4</v>
      </c>
      <c r="J9" s="19">
        <v>1</v>
      </c>
      <c r="K9" s="3">
        <f>J9/K2</f>
        <v>7.1194646162608578E-5</v>
      </c>
      <c r="L9" s="3">
        <f>J9/K3</f>
        <v>6.2601688617948775E-5</v>
      </c>
      <c r="M9" s="3">
        <f>J9/K4</f>
        <v>9.6107640557424316E-5</v>
      </c>
      <c r="N9" s="3">
        <f>J9/K5</f>
        <v>7.4074074074074077E-3</v>
      </c>
    </row>
    <row r="10" spans="1:15" x14ac:dyDescent="0.25">
      <c r="A10" s="4" t="s">
        <v>0</v>
      </c>
      <c r="B10" s="3">
        <f>C10*B2</f>
        <v>14030</v>
      </c>
      <c r="C10" s="19">
        <v>1</v>
      </c>
      <c r="D10" s="3">
        <f>C10*B2/C3</f>
        <v>0.87830169130982139</v>
      </c>
      <c r="E10" s="3">
        <f>C10*B2/C4</f>
        <v>1.3483901970206631</v>
      </c>
      <c r="F10" s="3">
        <f>C10*B2/C5</f>
        <v>109.32751500038961</v>
      </c>
      <c r="I10" s="4" t="s">
        <v>0</v>
      </c>
      <c r="J10" s="3">
        <f>K10*J2</f>
        <v>14030</v>
      </c>
      <c r="K10" s="19">
        <v>1</v>
      </c>
      <c r="L10" s="3">
        <f>K10*J2/K3</f>
        <v>0.87830169130982139</v>
      </c>
      <c r="M10" s="3">
        <f>K10*J2/K4</f>
        <v>1.3483901970206631</v>
      </c>
      <c r="N10" s="3">
        <f>K10*J2/K5</f>
        <v>103.92592592592592</v>
      </c>
    </row>
    <row r="11" spans="1:15" x14ac:dyDescent="0.25">
      <c r="A11" s="4" t="s">
        <v>1</v>
      </c>
      <c r="B11" s="3">
        <f>D11*B3</f>
        <v>15874.01</v>
      </c>
      <c r="C11" s="3">
        <f>D11*B3/C2</f>
        <v>1.1301445251317102</v>
      </c>
      <c r="D11" s="19">
        <v>1</v>
      </c>
      <c r="E11" s="3">
        <f>D11*B3/C4</f>
        <v>1.5256136472849591</v>
      </c>
      <c r="F11" s="3">
        <f>D11*B3/C5</f>
        <v>123.69679731941088</v>
      </c>
      <c r="I11" s="4" t="s">
        <v>1</v>
      </c>
      <c r="J11" s="3">
        <f>L11*J3</f>
        <v>15874.01</v>
      </c>
      <c r="K11" s="3">
        <f>L11*J3/K2</f>
        <v>1.1301445251317102</v>
      </c>
      <c r="L11" s="19">
        <v>1</v>
      </c>
      <c r="M11" s="3">
        <f>L11*J3/K4</f>
        <v>1.5256136472849591</v>
      </c>
      <c r="N11" s="3">
        <f>L11*J3/K5</f>
        <v>117.58525925925926</v>
      </c>
    </row>
    <row r="12" spans="1:15" x14ac:dyDescent="0.25">
      <c r="A12" s="4" t="s">
        <v>2</v>
      </c>
      <c r="B12" s="3">
        <f>E12*B4</f>
        <v>10357</v>
      </c>
      <c r="C12" s="3">
        <f>E12*B4/C2</f>
        <v>0.73736295030613697</v>
      </c>
      <c r="D12" s="3">
        <f>E12*B4/C3</f>
        <v>0.64836568901609548</v>
      </c>
      <c r="E12" s="19">
        <v>1</v>
      </c>
      <c r="F12" s="3">
        <f>E12*B4/C5</f>
        <v>80.705992363438</v>
      </c>
      <c r="I12" s="4" t="s">
        <v>2</v>
      </c>
      <c r="J12" s="3">
        <f>M12*J4</f>
        <v>10357</v>
      </c>
      <c r="K12" s="3">
        <f>M12*J4/K2</f>
        <v>0.73736295030613697</v>
      </c>
      <c r="L12" s="3">
        <f>M12*J4/K3</f>
        <v>0.64836568901609548</v>
      </c>
      <c r="M12" s="19">
        <v>1</v>
      </c>
      <c r="N12" s="3">
        <f>M12*J4/K5</f>
        <v>76.718518518518522</v>
      </c>
    </row>
    <row r="13" spans="1:15" x14ac:dyDescent="0.25">
      <c r="A13" s="4" t="s">
        <v>3</v>
      </c>
      <c r="B13" s="3">
        <f>F13*B5</f>
        <v>65588.25</v>
      </c>
      <c r="C13" s="3">
        <f>F13*B5/C2</f>
        <v>4.6695322511747115</v>
      </c>
      <c r="D13" s="3">
        <f>F13*B5/C3</f>
        <v>4.1059352034961787</v>
      </c>
      <c r="E13" s="3">
        <f>F13*B5/C4</f>
        <v>6.3035319557904854</v>
      </c>
      <c r="F13" s="19">
        <v>525</v>
      </c>
      <c r="I13" s="4" t="s">
        <v>3</v>
      </c>
      <c r="J13" s="3">
        <f>N13*J5</f>
        <v>3200000</v>
      </c>
      <c r="K13" s="3">
        <f>N13*J5/K2</f>
        <v>227.82286772034743</v>
      </c>
      <c r="L13" s="3">
        <f>N13*J5/K3</f>
        <v>200.32540357743611</v>
      </c>
      <c r="M13" s="3">
        <f>N13*J5/K4</f>
        <v>307.54444978375778</v>
      </c>
      <c r="N13" s="19">
        <v>25000</v>
      </c>
    </row>
    <row r="15" spans="1:15" x14ac:dyDescent="0.25">
      <c r="D15" s="4" t="s">
        <v>22</v>
      </c>
      <c r="E15" s="4" t="s">
        <v>19</v>
      </c>
      <c r="F15" s="4" t="s">
        <v>20</v>
      </c>
      <c r="G15" s="4" t="s">
        <v>21</v>
      </c>
      <c r="I15" s="4" t="s">
        <v>24</v>
      </c>
      <c r="J15" s="4" t="s">
        <v>26</v>
      </c>
      <c r="K15" s="4" t="s">
        <v>25</v>
      </c>
      <c r="L15" s="4" t="s">
        <v>27</v>
      </c>
      <c r="M15" s="4" t="s">
        <v>18</v>
      </c>
      <c r="N15" s="4" t="s">
        <v>28</v>
      </c>
      <c r="O15" s="4" t="s">
        <v>29</v>
      </c>
    </row>
    <row r="16" spans="1:15" x14ac:dyDescent="0.25">
      <c r="A16" s="4" t="s">
        <v>11</v>
      </c>
      <c r="B16" s="4">
        <v>15000</v>
      </c>
      <c r="D16" s="4" t="s">
        <v>16</v>
      </c>
      <c r="E16" s="3"/>
      <c r="F16" s="3"/>
      <c r="G16" s="3">
        <v>3</v>
      </c>
      <c r="I16" s="22" t="s">
        <v>30</v>
      </c>
      <c r="J16" s="24">
        <f>M16*100/O16</f>
        <v>0</v>
      </c>
      <c r="K16" s="25">
        <f>456*12</f>
        <v>5472</v>
      </c>
      <c r="L16" s="24">
        <f>K16*O16/100</f>
        <v>8232.0767999999989</v>
      </c>
      <c r="M16" s="25"/>
      <c r="N16" s="23">
        <f>100*M16/K16</f>
        <v>0</v>
      </c>
      <c r="O16" s="3">
        <v>150.44</v>
      </c>
    </row>
    <row r="17" spans="1:15" x14ac:dyDescent="0.25">
      <c r="A17" s="4" t="s">
        <v>14</v>
      </c>
      <c r="B17" s="21">
        <f>SQRT(2*B16*B18/B19)</f>
        <v>866.02540378443859</v>
      </c>
      <c r="D17" s="3" t="s">
        <v>15</v>
      </c>
      <c r="E17" s="3"/>
      <c r="F17" s="3"/>
      <c r="G17" s="23">
        <f>((G19/G18-1)/G16)*100</f>
        <v>20.000000000000004</v>
      </c>
      <c r="I17" s="22" t="s">
        <v>31</v>
      </c>
      <c r="J17" s="24">
        <f t="shared" ref="J17:J27" si="0">M17*100/O17</f>
        <v>36200.776025757455</v>
      </c>
      <c r="K17" s="25"/>
      <c r="L17" s="24">
        <f t="shared" ref="L17:L27" si="1">K17*O17/100</f>
        <v>0</v>
      </c>
      <c r="M17" s="25">
        <v>43850</v>
      </c>
      <c r="N17" s="23" t="e">
        <f t="shared" ref="N17:N25" si="2">100*M17/K17</f>
        <v>#DIV/0!</v>
      </c>
      <c r="O17" s="3">
        <v>121.13</v>
      </c>
    </row>
    <row r="18" spans="1:15" x14ac:dyDescent="0.25">
      <c r="A18" s="4" t="s">
        <v>12</v>
      </c>
      <c r="B18" s="4">
        <v>150</v>
      </c>
      <c r="D18" s="4" t="s">
        <v>17</v>
      </c>
      <c r="E18" s="23">
        <f>E19/(1+E16*E17/100)</f>
        <v>0</v>
      </c>
      <c r="F18" s="3"/>
      <c r="G18" s="3">
        <v>1000</v>
      </c>
      <c r="I18" s="22" t="s">
        <v>32</v>
      </c>
      <c r="J18" s="24" t="e">
        <f t="shared" si="0"/>
        <v>#DIV/0!</v>
      </c>
      <c r="K18" s="25">
        <f>J27-J17-K16</f>
        <v>27719.327767686715</v>
      </c>
      <c r="L18" s="24">
        <f t="shared" si="1"/>
        <v>0</v>
      </c>
      <c r="M18" s="25">
        <f>M27-M17-L16</f>
        <v>28679.923200000001</v>
      </c>
      <c r="N18" s="23">
        <f t="shared" si="2"/>
        <v>103.46543552702272</v>
      </c>
      <c r="O18" s="3"/>
    </row>
    <row r="19" spans="1:15" x14ac:dyDescent="0.25">
      <c r="A19" s="4" t="s">
        <v>13</v>
      </c>
      <c r="B19" s="4">
        <v>6</v>
      </c>
      <c r="D19" s="3" t="s">
        <v>18</v>
      </c>
      <c r="E19" s="3"/>
      <c r="F19" s="23">
        <f>F18*(1+F16*F17/100)</f>
        <v>0</v>
      </c>
      <c r="G19" s="3">
        <v>1600</v>
      </c>
      <c r="I19" s="22" t="s">
        <v>33</v>
      </c>
      <c r="J19" s="24" t="e">
        <f t="shared" si="0"/>
        <v>#DIV/0!</v>
      </c>
      <c r="K19" s="25"/>
      <c r="L19" s="24">
        <f t="shared" si="1"/>
        <v>0</v>
      </c>
      <c r="M19" s="25"/>
      <c r="N19" s="23" t="e">
        <f t="shared" si="2"/>
        <v>#DIV/0!</v>
      </c>
      <c r="O19" s="3"/>
    </row>
    <row r="20" spans="1:15" x14ac:dyDescent="0.25">
      <c r="I20" s="22" t="s">
        <v>34</v>
      </c>
      <c r="J20" s="24" t="e">
        <f t="shared" si="0"/>
        <v>#DIV/0!</v>
      </c>
      <c r="K20" s="25"/>
      <c r="L20" s="24">
        <f t="shared" si="1"/>
        <v>0</v>
      </c>
      <c r="M20" s="25"/>
      <c r="N20" s="23" t="e">
        <f t="shared" si="2"/>
        <v>#DIV/0!</v>
      </c>
      <c r="O20" s="3"/>
    </row>
    <row r="21" spans="1:15" x14ac:dyDescent="0.25">
      <c r="D21" s="4" t="s">
        <v>23</v>
      </c>
      <c r="E21" s="4" t="s">
        <v>19</v>
      </c>
      <c r="F21" s="4" t="s">
        <v>20</v>
      </c>
      <c r="G21" s="4" t="s">
        <v>21</v>
      </c>
      <c r="I21" s="22" t="s">
        <v>35</v>
      </c>
      <c r="J21" s="24" t="e">
        <f t="shared" si="0"/>
        <v>#DIV/0!</v>
      </c>
      <c r="K21" s="25"/>
      <c r="L21" s="24">
        <f t="shared" si="1"/>
        <v>0</v>
      </c>
      <c r="M21" s="25"/>
      <c r="N21" s="23" t="e">
        <f t="shared" si="2"/>
        <v>#DIV/0!</v>
      </c>
      <c r="O21" s="3"/>
    </row>
    <row r="22" spans="1:15" x14ac:dyDescent="0.25">
      <c r="D22" s="4" t="s">
        <v>16</v>
      </c>
      <c r="E22" s="3"/>
      <c r="F22" s="3"/>
      <c r="G22" s="3">
        <v>3</v>
      </c>
      <c r="I22" s="22" t="s">
        <v>36</v>
      </c>
      <c r="J22" s="24" t="e">
        <f t="shared" si="0"/>
        <v>#DIV/0!</v>
      </c>
      <c r="K22" s="25"/>
      <c r="L22" s="24">
        <f t="shared" si="1"/>
        <v>0</v>
      </c>
      <c r="M22" s="25"/>
      <c r="N22" s="23" t="e">
        <f t="shared" si="2"/>
        <v>#DIV/0!</v>
      </c>
      <c r="O22" s="3"/>
    </row>
    <row r="23" spans="1:15" x14ac:dyDescent="0.25">
      <c r="D23" s="3" t="s">
        <v>15</v>
      </c>
      <c r="E23" s="3"/>
      <c r="F23" s="3"/>
      <c r="G23" s="23">
        <f>((G25/G24)^(1/G22)-1)*100</f>
        <v>30.000000000000004</v>
      </c>
      <c r="I23" s="22" t="s">
        <v>37</v>
      </c>
      <c r="J23" s="24" t="e">
        <f t="shared" si="0"/>
        <v>#DIV/0!</v>
      </c>
      <c r="K23" s="25"/>
      <c r="L23" s="24">
        <f t="shared" si="1"/>
        <v>0</v>
      </c>
      <c r="M23" s="25"/>
      <c r="N23" s="23" t="e">
        <f t="shared" si="2"/>
        <v>#DIV/0!</v>
      </c>
      <c r="O23" s="3"/>
    </row>
    <row r="24" spans="1:15" x14ac:dyDescent="0.25">
      <c r="D24" s="4" t="s">
        <v>17</v>
      </c>
      <c r="E24" s="23">
        <f>E25/(1+E23/100)^E22</f>
        <v>0</v>
      </c>
      <c r="F24" s="3"/>
      <c r="G24" s="3">
        <v>1000</v>
      </c>
      <c r="I24" s="22" t="s">
        <v>38</v>
      </c>
      <c r="J24" s="24" t="e">
        <f t="shared" si="0"/>
        <v>#DIV/0!</v>
      </c>
      <c r="K24" s="25"/>
      <c r="L24" s="24">
        <f t="shared" si="1"/>
        <v>0</v>
      </c>
      <c r="M24" s="25"/>
      <c r="N24" s="23" t="e">
        <f t="shared" si="2"/>
        <v>#DIV/0!</v>
      </c>
      <c r="O24" s="3"/>
    </row>
    <row r="25" spans="1:15" x14ac:dyDescent="0.25">
      <c r="D25" s="3" t="s">
        <v>18</v>
      </c>
      <c r="E25" s="3"/>
      <c r="F25" s="23">
        <f>F24*(1+F23/100)^F22</f>
        <v>0</v>
      </c>
      <c r="G25" s="3">
        <v>2197</v>
      </c>
      <c r="I25" s="22" t="s">
        <v>39</v>
      </c>
      <c r="J25" s="24" t="e">
        <f t="shared" si="0"/>
        <v>#DIV/0!</v>
      </c>
      <c r="K25" s="25"/>
      <c r="L25" s="24">
        <f t="shared" si="1"/>
        <v>0</v>
      </c>
      <c r="M25" s="25"/>
      <c r="N25" s="23" t="e">
        <f t="shared" si="2"/>
        <v>#DIV/0!</v>
      </c>
      <c r="O25" s="3"/>
    </row>
    <row r="26" spans="1:15" x14ac:dyDescent="0.25">
      <c r="I26" s="4" t="s">
        <v>41</v>
      </c>
      <c r="J26" s="24" t="e">
        <f>SUM(J16:J25)</f>
        <v>#DIV/0!</v>
      </c>
      <c r="K26" s="24">
        <f t="shared" ref="K26:M27" si="3">SUM(K16:K25)</f>
        <v>33191.327767686715</v>
      </c>
      <c r="L26" s="24">
        <f t="shared" si="3"/>
        <v>8232.0767999999989</v>
      </c>
      <c r="M26" s="24">
        <f t="shared" si="3"/>
        <v>72529.923200000005</v>
      </c>
      <c r="N26" s="23">
        <f>100*M26/K26</f>
        <v>218.52070428653121</v>
      </c>
      <c r="O26" s="23"/>
    </row>
    <row r="27" spans="1:15" x14ac:dyDescent="0.25">
      <c r="I27" s="4" t="s">
        <v>40</v>
      </c>
      <c r="J27" s="24">
        <f t="shared" si="0"/>
        <v>69392.10379344417</v>
      </c>
      <c r="K27" s="25"/>
      <c r="L27" s="24">
        <f t="shared" si="1"/>
        <v>0</v>
      </c>
      <c r="M27" s="25">
        <v>80762</v>
      </c>
      <c r="N27" s="3"/>
      <c r="O27" s="3">
        <v>116.38500000000001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2019-03-08T14:28:25Z</dcterms:created>
  <dcterms:modified xsi:type="dcterms:W3CDTF">2019-03-08T15:59:49Z</dcterms:modified>
</cp:coreProperties>
</file>