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ComputerOrganization\课程设计\"/>
    </mc:Choice>
  </mc:AlternateContent>
  <xr:revisionPtr revIDLastSave="0" documentId="13_ncr:1_{AD14439B-A710-48BF-B216-63789AF5E149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E28" i="1"/>
  <c r="F28" i="1"/>
  <c r="G28" i="1"/>
  <c r="H28" i="1"/>
  <c r="I28" i="1"/>
  <c r="J28" i="1"/>
  <c r="K28" i="1"/>
  <c r="L28" i="1"/>
  <c r="M28" i="1"/>
  <c r="N28" i="1"/>
  <c r="O28" i="1"/>
  <c r="P28" i="1"/>
  <c r="E29" i="1"/>
  <c r="F29" i="1"/>
  <c r="G29" i="1"/>
  <c r="H29" i="1"/>
  <c r="I29" i="1"/>
  <c r="J29" i="1"/>
  <c r="K29" i="1"/>
  <c r="L29" i="1"/>
  <c r="M29" i="1"/>
  <c r="N29" i="1"/>
  <c r="O29" i="1"/>
  <c r="P29" i="1"/>
  <c r="C29" i="2" l="1"/>
  <c r="C28" i="2"/>
  <c r="C27" i="2"/>
  <c r="C26" i="2"/>
  <c r="R26" i="1" l="1"/>
  <c r="S26" i="1"/>
  <c r="T26" i="1"/>
  <c r="U26" i="1"/>
  <c r="K26" i="1"/>
  <c r="L26" i="1"/>
  <c r="M26" i="1"/>
  <c r="N26" i="1"/>
  <c r="O26" i="1"/>
  <c r="P26" i="1"/>
  <c r="E26" i="1"/>
  <c r="F26" i="1"/>
  <c r="G26" i="1"/>
  <c r="H26" i="1"/>
  <c r="I26" i="1"/>
  <c r="J26" i="1"/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1"/>
  <c r="S24" i="2" s="1"/>
  <c r="S24" i="1"/>
  <c r="R24" i="1"/>
  <c r="Q24" i="2" s="1"/>
  <c r="U23" i="1"/>
  <c r="T23" i="2" s="1"/>
  <c r="T23" i="1"/>
  <c r="S23" i="2" s="1"/>
  <c r="S23" i="1"/>
  <c r="R23" i="2" s="1"/>
  <c r="R23" i="1"/>
  <c r="U22" i="1"/>
  <c r="T22" i="1"/>
  <c r="S22" i="1"/>
  <c r="R22" i="2" s="1"/>
  <c r="R22" i="1"/>
  <c r="U21" i="1"/>
  <c r="T21" i="1"/>
  <c r="S21" i="2" s="1"/>
  <c r="S21" i="1"/>
  <c r="R21" i="1"/>
  <c r="Q21" i="2" s="1"/>
  <c r="U20" i="1"/>
  <c r="T20" i="1"/>
  <c r="S20" i="1"/>
  <c r="R20" i="1"/>
  <c r="Q20" i="2" s="1"/>
  <c r="U19" i="1"/>
  <c r="T19" i="1"/>
  <c r="S19" i="2" s="1"/>
  <c r="S19" i="1"/>
  <c r="R19" i="1"/>
  <c r="Q19" i="2" s="1"/>
  <c r="U18" i="1"/>
  <c r="T18" i="2" s="1"/>
  <c r="T18" i="1"/>
  <c r="S18" i="2" s="1"/>
  <c r="S18" i="1"/>
  <c r="R18" i="2" s="1"/>
  <c r="R18" i="1"/>
  <c r="Q18" i="2" s="1"/>
  <c r="U17" i="1"/>
  <c r="T17" i="2" s="1"/>
  <c r="T17" i="1"/>
  <c r="S17" i="2" s="1"/>
  <c r="S17" i="1"/>
  <c r="R17" i="2" s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1"/>
  <c r="U11" i="1"/>
  <c r="T11" i="1"/>
  <c r="S11" i="1"/>
  <c r="R11" i="2" s="1"/>
  <c r="R11" i="1"/>
  <c r="U10" i="1"/>
  <c r="T10" i="2" s="1"/>
  <c r="T10" i="1"/>
  <c r="S10" i="1"/>
  <c r="R10" i="2" s="1"/>
  <c r="R10" i="1"/>
  <c r="U9" i="1"/>
  <c r="T9" i="2" s="1"/>
  <c r="T9" i="1"/>
  <c r="S9" i="2" s="1"/>
  <c r="S9" i="1"/>
  <c r="R9" i="2" s="1"/>
  <c r="R9" i="1"/>
  <c r="U8" i="1"/>
  <c r="T8" i="1"/>
  <c r="S8" i="1"/>
  <c r="R8" i="1"/>
  <c r="Q8" i="2" s="1"/>
  <c r="U7" i="1"/>
  <c r="T7" i="2" s="1"/>
  <c r="T7" i="1"/>
  <c r="S7" i="1"/>
  <c r="R7" i="1"/>
  <c r="Q7" i="2" s="1"/>
  <c r="U6" i="1"/>
  <c r="T6" i="1"/>
  <c r="S6" i="2" s="1"/>
  <c r="S6" i="1"/>
  <c r="R6" i="1"/>
  <c r="Q6" i="2" s="1"/>
  <c r="U5" i="1"/>
  <c r="T5" i="1"/>
  <c r="S5" i="2" s="1"/>
  <c r="S5" i="1"/>
  <c r="R5" i="1"/>
  <c r="Q5" i="2" s="1"/>
  <c r="U4" i="1"/>
  <c r="T4" i="2" s="1"/>
  <c r="T4" i="1"/>
  <c r="S4" i="1"/>
  <c r="R4" i="2" s="1"/>
  <c r="R4" i="1"/>
  <c r="Q4" i="2" s="1"/>
  <c r="U3" i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AN83" i="2" l="1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G3" i="2"/>
  <c r="AH3" i="2"/>
  <c r="AI3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U10" i="2"/>
  <c r="V10" i="2"/>
  <c r="W10" i="2"/>
  <c r="Y10" i="2"/>
  <c r="Z10" i="2"/>
  <c r="AB10" i="2"/>
  <c r="AC10" i="2"/>
  <c r="AD10" i="2"/>
  <c r="AE10" i="2"/>
  <c r="AF10" i="2"/>
  <c r="AG10" i="2"/>
  <c r="AH10" i="2"/>
  <c r="AI10" i="2"/>
  <c r="U11" i="2"/>
  <c r="V11" i="2"/>
  <c r="W11" i="2"/>
  <c r="Y11" i="2"/>
  <c r="Z11" i="2"/>
  <c r="AB11" i="2"/>
  <c r="AC11" i="2"/>
  <c r="AD11" i="2"/>
  <c r="AE11" i="2"/>
  <c r="AF11" i="2"/>
  <c r="AG11" i="2"/>
  <c r="AH11" i="2"/>
  <c r="AI11" i="2"/>
  <c r="U12" i="2"/>
  <c r="V12" i="2"/>
  <c r="W12" i="2"/>
  <c r="Y12" i="2"/>
  <c r="Z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U14" i="2"/>
  <c r="V14" i="2"/>
  <c r="W14" i="2"/>
  <c r="X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F15" i="2"/>
  <c r="AG15" i="2"/>
  <c r="AH15" i="2"/>
  <c r="AI15" i="2"/>
  <c r="U16" i="2"/>
  <c r="V16" i="2"/>
  <c r="W16" i="2"/>
  <c r="Y16" i="2"/>
  <c r="Z16" i="2"/>
  <c r="AA16" i="2"/>
  <c r="AB16" i="2"/>
  <c r="AC16" i="2"/>
  <c r="AD16" i="2"/>
  <c r="AG16" i="2"/>
  <c r="AH16" i="2"/>
  <c r="AI16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D18" i="2"/>
  <c r="AE18" i="2"/>
  <c r="AF18" i="2"/>
  <c r="AG18" i="2"/>
  <c r="AH18" i="2"/>
  <c r="AI18" i="2"/>
  <c r="U19" i="2"/>
  <c r="V19" i="2"/>
  <c r="Y19" i="2"/>
  <c r="AA19" i="2"/>
  <c r="AB19" i="2"/>
  <c r="AC19" i="2"/>
  <c r="AD19" i="2"/>
  <c r="AE19" i="2"/>
  <c r="AF19" i="2"/>
  <c r="AG19" i="2"/>
  <c r="AH19" i="2"/>
  <c r="AI19" i="2"/>
  <c r="U20" i="2"/>
  <c r="V20" i="2"/>
  <c r="Y20" i="2"/>
  <c r="AA20" i="2"/>
  <c r="AB20" i="2"/>
  <c r="AC20" i="2"/>
  <c r="AD20" i="2"/>
  <c r="AE20" i="2"/>
  <c r="AF20" i="2"/>
  <c r="AG20" i="2"/>
  <c r="AH20" i="2"/>
  <c r="AI20" i="2"/>
  <c r="U21" i="2"/>
  <c r="V21" i="2"/>
  <c r="Y21" i="2"/>
  <c r="AA21" i="2"/>
  <c r="AB21" i="2"/>
  <c r="AC21" i="2"/>
  <c r="AD21" i="2"/>
  <c r="AE21" i="2"/>
  <c r="AF21" i="2"/>
  <c r="AG21" i="2"/>
  <c r="AH21" i="2"/>
  <c r="AI21" i="2"/>
  <c r="U22" i="2"/>
  <c r="V22" i="2"/>
  <c r="Y22" i="2"/>
  <c r="AA22" i="2"/>
  <c r="AB22" i="2"/>
  <c r="AC22" i="2"/>
  <c r="AD22" i="2"/>
  <c r="AE22" i="2"/>
  <c r="AF22" i="2"/>
  <c r="AG22" i="2"/>
  <c r="AH22" i="2"/>
  <c r="AI22" i="2"/>
  <c r="U23" i="2"/>
  <c r="V23" i="2"/>
  <c r="Y23" i="2"/>
  <c r="AA23" i="2"/>
  <c r="AB23" i="2"/>
  <c r="AC23" i="2"/>
  <c r="AD23" i="2"/>
  <c r="AE23" i="2"/>
  <c r="AF23" i="2"/>
  <c r="AG23" i="2"/>
  <c r="AH23" i="2"/>
  <c r="AI23" i="2"/>
  <c r="V24" i="2"/>
  <c r="Y24" i="2"/>
  <c r="AA24" i="2"/>
  <c r="AB24" i="2"/>
  <c r="AC24" i="2"/>
  <c r="AD24" i="2"/>
  <c r="AE24" i="2"/>
  <c r="AF24" i="2"/>
  <c r="AG24" i="2"/>
  <c r="AH24" i="2"/>
  <c r="AI24" i="2"/>
  <c r="U25" i="2"/>
  <c r="X25" i="2"/>
  <c r="Y25" i="2"/>
  <c r="AA25" i="2"/>
  <c r="AB25" i="2"/>
  <c r="AC25" i="2"/>
  <c r="AD25" i="2"/>
  <c r="AE25" i="2"/>
  <c r="AF25" i="2"/>
  <c r="AG25" i="2"/>
  <c r="AH25" i="2"/>
  <c r="AI25" i="2"/>
  <c r="U26" i="2"/>
  <c r="V26" i="2"/>
  <c r="Y26" i="2"/>
  <c r="Z26" i="2"/>
  <c r="AA26" i="2"/>
  <c r="AB26" i="2"/>
  <c r="AC26" i="2"/>
  <c r="AD26" i="2"/>
  <c r="AE26" i="2"/>
  <c r="AF26" i="2"/>
  <c r="AH26" i="2"/>
  <c r="AI26" i="2"/>
  <c r="U27" i="2"/>
  <c r="V27" i="2"/>
  <c r="Z27" i="2"/>
  <c r="AA27" i="2"/>
  <c r="AB27" i="2"/>
  <c r="AC27" i="2"/>
  <c r="AD27" i="2"/>
  <c r="AE27" i="2"/>
  <c r="AF27" i="2"/>
  <c r="AG27" i="2"/>
  <c r="AH27" i="2"/>
  <c r="AI27" i="2"/>
  <c r="V28" i="2"/>
  <c r="Y28" i="2"/>
  <c r="Z28" i="2"/>
  <c r="AA28" i="2"/>
  <c r="AB28" i="2"/>
  <c r="AC28" i="2"/>
  <c r="AD28" i="2"/>
  <c r="AE28" i="2"/>
  <c r="AF28" i="2"/>
  <c r="AG28" i="2"/>
  <c r="AH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G2" i="2"/>
  <c r="AH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M82" i="2" s="1"/>
  <c r="AL83" i="2"/>
  <c r="AL82" i="2" s="1"/>
  <c r="P31" i="2"/>
  <c r="P68" i="2"/>
  <c r="AK83" i="2"/>
  <c r="AK82" i="2" s="1"/>
  <c r="P72" i="2"/>
  <c r="AJ83" i="2"/>
  <c r="AJ82" i="2" s="1"/>
  <c r="P30" i="2"/>
  <c r="P40" i="2"/>
  <c r="P64" i="2"/>
  <c r="P48" i="2"/>
  <c r="P33" i="2"/>
  <c r="P29" i="2"/>
  <c r="AH29" i="2" s="1"/>
  <c r="AH83" i="2" s="1"/>
  <c r="AH82" i="2" s="1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W27" i="2" l="1"/>
  <c r="X27" i="2"/>
  <c r="W28" i="2"/>
  <c r="X28" i="2"/>
  <c r="AI28" i="2"/>
  <c r="AI83" i="2" s="1"/>
  <c r="AI82" i="2" s="1"/>
  <c r="U28" i="2"/>
  <c r="W26" i="2"/>
  <c r="X26" i="2"/>
  <c r="AG26" i="2"/>
  <c r="AG83" i="2" s="1"/>
  <c r="AG82" i="2" s="1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B29" i="2"/>
  <c r="A29" i="2"/>
  <c r="B28" i="2"/>
  <c r="A28" i="2"/>
  <c r="B27" i="2"/>
  <c r="A27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12" i="2" l="1"/>
  <c r="X12" i="2" s="1"/>
  <c r="P16" i="2"/>
  <c r="P8" i="2"/>
  <c r="X8" i="2" s="1"/>
  <c r="P18" i="2"/>
  <c r="AC18" i="2" s="1"/>
  <c r="AC83" i="2" s="1"/>
  <c r="AC82" i="2" s="1"/>
  <c r="P4" i="2"/>
  <c r="S4" i="2" s="1"/>
  <c r="P10" i="2"/>
  <c r="X10" i="2" s="1"/>
  <c r="P14" i="2"/>
  <c r="Y14" i="2" s="1"/>
  <c r="Y83" i="2" s="1"/>
  <c r="Y82" i="2" s="1"/>
  <c r="P6" i="2"/>
  <c r="P3" i="2"/>
  <c r="T3" i="2" s="1"/>
  <c r="P5" i="2"/>
  <c r="X5" i="2" s="1"/>
  <c r="P7" i="2"/>
  <c r="X7" i="2" s="1"/>
  <c r="P9" i="2"/>
  <c r="Q9" i="2" s="1"/>
  <c r="P11" i="2"/>
  <c r="X11" i="2" s="1"/>
  <c r="P13" i="2"/>
  <c r="AE13" i="2" s="1"/>
  <c r="P15" i="2"/>
  <c r="AE15" i="2" s="1"/>
  <c r="P17" i="2"/>
  <c r="AB17" i="2" s="1"/>
  <c r="AB83" i="2" s="1"/>
  <c r="AB82" i="2" s="1"/>
  <c r="P19" i="2"/>
  <c r="P20" i="2"/>
  <c r="P21" i="2"/>
  <c r="P22" i="2"/>
  <c r="P23" i="2"/>
  <c r="P24" i="2"/>
  <c r="P25" i="2"/>
  <c r="Z25" i="2" s="1"/>
  <c r="P2" i="2"/>
  <c r="X2" i="2" s="1"/>
  <c r="AA12" i="2" l="1"/>
  <c r="X3" i="2"/>
  <c r="AA5" i="2"/>
  <c r="AA7" i="2"/>
  <c r="AA4" i="2"/>
  <c r="AA9" i="2"/>
  <c r="AA3" i="2"/>
  <c r="X9" i="2"/>
  <c r="AD13" i="2"/>
  <c r="AD83" i="2" s="1"/>
  <c r="AD82" i="2" s="1"/>
  <c r="T24" i="2"/>
  <c r="Z24" i="2"/>
  <c r="R24" i="2"/>
  <c r="S10" i="2"/>
  <c r="Q10" i="2"/>
  <c r="Z23" i="2"/>
  <c r="Q23" i="2"/>
  <c r="T11" i="2"/>
  <c r="S11" i="2"/>
  <c r="Q11" i="2"/>
  <c r="R6" i="2"/>
  <c r="T6" i="2"/>
  <c r="AA6" i="2"/>
  <c r="R21" i="2"/>
  <c r="T21" i="2"/>
  <c r="S8" i="2"/>
  <c r="T8" i="2"/>
  <c r="R8" i="2"/>
  <c r="T22" i="2"/>
  <c r="S22" i="2"/>
  <c r="Q22" i="2"/>
  <c r="AA11" i="2"/>
  <c r="R7" i="2"/>
  <c r="S7" i="2"/>
  <c r="AA8" i="2"/>
  <c r="T20" i="2"/>
  <c r="S20" i="2"/>
  <c r="Z20" i="2"/>
  <c r="R20" i="2"/>
  <c r="AA10" i="2"/>
  <c r="X4" i="2"/>
  <c r="T5" i="2"/>
  <c r="R5" i="2"/>
  <c r="X6" i="2"/>
  <c r="Q12" i="2"/>
  <c r="R12" i="2"/>
  <c r="AE16" i="2"/>
  <c r="AE83" i="2" s="1"/>
  <c r="AE82" i="2" s="1"/>
  <c r="X16" i="2"/>
  <c r="AF16" i="2"/>
  <c r="AF83" i="2" s="1"/>
  <c r="AF82" i="2" s="1"/>
  <c r="R19" i="2"/>
  <c r="X19" i="2"/>
  <c r="Z19" i="2"/>
  <c r="T19" i="2"/>
  <c r="W19" i="2"/>
  <c r="R25" i="2"/>
  <c r="T25" i="2"/>
  <c r="Z22" i="2"/>
  <c r="W22" i="2"/>
  <c r="X22" i="2"/>
  <c r="X21" i="2"/>
  <c r="Z21" i="2"/>
  <c r="W21" i="2"/>
  <c r="W24" i="2"/>
  <c r="X24" i="2"/>
  <c r="U24" i="2"/>
  <c r="U83" i="2" s="1"/>
  <c r="U82" i="2" s="1"/>
  <c r="W20" i="2"/>
  <c r="X20" i="2"/>
  <c r="V25" i="2"/>
  <c r="V83" i="2" s="1"/>
  <c r="V82" i="2" s="1"/>
  <c r="W25" i="2"/>
  <c r="W23" i="2"/>
  <c r="X23" i="2"/>
  <c r="AA2" i="2"/>
  <c r="S83" i="2" l="1"/>
  <c r="S82" i="2" s="1"/>
  <c r="Z83" i="2"/>
  <c r="Z82" i="2" s="1"/>
  <c r="Q83" i="2"/>
  <c r="Q82" i="2" s="1"/>
  <c r="AA83" i="2"/>
  <c r="AA82" i="2" s="1"/>
  <c r="T83" i="2"/>
  <c r="T82" i="2" s="1"/>
  <c r="R83" i="2"/>
  <c r="R82" i="2" s="1"/>
  <c r="X83" i="2"/>
  <c r="X82" i="2" s="1"/>
  <c r="W83" i="2"/>
  <c r="W82" i="2" s="1"/>
</calcChain>
</file>

<file path=xl/sharedStrings.xml><?xml version="1.0" encoding="utf-8"?>
<sst xmlns="http://schemas.openxmlformats.org/spreadsheetml/2006/main" count="167" uniqueCount="130">
  <si>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</si>
  <si>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</si>
  <si>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</si>
  <si>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</si>
  <si>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</si>
  <si>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</si>
  <si>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</si>
  <si>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</si>
  <si>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</si>
  <si>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</si>
  <si>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</si>
  <si>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</si>
  <si>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</si>
  <si>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</si>
  <si>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</si>
  <si>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</si>
  <si>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</si>
  <si>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</si>
  <si>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</si>
  <si>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</si>
  <si>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</si>
  <si>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</si>
  <si>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</si>
  <si>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</si>
  <si>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</si>
  <si>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</si>
  <si>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</si>
  <si>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</si>
  <si>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</si>
  <si>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</si>
  <si>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</si>
  <si>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</si>
  <si>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</si>
  <si>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</si>
  <si>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</si>
  <si>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</si>
  <si>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</si>
  <si>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</si>
  <si>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</si>
  <si>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</si>
  <si>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</si>
  <si>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</si>
  <si>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</si>
  <si>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</si>
  <si>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</si>
  <si>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</si>
  <si>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</si>
  <si>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</si>
  <si>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</si>
  <si>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</si>
  <si>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</si>
  <si>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</si>
  <si>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</si>
  <si>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</si>
  <si>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</si>
  <si>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</si>
  <si>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</si>
  <si>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</si>
  <si>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</si>
  <si>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</si>
  <si>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</si>
  <si>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</si>
  <si>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</si>
  <si>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</si>
  <si>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</si>
  <si>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</si>
  <si>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</si>
  <si>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</si>
  <si>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</si>
  <si>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</si>
  <si>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</si>
  <si>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</si>
  <si>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</si>
  <si>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</si>
  <si>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</si>
  <si>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</si>
  <si>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</si>
  <si>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</si>
  <si>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</si>
  <si>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</si>
  <si>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</si>
  <si>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</si>
  <si>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</si>
  <si>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</si>
  <si>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</si>
  <si>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</si>
  <si>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</si>
  <si>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</si>
  <si>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</si>
  <si>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</si>
  <si>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</si>
  <si>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</si>
  <si>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</si>
  <si>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</si>
  <si>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</si>
  <si>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</si>
  <si>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</si>
  <si>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</si>
  <si>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</si>
  <si>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</si>
  <si>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</si>
  <si>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</si>
  <si>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</si>
  <si>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</si>
  <si>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</si>
  <si>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</si>
  <si>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</si>
  <si>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</si>
  <si>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</si>
  <si>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</si>
  <si>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</si>
  <si>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</si>
  <si>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</si>
  <si>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</si>
  <si>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</si>
  <si>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</si>
  <si>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 xml:space="preserve">uiok </t>
    <phoneticPr fontId="28" type="noConversion"/>
  </si>
  <si>
    <t>X</t>
    <phoneticPr fontId="28" type="noConversion"/>
  </si>
  <si>
    <t xml:space="preserve"> ADDI、ADDIU、SLTI指令</t>
    <phoneticPr fontId="28" type="noConversion"/>
  </si>
  <si>
    <t>LUI</t>
    <phoneticPr fontId="28" type="noConversion"/>
  </si>
  <si>
    <t>SLTIU</t>
    <phoneticPr fontId="28" type="noConversion"/>
  </si>
  <si>
    <t>LB</t>
    <phoneticPr fontId="28" type="noConversion"/>
  </si>
  <si>
    <t>BLTZ</t>
    <phoneticPr fontId="28" type="noConversion"/>
  </si>
  <si>
    <t>X</t>
    <phoneticPr fontId="28" type="noConversion"/>
  </si>
  <si>
    <t>BLTZ</t>
    <phoneticPr fontId="28" type="noConversion"/>
  </si>
  <si>
    <t>LB</t>
    <phoneticPr fontId="28" type="noConversion"/>
  </si>
  <si>
    <t>R1_Used</t>
    <phoneticPr fontId="28" type="noConversion"/>
  </si>
  <si>
    <t>R2_Used</t>
    <phoneticPr fontId="28" type="noConversion"/>
  </si>
  <si>
    <t xml:space="preserve">   </t>
    <phoneticPr fontId="28" type="noConversion"/>
  </si>
  <si>
    <t>ch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</si>
</sst>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Segoe UI Black"/>
      <family val="2"/>
    </font>
    <font>
      <b/>
      <sz val="11"/>
      <color rgb="FF0000FF"/>
      <name val="Segoe UI Black"/>
      <family val="2"/>
    </font>
    <font>
      <b/>
      <sz val="11"/>
      <color rgb="FF7030A0"/>
      <name val="Segoe UI Black"/>
      <family val="2"/>
    </font>
    <font>
      <b/>
      <sz val="11"/>
      <color rgb="FFFF0000"/>
      <name val="Segoe UI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4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5" xfId="0" applyFont="1" applyFill="1" applyBorder="1" applyAlignment="1">
      <alignment horizont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31" fillId="0" borderId="0" xfId="0" applyFont="1" applyAlignment="1">
      <alignment vertical="center"/>
    </xf>
    <xf numFmtId="0" fontId="11" fillId="0" borderId="15" xfId="0" applyFont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20" fillId="6" borderId="17" xfId="0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33" fillId="0" borderId="0" xfId="0" applyFont="1"/>
    <xf numFmtId="0" fontId="20" fillId="0" borderId="11" xfId="0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5" fillId="6" borderId="11" xfId="0" applyFont="1" applyFill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7" fillId="6" borderId="14" xfId="0" applyFont="1" applyFill="1" applyBorder="1" applyAlignment="1">
      <alignment horizontal="center"/>
    </xf>
    <xf numFmtId="0" fontId="37" fillId="6" borderId="1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5" fillId="7" borderId="11" xfId="0" applyFont="1" applyFill="1" applyBorder="1" applyAlignment="1">
      <alignment horizontal="center"/>
    </xf>
    <xf numFmtId="0" fontId="37" fillId="7" borderId="14" xfId="0" applyFont="1" applyFill="1" applyBorder="1" applyAlignment="1">
      <alignment horizontal="center"/>
    </xf>
    <xf numFmtId="0" fontId="37" fillId="7" borderId="1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8" fillId="6" borderId="11" xfId="0" applyFont="1" applyFill="1" applyBorder="1" applyAlignment="1">
      <alignment horizontal="center"/>
    </xf>
    <xf numFmtId="0" fontId="38" fillId="6" borderId="13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82</xdr:row>
      <xdr:rowOff>0</xdr:rowOff>
    </xdr:from>
    <xdr:to>
      <xdr:col>19</xdr:col>
      <xdr:colOff>1172</xdr:colOff>
      <xdr:row>84</xdr:row>
      <xdr:rowOff>202556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914900" y="4486275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5"/>
  <sheetViews>
    <sheetView tabSelected="1" zoomScale="60" zoomScaleNormal="60" workbookViewId="0">
      <selection activeCell="AT17" sqref="AT17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7" customWidth="1"/>
    <col min="4" max="4" width="10.6640625" style="37" customWidth="1"/>
    <col min="5" max="16" width="4.6640625" style="37" hidden="1" customWidth="1"/>
    <col min="17" max="17" width="8.88671875" style="37" customWidth="1"/>
    <col min="18" max="21" width="3.6640625" style="37" hidden="1" customWidth="1"/>
    <col min="22" max="22" width="10.21875" style="37" customWidth="1"/>
    <col min="23" max="23" width="9.21875" style="37" customWidth="1"/>
    <col min="24" max="24" width="10.6640625" style="37" customWidth="1"/>
    <col min="25" max="25" width="9.44140625" style="37" customWidth="1"/>
    <col min="26" max="26" width="9.21875" style="37" customWidth="1"/>
    <col min="27" max="27" width="11.33203125" style="37" bestFit="1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6.4" x14ac:dyDescent="0.25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8" t="s">
        <v>15</v>
      </c>
      <c r="Q1" s="34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6" t="s">
        <v>119</v>
      </c>
      <c r="AI1" s="36" t="s">
        <v>124</v>
      </c>
      <c r="AJ1" s="36" t="s">
        <v>125</v>
      </c>
      <c r="AK1" s="36" t="s">
        <v>126</v>
      </c>
      <c r="AL1" s="36" t="s">
        <v>127</v>
      </c>
      <c r="AM1" s="36" t="s">
        <v>33</v>
      </c>
      <c r="AN1" s="36" t="s">
        <v>33</v>
      </c>
      <c r="AO1" s="17" t="s">
        <v>34</v>
      </c>
    </row>
    <row r="2" spans="1:41" x14ac:dyDescent="0.4">
      <c r="A2" s="59">
        <v>1</v>
      </c>
      <c r="B2" s="55" t="s">
        <v>35</v>
      </c>
      <c r="C2" s="60">
        <v>0</v>
      </c>
      <c r="D2" s="61">
        <v>0</v>
      </c>
      <c r="E2" s="60">
        <f t="shared" ref="E2:E29" si="0">IF(MOD($C2,64)/32&gt;=1,1,0)</f>
        <v>0</v>
      </c>
      <c r="F2" s="60">
        <f t="shared" ref="F2:F29" si="1">IF(MOD($C2,32)/16&gt;=1,1,0)</f>
        <v>0</v>
      </c>
      <c r="G2" s="60">
        <f t="shared" ref="G2:G29" si="2">IF(MOD($C2,16)/8&gt;=1,1,0)</f>
        <v>0</v>
      </c>
      <c r="H2" s="60">
        <f t="shared" ref="H2:H29" si="3">IF(MOD($C2,8)/4&gt;=1,1,0)</f>
        <v>0</v>
      </c>
      <c r="I2" s="60">
        <f t="shared" ref="I2:I29" si="4">IF(MOD($C2,4)/2&gt;=1,1,0)</f>
        <v>0</v>
      </c>
      <c r="J2" s="60">
        <f t="shared" ref="J2:J29" si="5">IF(MOD($C2,2)&gt;=1,1,0)</f>
        <v>0</v>
      </c>
      <c r="K2" s="61">
        <f t="shared" ref="K2:K29" si="6">IF(ISNUMBER($D2),IF(MOD($D2,64)/32&gt;=1,1,0),"X")</f>
        <v>0</v>
      </c>
      <c r="L2" s="61">
        <f t="shared" ref="L2:L29" si="7">IF(ISNUMBER($D2),IF(MOD($D2,32)/16&gt;=1,1,0),"X")</f>
        <v>0</v>
      </c>
      <c r="M2" s="61">
        <f t="shared" ref="M2:M29" si="8">IF(ISNUMBER($D2),IF(MOD($D2,16)/8&gt;=1,1,0),"X")</f>
        <v>0</v>
      </c>
      <c r="N2" s="61">
        <f t="shared" ref="N2:N29" si="9">IF(ISNUMBER($D2),IF(MOD($D2,8)/4&gt;=1,1,0),"X")</f>
        <v>0</v>
      </c>
      <c r="O2" s="61">
        <f t="shared" ref="O2:O29" si="10">IF(ISNUMBER($D2),IF(MOD($D2,4)/2&gt;=1,1,0),"X")</f>
        <v>0</v>
      </c>
      <c r="P2" s="62">
        <f t="shared" ref="P2:P29" si="11">IF(ISNUMBER($D2),IF(MOD($D2,2)&gt;=1,1,0),"X")</f>
        <v>0</v>
      </c>
      <c r="Q2" s="63">
        <v>0</v>
      </c>
      <c r="R2" s="64">
        <f t="shared" ref="R2:R26" si="12">IF(ISNUMBER($Q2),IF(MOD($Q2,16)/8&gt;=1,1,0),"X")</f>
        <v>0</v>
      </c>
      <c r="S2" s="64">
        <f t="shared" ref="S2:S26" si="13">IF(ISNUMBER($Q2),IF(MOD($Q2,8)/4&gt;=1,1,0),"X")</f>
        <v>0</v>
      </c>
      <c r="T2" s="64">
        <f t="shared" ref="T2:T26" si="14">IF(ISNUMBER($Q2),IF(MOD($Q2,4)/2&gt;=1,1,0),"X")</f>
        <v>0</v>
      </c>
      <c r="U2" s="64">
        <f t="shared" ref="U2:U26" si="15">IF(ISNUMBER($Q2),IF(MOD($Q2,2)&gt;=1,1,0),"X")</f>
        <v>0</v>
      </c>
      <c r="V2" s="55"/>
      <c r="W2" s="55"/>
      <c r="X2" s="55"/>
      <c r="Y2" s="55">
        <v>1</v>
      </c>
      <c r="Z2" s="55"/>
      <c r="AA2" s="55"/>
      <c r="AB2" s="55">
        <v>1</v>
      </c>
      <c r="AC2" s="55"/>
      <c r="AD2" s="55"/>
      <c r="AE2" s="55"/>
      <c r="AF2" s="55"/>
      <c r="AG2" s="55"/>
      <c r="AH2" s="60"/>
      <c r="AI2" s="60"/>
      <c r="AJ2" s="60"/>
      <c r="AK2" s="60"/>
      <c r="AL2" s="60">
        <v>1</v>
      </c>
      <c r="AM2" s="60"/>
      <c r="AN2" s="60"/>
    </row>
    <row r="3" spans="1:41" x14ac:dyDescent="0.4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5">
        <f t="shared" si="11"/>
        <v>1</v>
      </c>
      <c r="Q3" s="52">
        <v>1</v>
      </c>
      <c r="R3" s="53">
        <f t="shared" si="12"/>
        <v>0</v>
      </c>
      <c r="S3" s="53">
        <f t="shared" si="13"/>
        <v>0</v>
      </c>
      <c r="T3" s="53">
        <f t="shared" si="14"/>
        <v>0</v>
      </c>
      <c r="U3" s="53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>
        <v>1</v>
      </c>
      <c r="AM3" s="28"/>
      <c r="AN3" s="28"/>
    </row>
    <row r="4" spans="1:41" x14ac:dyDescent="0.4">
      <c r="A4" s="40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4">
        <f t="shared" si="11"/>
        <v>0</v>
      </c>
      <c r="Q4" s="50">
        <v>2</v>
      </c>
      <c r="R4" s="51">
        <f t="shared" si="12"/>
        <v>0</v>
      </c>
      <c r="S4" s="51">
        <f t="shared" si="13"/>
        <v>0</v>
      </c>
      <c r="T4" s="51">
        <f t="shared" si="14"/>
        <v>1</v>
      </c>
      <c r="U4" s="51">
        <f t="shared" si="15"/>
        <v>0</v>
      </c>
      <c r="V4" s="55"/>
      <c r="W4" s="55"/>
      <c r="X4" s="55"/>
      <c r="Y4" s="55">
        <v>1</v>
      </c>
      <c r="Z4" s="55"/>
      <c r="AA4" s="55"/>
      <c r="AB4" s="55">
        <v>1</v>
      </c>
      <c r="AC4" s="55"/>
      <c r="AD4" s="55"/>
      <c r="AE4" s="55"/>
      <c r="AF4" s="55"/>
      <c r="AG4" s="23"/>
      <c r="AH4" s="24"/>
      <c r="AI4" s="24"/>
      <c r="AJ4" s="24"/>
      <c r="AK4" s="24" t="s">
        <v>128</v>
      </c>
      <c r="AL4" s="24">
        <v>1</v>
      </c>
      <c r="AM4" s="24"/>
      <c r="AN4" s="24"/>
    </row>
    <row r="5" spans="1:41" x14ac:dyDescent="0.4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5">
        <f t="shared" si="11"/>
        <v>0</v>
      </c>
      <c r="Q5" s="52">
        <v>5</v>
      </c>
      <c r="R5" s="53">
        <f t="shared" si="12"/>
        <v>0</v>
      </c>
      <c r="S5" s="53">
        <f t="shared" si="13"/>
        <v>1</v>
      </c>
      <c r="T5" s="53">
        <f t="shared" si="14"/>
        <v>0</v>
      </c>
      <c r="U5" s="53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>
        <v>1</v>
      </c>
      <c r="AL5" s="28">
        <v>1</v>
      </c>
      <c r="AM5" s="28"/>
      <c r="AN5" s="28"/>
    </row>
    <row r="6" spans="1:41" x14ac:dyDescent="0.4">
      <c r="A6" s="40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4">
        <f t="shared" si="11"/>
        <v>1</v>
      </c>
      <c r="Q6" s="50">
        <v>5</v>
      </c>
      <c r="R6" s="51">
        <f t="shared" si="12"/>
        <v>0</v>
      </c>
      <c r="S6" s="51">
        <f t="shared" si="13"/>
        <v>1</v>
      </c>
      <c r="T6" s="51">
        <f t="shared" si="14"/>
        <v>0</v>
      </c>
      <c r="U6" s="51">
        <f t="shared" si="15"/>
        <v>1</v>
      </c>
      <c r="V6" s="55"/>
      <c r="W6" s="55"/>
      <c r="X6" s="55"/>
      <c r="Y6" s="55">
        <v>1</v>
      </c>
      <c r="Z6" s="55"/>
      <c r="AA6" s="55"/>
      <c r="AB6" s="55">
        <v>1</v>
      </c>
      <c r="AC6" s="55"/>
      <c r="AD6" s="55"/>
      <c r="AE6" s="55"/>
      <c r="AF6" s="55"/>
      <c r="AG6" s="23"/>
      <c r="AH6" s="24"/>
      <c r="AI6" s="24"/>
      <c r="AJ6" s="24"/>
      <c r="AK6" s="24">
        <v>1</v>
      </c>
      <c r="AL6" s="24">
        <v>1</v>
      </c>
      <c r="AM6" s="24"/>
      <c r="AN6" s="24"/>
    </row>
    <row r="7" spans="1:41" x14ac:dyDescent="0.4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5">
        <f t="shared" si="11"/>
        <v>0</v>
      </c>
      <c r="Q7" s="52">
        <v>6</v>
      </c>
      <c r="R7" s="53">
        <f t="shared" si="12"/>
        <v>0</v>
      </c>
      <c r="S7" s="53">
        <f t="shared" si="13"/>
        <v>1</v>
      </c>
      <c r="T7" s="53">
        <f t="shared" si="14"/>
        <v>1</v>
      </c>
      <c r="U7" s="53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>
        <v>1</v>
      </c>
      <c r="AL7" s="28">
        <v>1</v>
      </c>
      <c r="AM7" s="28"/>
      <c r="AN7" s="28"/>
    </row>
    <row r="8" spans="1:41" x14ac:dyDescent="0.4">
      <c r="A8" s="40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4">
        <f t="shared" si="11"/>
        <v>0</v>
      </c>
      <c r="Q8" s="50">
        <v>7</v>
      </c>
      <c r="R8" s="51">
        <f t="shared" si="12"/>
        <v>0</v>
      </c>
      <c r="S8" s="51">
        <f t="shared" si="13"/>
        <v>1</v>
      </c>
      <c r="T8" s="51">
        <f t="shared" si="14"/>
        <v>1</v>
      </c>
      <c r="U8" s="51">
        <f t="shared" si="15"/>
        <v>1</v>
      </c>
      <c r="V8" s="55"/>
      <c r="W8" s="55"/>
      <c r="X8" s="55"/>
      <c r="Y8" s="55">
        <v>1</v>
      </c>
      <c r="Z8" s="55"/>
      <c r="AA8" s="55"/>
      <c r="AB8" s="55">
        <v>1</v>
      </c>
      <c r="AC8" s="55"/>
      <c r="AD8" s="55"/>
      <c r="AE8" s="55"/>
      <c r="AF8" s="55"/>
      <c r="AG8" s="23"/>
      <c r="AH8" s="24"/>
      <c r="AI8" s="24"/>
      <c r="AJ8" s="24"/>
      <c r="AK8" s="24">
        <v>1</v>
      </c>
      <c r="AL8" s="24">
        <v>1</v>
      </c>
      <c r="AM8" s="24"/>
      <c r="AN8" s="24"/>
    </row>
    <row r="9" spans="1:41" x14ac:dyDescent="0.4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5">
        <f t="shared" si="11"/>
        <v>1</v>
      </c>
      <c r="Q9" s="52">
        <v>8</v>
      </c>
      <c r="R9" s="53">
        <f t="shared" si="12"/>
        <v>1</v>
      </c>
      <c r="S9" s="53">
        <f t="shared" si="13"/>
        <v>0</v>
      </c>
      <c r="T9" s="53">
        <f t="shared" si="14"/>
        <v>0</v>
      </c>
      <c r="U9" s="53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>
        <v>1</v>
      </c>
      <c r="AL9" s="28">
        <v>1</v>
      </c>
      <c r="AM9" s="28"/>
      <c r="AN9" s="28"/>
    </row>
    <row r="10" spans="1:41" x14ac:dyDescent="0.4">
      <c r="A10" s="40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4">
        <f t="shared" si="11"/>
        <v>1</v>
      </c>
      <c r="Q10" s="50">
        <v>10</v>
      </c>
      <c r="R10" s="51">
        <f t="shared" si="12"/>
        <v>1</v>
      </c>
      <c r="S10" s="51">
        <f t="shared" si="13"/>
        <v>0</v>
      </c>
      <c r="T10" s="51">
        <f t="shared" si="14"/>
        <v>1</v>
      </c>
      <c r="U10" s="51">
        <f t="shared" si="15"/>
        <v>0</v>
      </c>
      <c r="V10" s="55"/>
      <c r="W10" s="55"/>
      <c r="X10" s="55"/>
      <c r="Y10" s="55">
        <v>1</v>
      </c>
      <c r="Z10" s="55"/>
      <c r="AA10" s="55"/>
      <c r="AB10" s="55">
        <v>1</v>
      </c>
      <c r="AC10" s="55"/>
      <c r="AD10" s="55"/>
      <c r="AE10" s="55"/>
      <c r="AF10" s="55"/>
      <c r="AG10" s="23"/>
      <c r="AH10" s="24"/>
      <c r="AI10" s="24"/>
      <c r="AJ10" s="24"/>
      <c r="AK10" s="24">
        <v>1</v>
      </c>
      <c r="AL10" s="24">
        <v>1</v>
      </c>
      <c r="AM10" s="24"/>
      <c r="AN10" s="24"/>
    </row>
    <row r="11" spans="1:41" x14ac:dyDescent="0.4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5">
        <f t="shared" si="11"/>
        <v>0</v>
      </c>
      <c r="Q11" s="52">
        <v>11</v>
      </c>
      <c r="R11" s="53">
        <f t="shared" si="12"/>
        <v>1</v>
      </c>
      <c r="S11" s="53">
        <f t="shared" si="13"/>
        <v>0</v>
      </c>
      <c r="T11" s="53">
        <f t="shared" si="14"/>
        <v>1</v>
      </c>
      <c r="U11" s="53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>
        <v>1</v>
      </c>
      <c r="AL11" s="28">
        <v>1</v>
      </c>
      <c r="AM11" s="28"/>
      <c r="AN11" s="28"/>
    </row>
    <row r="12" spans="1:41" x14ac:dyDescent="0.4">
      <c r="A12" s="40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4">
        <f t="shared" si="11"/>
        <v>1</v>
      </c>
      <c r="Q12" s="50">
        <v>12</v>
      </c>
      <c r="R12" s="51">
        <f t="shared" si="12"/>
        <v>1</v>
      </c>
      <c r="S12" s="51">
        <f t="shared" si="13"/>
        <v>1</v>
      </c>
      <c r="T12" s="51">
        <f t="shared" si="14"/>
        <v>0</v>
      </c>
      <c r="U12" s="51">
        <f t="shared" si="15"/>
        <v>0</v>
      </c>
      <c r="V12" s="55"/>
      <c r="W12" s="55"/>
      <c r="X12" s="55"/>
      <c r="Y12" s="55">
        <v>1</v>
      </c>
      <c r="Z12" s="55"/>
      <c r="AA12" s="55"/>
      <c r="AB12" s="55">
        <v>1</v>
      </c>
      <c r="AC12" s="55"/>
      <c r="AD12" s="55"/>
      <c r="AE12" s="55"/>
      <c r="AF12" s="55"/>
      <c r="AG12" s="23"/>
      <c r="AH12" s="24"/>
      <c r="AI12" s="24"/>
      <c r="AJ12" s="24"/>
      <c r="AK12" s="24">
        <v>1</v>
      </c>
      <c r="AL12" s="24">
        <v>1</v>
      </c>
      <c r="AM12" s="24"/>
      <c r="AN12" s="24"/>
    </row>
    <row r="13" spans="1:41" x14ac:dyDescent="0.4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6">
        <f t="shared" si="11"/>
        <v>0</v>
      </c>
      <c r="Q13" s="53" t="s">
        <v>46</v>
      </c>
      <c r="R13" s="53" t="str">
        <f t="shared" si="12"/>
        <v>X</v>
      </c>
      <c r="S13" s="53" t="str">
        <f t="shared" si="13"/>
        <v>X</v>
      </c>
      <c r="T13" s="53" t="str">
        <f t="shared" si="14"/>
        <v>X</v>
      </c>
      <c r="U13" s="53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>
        <v>1</v>
      </c>
      <c r="AL13" s="28"/>
      <c r="AM13" s="28"/>
      <c r="AN13" s="28"/>
    </row>
    <row r="14" spans="1:41" x14ac:dyDescent="0.4">
      <c r="A14" s="40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7">
        <f t="shared" si="11"/>
        <v>0</v>
      </c>
      <c r="Q14" s="70" t="s">
        <v>46</v>
      </c>
      <c r="R14" s="51" t="str">
        <f t="shared" si="12"/>
        <v>X</v>
      </c>
      <c r="S14" s="51" t="str">
        <f t="shared" si="13"/>
        <v>X</v>
      </c>
      <c r="T14" s="51" t="str">
        <f t="shared" si="14"/>
        <v>X</v>
      </c>
      <c r="U14" s="51" t="str">
        <f t="shared" si="15"/>
        <v>X</v>
      </c>
      <c r="V14" s="55"/>
      <c r="W14" s="55"/>
      <c r="X14" s="55"/>
      <c r="Y14" s="55"/>
      <c r="Z14" s="55">
        <v>1</v>
      </c>
      <c r="AA14" s="55"/>
      <c r="AB14" s="55"/>
      <c r="AC14" s="55"/>
      <c r="AD14" s="55"/>
      <c r="AE14" s="55"/>
      <c r="AF14" s="55"/>
      <c r="AG14" s="23"/>
      <c r="AH14" s="24"/>
      <c r="AI14" s="24"/>
      <c r="AJ14" s="24"/>
      <c r="AK14" s="24">
        <v>1</v>
      </c>
      <c r="AL14" s="24">
        <v>1</v>
      </c>
      <c r="AM14" s="24"/>
      <c r="AN14" s="24"/>
    </row>
    <row r="15" spans="1:41" x14ac:dyDescent="0.4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6" t="str">
        <f t="shared" si="11"/>
        <v>X</v>
      </c>
      <c r="Q15" s="52" t="s">
        <v>117</v>
      </c>
      <c r="R15" s="53" t="str">
        <f t="shared" si="12"/>
        <v>X</v>
      </c>
      <c r="S15" s="53" t="str">
        <f t="shared" si="13"/>
        <v>X</v>
      </c>
      <c r="T15" s="53" t="str">
        <f t="shared" si="14"/>
        <v>X</v>
      </c>
      <c r="U15" s="53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</row>
    <row r="16" spans="1:41" x14ac:dyDescent="0.4">
      <c r="A16" s="40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7" t="str">
        <f t="shared" si="11"/>
        <v>X</v>
      </c>
      <c r="Q16" s="50" t="s">
        <v>117</v>
      </c>
      <c r="R16" s="51" t="str">
        <f t="shared" si="12"/>
        <v>X</v>
      </c>
      <c r="S16" s="51" t="str">
        <f t="shared" si="13"/>
        <v>X</v>
      </c>
      <c r="T16" s="51" t="str">
        <f t="shared" si="14"/>
        <v>X</v>
      </c>
      <c r="U16" s="51" t="str">
        <f t="shared" si="15"/>
        <v>X</v>
      </c>
      <c r="V16" s="55"/>
      <c r="W16" s="55"/>
      <c r="X16" s="55"/>
      <c r="Y16" s="55">
        <v>1</v>
      </c>
      <c r="Z16" s="55"/>
      <c r="AA16" s="55"/>
      <c r="AB16" s="55"/>
      <c r="AC16" s="55"/>
      <c r="AD16" s="55"/>
      <c r="AE16" s="55"/>
      <c r="AF16" s="55">
        <v>1</v>
      </c>
      <c r="AG16" s="23">
        <v>1</v>
      </c>
      <c r="AH16" s="24"/>
      <c r="AI16" s="24"/>
      <c r="AJ16" s="24"/>
      <c r="AK16" s="24"/>
      <c r="AL16" s="24"/>
      <c r="AM16" s="24"/>
      <c r="AN16" s="24"/>
    </row>
    <row r="17" spans="1:40" x14ac:dyDescent="0.4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6" t="str">
        <f t="shared" si="11"/>
        <v>X</v>
      </c>
      <c r="Q17" s="52" t="s">
        <v>117</v>
      </c>
      <c r="R17" s="53" t="str">
        <f t="shared" si="12"/>
        <v>X</v>
      </c>
      <c r="S17" s="53" t="str">
        <f t="shared" si="13"/>
        <v>X</v>
      </c>
      <c r="T17" s="53" t="str">
        <f t="shared" si="14"/>
        <v>X</v>
      </c>
      <c r="U17" s="53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>
        <v>1</v>
      </c>
      <c r="AL17" s="28">
        <v>1</v>
      </c>
      <c r="AM17" s="28"/>
      <c r="AN17" s="28"/>
    </row>
    <row r="18" spans="1:40" x14ac:dyDescent="0.4">
      <c r="A18" s="40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7" t="str">
        <f t="shared" si="11"/>
        <v>X</v>
      </c>
      <c r="Q18" s="50" t="s">
        <v>117</v>
      </c>
      <c r="R18" s="51" t="str">
        <f t="shared" si="12"/>
        <v>X</v>
      </c>
      <c r="S18" s="51" t="str">
        <f t="shared" si="13"/>
        <v>X</v>
      </c>
      <c r="T18" s="51" t="str">
        <f t="shared" si="14"/>
        <v>X</v>
      </c>
      <c r="U18" s="51" t="str">
        <f t="shared" si="15"/>
        <v>X</v>
      </c>
      <c r="V18" s="55"/>
      <c r="W18" s="55"/>
      <c r="X18" s="55"/>
      <c r="Y18" s="55"/>
      <c r="Z18" s="55"/>
      <c r="AA18" s="55"/>
      <c r="AB18" s="55"/>
      <c r="AC18" s="55"/>
      <c r="AD18" s="55">
        <v>1</v>
      </c>
      <c r="AE18" s="55"/>
      <c r="AF18" s="55"/>
      <c r="AG18" s="23"/>
      <c r="AH18" s="24"/>
      <c r="AI18" s="24"/>
      <c r="AJ18" s="24"/>
      <c r="AK18" s="24">
        <v>1</v>
      </c>
      <c r="AL18" s="24">
        <v>1</v>
      </c>
      <c r="AM18" s="24"/>
      <c r="AN18" s="24"/>
    </row>
    <row r="19" spans="1:40" x14ac:dyDescent="0.4">
      <c r="A19" s="27" t="s">
        <v>129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6" t="str">
        <f t="shared" si="11"/>
        <v>X</v>
      </c>
      <c r="Q19" s="52">
        <v>5</v>
      </c>
      <c r="R19" s="53">
        <f t="shared" si="12"/>
        <v>0</v>
      </c>
      <c r="S19" s="53">
        <f t="shared" si="13"/>
        <v>1</v>
      </c>
      <c r="T19" s="53">
        <f t="shared" si="14"/>
        <v>0</v>
      </c>
      <c r="U19" s="53">
        <f t="shared" si="15"/>
        <v>1</v>
      </c>
      <c r="V19" s="27"/>
      <c r="W19" s="27"/>
      <c r="X19" s="27">
        <v>1</v>
      </c>
      <c r="Y19" s="27">
        <v>1</v>
      </c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>
        <v>1</v>
      </c>
      <c r="AL19" s="28"/>
      <c r="AM19" s="28"/>
      <c r="AN19" s="28"/>
    </row>
    <row r="20" spans="1:40" x14ac:dyDescent="0.4">
      <c r="A20" s="40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7" t="str">
        <f t="shared" si="11"/>
        <v>X</v>
      </c>
      <c r="Q20" s="50">
        <v>7</v>
      </c>
      <c r="R20" s="51">
        <f t="shared" si="12"/>
        <v>0</v>
      </c>
      <c r="S20" s="51">
        <f t="shared" si="13"/>
        <v>1</v>
      </c>
      <c r="T20" s="51">
        <f t="shared" si="14"/>
        <v>1</v>
      </c>
      <c r="U20" s="51">
        <f t="shared" si="15"/>
        <v>1</v>
      </c>
      <c r="V20" s="55"/>
      <c r="W20" s="55"/>
      <c r="X20" s="55">
        <v>1</v>
      </c>
      <c r="Y20" s="55">
        <v>1</v>
      </c>
      <c r="Z20" s="55"/>
      <c r="AA20" s="55"/>
      <c r="AB20" s="55"/>
      <c r="AC20" s="55"/>
      <c r="AD20" s="55"/>
      <c r="AE20" s="55"/>
      <c r="AF20" s="55"/>
      <c r="AG20" s="23"/>
      <c r="AH20" s="24"/>
      <c r="AI20" s="24"/>
      <c r="AJ20" s="24"/>
      <c r="AK20" s="24">
        <v>1</v>
      </c>
      <c r="AL20" s="24"/>
      <c r="AM20" s="24"/>
      <c r="AN20" s="24"/>
    </row>
    <row r="21" spans="1:40" x14ac:dyDescent="0.4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6" t="str">
        <f t="shared" si="11"/>
        <v>X</v>
      </c>
      <c r="Q21" s="52">
        <v>5</v>
      </c>
      <c r="R21" s="53">
        <f t="shared" si="12"/>
        <v>0</v>
      </c>
      <c r="S21" s="53">
        <f t="shared" si="13"/>
        <v>1</v>
      </c>
      <c r="T21" s="53">
        <f t="shared" si="14"/>
        <v>0</v>
      </c>
      <c r="U21" s="53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>
        <v>1</v>
      </c>
      <c r="AL21" s="28"/>
      <c r="AM21" s="28"/>
      <c r="AN21" s="28"/>
    </row>
    <row r="22" spans="1:40" x14ac:dyDescent="0.4">
      <c r="A22" s="40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7" t="str">
        <f t="shared" si="11"/>
        <v>X</v>
      </c>
      <c r="Q22" s="50">
        <v>11</v>
      </c>
      <c r="R22" s="51">
        <f t="shared" si="12"/>
        <v>1</v>
      </c>
      <c r="S22" s="51">
        <f t="shared" si="13"/>
        <v>0</v>
      </c>
      <c r="T22" s="51">
        <f t="shared" si="14"/>
        <v>1</v>
      </c>
      <c r="U22" s="51">
        <f t="shared" si="15"/>
        <v>1</v>
      </c>
      <c r="V22" s="55"/>
      <c r="W22" s="55"/>
      <c r="X22" s="55">
        <v>1</v>
      </c>
      <c r="Y22" s="55">
        <v>1</v>
      </c>
      <c r="Z22" s="55"/>
      <c r="AA22" s="55"/>
      <c r="AB22" s="55"/>
      <c r="AC22" s="55"/>
      <c r="AD22" s="55"/>
      <c r="AE22" s="55"/>
      <c r="AF22" s="55"/>
      <c r="AG22" s="23"/>
      <c r="AH22" s="24"/>
      <c r="AI22" s="24"/>
      <c r="AJ22" s="24"/>
      <c r="AK22" s="24">
        <v>1</v>
      </c>
      <c r="AL22" s="24"/>
      <c r="AM22" s="24"/>
      <c r="AN22" s="24"/>
    </row>
    <row r="23" spans="1:40" x14ac:dyDescent="0.4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6" t="str">
        <f t="shared" si="11"/>
        <v>X</v>
      </c>
      <c r="Q23" s="52">
        <v>8</v>
      </c>
      <c r="R23" s="53">
        <f t="shared" si="12"/>
        <v>1</v>
      </c>
      <c r="S23" s="53">
        <f t="shared" si="13"/>
        <v>0</v>
      </c>
      <c r="T23" s="53">
        <f t="shared" si="14"/>
        <v>0</v>
      </c>
      <c r="U23" s="53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1</v>
      </c>
      <c r="AB23" s="27"/>
      <c r="AC23" s="27"/>
      <c r="AD23" s="27"/>
      <c r="AE23" s="27"/>
      <c r="AF23" s="27"/>
      <c r="AG23" s="27"/>
      <c r="AH23" s="28"/>
      <c r="AI23" s="28"/>
      <c r="AJ23" s="28"/>
      <c r="AK23" s="28">
        <v>1</v>
      </c>
      <c r="AL23" s="28"/>
      <c r="AM23" s="28"/>
      <c r="AN23" s="28"/>
    </row>
    <row r="24" spans="1:40" x14ac:dyDescent="0.4">
      <c r="A24" s="40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7" t="str">
        <f t="shared" si="11"/>
        <v>X</v>
      </c>
      <c r="Q24" s="50">
        <v>5</v>
      </c>
      <c r="R24" s="51">
        <f t="shared" si="12"/>
        <v>0</v>
      </c>
      <c r="S24" s="51">
        <f t="shared" si="13"/>
        <v>1</v>
      </c>
      <c r="T24" s="51">
        <f t="shared" si="14"/>
        <v>0</v>
      </c>
      <c r="U24" s="51">
        <f t="shared" si="15"/>
        <v>1</v>
      </c>
      <c r="V24" s="55">
        <v>1</v>
      </c>
      <c r="W24" s="55"/>
      <c r="X24" s="55">
        <v>1</v>
      </c>
      <c r="Y24" s="55">
        <v>1</v>
      </c>
      <c r="Z24" s="55"/>
      <c r="AA24" s="55"/>
      <c r="AB24" s="55"/>
      <c r="AC24" s="55"/>
      <c r="AD24" s="55"/>
      <c r="AE24" s="55"/>
      <c r="AF24" s="55"/>
      <c r="AG24" s="23"/>
      <c r="AH24" s="24"/>
      <c r="AI24" s="24"/>
      <c r="AJ24" s="24"/>
      <c r="AK24" s="24">
        <v>1</v>
      </c>
      <c r="AL24" s="24"/>
      <c r="AM24" s="24"/>
      <c r="AN24" s="24"/>
    </row>
    <row r="25" spans="1:40" x14ac:dyDescent="0.4">
      <c r="A25" s="27">
        <v>24</v>
      </c>
      <c r="B25" s="27" t="s">
        <v>54</v>
      </c>
      <c r="C25" s="28">
        <v>43</v>
      </c>
      <c r="D25" s="29" t="s">
        <v>123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6" t="str">
        <f t="shared" si="11"/>
        <v>X</v>
      </c>
      <c r="Q25" s="52">
        <v>5</v>
      </c>
      <c r="R25" s="53">
        <f t="shared" si="12"/>
        <v>0</v>
      </c>
      <c r="S25" s="53">
        <f t="shared" si="13"/>
        <v>1</v>
      </c>
      <c r="T25" s="53">
        <f t="shared" si="14"/>
        <v>0</v>
      </c>
      <c r="U25" s="53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>
        <v>1</v>
      </c>
      <c r="AL25" s="28">
        <v>1</v>
      </c>
      <c r="AM25" s="28"/>
      <c r="AN25" s="28"/>
    </row>
    <row r="26" spans="1:40" x14ac:dyDescent="0.4">
      <c r="A26" s="77">
        <v>25</v>
      </c>
      <c r="B26" s="76" t="s">
        <v>119</v>
      </c>
      <c r="C26" s="80">
        <v>15</v>
      </c>
      <c r="D26" s="85" t="s">
        <v>123</v>
      </c>
      <c r="E26" s="80">
        <f t="shared" si="0"/>
        <v>0</v>
      </c>
      <c r="F26" s="80">
        <f t="shared" si="1"/>
        <v>0</v>
      </c>
      <c r="G26" s="80">
        <f t="shared" si="2"/>
        <v>1</v>
      </c>
      <c r="H26" s="80">
        <f t="shared" si="3"/>
        <v>1</v>
      </c>
      <c r="I26" s="80">
        <f t="shared" si="4"/>
        <v>1</v>
      </c>
      <c r="J26" s="80">
        <f t="shared" si="5"/>
        <v>1</v>
      </c>
      <c r="K26" s="85" t="str">
        <f t="shared" si="6"/>
        <v>X</v>
      </c>
      <c r="L26" s="85" t="str">
        <f t="shared" si="7"/>
        <v>X</v>
      </c>
      <c r="M26" s="85" t="str">
        <f t="shared" si="8"/>
        <v>X</v>
      </c>
      <c r="N26" s="85" t="str">
        <f t="shared" si="9"/>
        <v>X</v>
      </c>
      <c r="O26" s="85" t="str">
        <f t="shared" si="10"/>
        <v>X</v>
      </c>
      <c r="P26" s="86" t="str">
        <f t="shared" si="11"/>
        <v>X</v>
      </c>
      <c r="Q26" s="78">
        <v>0</v>
      </c>
      <c r="R26" s="79">
        <f t="shared" si="12"/>
        <v>0</v>
      </c>
      <c r="S26" s="79">
        <f t="shared" si="13"/>
        <v>0</v>
      </c>
      <c r="T26" s="79">
        <f t="shared" si="14"/>
        <v>0</v>
      </c>
      <c r="U26" s="79">
        <f t="shared" si="15"/>
        <v>0</v>
      </c>
      <c r="V26" s="76"/>
      <c r="W26" s="76"/>
      <c r="X26" s="76">
        <v>1</v>
      </c>
      <c r="Y26" s="76">
        <v>1</v>
      </c>
      <c r="Z26" s="76"/>
      <c r="AA26" s="76"/>
      <c r="AB26" s="76"/>
      <c r="AC26" s="76"/>
      <c r="AD26" s="76"/>
      <c r="AE26" s="76"/>
      <c r="AF26" s="76"/>
      <c r="AG26" s="76"/>
      <c r="AH26" s="80">
        <v>1</v>
      </c>
      <c r="AI26" s="80"/>
      <c r="AJ26" s="80"/>
      <c r="AK26" s="80"/>
      <c r="AL26" s="80"/>
      <c r="AM26" s="80"/>
      <c r="AN26" s="80"/>
    </row>
    <row r="27" spans="1:40" x14ac:dyDescent="0.4">
      <c r="A27" s="81">
        <v>26</v>
      </c>
      <c r="B27" s="81" t="s">
        <v>120</v>
      </c>
      <c r="C27" s="84">
        <v>11</v>
      </c>
      <c r="D27" s="29" t="s">
        <v>117</v>
      </c>
      <c r="E27" s="28">
        <f t="shared" si="0"/>
        <v>0</v>
      </c>
      <c r="F27" s="28">
        <f t="shared" si="1"/>
        <v>0</v>
      </c>
      <c r="G27" s="28">
        <f t="shared" si="2"/>
        <v>1</v>
      </c>
      <c r="H27" s="28">
        <f t="shared" si="3"/>
        <v>0</v>
      </c>
      <c r="I27" s="28">
        <f t="shared" si="4"/>
        <v>1</v>
      </c>
      <c r="J27" s="28">
        <f t="shared" si="5"/>
        <v>1</v>
      </c>
      <c r="K27" s="29" t="str">
        <f t="shared" si="6"/>
        <v>X</v>
      </c>
      <c r="L27" s="29" t="str">
        <f t="shared" si="7"/>
        <v>X</v>
      </c>
      <c r="M27" s="29" t="str">
        <f t="shared" si="8"/>
        <v>X</v>
      </c>
      <c r="N27" s="29" t="str">
        <f t="shared" si="9"/>
        <v>X</v>
      </c>
      <c r="O27" s="29" t="str">
        <f t="shared" si="10"/>
        <v>X</v>
      </c>
      <c r="P27" s="46" t="str">
        <f t="shared" si="11"/>
        <v>X</v>
      </c>
      <c r="Q27" s="82">
        <v>12</v>
      </c>
      <c r="R27" s="83">
        <v>1</v>
      </c>
      <c r="S27" s="83">
        <v>1</v>
      </c>
      <c r="T27" s="83">
        <v>0</v>
      </c>
      <c r="U27" s="83">
        <v>0</v>
      </c>
      <c r="V27" s="81"/>
      <c r="W27" s="81"/>
      <c r="X27" s="81">
        <v>1</v>
      </c>
      <c r="Y27" s="81">
        <v>1</v>
      </c>
      <c r="Z27" s="81"/>
      <c r="AA27" s="81"/>
      <c r="AB27" s="81"/>
      <c r="AC27" s="81"/>
      <c r="AD27" s="81"/>
      <c r="AE27" s="81"/>
      <c r="AF27" s="81"/>
      <c r="AG27" s="81"/>
      <c r="AH27" s="84"/>
      <c r="AI27" s="84"/>
      <c r="AJ27" s="84"/>
      <c r="AK27" s="84">
        <v>1</v>
      </c>
      <c r="AL27" s="84"/>
      <c r="AM27" s="84"/>
      <c r="AN27" s="84"/>
    </row>
    <row r="28" spans="1:40" x14ac:dyDescent="0.4">
      <c r="A28" s="77">
        <v>27</v>
      </c>
      <c r="B28" s="76" t="s">
        <v>121</v>
      </c>
      <c r="C28" s="80">
        <v>32</v>
      </c>
      <c r="D28" s="85" t="s">
        <v>117</v>
      </c>
      <c r="E28" s="80">
        <f t="shared" si="0"/>
        <v>1</v>
      </c>
      <c r="F28" s="80">
        <f t="shared" si="1"/>
        <v>0</v>
      </c>
      <c r="G28" s="80">
        <f t="shared" si="2"/>
        <v>0</v>
      </c>
      <c r="H28" s="80">
        <f t="shared" si="3"/>
        <v>0</v>
      </c>
      <c r="I28" s="80">
        <f t="shared" si="4"/>
        <v>0</v>
      </c>
      <c r="J28" s="80">
        <f t="shared" si="5"/>
        <v>0</v>
      </c>
      <c r="K28" s="85" t="str">
        <f t="shared" si="6"/>
        <v>X</v>
      </c>
      <c r="L28" s="85" t="str">
        <f t="shared" si="7"/>
        <v>X</v>
      </c>
      <c r="M28" s="85" t="str">
        <f t="shared" si="8"/>
        <v>X</v>
      </c>
      <c r="N28" s="85" t="str">
        <f t="shared" si="9"/>
        <v>X</v>
      </c>
      <c r="O28" s="85" t="str">
        <f t="shared" si="10"/>
        <v>X</v>
      </c>
      <c r="P28" s="86" t="str">
        <f t="shared" si="11"/>
        <v>X</v>
      </c>
      <c r="Q28" s="78">
        <v>5</v>
      </c>
      <c r="R28" s="79">
        <v>0</v>
      </c>
      <c r="S28" s="79">
        <v>1</v>
      </c>
      <c r="T28" s="79">
        <v>0</v>
      </c>
      <c r="U28" s="79">
        <v>1</v>
      </c>
      <c r="V28" s="76">
        <v>1</v>
      </c>
      <c r="W28" s="76"/>
      <c r="X28" s="76">
        <v>1</v>
      </c>
      <c r="Y28" s="76">
        <v>1</v>
      </c>
      <c r="Z28" s="76"/>
      <c r="AA28" s="76"/>
      <c r="AB28" s="76"/>
      <c r="AC28" s="76"/>
      <c r="AD28" s="76"/>
      <c r="AE28" s="76"/>
      <c r="AF28" s="76"/>
      <c r="AG28" s="76"/>
      <c r="AH28" s="80"/>
      <c r="AI28" s="80"/>
      <c r="AJ28" s="80">
        <v>1</v>
      </c>
      <c r="AK28" s="80">
        <v>1</v>
      </c>
      <c r="AL28" s="80"/>
      <c r="AM28" s="80"/>
      <c r="AN28" s="80"/>
    </row>
    <row r="29" spans="1:40" x14ac:dyDescent="0.4">
      <c r="A29" s="81">
        <v>28</v>
      </c>
      <c r="B29" s="81" t="s">
        <v>122</v>
      </c>
      <c r="C29" s="84">
        <v>1</v>
      </c>
      <c r="D29" s="29" t="s">
        <v>117</v>
      </c>
      <c r="E29" s="28">
        <f t="shared" si="0"/>
        <v>0</v>
      </c>
      <c r="F29" s="28">
        <f t="shared" si="1"/>
        <v>0</v>
      </c>
      <c r="G29" s="28">
        <f t="shared" si="2"/>
        <v>0</v>
      </c>
      <c r="H29" s="28">
        <f t="shared" si="3"/>
        <v>0</v>
      </c>
      <c r="I29" s="28">
        <f t="shared" si="4"/>
        <v>0</v>
      </c>
      <c r="J29" s="28">
        <f t="shared" si="5"/>
        <v>1</v>
      </c>
      <c r="K29" s="29" t="str">
        <f t="shared" si="6"/>
        <v>X</v>
      </c>
      <c r="L29" s="29" t="str">
        <f t="shared" si="7"/>
        <v>X</v>
      </c>
      <c r="M29" s="29" t="str">
        <f t="shared" si="8"/>
        <v>X</v>
      </c>
      <c r="N29" s="29" t="str">
        <f t="shared" si="9"/>
        <v>X</v>
      </c>
      <c r="O29" s="29" t="str">
        <f t="shared" si="10"/>
        <v>X</v>
      </c>
      <c r="P29" s="46" t="str">
        <f t="shared" si="11"/>
        <v>X</v>
      </c>
      <c r="Q29" s="82">
        <v>11</v>
      </c>
      <c r="R29" s="83">
        <v>1</v>
      </c>
      <c r="S29" s="83">
        <v>0</v>
      </c>
      <c r="T29" s="83">
        <v>1</v>
      </c>
      <c r="U29" s="83">
        <v>1</v>
      </c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4"/>
      <c r="AI29" s="84">
        <v>1</v>
      </c>
      <c r="AJ29" s="84"/>
      <c r="AK29" s="84">
        <v>1</v>
      </c>
      <c r="AL29" s="84"/>
      <c r="AM29" s="84"/>
      <c r="AN29" s="84"/>
    </row>
    <row r="30" spans="1:40" x14ac:dyDescent="0.4">
      <c r="A30" s="41"/>
      <c r="B30" s="4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48"/>
      <c r="Q30" s="50"/>
      <c r="R30" s="51"/>
      <c r="S30" s="51"/>
      <c r="T30" s="51"/>
      <c r="U30" s="5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x14ac:dyDescent="0.4">
      <c r="A31" s="43"/>
      <c r="B31" s="43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49"/>
      <c r="Q31" s="52"/>
      <c r="R31" s="53"/>
      <c r="S31" s="53"/>
      <c r="T31" s="53"/>
      <c r="U31" s="5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x14ac:dyDescent="0.4">
      <c r="A32" s="41"/>
      <c r="B32" s="4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48"/>
      <c r="Q32" s="50"/>
      <c r="R32" s="51"/>
      <c r="S32" s="51"/>
      <c r="T32" s="51"/>
      <c r="U32" s="5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x14ac:dyDescent="0.4">
      <c r="A33" s="43"/>
      <c r="B33" s="43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49"/>
      <c r="Q33" s="52"/>
      <c r="R33" s="53"/>
      <c r="S33" s="53"/>
      <c r="T33" s="53"/>
      <c r="U33" s="5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x14ac:dyDescent="0.4">
      <c r="A34" s="41"/>
      <c r="B34" s="4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48"/>
      <c r="Q34" s="50"/>
      <c r="R34" s="51"/>
      <c r="S34" s="51"/>
      <c r="T34" s="51"/>
      <c r="U34" s="5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x14ac:dyDescent="0.4">
      <c r="A35" s="43"/>
      <c r="B35" s="43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49"/>
      <c r="Q35" s="52"/>
      <c r="R35" s="53"/>
      <c r="S35" s="53"/>
      <c r="T35" s="53"/>
      <c r="U35" s="5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x14ac:dyDescent="0.4">
      <c r="A36" s="41"/>
      <c r="B36" s="4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48"/>
      <c r="Q36" s="50"/>
      <c r="R36" s="51"/>
      <c r="S36" s="51"/>
      <c r="T36" s="51"/>
      <c r="U36" s="5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x14ac:dyDescent="0.4">
      <c r="A37" s="43"/>
      <c r="B37" s="43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49"/>
      <c r="Q37" s="52"/>
      <c r="R37" s="53"/>
      <c r="S37" s="53"/>
      <c r="T37" s="53"/>
      <c r="U37" s="5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x14ac:dyDescent="0.4">
      <c r="A38" s="41"/>
      <c r="B38" s="4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48"/>
      <c r="Q38" s="50"/>
      <c r="R38" s="51"/>
      <c r="S38" s="51"/>
      <c r="T38" s="51"/>
      <c r="U38" s="5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x14ac:dyDescent="0.4">
      <c r="A39" s="43"/>
      <c r="B39" s="4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49"/>
      <c r="Q39" s="52"/>
      <c r="R39" s="53"/>
      <c r="S39" s="53"/>
      <c r="T39" s="53"/>
      <c r="U39" s="5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x14ac:dyDescent="0.4">
      <c r="A40" s="41"/>
      <c r="B40" s="4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48"/>
      <c r="Q40" s="50"/>
      <c r="R40" s="51"/>
      <c r="S40" s="51"/>
      <c r="T40" s="51"/>
      <c r="U40" s="5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x14ac:dyDescent="0.4">
      <c r="A41" s="43"/>
      <c r="B41" s="4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49"/>
      <c r="Q41" s="52"/>
      <c r="R41" s="53"/>
      <c r="S41" s="53"/>
      <c r="T41" s="53"/>
      <c r="U41" s="5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x14ac:dyDescent="0.4">
      <c r="A42" s="41"/>
      <c r="B42" s="4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48"/>
      <c r="Q42" s="50"/>
      <c r="R42" s="51"/>
      <c r="S42" s="51"/>
      <c r="T42" s="51"/>
      <c r="U42" s="5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x14ac:dyDescent="0.4">
      <c r="A43" s="43"/>
      <c r="B43" s="43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49"/>
      <c r="Q43" s="52"/>
      <c r="R43" s="53"/>
      <c r="S43" s="53"/>
      <c r="T43" s="53"/>
      <c r="U43" s="5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x14ac:dyDescent="0.4">
      <c r="A44" s="41"/>
      <c r="B44" s="4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48"/>
      <c r="Q44" s="50"/>
      <c r="R44" s="51"/>
      <c r="S44" s="51"/>
      <c r="T44" s="51"/>
      <c r="U44" s="5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x14ac:dyDescent="0.4">
      <c r="A45" s="43"/>
      <c r="B45" s="43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49"/>
      <c r="Q45" s="52"/>
      <c r="R45" s="53"/>
      <c r="S45" s="53"/>
      <c r="T45" s="53"/>
      <c r="U45" s="5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x14ac:dyDescent="0.4">
      <c r="A46" s="41"/>
      <c r="B46" s="4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8"/>
      <c r="Q46" s="50"/>
      <c r="R46" s="51"/>
      <c r="S46" s="51"/>
      <c r="T46" s="51"/>
      <c r="U46" s="5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x14ac:dyDescent="0.4">
      <c r="A47" s="43"/>
      <c r="B47" s="43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49"/>
      <c r="Q47" s="52"/>
      <c r="R47" s="53"/>
      <c r="S47" s="53"/>
      <c r="T47" s="53"/>
      <c r="U47" s="5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x14ac:dyDescent="0.4">
      <c r="A48" s="41"/>
      <c r="B48" s="4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48"/>
      <c r="Q48" s="50"/>
      <c r="R48" s="51"/>
      <c r="S48" s="51"/>
      <c r="T48" s="51"/>
      <c r="U48" s="5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x14ac:dyDescent="0.4">
      <c r="A49" s="43"/>
      <c r="B49" s="4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49"/>
      <c r="Q49" s="52"/>
      <c r="R49" s="53"/>
      <c r="S49" s="53"/>
      <c r="T49" s="53"/>
      <c r="U49" s="5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x14ac:dyDescent="0.4">
      <c r="A50" s="41"/>
      <c r="B50" s="4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48"/>
      <c r="Q50" s="50"/>
      <c r="R50" s="51"/>
      <c r="S50" s="51"/>
      <c r="T50" s="51"/>
      <c r="U50" s="5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x14ac:dyDescent="0.4">
      <c r="A51" s="43"/>
      <c r="B51" s="43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49"/>
      <c r="Q51" s="52"/>
      <c r="R51" s="53"/>
      <c r="S51" s="53"/>
      <c r="T51" s="53"/>
      <c r="U51" s="5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x14ac:dyDescent="0.4">
      <c r="A52" s="41"/>
      <c r="B52" s="4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48"/>
      <c r="Q52" s="50"/>
      <c r="R52" s="51"/>
      <c r="S52" s="51"/>
      <c r="T52" s="51"/>
      <c r="U52" s="5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x14ac:dyDescent="0.4">
      <c r="A53" s="43"/>
      <c r="B53" s="43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49"/>
      <c r="Q53" s="52"/>
      <c r="R53" s="53"/>
      <c r="S53" s="53"/>
      <c r="T53" s="53"/>
      <c r="U53" s="5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x14ac:dyDescent="0.4">
      <c r="A54" s="41"/>
      <c r="B54" s="4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48"/>
      <c r="Q54" s="50"/>
      <c r="R54" s="51"/>
      <c r="S54" s="51"/>
      <c r="T54" s="51"/>
      <c r="U54" s="5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x14ac:dyDescent="0.4">
      <c r="A55" s="43"/>
      <c r="B55" s="4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49"/>
      <c r="Q55" s="52"/>
      <c r="R55" s="53"/>
      <c r="S55" s="53"/>
      <c r="T55" s="53"/>
      <c r="U55" s="5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x14ac:dyDescent="0.4">
      <c r="A56" s="41"/>
      <c r="B56" s="4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48"/>
      <c r="Q56" s="50"/>
      <c r="R56" s="51"/>
      <c r="S56" s="51"/>
      <c r="T56" s="51"/>
      <c r="U56" s="5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x14ac:dyDescent="0.4">
      <c r="A57" s="43"/>
      <c r="B57" s="43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49"/>
      <c r="Q57" s="52"/>
      <c r="R57" s="53"/>
      <c r="S57" s="53"/>
      <c r="T57" s="53"/>
      <c r="U57" s="5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x14ac:dyDescent="0.4">
      <c r="A58" s="41"/>
      <c r="B58" s="4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48"/>
      <c r="Q58" s="50"/>
      <c r="R58" s="51"/>
      <c r="S58" s="51"/>
      <c r="T58" s="51"/>
      <c r="U58" s="51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x14ac:dyDescent="0.4">
      <c r="A59" s="43"/>
      <c r="B59" s="43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49"/>
      <c r="Q59" s="52"/>
      <c r="R59" s="53"/>
      <c r="S59" s="53"/>
      <c r="T59" s="53"/>
      <c r="U59" s="5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x14ac:dyDescent="0.4">
      <c r="A60" s="41"/>
      <c r="B60" s="4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48"/>
      <c r="Q60" s="50"/>
      <c r="R60" s="51"/>
      <c r="S60" s="51"/>
      <c r="T60" s="51"/>
      <c r="U60" s="51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x14ac:dyDescent="0.4">
      <c r="A61" s="43"/>
      <c r="B61" s="43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49"/>
      <c r="Q61" s="52"/>
      <c r="R61" s="53"/>
      <c r="S61" s="53"/>
      <c r="T61" s="53"/>
      <c r="U61" s="5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  <row r="62" spans="1:40" x14ac:dyDescent="0.4">
      <c r="A62" s="71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4"/>
      <c r="AG62" s="74"/>
      <c r="AH62" s="75"/>
      <c r="AI62" s="75"/>
      <c r="AJ62" s="75"/>
      <c r="AK62" s="75"/>
      <c r="AL62" s="75"/>
      <c r="AM62" s="75"/>
      <c r="AN62" s="75"/>
    </row>
    <row r="63" spans="1:40" x14ac:dyDescent="0.4">
      <c r="A63" s="71"/>
      <c r="B63" s="72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4"/>
      <c r="AG63" s="74"/>
      <c r="AH63" s="75"/>
      <c r="AI63" s="75"/>
      <c r="AJ63" s="75"/>
      <c r="AK63" s="75"/>
      <c r="AL63" s="75"/>
      <c r="AM63" s="75"/>
      <c r="AN63" s="75"/>
    </row>
    <row r="64" spans="1:40" x14ac:dyDescent="0.4">
      <c r="A64" s="71"/>
      <c r="B64" s="72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4"/>
      <c r="AG64" s="74"/>
      <c r="AH64" s="75"/>
      <c r="AI64" s="75"/>
      <c r="AJ64" s="75"/>
      <c r="AK64" s="75"/>
      <c r="AL64" s="75"/>
      <c r="AM64" s="75"/>
      <c r="AN64" s="75"/>
    </row>
    <row r="65" spans="1:40" x14ac:dyDescent="0.4">
      <c r="A65" s="71"/>
      <c r="B65" s="72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4"/>
      <c r="AG65" s="74"/>
      <c r="AH65" s="75"/>
      <c r="AI65" s="75"/>
      <c r="AJ65" s="75"/>
      <c r="AK65" s="75"/>
      <c r="AL65" s="75"/>
      <c r="AM65" s="75"/>
      <c r="AN65" s="75"/>
    </row>
  </sheetData>
  <protectedRanges>
    <protectedRange sqref="Q13:Q14 A1:D1048576" name="区域1" securityDescriptor=""/>
  </protectedRanges>
  <phoneticPr fontId="28" type="noConversion"/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AK2:AL25">
    <cfRule type="cellIs" dxfId="12" priority="14" operator="equal">
      <formula>1</formula>
    </cfRule>
  </conditionalFormatting>
  <conditionalFormatting sqref="AM2:AN25">
    <cfRule type="cellIs" dxfId="11" priority="11" operator="equal">
      <formula>1</formula>
    </cfRule>
  </conditionalFormatting>
  <conditionalFormatting sqref="V26:AG61">
    <cfRule type="cellIs" dxfId="10" priority="18" operator="equal">
      <formula>1</formula>
    </cfRule>
  </conditionalFormatting>
  <conditionalFormatting sqref="AK26:AL61">
    <cfRule type="cellIs" dxfId="9" priority="15" operator="equal">
      <formula>1</formula>
    </cfRule>
  </conditionalFormatting>
  <conditionalFormatting sqref="AM26:AN61">
    <cfRule type="cellIs" dxfId="8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conditionalFormatting sqref="AJ1">
    <cfRule type="cellIs" priority="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H2:AI25">
    <cfRule type="cellIs" dxfId="7" priority="6" operator="equal">
      <formula>1</formula>
    </cfRule>
  </conditionalFormatting>
  <conditionalFormatting sqref="AJ2:AJ25">
    <cfRule type="cellIs" dxfId="6" priority="3" operator="equal">
      <formula>1</formula>
    </cfRule>
  </conditionalFormatting>
  <conditionalFormatting sqref="AH26:AI61">
    <cfRule type="cellIs" dxfId="5" priority="7" operator="equal">
      <formula>1</formula>
    </cfRule>
  </conditionalFormatting>
  <conditionalFormatting sqref="AJ26:AJ61">
    <cfRule type="cellIs" dxfId="4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2:AG25">
    <cfRule type="cellIs" dxfId="3" priority="1" operator="equal">
      <formula>1</formula>
    </cfRule>
  </conditionalFormatting>
  <dataValidations xWindow="222" yWindow="724"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Q13:Q14 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N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12 Q15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Y87"/>
  <sheetViews>
    <sheetView topLeftCell="AF1" workbookViewId="0">
      <pane ySplit="1" topLeftCell="A14" activePane="bottomLeft" state="frozen"/>
      <selection pane="bottomLeft" activeCell="AJ82" sqref="AJ8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2" max="32" width="9" customWidth="1"/>
    <col min="33" max="33" width="8.88671875" style="19" customWidth="1"/>
    <col min="34" max="34" width="9" style="19" customWidth="1"/>
    <col min="35" max="36" width="9.21875" style="19" customWidth="1"/>
    <col min="37" max="39" width="9.21875" customWidth="1"/>
    <col min="40" max="41" width="9.33203125" customWidth="1"/>
    <col min="42" max="42" width="9.21875" customWidth="1"/>
    <col min="43" max="43" width="9.109375" customWidth="1"/>
  </cols>
  <sheetData>
    <row r="1" spans="1:39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4" t="str">
        <f>真值表!R1</f>
        <v>S3</v>
      </c>
      <c r="R1" s="34" t="str">
        <f>真值表!S1</f>
        <v>S2</v>
      </c>
      <c r="S1" s="34" t="str">
        <f>真值表!T1</f>
        <v>S1</v>
      </c>
      <c r="T1" s="34" t="str">
        <f>真值表!U1</f>
        <v>S0</v>
      </c>
      <c r="U1" s="34" t="str">
        <f>真值表!V1</f>
        <v>MemtoReg</v>
      </c>
      <c r="V1" s="34" t="str">
        <f>真值表!W1</f>
        <v>MemWrite</v>
      </c>
      <c r="W1" s="34" t="str">
        <f>真值表!X1</f>
        <v>ALU_SRC</v>
      </c>
      <c r="X1" s="34" t="str">
        <f>真值表!Y1</f>
        <v>RegWrite</v>
      </c>
      <c r="Y1" s="34" t="str">
        <f>真值表!Z1</f>
        <v>SYSCALL</v>
      </c>
      <c r="Z1" s="34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34" t="str">
        <f>真值表!AF1</f>
        <v>JMP</v>
      </c>
      <c r="AF1" s="34" t="str">
        <f>真值表!AG1</f>
        <v>JAL</v>
      </c>
      <c r="AG1" s="36" t="str">
        <f>真值表!AH1</f>
        <v>LUI</v>
      </c>
      <c r="AH1" s="36" t="str">
        <f>真值表!AI1</f>
        <v>BLTZ</v>
      </c>
      <c r="AI1" s="36" t="str">
        <f>真值表!AJ1</f>
        <v>LB</v>
      </c>
      <c r="AJ1" s="36" t="str">
        <f>真值表!AK1</f>
        <v>R1_Used</v>
      </c>
      <c r="AK1" s="36" t="str">
        <f>真值表!AL1</f>
        <v>R2_Used</v>
      </c>
      <c r="AL1" s="36" t="str">
        <f>真值表!AM1</f>
        <v>XXX</v>
      </c>
      <c r="AM1" s="36" t="str">
        <f>真值表!AN1</f>
        <v>XXX</v>
      </c>
    </row>
    <row r="2" spans="1:39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>~OP5&amp;~OP4&amp;~OP3&amp;~OP2&amp;~OP1&amp;~OP0&amp;~F5&amp;~F4&amp;~F3&amp;~F2&amp;~F1&amp;~F0+</v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>~OP5&amp;~OP4&amp;~OP3&amp;~OP2&amp;~OP1&amp;~OP0&amp;~F5&amp;~F4&amp;~F3&amp;~F2&amp;~F1&amp;~F0+</v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>~OP5&amp;~OP4&amp;~OP3&amp;~OP2&amp;~OP1&amp;~OP0&amp;~F5&amp;~F4&amp;~F3&amp;~F2&amp;~F1&amp;~F0+</v>
      </c>
      <c r="AL2" s="35" t="str">
        <f>IF(真值表!AM2=1,$P2&amp;"+","")</f>
        <v/>
      </c>
      <c r="AM2" s="35" t="str">
        <f>IF(真值表!AN2=1,$P2&amp;"+","")</f>
        <v/>
      </c>
    </row>
    <row r="3" spans="1:39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>~OP5&amp;~OP4&amp;~OP3&amp;~OP2&amp;~OP1&amp;~OP0&amp;~F5&amp;~F4&amp;~F3&amp;~F2&amp; F1&amp; F0+</v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>~OP5&amp;~OP4&amp;~OP3&amp;~OP2&amp;~OP1&amp;~OP0&amp;~F5&amp;~F4&amp;~F3&amp;~F2&amp; F1&amp; F0+</v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>~OP5&amp;~OP4&amp;~OP3&amp;~OP2&amp;~OP1&amp;~OP0&amp;~F5&amp;~F4&amp;~F3&amp;~F2&amp; F1&amp; F0+</v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>~OP5&amp;~OP4&amp;~OP3&amp;~OP2&amp;~OP1&amp;~OP0&amp;~F5&amp;~F4&amp;~F3&amp;~F2&amp; F1&amp; F0+</v>
      </c>
      <c r="AL3" s="35" t="str">
        <f>IF(真值表!AM3=1,$P3&amp;"+","")</f>
        <v/>
      </c>
      <c r="AM3" s="35" t="str">
        <f>IF(真值表!AN3=1,$P3&amp;"+","")</f>
        <v/>
      </c>
    </row>
    <row r="4" spans="1:39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>~OP5&amp;~OP4&amp;~OP3&amp;~OP2&amp;~OP1&amp;~OP0&amp;~F5&amp;~F4&amp;~F3&amp;~F2&amp; F1&amp;~F0+</v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>~OP5&amp;~OP4&amp;~OP3&amp;~OP2&amp;~OP1&amp;~OP0&amp;~F5&amp;~F4&amp;~F3&amp;~F2&amp; F1&amp;~F0+</v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>~OP5&amp;~OP4&amp;~OP3&amp;~OP2&amp;~OP1&amp;~OP0&amp;~F5&amp;~F4&amp;~F3&amp;~F2&amp; F1&amp;~F0+</v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>~OP5&amp;~OP4&amp;~OP3&amp;~OP2&amp;~OP1&amp;~OP0&amp;~F5&amp;~F4&amp;~F3&amp;~F2&amp; F1&amp;~F0+</v>
      </c>
      <c r="AL4" s="35" t="str">
        <f>IF(真值表!AM4=1,$P4&amp;"+","")</f>
        <v/>
      </c>
      <c r="AM4" s="35" t="str">
        <f>IF(真值表!AN4=1,$P4&amp;"+","")</f>
        <v/>
      </c>
    </row>
    <row r="5" spans="1:39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>~OP5&amp;~OP4&amp;~OP3&amp;~OP2&amp;~OP1&amp;~OP0&amp; F5&amp;~F4&amp;~F3&amp;~F2&amp;~F1&amp;~F0+</v>
      </c>
      <c r="S5" s="35" t="str">
        <f>IF(真值表!T5=1,$P5&amp;"+","")</f>
        <v/>
      </c>
      <c r="T5" s="35" t="str">
        <f>IF(真值表!U5=1,$P5&amp;"+","")</f>
        <v>~OP5&amp;~OP4&amp;~OP3&amp;~OP2&amp;~OP1&amp;~OP0&amp; F5&amp;~F4&amp;~F3&amp;~F2&amp;~F1&amp;~F0+</v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>~OP5&amp;~OP4&amp;~OP3&amp;~OP2&amp;~OP1&amp;~OP0&amp; F5&amp;~F4&amp;~F3&amp;~F2&amp;~F1&amp;~F0+</v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>~OP5&amp;~OP4&amp;~OP3&amp;~OP2&amp;~OP1&amp;~OP0&amp; F5&amp;~F4&amp;~F3&amp;~F2&amp;~F1&amp;~F0+</v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>~OP5&amp;~OP4&amp;~OP3&amp;~OP2&amp;~OP1&amp;~OP0&amp; F5&amp;~F4&amp;~F3&amp;~F2&amp;~F1&amp;~F0+</v>
      </c>
      <c r="AK5" s="35" t="str">
        <f>IF(真值表!AL5=1,$P5&amp;"+","")</f>
        <v>~OP5&amp;~OP4&amp;~OP3&amp;~OP2&amp;~OP1&amp;~OP0&amp; F5&amp;~F4&amp;~F3&amp;~F2&amp;~F1&amp;~F0+</v>
      </c>
      <c r="AL5" s="35" t="str">
        <f>IF(真值表!AM5=1,$P5&amp;"+","")</f>
        <v/>
      </c>
      <c r="AM5" s="35" t="str">
        <f>IF(真值表!AN5=1,$P5&amp;"+","")</f>
        <v/>
      </c>
    </row>
    <row r="6" spans="1:39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>~OP5&amp;~OP4&amp;~OP3&amp;~OP2&amp;~OP1&amp;~OP0&amp; F5&amp;~F4&amp;~F3&amp;~F2&amp;~F1&amp; F0+</v>
      </c>
      <c r="S6" s="35" t="str">
        <f>IF(真值表!T6=1,$P6&amp;"+","")</f>
        <v/>
      </c>
      <c r="T6" s="35" t="str">
        <f>IF(真值表!U6=1,$P6&amp;"+","")</f>
        <v>~OP5&amp;~OP4&amp;~OP3&amp;~OP2&amp;~OP1&amp;~OP0&amp; F5&amp;~F4&amp;~F3&amp;~F2&amp;~F1&amp; F0+</v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>~OP5&amp;~OP4&amp;~OP3&amp;~OP2&amp;~OP1&amp;~OP0&amp; F5&amp;~F4&amp;~F3&amp;~F2&amp;~F1&amp; F0+</v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>~OP5&amp;~OP4&amp;~OP3&amp;~OP2&amp;~OP1&amp;~OP0&amp; F5&amp;~F4&amp;~F3&amp;~F2&amp;~F1&amp; F0+</v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>~OP5&amp;~OP4&amp;~OP3&amp;~OP2&amp;~OP1&amp;~OP0&amp; F5&amp;~F4&amp;~F3&amp;~F2&amp;~F1&amp; F0+</v>
      </c>
      <c r="AK6" s="35" t="str">
        <f>IF(真值表!AL6=1,$P6&amp;"+","")</f>
        <v>~OP5&amp;~OP4&amp;~OP3&amp;~OP2&amp;~OP1&amp;~OP0&amp; F5&amp;~F4&amp;~F3&amp;~F2&amp;~F1&amp; F0+</v>
      </c>
      <c r="AL6" s="35" t="str">
        <f>IF(真值表!AM6=1,$P6&amp;"+","")</f>
        <v/>
      </c>
      <c r="AM6" s="35" t="str">
        <f>IF(真值表!AN6=1,$P6&amp;"+","")</f>
        <v/>
      </c>
    </row>
    <row r="7" spans="1:39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>~OP5&amp;~OP4&amp;~OP3&amp;~OP2&amp;~OP1&amp;~OP0&amp; F5&amp;~F4&amp;~F3&amp;~F2&amp; F1&amp;~F0+</v>
      </c>
      <c r="S7" s="35" t="str">
        <f>IF(真值表!T7=1,$P7&amp;"+","")</f>
        <v>~OP5&amp;~OP4&amp;~OP3&amp;~OP2&amp;~OP1&amp;~OP0&amp; F5&amp;~F4&amp;~F3&amp;~F2&amp; F1&amp;~F0+</v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>~OP5&amp;~OP4&amp;~OP3&amp;~OP2&amp;~OP1&amp;~OP0&amp; F5&amp;~F4&amp;~F3&amp;~F2&amp; F1&amp;~F0+</v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>~OP5&amp;~OP4&amp;~OP3&amp;~OP2&amp;~OP1&amp;~OP0&amp; F5&amp;~F4&amp;~F3&amp;~F2&amp; F1&amp;~F0+</v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>~OP5&amp;~OP4&amp;~OP3&amp;~OP2&amp;~OP1&amp;~OP0&amp; F5&amp;~F4&amp;~F3&amp;~F2&amp; F1&amp;~F0+</v>
      </c>
      <c r="AK7" s="35" t="str">
        <f>IF(真值表!AL7=1,$P7&amp;"+","")</f>
        <v>~OP5&amp;~OP4&amp;~OP3&amp;~OP2&amp;~OP1&amp;~OP0&amp; F5&amp;~F4&amp;~F3&amp;~F2&amp; F1&amp;~F0+</v>
      </c>
      <c r="AL7" s="35" t="str">
        <f>IF(真值表!AM7=1,$P7&amp;"+","")</f>
        <v/>
      </c>
      <c r="AM7" s="35" t="str">
        <f>IF(真值表!AN7=1,$P7&amp;"+","")</f>
        <v/>
      </c>
    </row>
    <row r="8" spans="1:39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>~OP5&amp;~OP4&amp;~OP3&amp;~OP2&amp;~OP1&amp;~OP0&amp; F5&amp;~F4&amp;~F3&amp; F2&amp;~F1&amp;~F0+</v>
      </c>
      <c r="S8" s="35" t="str">
        <f>IF(真值表!T8=1,$P8&amp;"+","")</f>
        <v>~OP5&amp;~OP4&amp;~OP3&amp;~OP2&amp;~OP1&amp;~OP0&amp; F5&amp;~F4&amp;~F3&amp; F2&amp;~F1&amp;~F0+</v>
      </c>
      <c r="T8" s="35" t="str">
        <f>IF(真值表!U8=1,$P8&amp;"+","")</f>
        <v>~OP5&amp;~OP4&amp;~OP3&amp;~OP2&amp;~OP1&amp;~OP0&amp; F5&amp;~F4&amp;~F3&amp; F2&amp;~F1&amp;~F0+</v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>~OP5&amp;~OP4&amp;~OP3&amp;~OP2&amp;~OP1&amp;~OP0&amp; F5&amp;~F4&amp;~F3&amp; F2&amp;~F1&amp;~F0+</v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>~OP5&amp;~OP4&amp;~OP3&amp;~OP2&amp;~OP1&amp;~OP0&amp; F5&amp;~F4&amp;~F3&amp; F2&amp;~F1&amp;~F0+</v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>~OP5&amp;~OP4&amp;~OP3&amp;~OP2&amp;~OP1&amp;~OP0&amp; F5&amp;~F4&amp;~F3&amp; F2&amp;~F1&amp;~F0+</v>
      </c>
      <c r="AK8" s="35" t="str">
        <f>IF(真值表!AL8=1,$P8&amp;"+","")</f>
        <v>~OP5&amp;~OP4&amp;~OP3&amp;~OP2&amp;~OP1&amp;~OP0&amp; F5&amp;~F4&amp;~F3&amp; F2&amp;~F1&amp;~F0+</v>
      </c>
      <c r="AL8" s="35" t="str">
        <f>IF(真值表!AM8=1,$P8&amp;"+","")</f>
        <v/>
      </c>
      <c r="AM8" s="35" t="str">
        <f>IF(真值表!AN8=1,$P8&amp;"+","")</f>
        <v/>
      </c>
    </row>
    <row r="9" spans="1:39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>~OP5&amp;~OP4&amp;~OP3&amp;~OP2&amp;~OP1&amp;~OP0&amp; F5&amp;~F4&amp;~F3&amp; F2&amp;~F1&amp; F0+</v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>~OP5&amp;~OP4&amp;~OP3&amp;~OP2&amp;~OP1&amp;~OP0&amp; F5&amp;~F4&amp;~F3&amp; F2&amp;~F1&amp; F0+</v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>~OP5&amp;~OP4&amp;~OP3&amp;~OP2&amp;~OP1&amp;~OP0&amp; F5&amp;~F4&amp;~F3&amp; F2&amp;~F1&amp; F0+</v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>~OP5&amp;~OP4&amp;~OP3&amp;~OP2&amp;~OP1&amp;~OP0&amp; F5&amp;~F4&amp;~F3&amp; F2&amp;~F1&amp; F0+</v>
      </c>
      <c r="AK9" s="35" t="str">
        <f>IF(真值表!AL9=1,$P9&amp;"+","")</f>
        <v>~OP5&amp;~OP4&amp;~OP3&amp;~OP2&amp;~OP1&amp;~OP0&amp; F5&amp;~F4&amp;~F3&amp; F2&amp;~F1&amp; F0+</v>
      </c>
      <c r="AL9" s="35" t="str">
        <f>IF(真值表!AM9=1,$P9&amp;"+","")</f>
        <v/>
      </c>
      <c r="AM9" s="35" t="str">
        <f>IF(真值表!AN9=1,$P9&amp;"+","")</f>
        <v/>
      </c>
    </row>
    <row r="10" spans="1:39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>~OP5&amp;~OP4&amp;~OP3&amp;~OP2&amp;~OP1&amp;~OP0&amp; F5&amp;~F4&amp;~F3&amp; F2&amp; F1&amp; F0+</v>
      </c>
      <c r="R10" s="35" t="str">
        <f>IF(真值表!S10=1,$P10&amp;"+","")</f>
        <v/>
      </c>
      <c r="S10" s="35" t="str">
        <f>IF(真值表!T10=1,$P10&amp;"+","")</f>
        <v>~OP5&amp;~OP4&amp;~OP3&amp;~OP2&amp;~OP1&amp;~OP0&amp; F5&amp;~F4&amp;~F3&amp; F2&amp; F1&amp; F0+</v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>~OP5&amp;~OP4&amp;~OP3&amp;~OP2&amp;~OP1&amp;~OP0&amp; F5&amp;~F4&amp;~F3&amp; F2&amp; F1&amp; F0+</v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>~OP5&amp;~OP4&amp;~OP3&amp;~OP2&amp;~OP1&amp;~OP0&amp; F5&amp;~F4&amp;~F3&amp; F2&amp; F1&amp; F0+</v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>~OP5&amp;~OP4&amp;~OP3&amp;~OP2&amp;~OP1&amp;~OP0&amp; F5&amp;~F4&amp;~F3&amp; F2&amp; F1&amp; F0+</v>
      </c>
      <c r="AK10" s="35" t="str">
        <f>IF(真值表!AL10=1,$P10&amp;"+","")</f>
        <v>~OP5&amp;~OP4&amp;~OP3&amp;~OP2&amp;~OP1&amp;~OP0&amp; F5&amp;~F4&amp;~F3&amp; F2&amp; F1&amp; F0+</v>
      </c>
      <c r="AL10" s="35" t="str">
        <f>IF(真值表!AM10=1,$P10&amp;"+","")</f>
        <v/>
      </c>
      <c r="AM10" s="35" t="str">
        <f>IF(真值表!AN10=1,$P10&amp;"+","")</f>
        <v/>
      </c>
    </row>
    <row r="11" spans="1:39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>~OP5&amp;~OP4&amp;~OP3&amp;~OP2&amp;~OP1&amp;~OP0&amp; F5&amp;~F4&amp; F3&amp;~F2&amp; F1&amp;~F0+</v>
      </c>
      <c r="R11" s="35" t="str">
        <f>IF(真值表!S11=1,$P11&amp;"+","")</f>
        <v/>
      </c>
      <c r="S11" s="35" t="str">
        <f>IF(真值表!T11=1,$P11&amp;"+","")</f>
        <v>~OP5&amp;~OP4&amp;~OP3&amp;~OP2&amp;~OP1&amp;~OP0&amp; F5&amp;~F4&amp; F3&amp;~F2&amp; F1&amp;~F0+</v>
      </c>
      <c r="T11" s="35" t="str">
        <f>IF(真值表!U11=1,$P11&amp;"+","")</f>
        <v>~OP5&amp;~OP4&amp;~OP3&amp;~OP2&amp;~OP1&amp;~OP0&amp; F5&amp;~F4&amp; F3&amp;~F2&amp; F1&amp;~F0+</v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>~OP5&amp;~OP4&amp;~OP3&amp;~OP2&amp;~OP1&amp;~OP0&amp; F5&amp;~F4&amp; F3&amp;~F2&amp; F1&amp;~F0+</v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>~OP5&amp;~OP4&amp;~OP3&amp;~OP2&amp;~OP1&amp;~OP0&amp; F5&amp;~F4&amp; F3&amp;~F2&amp; F1&amp;~F0+</v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>~OP5&amp;~OP4&amp;~OP3&amp;~OP2&amp;~OP1&amp;~OP0&amp; F5&amp;~F4&amp; F3&amp;~F2&amp; F1&amp;~F0+</v>
      </c>
      <c r="AK11" s="35" t="str">
        <f>IF(真值表!AL11=1,$P11&amp;"+","")</f>
        <v>~OP5&amp;~OP4&amp;~OP3&amp;~OP2&amp;~OP1&amp;~OP0&amp; F5&amp;~F4&amp; F3&amp;~F2&amp; F1&amp;~F0+</v>
      </c>
      <c r="AL11" s="35" t="str">
        <f>IF(真值表!AM11=1,$P11&amp;"+","")</f>
        <v/>
      </c>
      <c r="AM11" s="35" t="str">
        <f>IF(真值表!AN11=1,$P11&amp;"+","")</f>
        <v/>
      </c>
    </row>
    <row r="12" spans="1:39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>~OP5&amp;~OP4&amp;~OP3&amp;~OP2&amp;~OP1&amp;~OP0&amp; F5&amp;~F4&amp; F3&amp;~F2&amp; F1&amp; F0+</v>
      </c>
      <c r="R12" s="35" t="str">
        <f>IF(真值表!S12=1,$P12&amp;"+","")</f>
        <v>~OP5&amp;~OP4&amp;~OP3&amp;~OP2&amp;~OP1&amp;~OP0&amp; F5&amp;~F4&amp; F3&amp;~F2&amp; F1&amp; F0+</v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>~OP5&amp;~OP4&amp;~OP3&amp;~OP2&amp;~OP1&amp;~OP0&amp; F5&amp;~F4&amp; F3&amp;~F2&amp; F1&amp; F0+</v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>~OP5&amp;~OP4&amp;~OP3&amp;~OP2&amp;~OP1&amp;~OP0&amp; F5&amp;~F4&amp; F3&amp;~F2&amp; F1&amp; F0+</v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>~OP5&amp;~OP4&amp;~OP3&amp;~OP2&amp;~OP1&amp;~OP0&amp; F5&amp;~F4&amp; F3&amp;~F2&amp; F1&amp; F0+</v>
      </c>
      <c r="AK12" s="35" t="str">
        <f>IF(真值表!AL12=1,$P12&amp;"+","")</f>
        <v>~OP5&amp;~OP4&amp;~OP3&amp;~OP2&amp;~OP1&amp;~OP0&amp; F5&amp;~F4&amp; F3&amp;~F2&amp; F1&amp; F0+</v>
      </c>
      <c r="AL12" s="35" t="str">
        <f>IF(真值表!AM12=1,$P12&amp;"+","")</f>
        <v/>
      </c>
      <c r="AM12" s="35" t="str">
        <f>IF(真值表!AN12=1,$P12&amp;"+","")</f>
        <v/>
      </c>
    </row>
    <row r="13" spans="1:39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/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>~OP5&amp;~OP4&amp;~OP3&amp;~OP2&amp;~OP1&amp;~OP0&amp;~F5&amp;~F4&amp; F3&amp;~F2&amp;~F1&amp;~F0+</v>
      </c>
      <c r="AE13" s="35" t="str">
        <f>IF(真值表!AF13=1,$P13&amp;"+","")</f>
        <v>~OP5&amp;~OP4&amp;~OP3&amp;~OP2&amp;~OP1&amp;~OP0&amp;~F5&amp;~F4&amp; F3&amp;~F2&amp;~F1&amp;~F0+</v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>~OP5&amp;~OP4&amp;~OP3&amp;~OP2&amp;~OP1&amp;~OP0&amp;~F5&amp;~F4&amp; F3&amp;~F2&amp;~F1&amp;~F0+</v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>~OP5&amp;~OP4&amp;~OP3&amp;~OP2&amp;~OP1&amp;~OP0&amp;~F5&amp;~F4&amp; F3&amp; F2&amp;~F1&amp;~F0+</v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>~OP5&amp;~OP4&amp;~OP3&amp;~OP2&amp;~OP1&amp;~OP0&amp;~F5&amp;~F4&amp; F3&amp; F2&amp;~F1&amp;~F0+</v>
      </c>
      <c r="AK14" s="35" t="str">
        <f>IF(真值表!AL14=1,$P14&amp;"+","")</f>
        <v>~OP5&amp;~OP4&amp;~OP3&amp;~OP2&amp;~OP1&amp;~OP0&amp;~F5&amp;~F4&amp; F3&amp; F2&amp;~F1&amp;~F0+</v>
      </c>
      <c r="AL14" s="35" t="str">
        <f>IF(真值表!AM14=1,$P14&amp;"+","")</f>
        <v/>
      </c>
      <c r="AM14" s="35" t="str">
        <f>IF(真值表!AN14=1,$P14&amp;"+","")</f>
        <v/>
      </c>
    </row>
    <row r="15" spans="1:39" ht="16.8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>~OP5&amp;~OP4&amp;~OP3&amp;~OP2&amp; OP1&amp;~OP0+</v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>~OP5&amp;~OP4&amp;~OP3&amp;~OP2&amp; OP1&amp; OP0+</v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>~OP5&amp;~OP4&amp;~OP3&amp;~OP2&amp; OP1&amp; OP0+</v>
      </c>
      <c r="AF16" s="35" t="str">
        <f>IF(真值表!AG16=1,$P16&amp;"+","")</f>
        <v>~OP5&amp;~OP4&amp;~OP3&amp;~OP2&amp; OP1&amp; OP0+</v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6.8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/>
      </c>
      <c r="AA17" s="35" t="str">
        <f>IF(真值表!AB17=1,$P17&amp;"+","")</f>
        <v/>
      </c>
      <c r="AB17" s="35" t="str">
        <f>IF(真值表!AC17=1,$P17&amp;"+","")</f>
        <v>~OP5&amp;~OP4&amp;~OP3&amp; OP2&amp;~OP1&amp;~OP0+</v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>~OP5&amp;~OP4&amp;~OP3&amp; OP2&amp;~OP1&amp;~OP0+</v>
      </c>
      <c r="AK17" s="35" t="str">
        <f>IF(真值表!AL17=1,$P17&amp;"+","")</f>
        <v>~OP5&amp;~OP4&amp;~OP3&amp; OP2&amp;~OP1&amp;~OP0+</v>
      </c>
      <c r="AL17" s="35" t="str">
        <f>IF(真值表!AM17=1,$P17&amp;"+","")</f>
        <v/>
      </c>
      <c r="AM17" s="35" t="str">
        <f>IF(真值表!AN17=1,$P17&amp;"+","")</f>
        <v/>
      </c>
    </row>
    <row r="18" spans="1:39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/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>~OP5&amp;~OP4&amp;~OP3&amp; OP2&amp;~OP1&amp; OP0+</v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>~OP5&amp;~OP4&amp;~OP3&amp; OP2&amp;~OP1&amp; OP0+</v>
      </c>
      <c r="AK18" s="35" t="str">
        <f>IF(真值表!AL18=1,$P18&amp;"+","")</f>
        <v>~OP5&amp;~OP4&amp;~OP3&amp; OP2&amp;~OP1&amp; OP0+</v>
      </c>
      <c r="AL18" s="35" t="str">
        <f>IF(真值表!AM18=1,$P18&amp;"+","")</f>
        <v/>
      </c>
      <c r="AM18" s="35" t="str">
        <f>IF(真值表!AN18=1,$P18&amp;"+","")</f>
        <v/>
      </c>
    </row>
    <row r="19" spans="1:39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>~OP5&amp;~OP4&amp; OP3&amp;~OP2&amp;~OP1&amp;~OP0+</v>
      </c>
      <c r="S19" s="35" t="str">
        <f>IF(真值表!T19=1,$P19&amp;"+","")</f>
        <v/>
      </c>
      <c r="T19" s="35" t="str">
        <f>IF(真值表!U19=1,$P19&amp;"+","")</f>
        <v>~OP5&amp;~OP4&amp; OP3&amp;~OP2&amp;~OP1&amp;~OP0+</v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>~OP5&amp;~OP4&amp; OP3&amp;~OP2&amp;~OP1&amp;~OP0+</v>
      </c>
      <c r="X19" s="35" t="str">
        <f>IF(真值表!Y19=1,$P19&amp;"+","")</f>
        <v>~OP5&amp;~OP4&amp; OP3&amp;~OP2&amp;~OP1&amp;~OP0+</v>
      </c>
      <c r="Y19" s="35" t="str">
        <f>IF(真值表!Z19=1,$P19&amp;"+","")</f>
        <v/>
      </c>
      <c r="Z19" s="35" t="str">
        <f>IF(真值表!AA19=1,$P19&amp;"+","")</f>
        <v/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>~OP5&amp;~OP4&amp; OP3&amp;~OP2&amp;~OP1&amp;~OP0+</v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>~OP5&amp;~OP4&amp; OP3&amp; OP2&amp;~OP1&amp;~OP0+</v>
      </c>
      <c r="S20" s="35" t="str">
        <f>IF(真值表!T20=1,$P20&amp;"+","")</f>
        <v>~OP5&amp;~OP4&amp; OP3&amp; OP2&amp;~OP1&amp;~OP0+</v>
      </c>
      <c r="T20" s="35" t="str">
        <f>IF(真值表!U20=1,$P20&amp;"+","")</f>
        <v>~OP5&amp;~OP4&amp; OP3&amp; OP2&amp;~OP1&amp;~OP0+</v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>~OP5&amp;~OP4&amp; OP3&amp; OP2&amp;~OP1&amp;~OP0+</v>
      </c>
      <c r="X20" s="35" t="str">
        <f>IF(真值表!Y20=1,$P20&amp;"+","")</f>
        <v>~OP5&amp;~OP4&amp; OP3&amp; OP2&amp;~OP1&amp;~OP0+</v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>~OP5&amp;~OP4&amp; OP3&amp; OP2&amp;~OP1&amp;~OP0+</v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>~OP5&amp;~OP4&amp; OP3&amp;~OP2&amp;~OP1&amp; OP0+</v>
      </c>
      <c r="S21" s="35" t="str">
        <f>IF(真值表!T21=1,$P21&amp;"+","")</f>
        <v/>
      </c>
      <c r="T21" s="35" t="str">
        <f>IF(真值表!U21=1,$P21&amp;"+","")</f>
        <v>~OP5&amp;~OP4&amp; OP3&amp;~OP2&amp;~OP1&amp; OP0+</v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>~OP5&amp;~OP4&amp; OP3&amp;~OP2&amp;~OP1&amp; OP0+</v>
      </c>
      <c r="X21" s="35" t="str">
        <f>IF(真值表!Y21=1,$P21&amp;"+","")</f>
        <v>~OP5&amp;~OP4&amp; OP3&amp;~OP2&amp;~OP1&amp; OP0+</v>
      </c>
      <c r="Y21" s="35" t="str">
        <f>IF(真值表!Z21=1,$P21&amp;"+","")</f>
        <v/>
      </c>
      <c r="Z21" s="35" t="str">
        <f>IF(真值表!AA21=1,$P21&amp;"+","")</f>
        <v/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>~OP5&amp;~OP4&amp; OP3&amp;~OP2&amp;~OP1&amp; OP0+</v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>~OP5&amp;~OP4&amp; OP3&amp;~OP2&amp; OP1&amp;~OP0+</v>
      </c>
      <c r="R22" s="35" t="str">
        <f>IF(真值表!S22=1,$P22&amp;"+","")</f>
        <v/>
      </c>
      <c r="S22" s="35" t="str">
        <f>IF(真值表!T22=1,$P22&amp;"+","")</f>
        <v>~OP5&amp;~OP4&amp; OP3&amp;~OP2&amp; OP1&amp;~OP0+</v>
      </c>
      <c r="T22" s="35" t="str">
        <f>IF(真值表!U22=1,$P22&amp;"+","")</f>
        <v>~OP5&amp;~OP4&amp; OP3&amp;~OP2&amp; OP1&amp;~OP0+</v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>~OP5&amp;~OP4&amp; OP3&amp;~OP2&amp; OP1&amp;~OP0+</v>
      </c>
      <c r="X22" s="35" t="str">
        <f>IF(真值表!Y22=1,$P22&amp;"+","")</f>
        <v>~OP5&amp;~OP4&amp; OP3&amp;~OP2&amp; OP1&amp;~OP0+</v>
      </c>
      <c r="Y22" s="35" t="str">
        <f>IF(真值表!Z22=1,$P22&amp;"+","")</f>
        <v/>
      </c>
      <c r="Z22" s="35" t="str">
        <f>IF(真值表!AA22=1,$P22&amp;"+","")</f>
        <v/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>~OP5&amp;~OP4&amp; OP3&amp;~OP2&amp; OP1&amp;~OP0+</v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>~OP5&amp;~OP4&amp; OP3&amp; OP2&amp;~OP1&amp; OP0+</v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>~OP5&amp;~OP4&amp; OP3&amp; OP2&amp;~OP1&amp; OP0+</v>
      </c>
      <c r="X23" s="35" t="str">
        <f>IF(真值表!Y23=1,$P23&amp;"+","")</f>
        <v>~OP5&amp;~OP4&amp; OP3&amp; OP2&amp;~OP1&amp; OP0+</v>
      </c>
      <c r="Y23" s="35" t="str">
        <f>IF(真值表!Z23=1,$P23&amp;"+","")</f>
        <v/>
      </c>
      <c r="Z23" s="35" t="str">
        <f>IF(真值表!AA23=1,$P23&amp;"+","")</f>
        <v>~OP5&amp;~OP4&amp; OP3&amp; OP2&amp;~OP1&amp; OP0+</v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>~OP5&amp;~OP4&amp; OP3&amp; OP2&amp;~OP1&amp; OP0+</v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 xml:space="preserve"> OP5&amp;~OP4&amp;~OP3&amp;~OP2&amp; OP1&amp; OP0+</v>
      </c>
      <c r="S24" s="35" t="str">
        <f>IF(真值表!T24=1,$P24&amp;"+","")</f>
        <v/>
      </c>
      <c r="T24" s="35" t="str">
        <f>IF(真值表!U24=1,$P24&amp;"+","")</f>
        <v xml:space="preserve"> OP5&amp;~OP4&amp;~OP3&amp;~OP2&amp; OP1&amp; OP0+</v>
      </c>
      <c r="U24" s="35" t="str">
        <f>IF(真值表!V24=1,$P24&amp;"+","")</f>
        <v xml:space="preserve"> OP5&amp;~OP4&amp;~OP3&amp;~OP2&amp; OP1&amp; OP0+</v>
      </c>
      <c r="V24" s="35" t="str">
        <f>IF(真值表!W24=1,$P24&amp;"+","")</f>
        <v/>
      </c>
      <c r="W24" s="35" t="str">
        <f>IF(真值表!X24=1,$P24&amp;"+","")</f>
        <v xml:space="preserve"> OP5&amp;~OP4&amp;~OP3&amp;~OP2&amp; OP1&amp; OP0+</v>
      </c>
      <c r="X24" s="35" t="str">
        <f>IF(真值表!Y24=1,$P24&amp;"+","")</f>
        <v xml:space="preserve"> OP5&amp;~OP4&amp;~OP3&amp;~OP2&amp; OP1&amp; OP0+</v>
      </c>
      <c r="Y24" s="35" t="str">
        <f>IF(真值表!Z24=1,$P24&amp;"+","")</f>
        <v/>
      </c>
      <c r="Z24" s="35" t="str">
        <f>IF(真值表!AA24=1,$P24&amp;"+","")</f>
        <v/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 xml:space="preserve"> OP5&amp;~OP4&amp;~OP3&amp;~OP2&amp; OP1&amp; OP0+</v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>IF(LEN(CONCATENATE(D25,E25,F25,G25,H25,I25,J25,K25,L25,M25,N25,O25))=0,"",LEFT(CONCATENATE(D25,E25,F25,G25,H25,I25,J25,K25,L25,M25,N25,O25),LEN(CONCATENATE(D25,E25,F25,G25,H25,I25,J25,K25,L25,M25,N25,O25))-1))</f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 xml:space="preserve"> OP5&amp;~OP4&amp; OP3&amp;~OP2&amp; OP1&amp; OP0+</v>
      </c>
      <c r="S25" s="35" t="str">
        <f>IF(真值表!T25=1,$P25&amp;"+","")</f>
        <v/>
      </c>
      <c r="T25" s="35" t="str">
        <f>IF(真值表!U25=1,$P25&amp;"+","")</f>
        <v xml:space="preserve"> OP5&amp;~OP4&amp; OP3&amp;~OP2&amp; OP1&amp; OP0+</v>
      </c>
      <c r="U25" s="35" t="str">
        <f>IF(真值表!V25=1,$P25&amp;"+","")</f>
        <v/>
      </c>
      <c r="V25" s="35" t="str">
        <f>IF(真值表!W25=1,$P25&amp;"+","")</f>
        <v xml:space="preserve"> OP5&amp;~OP4&amp; OP3&amp;~OP2&amp; OP1&amp; OP0+</v>
      </c>
      <c r="W25" s="35" t="str">
        <f>IF(真值表!X25=1,$P25&amp;"+","")</f>
        <v xml:space="preserve"> OP5&amp;~OP4&amp; OP3&amp;~OP2&amp; OP1&amp; OP0+</v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/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 xml:space="preserve"> OP5&amp;~OP4&amp; OP3&amp;~OP2&amp; OP1&amp; OP0+</v>
      </c>
      <c r="AK25" s="35" t="str">
        <f>IF(真值表!AL25=1,$P25&amp;"+","")</f>
        <v xml:space="preserve"> OP5&amp;~OP4&amp; OP3&amp;~OP2&amp; OP1&amp; OP0+</v>
      </c>
      <c r="AL25" s="35" t="str">
        <f>IF(真值表!AM25=1,$P25&amp;"+","")</f>
        <v/>
      </c>
      <c r="AM25" s="35" t="str">
        <f>IF(真值表!AN25=1,$P25&amp;"+","")</f>
        <v/>
      </c>
    </row>
    <row r="26" spans="1:39" ht="16.8" x14ac:dyDescent="0.4">
      <c r="A26" s="23" t="str">
        <f>真值表!B26</f>
        <v>LUI</v>
      </c>
      <c r="B26" s="24">
        <f>真值表!C26</f>
        <v>15</v>
      </c>
      <c r="C26" s="25" t="str">
        <f>真值表!D26</f>
        <v>X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 xml:space="preserve"> OP3&amp;</v>
      </c>
      <c r="G26" s="26" t="str">
        <f>IF(真值表!H26=1," "&amp;真值表!H$1&amp;"&amp;",IF(真值表!H26=0,"~"&amp;真值表!H$1&amp;"&amp;",""))</f>
        <v xml:space="preserve"> OP2&amp;</v>
      </c>
      <c r="H26" s="26" t="str">
        <f>IF(真值表!I26=1," "&amp;真值表!I$1&amp;"&amp;",IF(真值表!I26=0,"~"&amp;真值表!I$1&amp;"&amp;",""))</f>
        <v xml:space="preserve"> OP1&amp;</v>
      </c>
      <c r="I26" s="26" t="str">
        <f>IF(真值表!J26=1," "&amp;真值表!J$1&amp;"&amp;",IF(真值表!J26=0,"~"&amp;真值表!J$1&amp;"&amp;",""))</f>
        <v xml:space="preserve"> OP0&amp;</v>
      </c>
      <c r="J26" s="32" t="str">
        <f>IF(真值表!K26=1," "&amp;真值表!K$1&amp;"&amp;",IF(真值表!K26=0,"~"&amp;真值表!K$1&amp;"&amp;",""))</f>
        <v/>
      </c>
      <c r="K26" s="32" t="str">
        <f>IF(真值表!L26=1," "&amp;真值表!L$1&amp;"&amp;",IF(真值表!L26=0,"~"&amp;真值表!L$1&amp;"&amp;",""))</f>
        <v/>
      </c>
      <c r="L26" s="32" t="str">
        <f>IF(真值表!M26=1," "&amp;真值表!M$1&amp;"&amp;",IF(真值表!M26=0,"~"&amp;真值表!M$1&amp;"&amp;",""))</f>
        <v/>
      </c>
      <c r="M26" s="32" t="str">
        <f>IF(真值表!N26=1," "&amp;真值表!N$1&amp;"&amp;",IF(真值表!N26=0,"~"&amp;真值表!N$1&amp;"&amp;",""))</f>
        <v/>
      </c>
      <c r="N26" s="32" t="str">
        <f>IF(真值表!O26=1," "&amp;真值表!O$1&amp;"&amp;",IF(真值表!O26=0,"~"&amp;真值表!O$1&amp;"&amp;",""))</f>
        <v/>
      </c>
      <c r="O26" s="32" t="str">
        <f>IF(真值表!P26=1," "&amp;真值表!P$1&amp;"&amp;",IF(真值表!P26=0,"~"&amp;真值表!P$1&amp;"&amp;",""))</f>
        <v/>
      </c>
      <c r="P26" s="31" t="str">
        <f t="shared" si="0"/>
        <v>~OP5&amp;~OP4&amp; OP3&amp; OP2&amp; OP1&amp; OP0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>~OP5&amp;~OP4&amp; OP3&amp; OP2&amp; OP1&amp; OP0+</v>
      </c>
      <c r="X26" s="35" t="str">
        <f>IF(真值表!Y26=1,$P26&amp;"+","")</f>
        <v>~OP5&amp;~OP4&amp; OP3&amp; OP2&amp; OP1&amp; OP0+</v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>~OP5&amp;~OP4&amp; OP3&amp; OP2&amp; OP1&amp; OP0+</v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6.8" x14ac:dyDescent="0.4">
      <c r="A27" s="27" t="str">
        <f>真值表!B27</f>
        <v>SLTIU</v>
      </c>
      <c r="B27" s="28">
        <f>真值表!C27</f>
        <v>11</v>
      </c>
      <c r="C27" s="29" t="str">
        <f>真值表!D27</f>
        <v>X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 xml:space="preserve"> 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 xml:space="preserve"> OP1&amp;</v>
      </c>
      <c r="I27" s="26" t="str">
        <f>IF(真值表!J27=1," "&amp;真值表!J$1&amp;"&amp;",IF(真值表!J27=0,"~"&amp;真值表!J$1&amp;"&amp;",""))</f>
        <v xml:space="preserve"> OP0&amp;</v>
      </c>
      <c r="J27" s="32" t="str">
        <f>IF(真值表!K27=1," "&amp;真值表!K$1&amp;"&amp;",IF(真值表!K27=0,"~"&amp;真值表!K$1&amp;"&amp;",""))</f>
        <v/>
      </c>
      <c r="K27" s="32" t="str">
        <f>IF(真值表!L27=1," "&amp;真值表!L$1&amp;"&amp;",IF(真值表!L27=0,"~"&amp;真值表!L$1&amp;"&amp;",""))</f>
        <v/>
      </c>
      <c r="L27" s="32" t="str">
        <f>IF(真值表!M27=1," "&amp;真值表!M$1&amp;"&amp;",IF(真值表!M27=0,"~"&amp;真值表!M$1&amp;"&amp;",""))</f>
        <v/>
      </c>
      <c r="M27" s="32" t="str">
        <f>IF(真值表!N27=1," "&amp;真值表!N$1&amp;"&amp;",IF(真值表!N27=0,"~"&amp;真值表!N$1&amp;"&amp;",""))</f>
        <v/>
      </c>
      <c r="N27" s="32" t="str">
        <f>IF(真值表!O27=1," "&amp;真值表!O$1&amp;"&amp;",IF(真值表!O27=0,"~"&amp;真值表!O$1&amp;"&amp;",""))</f>
        <v/>
      </c>
      <c r="O27" s="32" t="str">
        <f>IF(真值表!P27=1," "&amp;真值表!P$1&amp;"&amp;",IF(真值表!P27=0,"~"&amp;真值表!P$1&amp;"&amp;",""))</f>
        <v/>
      </c>
      <c r="P27" s="31" t="str">
        <f t="shared" si="0"/>
        <v>~OP5&amp;~OP4&amp; OP3&amp;~OP2&amp; OP1&amp; OP0</v>
      </c>
      <c r="Q27" s="35" t="str">
        <f>IF(真值表!R27=1,$P27&amp;"+","")</f>
        <v>~OP5&amp;~OP4&amp; OP3&amp;~OP2&amp; OP1&amp; OP0+</v>
      </c>
      <c r="R27" s="35" t="str">
        <f>IF(真值表!S27=1,$P27&amp;"+","")</f>
        <v>~OP5&amp;~OP4&amp; OP3&amp;~OP2&amp; OP1&amp; OP0+</v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>~OP5&amp;~OP4&amp; OP3&amp;~OP2&amp; OP1&amp; OP0+</v>
      </c>
      <c r="X27" s="35" t="str">
        <f>IF(真值表!Y27=1,$P27&amp;"+","")</f>
        <v>~OP5&amp;~OP4&amp; OP3&amp;~OP2&amp; OP1&amp; OP0+</v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>~OP5&amp;~OP4&amp; OP3&amp;~OP2&amp; OP1&amp; OP0+</v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6.8" x14ac:dyDescent="0.4">
      <c r="A28" s="23" t="str">
        <f>真值表!B28</f>
        <v>LB</v>
      </c>
      <c r="B28" s="24">
        <f>真值表!C28</f>
        <v>32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1" t="str">
        <f t="shared" si="0"/>
        <v xml:space="preserve"> OP5&amp;~OP4&amp;~OP3&amp;~OP2&amp;~OP1&amp;~OP0</v>
      </c>
      <c r="Q28" s="35" t="str">
        <f>IF(真值表!R28=1,$P28&amp;"+","")</f>
        <v/>
      </c>
      <c r="R28" s="35" t="str">
        <f>IF(真值表!S28=1,$P28&amp;"+","")</f>
        <v xml:space="preserve"> OP5&amp;~OP4&amp;~OP3&amp;~OP2&amp;~OP1&amp;~OP0+</v>
      </c>
      <c r="S28" s="35" t="str">
        <f>IF(真值表!T28=1,$P28&amp;"+","")</f>
        <v/>
      </c>
      <c r="T28" s="35" t="str">
        <f>IF(真值表!U28=1,$P28&amp;"+","")</f>
        <v xml:space="preserve"> OP5&amp;~OP4&amp;~OP3&amp;~OP2&amp;~OP1&amp;~OP0+</v>
      </c>
      <c r="U28" s="35" t="str">
        <f>IF(真值表!V28=1,$P28&amp;"+","")</f>
        <v xml:space="preserve"> OP5&amp;~OP4&amp;~OP3&amp;~OP2&amp;~OP1&amp;~OP0+</v>
      </c>
      <c r="V28" s="35" t="str">
        <f>IF(真值表!W28=1,$P28&amp;"+","")</f>
        <v/>
      </c>
      <c r="W28" s="35" t="str">
        <f>IF(真值表!X28=1,$P28&amp;"+","")</f>
        <v xml:space="preserve"> OP5&amp;~OP4&amp;~OP3&amp;~OP2&amp;~OP1&amp;~OP0+</v>
      </c>
      <c r="X28" s="35" t="str">
        <f>IF(真值表!Y28=1,$P28&amp;"+","")</f>
        <v xml:space="preserve"> OP5&amp;~OP4&amp;~OP3&amp;~OP2&amp;~OP1&amp;~OP0+</v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 xml:space="preserve"> OP5&amp;~OP4&amp;~OP3&amp;~OP2&amp;~OP1&amp;~OP0+</v>
      </c>
      <c r="AJ28" s="35" t="str">
        <f>IF(真值表!AK28=1,$P28&amp;"+","")</f>
        <v xml:space="preserve"> OP5&amp;~OP4&amp;~OP3&amp;~OP2&amp;~OP1&amp;~OP0+</v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6.8" x14ac:dyDescent="0.4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 xml:space="preserve"> OP0&amp;</v>
      </c>
      <c r="J29" s="32" t="str">
        <f>IF(真值表!K29=1," "&amp;真值表!K$1&amp;"&amp;",IF(真值表!K29=0,"~"&amp;真值表!K$1&amp;"&amp;",""))</f>
        <v/>
      </c>
      <c r="K29" s="32" t="str">
        <f>IF(真值表!L29=1," "&amp;真值表!L$1&amp;"&amp;",IF(真值表!L29=0,"~"&amp;真值表!L$1&amp;"&amp;",""))</f>
        <v/>
      </c>
      <c r="L29" s="32" t="str">
        <f>IF(真值表!M29=1," "&amp;真值表!M$1&amp;"&amp;",IF(真值表!M29=0,"~"&amp;真值表!M$1&amp;"&amp;",""))</f>
        <v/>
      </c>
      <c r="M29" s="32" t="str">
        <f>IF(真值表!N29=1," "&amp;真值表!N$1&amp;"&amp;",IF(真值表!N29=0,"~"&amp;真值表!N$1&amp;"&amp;",""))</f>
        <v/>
      </c>
      <c r="N29" s="32" t="str">
        <f>IF(真值表!O29=1," "&amp;真值表!O$1&amp;"&amp;",IF(真值表!O29=0,"~"&amp;真值表!O$1&amp;"&amp;",""))</f>
        <v/>
      </c>
      <c r="O29" s="32" t="str">
        <f>IF(真值表!P29=1," "&amp;真值表!P$1&amp;"&amp;",IF(真值表!P29=0,"~"&amp;真值表!P$1&amp;"&amp;",""))</f>
        <v/>
      </c>
      <c r="P29" s="31" t="str">
        <f t="shared" si="0"/>
        <v>~OP5&amp;~OP4&amp;~OP3&amp;~OP2&amp;~OP1&amp; OP0</v>
      </c>
      <c r="Q29" s="35" t="str">
        <f>IF(真值表!R29=1,$P29&amp;"+","")</f>
        <v>~OP5&amp;~OP4&amp;~OP3&amp;~OP2&amp;~OP1&amp; OP0+</v>
      </c>
      <c r="R29" s="35" t="str">
        <f>IF(真值表!S29=1,$P29&amp;"+","")</f>
        <v/>
      </c>
      <c r="S29" s="35" t="str">
        <f>IF(真值表!T29=1,$P29&amp;"+","")</f>
        <v>~OP5&amp;~OP4&amp;~OP3&amp;~OP2&amp;~OP1&amp; OP0+</v>
      </c>
      <c r="T29" s="35" t="str">
        <f>IF(真值表!U29=1,$P29&amp;"+","")</f>
        <v>~OP5&amp;~OP4&amp;~OP3&amp;~OP2&amp;~OP1&amp; OP0+</v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>~OP5&amp;~OP4&amp;~OP3&amp;~OP2&amp;~OP1&amp; OP0+</v>
      </c>
      <c r="AI29" s="35" t="str">
        <f>IF(真值表!AJ29=1,$P29&amp;"+","")</f>
        <v/>
      </c>
      <c r="AJ29" s="35" t="str">
        <f>IF(真值表!AK29=1,$P29&amp;"+","")</f>
        <v>~OP5&amp;~OP4&amp;~OP3&amp;~OP2&amp;~OP1&amp; OP0+</v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6.8" hidden="1" x14ac:dyDescent="0.4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6.8" hidden="1" x14ac:dyDescent="0.4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6.8" hidden="1" x14ac:dyDescent="0.4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6.8" hidden="1" x14ac:dyDescent="0.4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6.8" hidden="1" x14ac:dyDescent="0.4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6.8" hidden="1" x14ac:dyDescent="0.4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6.8" hidden="1" x14ac:dyDescent="0.4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6.8" hidden="1" x14ac:dyDescent="0.4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6.8" hidden="1" x14ac:dyDescent="0.4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6.8" hidden="1" x14ac:dyDescent="0.4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6.8" hidden="1" x14ac:dyDescent="0.4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6.8" hidden="1" x14ac:dyDescent="0.4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6.8" hidden="1" x14ac:dyDescent="0.4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6.8" hidden="1" x14ac:dyDescent="0.4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6.8" hidden="1" x14ac:dyDescent="0.4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6.8" hidden="1" x14ac:dyDescent="0.4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6.8" hidden="1" x14ac:dyDescent="0.4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6.8" hidden="1" x14ac:dyDescent="0.4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6.8" hidden="1" x14ac:dyDescent="0.4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6.8" hidden="1" x14ac:dyDescent="0.4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6.8" hidden="1" x14ac:dyDescent="0.4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6.8" hidden="1" x14ac:dyDescent="0.4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6.8" hidden="1" x14ac:dyDescent="0.4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6.8" hidden="1" x14ac:dyDescent="0.4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6.8" hidden="1" x14ac:dyDescent="0.4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6.8" hidden="1" x14ac:dyDescent="0.4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6.8" hidden="1" x14ac:dyDescent="0.4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6.8" hidden="1" x14ac:dyDescent="0.4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6.8" hidden="1" x14ac:dyDescent="0.4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6.8" hidden="1" x14ac:dyDescent="0.4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6.8" hidden="1" x14ac:dyDescent="0.4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6.8" hidden="1" x14ac:dyDescent="0.4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6.8" hidden="1" x14ac:dyDescent="0.4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6.8" hidden="1" x14ac:dyDescent="0.4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6.8" hidden="1" x14ac:dyDescent="0.4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6.8" hidden="1" x14ac:dyDescent="0.4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6.8" hidden="1" x14ac:dyDescent="0.4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6.8" hidden="1" x14ac:dyDescent="0.4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6.8" hidden="1" x14ac:dyDescent="0.4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6.8" hidden="1" x14ac:dyDescent="0.4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6.8" hidden="1" x14ac:dyDescent="0.4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6.8" hidden="1" x14ac:dyDescent="0.4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6.8" hidden="1" x14ac:dyDescent="0.4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6.8" hidden="1" x14ac:dyDescent="0.4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6.8" hidden="1" x14ac:dyDescent="0.4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6.8" hidden="1" x14ac:dyDescent="0.4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6.8" hidden="1" x14ac:dyDescent="0.4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6.8" hidden="1" x14ac:dyDescent="0.4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6.8" hidden="1" x14ac:dyDescent="0.4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6.8" hidden="1" x14ac:dyDescent="0.4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16.8" hidden="1" x14ac:dyDescent="0.4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16.8" hidden="1" x14ac:dyDescent="0.4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6.2" x14ac:dyDescent="0.4">
      <c r="A82" s="87" t="s">
        <v>113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54" t="str">
        <f t="shared" ref="Q82:T82" si="3"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OP3&amp;~OP2&amp; OP1&amp; OP0+~OP5&amp;~OP4&amp;~OP3&amp;~OP2&amp;~OP1&amp; OP0</v>
      </c>
      <c r="R82" s="54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OP5&amp;~OP4&amp;~OP3&amp;~OP2&amp;~OP1&amp;~OP0</v>
      </c>
      <c r="S82" s="54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 OP0</v>
      </c>
      <c r="T82" s="56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OP5&amp;~OP4&amp;~OP3&amp;~OP2&amp;~OP1&amp;~OP0+~OP5&amp;~OP4&amp;~OP3&amp;~OP2&amp;~OP1&amp; OP0</v>
      </c>
      <c r="U82" s="54" t="str">
        <f t="shared" ref="U82:W82" si="4">IF(LEN(U83)&gt;1,LEFT(U83,LEN(U83)-1),"")</f>
        <v xml:space="preserve"> OP5&amp;~OP4&amp;~OP3&amp;~OP2&amp; OP1&amp; OP0+ OP5&amp;~OP4&amp;~OP3&amp;~OP2&amp;~OP1&amp;~OP0</v>
      </c>
      <c r="V82" s="54" t="str">
        <f t="shared" si="4"/>
        <v xml:space="preserve"> OP5&amp;~OP4&amp; OP3&amp;~OP2&amp; OP1&amp; OP0</v>
      </c>
      <c r="W82" s="56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OP0+~OP5&amp;~OP4&amp; OP3&amp;~OP2&amp; OP1&amp; OP0+ OP5&amp;~OP4&amp;~OP3&amp;~OP2&amp;~OP1&amp;~OP0</v>
      </c>
      <c r="X82" s="54" t="str">
        <f>IF(LEN(X83)&gt;1,LEFT(X83,LEN(X83)-1),"")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 OP0+~OP5&amp;~OP4&amp; OP3&amp;~OP2&amp; OP1&amp; OP0+ OP5&amp;~OP4&amp;~OP3&amp;~OP2&amp;~OP1&amp;~OP0</v>
      </c>
      <c r="Y82" s="54" t="str">
        <f t="shared" ref="Y82" si="5">IF(LEN(Y83)&gt;1,LEFT(Y83,LEN(Y83)-1),"")</f>
        <v>~OP5&amp;~OP4&amp;~OP3&amp;~OP2&amp;~OP1&amp;~OP0&amp;~F5&amp;~F4&amp; F3&amp; F2&amp;~F1&amp;~F0</v>
      </c>
      <c r="Z82" s="56" t="str">
        <f t="shared" ref="Z82" si="6">IF(LEN(Z83)&gt;1,LEFT(Z83,LEN(Z83)-1),"")</f>
        <v>~OP5&amp;~OP4&amp; OP3&amp; OP2&amp;~OP1&amp; OP0</v>
      </c>
      <c r="AA82" s="54" t="str">
        <f t="shared" ref="AA82:AB82" si="7">IF(LEN(AA83)&gt;1,LEFT(AA83,LEN(AA83)-1),"")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82" s="54" t="str">
        <f t="shared" si="7"/>
        <v>~OP5&amp;~OP4&amp;~OP3&amp; OP2&amp;~OP1&amp;~OP0</v>
      </c>
      <c r="AC82" s="54" t="str">
        <f t="shared" ref="AC82" si="8">IF(LEN(AC83)&gt;1,LEFT(AC83,LEN(AC83)-1),"")</f>
        <v>~OP5&amp;~OP4&amp;~OP3&amp; OP2&amp;~OP1&amp; OP0</v>
      </c>
      <c r="AD82" s="54" t="str">
        <f t="shared" ref="AD82" si="9">IF(LEN(AD83)&gt;1,LEFT(AD83,LEN(AD83)-1),"")</f>
        <v>~OP5&amp;~OP4&amp;~OP3&amp;~OP2&amp;~OP1&amp;~OP0&amp;~F5&amp;~F4&amp; F3&amp;~F2&amp;~F1&amp;~F0</v>
      </c>
      <c r="AE82" s="56" t="str">
        <f t="shared" ref="AE82:AF82" si="10">IF(LEN(AE83)&gt;1,LEFT(AE83,LEN(AE83)-1),"")</f>
        <v>~OP5&amp;~OP4&amp;~OP3&amp;~OP2&amp;~OP1&amp;~OP0&amp;~F5&amp;~F4&amp; F3&amp;~F2&amp;~F1&amp;~F0+~OP5&amp;~OP4&amp;~OP3&amp;~OP2&amp; OP1&amp;~OP0+~OP5&amp;~OP4&amp;~OP3&amp;~OP2&amp; OP1&amp; OP0</v>
      </c>
      <c r="AF82" s="57" t="str">
        <f t="shared" si="10"/>
        <v>~OP5&amp;~OP4&amp;~OP3&amp;~OP2&amp; OP1&amp; OP0</v>
      </c>
      <c r="AG82" s="54" t="str">
        <f t="shared" ref="AG82" si="11">IF(LEN(AG83)&gt;1,LEFT(AG83,LEN(AG83)-1),"")</f>
        <v>~OP5&amp;~OP4&amp; OP3&amp; OP2&amp; OP1&amp; OP0</v>
      </c>
      <c r="AH82" s="54" t="str">
        <f t="shared" ref="AH82" si="12">IF(LEN(AH83)&gt;1,LEFT(AH83,LEN(AH83)-1),"")</f>
        <v>~OP5&amp;~OP4&amp;~OP3&amp;~OP2&amp;~OP1&amp; OP0</v>
      </c>
      <c r="AI82" s="54" t="str">
        <f t="shared" ref="AI82:AJ82" si="13">IF(LEN(AI83)&gt;1,LEFT(AI83,LEN(AI83)-1),"")</f>
        <v xml:space="preserve"> OP5&amp;~OP4&amp;~OP3&amp;~OP2&amp;~OP1&amp;~OP0</v>
      </c>
      <c r="AJ82" s="54" t="str">
        <f t="shared" si="1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OP5&amp;~OP4&amp;~OP3&amp;~OP2&amp;~OP1&amp;~OP0+~OP5&amp;~OP4&amp;~OP3&amp;~OP2&amp;~OP1&amp; OP0</v>
      </c>
      <c r="AK82" s="54" t="str">
        <f t="shared" ref="AK82" si="14">IF(LEN(AK83)&gt;1,LEFT(AK83,LEN(AK83)-1),"")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</v>
      </c>
      <c r="AL82" s="54" t="str">
        <f t="shared" ref="AL82" si="15">IF(LEN(AL83)&gt;1,LEFT(AL83,LEN(AL83)-1),"")</f>
        <v/>
      </c>
      <c r="AM82" s="54" t="str">
        <f t="shared" ref="AM82" si="16">IF(LEN(AM83)&gt;1,LEFT(AM83,LEN(AM83)-1),"")</f>
        <v/>
      </c>
    </row>
    <row r="83" spans="1:51" x14ac:dyDescent="0.25">
      <c r="Q83" t="str">
        <f t="shared" ref="Q83:AY83" si="17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OP3&amp;~OP2&amp; OP1&amp; OP0+~OP5&amp;~OP4&amp;~OP3&amp;~OP2&amp;~OP1&amp; OP0+</v>
      </c>
      <c r="R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OP5&amp;~OP4&amp;~OP3&amp;~OP2&amp;~OP1&amp;~OP0+</v>
      </c>
      <c r="S83" t="str">
        <f t="shared" si="17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 OP0+</v>
      </c>
      <c r="T83" t="str">
        <f t="shared" si="17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OP5&amp;~OP4&amp;~OP3&amp;~OP2&amp;~OP1&amp;~OP0+~OP5&amp;~OP4&amp;~OP3&amp;~OP2&amp;~OP1&amp; OP0+</v>
      </c>
      <c r="U83" t="str">
        <f t="shared" si="17"/>
        <v xml:space="preserve"> OP5&amp;~OP4&amp;~OP3&amp;~OP2&amp; OP1&amp; OP0+ OP5&amp;~OP4&amp;~OP3&amp;~OP2&amp;~OP1&amp;~OP0+</v>
      </c>
      <c r="V83" t="str">
        <f t="shared" si="17"/>
        <v xml:space="preserve"> OP5&amp;~OP4&amp; OP3&amp;~OP2&amp; OP1&amp; OP0+</v>
      </c>
      <c r="W83" t="str">
        <f t="shared" si="17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OP0+~OP5&amp;~OP4&amp; OP3&amp;~OP2&amp; OP1&amp; OP0+ OP5&amp;~OP4&amp;~OP3&amp;~OP2&amp;~OP1&amp;~OP0+</v>
      </c>
      <c r="X83" t="str">
        <f t="shared" si="17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 OP0+~OP5&amp;~OP4&amp; OP3&amp;~OP2&amp; OP1&amp; OP0+ OP5&amp;~OP4&amp;~OP3&amp;~OP2&amp;~OP1&amp;~OP0+</v>
      </c>
      <c r="Y83" t="str">
        <f t="shared" si="17"/>
        <v>~OP5&amp;~OP4&amp;~OP3&amp;~OP2&amp;~OP1&amp;~OP0&amp;~F5&amp;~F4&amp; F3&amp; F2&amp;~F1&amp;~F0+</v>
      </c>
      <c r="Z83" t="str">
        <f t="shared" si="17"/>
        <v>~OP5&amp;~OP4&amp; OP3&amp; OP2&amp;~OP1&amp; OP0+</v>
      </c>
      <c r="AA83" t="str">
        <f t="shared" si="17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83" t="str">
        <f t="shared" si="17"/>
        <v>~OP5&amp;~OP4&amp;~OP3&amp; OP2&amp;~OP1&amp;~OP0+</v>
      </c>
      <c r="AC83" t="str">
        <f t="shared" si="17"/>
        <v>~OP5&amp;~OP4&amp;~OP3&amp; OP2&amp;~OP1&amp; OP0+</v>
      </c>
      <c r="AD83" t="str">
        <f t="shared" si="17"/>
        <v>~OP5&amp;~OP4&amp;~OP3&amp;~OP2&amp;~OP1&amp;~OP0&amp;~F5&amp;~F4&amp; F3&amp;~F2&amp;~F1&amp;~F0+</v>
      </c>
      <c r="AE83" t="str">
        <f t="shared" si="17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17"/>
        <v>~OP5&amp;~OP4&amp;~OP3&amp;~OP2&amp; OP1&amp; OP0+</v>
      </c>
      <c r="AG83" t="str">
        <f t="shared" si="17"/>
        <v>~OP5&amp;~OP4&amp; OP3&amp; OP2&amp; OP1&amp; OP0+</v>
      </c>
      <c r="AH83" t="str">
        <f t="shared" si="17"/>
        <v>~OP5&amp;~OP4&amp;~OP3&amp;~OP2&amp;~OP1&amp; OP0+</v>
      </c>
      <c r="AI83" t="str">
        <f t="shared" si="17"/>
        <v xml:space="preserve"> OP5&amp;~OP4&amp;~OP3&amp;~OP2&amp;~OP1&amp;~OP0+</v>
      </c>
      <c r="AJ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OP5&amp;~OP4&amp;~OP3&amp;~OP2&amp;~OP1&amp;~OP0+~OP5&amp;~OP4&amp;~OP3&amp;~OP2&amp;~OP1&amp; OP0+</v>
      </c>
      <c r="AK83" t="str">
        <f t="shared" si="17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</v>
      </c>
      <c r="AL83" t="str">
        <f t="shared" si="17"/>
        <v/>
      </c>
      <c r="AM83" t="str">
        <f t="shared" si="17"/>
        <v/>
      </c>
      <c r="AN83" t="str">
        <f t="shared" si="17"/>
        <v/>
      </c>
      <c r="AO83" t="str">
        <f t="shared" si="17"/>
        <v/>
      </c>
      <c r="AP83" t="str">
        <f t="shared" si="17"/>
        <v/>
      </c>
      <c r="AQ83" t="str">
        <f t="shared" si="17"/>
        <v/>
      </c>
      <c r="AR83" t="str">
        <f t="shared" si="17"/>
        <v/>
      </c>
      <c r="AS83" t="str">
        <f t="shared" si="17"/>
        <v/>
      </c>
      <c r="AT83" t="str">
        <f t="shared" si="17"/>
        <v/>
      </c>
      <c r="AU83" t="str">
        <f t="shared" si="17"/>
        <v/>
      </c>
      <c r="AV83" t="str">
        <f t="shared" si="17"/>
        <v/>
      </c>
      <c r="AW83" t="str">
        <f t="shared" si="17"/>
        <v/>
      </c>
      <c r="AX83" t="str">
        <f t="shared" si="17"/>
        <v/>
      </c>
      <c r="AY83" t="str">
        <f t="shared" si="17"/>
        <v/>
      </c>
    </row>
    <row r="85" spans="1:51" ht="20.399999999999999" x14ac:dyDescent="0.45">
      <c r="V85" s="88" t="s">
        <v>115</v>
      </c>
      <c r="W85" s="88"/>
      <c r="X85" s="88"/>
      <c r="Y85" s="88"/>
      <c r="Z85" s="88"/>
      <c r="AA85" s="88"/>
      <c r="AB85" s="88"/>
      <c r="AC85" s="88"/>
      <c r="AD85" s="88"/>
      <c r="AE85" s="88"/>
      <c r="AF85" s="88"/>
    </row>
    <row r="87" spans="1:51" ht="16.2" x14ac:dyDescent="0.25">
      <c r="R87" s="58" t="s">
        <v>114</v>
      </c>
    </row>
  </sheetData>
  <sheetProtection sheet="1" objects="1" scenarios="1"/>
  <protectedRanges>
    <protectedRange sqref="A1:C1" name="区域1" securityDescriptor=""/>
  </protectedRanges>
  <mergeCells count="2">
    <mergeCell ref="A82:P82"/>
    <mergeCell ref="V85:AF85"/>
  </mergeCells>
  <phoneticPr fontId="28" type="noConversion"/>
  <conditionalFormatting sqref="P1 AN83:AY83 Q82:AM83">
    <cfRule type="cellIs" dxfId="2" priority="1" operator="equal">
      <formula>1</formula>
    </cfRule>
  </conditionalFormatting>
  <conditionalFormatting sqref="Q84:AF84 Q2:AM81 Q1:AF1 Q88:AF1048576 Q87 S87:AF87 Q86:AF86 Q85:V85">
    <cfRule type="cellIs" dxfId="1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81 P83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 AF8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Q1048576 S84:T1048576 R84:R86 R88:R1048576" xr:uid="{00000000-0002-0000-0100-000006000000}"/>
    <dataValidation allowBlank="1" showInputMessage="1" showErrorMessage="1" promptTitle="用户自定义控制信号" prompt="可直接将前列公式复制过来即可" sqref="AG84:AJ1048576 AG1:AM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Q2:T83 U1:U1048576 V2:AM82 V83:AY83 V84:V1048576 W84:AE84 W86:AE1048576" xr:uid="{00000000-0002-0000-0100-000008000000}"/>
    <dataValidation allowBlank="1" showInputMessage="1" showErrorMessage="1" promptTitle="次态状态位" prompt="次态状态位逻辑表达式生成" sqref="R87" xr:uid="{401F875B-030B-4182-A779-DC3A907F3F74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37"/>
  <sheetViews>
    <sheetView workbookViewId="0">
      <selection activeCell="A26" sqref="A26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5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  <row r="37" spans="3:3" x14ac:dyDescent="0.25">
      <c r="C37" s="69" t="s">
        <v>116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topLeftCell="C1" workbookViewId="0">
      <selection activeCell="D18" sqref="D18"/>
    </sheetView>
  </sheetViews>
  <sheetFormatPr defaultColWidth="9" defaultRowHeight="18" customHeight="1" x14ac:dyDescent="0.25"/>
  <cols>
    <col min="1" max="1" width="4.21875" bestFit="1" customWidth="1"/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.100000000000001" customHeight="1" x14ac:dyDescent="0.35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5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.100000000000001" customHeight="1" x14ac:dyDescent="0.35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97</v>
      </c>
      <c r="D8" s="5" t="s">
        <v>118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刘晨彦</cp:lastModifiedBy>
  <dcterms:created xsi:type="dcterms:W3CDTF">2015-06-05T18:19:00Z</dcterms:created>
  <dcterms:modified xsi:type="dcterms:W3CDTF">2020-02-26T08:56:30Z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