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s4nVnYXQ4aDYeZ/lQ8teo88bBg=="/>
    </ext>
  </extLst>
</workbook>
</file>

<file path=xl/sharedStrings.xml><?xml version="1.0" encoding="utf-8"?>
<sst xmlns="http://schemas.openxmlformats.org/spreadsheetml/2006/main" count="24" uniqueCount="24">
  <si>
    <t>Year</t>
  </si>
  <si>
    <t>Source info</t>
  </si>
  <si>
    <t>no. of wnv cases in chicago</t>
  </si>
  <si>
    <t>https://www.cdc.gov/westnile/statsmaps/cumMapsData.html#one</t>
  </si>
  <si>
    <t>Mean cost per case averted for year 2018 (USD)</t>
  </si>
  <si>
    <t>Ref:  “Cost effectiveness of a targeted age-based West Nile virus vaccination program” by Shankar, et al.  Elsevier public health journal, May 2017</t>
  </si>
  <si>
    <t>Total cost averted if Wnv eliminated (USD)</t>
  </si>
  <si>
    <t>Pesticide Info</t>
  </si>
  <si>
    <t>Type</t>
  </si>
  <si>
    <t>Zenivex</t>
  </si>
  <si>
    <t>https://www.dnainfo.com/chicago/20160907/north-park/city-spray-north-park-for-mosquitoes-wednesday</t>
  </si>
  <si>
    <t>Cost of pesticide (USD) per 30 gallon barrel</t>
  </si>
  <si>
    <t>https://www.forestrydistributing.com/aqua-zenivex-e20-ulv-insecticide-zeocon</t>
  </si>
  <si>
    <t>Budget allocated for Public Health</t>
  </si>
  <si>
    <t>https://www.chicago.gov/content/dam/city/depts/obm/supp_info/2018Budget/2018_Budget_Overview.pdf</t>
  </si>
  <si>
    <t>total AI per barrel ( 1.48 lbs Etofenprox per gallon)</t>
  </si>
  <si>
    <t>Application
rate pound Active Ingredient
per acre (AI/acre)</t>
  </si>
  <si>
    <t>Coverage per barrel (acre)</t>
  </si>
  <si>
    <t>proposed area 1 Lat 42.05 to 41.9 Lon -87.9 to -87.62 (acre)</t>
  </si>
  <si>
    <t>proposed area 2 Lat 41.79 to 41.68 Lon -87.75 to -87.6 (acre)</t>
  </si>
  <si>
    <t>Recommended area coverage for spraying (total acre)</t>
  </si>
  <si>
    <t>Expected cost per target area spray</t>
  </si>
  <si>
    <t>Available runs given budget (Assuming half allocated for spraying)</t>
  </si>
  <si>
    <t>Recommended frequency 3 in Jul, 3 Aug, 3 Sep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</si>
</sst>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u/>
      <sz val="11.0"/>
      <color theme="10"/>
    </font>
    <font>
      <sz val="11.0"/>
      <color rgb="FF000000"/>
    </font>
    <font>
      <sz val="11.0"/>
      <color rgb="FF000000"/>
      <name val="Docs-Calibri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3" numFmtId="3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11</xdr:row>
      <xdr:rowOff>152400</xdr:rowOff>
    </xdr:from>
    <xdr:ext cx="3448050" cy="2076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9</xdr:row>
      <xdr:rowOff>171450</xdr:rowOff>
    </xdr:from>
    <xdr:ext cx="6524625" cy="19050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westnile/statsmaps/cumMapsData.html" TargetMode="External"/><Relationship Id="rId2" Type="http://schemas.openxmlformats.org/officeDocument/2006/relationships/hyperlink" Target="https://www.dnainfo.com/chicago/20160907/north-park/city-spray-north-park-for-mosquitoes-wednesday" TargetMode="External"/><Relationship Id="rId3" Type="http://schemas.openxmlformats.org/officeDocument/2006/relationships/hyperlink" Target="https://www.forestrydistributing.com/aqua-zenivex-e20-ulv-insecticide-zeocon" TargetMode="External"/><Relationship Id="rId4" Type="http://schemas.openxmlformats.org/officeDocument/2006/relationships/hyperlink" Target="https://www.chicago.gov/content/dam/city/depts/obm/supp_info/2018Budget/2018_Budget_Overview.pdf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25"/>
    <col customWidth="1" min="2" max="2" width="11.88"/>
    <col customWidth="1" min="3" max="3" width="17.38"/>
    <col customWidth="1" min="4" max="26" width="7.63"/>
  </cols>
  <sheetData>
    <row r="1">
      <c r="A1" s="1" t="s">
        <v>0</v>
      </c>
      <c r="B1" s="2">
        <v>2018.0</v>
      </c>
      <c r="C1" s="3" t="s">
        <v>1</v>
      </c>
    </row>
    <row r="2">
      <c r="A2" s="1" t="s">
        <v>2</v>
      </c>
      <c r="B2" s="2">
        <v>176.0</v>
      </c>
      <c r="C2" s="4" t="s">
        <v>3</v>
      </c>
    </row>
    <row r="3">
      <c r="A3" s="5" t="s">
        <v>4</v>
      </c>
      <c r="B3" s="6">
        <v>38000.0</v>
      </c>
      <c r="C3" s="2" t="s">
        <v>5</v>
      </c>
    </row>
    <row r="4">
      <c r="A4" s="5" t="s">
        <v>6</v>
      </c>
      <c r="B4" s="2">
        <f>B3*B2</f>
        <v>6688000</v>
      </c>
    </row>
    <row r="5">
      <c r="A5" s="5"/>
    </row>
    <row r="6">
      <c r="A6" s="5" t="s">
        <v>7</v>
      </c>
    </row>
    <row r="7">
      <c r="A7" s="5" t="s">
        <v>8</v>
      </c>
      <c r="B7" s="7" t="s">
        <v>9</v>
      </c>
      <c r="C7" s="8" t="s">
        <v>10</v>
      </c>
      <c r="D7" s="3"/>
    </row>
    <row r="8">
      <c r="A8" s="5" t="s">
        <v>11</v>
      </c>
      <c r="B8" s="3">
        <v>10800.0</v>
      </c>
      <c r="C8" s="8" t="s">
        <v>12</v>
      </c>
    </row>
    <row r="9">
      <c r="A9" s="5" t="s">
        <v>13</v>
      </c>
      <c r="B9" s="3">
        <v>5235000.0</v>
      </c>
      <c r="C9" s="8" t="s">
        <v>14</v>
      </c>
    </row>
    <row r="10">
      <c r="A10" s="5"/>
    </row>
    <row r="11">
      <c r="A11" s="5" t="s">
        <v>15</v>
      </c>
      <c r="B11" s="2">
        <f>30*1.48</f>
        <v>44.4</v>
      </c>
    </row>
    <row r="12">
      <c r="A12" s="9" t="s">
        <v>16</v>
      </c>
      <c r="B12" s="3">
        <v>0.007</v>
      </c>
    </row>
    <row r="13">
      <c r="A13" s="5" t="s">
        <v>17</v>
      </c>
      <c r="B13" s="10">
        <f>B11/B12</f>
        <v>6342.857143</v>
      </c>
    </row>
    <row r="14">
      <c r="A14" s="1"/>
    </row>
    <row r="15">
      <c r="A15" s="1"/>
    </row>
    <row r="16">
      <c r="A16" s="5" t="s">
        <v>18</v>
      </c>
      <c r="B16" s="3">
        <v>128000.0</v>
      </c>
    </row>
    <row r="17">
      <c r="A17" s="5" t="s">
        <v>19</v>
      </c>
      <c r="B17" s="3">
        <v>35200.0</v>
      </c>
    </row>
    <row r="18">
      <c r="A18" s="5" t="s">
        <v>20</v>
      </c>
      <c r="B18" s="2">
        <f>B16+B17</f>
        <v>163200</v>
      </c>
    </row>
    <row r="19">
      <c r="A19" s="1"/>
    </row>
    <row r="20">
      <c r="A20" s="5" t="s">
        <v>21</v>
      </c>
      <c r="B20" s="10">
        <f>B18/B13*B8</f>
        <v>277881.0811</v>
      </c>
    </row>
    <row r="21">
      <c r="A21" s="5" t="s">
        <v>22</v>
      </c>
      <c r="B21" s="10">
        <f>(B9/2)/B20</f>
        <v>9.419496965</v>
      </c>
    </row>
    <row r="22">
      <c r="A22" s="1"/>
    </row>
    <row r="23">
      <c r="A23" s="5" t="s">
        <v>23</v>
      </c>
    </row>
    <row r="24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>
      <c r="A1001" s="1"/>
    </row>
    <row r="1002" ht="15.75" customHeight="1">
      <c r="A1002" s="1"/>
    </row>
    <row r="1003" ht="15.75" customHeight="1">
      <c r="A1003" s="1"/>
    </row>
    <row r="1004" ht="15.75" customHeight="1">
      <c r="A1004" s="1"/>
    </row>
  </sheetData>
  <hyperlinks>
    <hyperlink r:id="rId1" location="one" ref="C2"/>
    <hyperlink r:id="rId2" ref="C7"/>
    <hyperlink r:id="rId3" ref="C8"/>
    <hyperlink r:id="rId4" ref="C9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2020-06-01T07:59:39Z</dcterms:created>
  <dc:creator>ShengJun Ang</dc:creator>
</cp:coreProperties>
</file>