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defaultThemeVersion="166925"/>
  <mc:AlternateContent xmlns:mc="http://schemas.openxmlformats.org/markup-compatibility/2006">
    <mc:Choice Requires="x15">
      <x15ac:absPath xmlns:x15ac="http://schemas.microsoft.com/office/spreadsheetml/2010/11/ac" url="C:\Users\Russ\Desktop\"/>
    </mc:Choice>
  </mc:AlternateContent>
  <xr:revisionPtr revIDLastSave="0" documentId="13_ncr:1_{93443025-C6F8-4057-BFA4-70FB80DC10B6}" xr6:coauthVersionLast="47" xr6:coauthVersionMax="47" xr10:uidLastSave="{00000000-0000-0000-0000-000000000000}"/>
  <bookViews>
    <workbookView xWindow="-120" yWindow="-120" windowWidth="38640" windowHeight="21120" xr2:uid="{77043B8C-C095-4DB6-B885-64D5FBE4A47C}"/>
  </bookViews>
  <sheets>
    <sheet name="Wowchar" sheetId="1" r:id="rId1"/>
    <sheet name="Pivot" sheetId="10" r:id="rId2"/>
    <sheet name="Tables" sheetId="7" r:id="rId3"/>
    <sheet name="Dash" sheetId="8" r:id="rId4"/>
  </sheets>
  <definedNames>
    <definedName name="_xlnm._FilterDatabase" localSheetId="2" hidden="1">Tables!$A$38:$B$53</definedName>
    <definedName name="_xlnm._FilterDatabase" localSheetId="0" hidden="1">Wowchar!$A$1:$K$60</definedName>
    <definedName name="Slicer_Class">#N/A</definedName>
    <definedName name="Slicer_Faction">#N/A</definedName>
    <definedName name="Slicer_Level">#N/A</definedName>
    <definedName name="Slicer_Race">#N/A</definedName>
  </definedNames>
  <calcPr calcId="191029"/>
  <pivotCaches>
    <pivotCache cacheId="18"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3" i="8" l="1"/>
  <c r="I3" i="8"/>
  <c r="F3" i="8"/>
  <c r="T3" i="8"/>
  <c r="R3" i="8" a="1"/>
  <c r="R3" i="8" s="1"/>
  <c r="F5" i="8" l="1"/>
  <c r="L3" i="1"/>
  <c r="L4" i="1"/>
  <c r="L5" i="1"/>
  <c r="L6" i="1"/>
  <c r="L7" i="1"/>
  <c r="L8" i="1"/>
  <c r="L9" i="1"/>
  <c r="L10" i="1"/>
  <c r="L11" i="1"/>
  <c r="L12" i="1"/>
  <c r="L13" i="1"/>
  <c r="L14" i="1"/>
  <c r="L15" i="1"/>
  <c r="L16" i="1"/>
  <c r="L17"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18" i="1"/>
  <c r="L59" i="1"/>
  <c r="L60" i="1"/>
  <c r="L2" i="1"/>
  <c r="I61" i="1"/>
  <c r="I62" i="1" s="1"/>
  <c r="J61" i="1"/>
  <c r="K61" i="1"/>
  <c r="K62" i="1" s="1"/>
  <c r="U3" i="8" l="1"/>
  <c r="L61" i="1"/>
  <c r="J62" i="1"/>
  <c r="L64" i="1" s="1"/>
  <c r="L65" i="1" s="1"/>
  <c r="L66"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<sst xmlns="http://schemas.openxmlformats.org/spreadsheetml/2006/main" count="568" uniqueCount="174">
  <si>
    <t>Hematite</t>
  </si>
  <si>
    <t>Retribution</t>
  </si>
  <si>
    <t>Paladin</t>
  </si>
  <si>
    <t>Demonology</t>
  </si>
  <si>
    <t>Warlock</t>
  </si>
  <si>
    <t>Poe</t>
  </si>
  <si>
    <t>Enhancement</t>
  </si>
  <si>
    <t>Shaman</t>
  </si>
  <si>
    <t>Entropic</t>
  </si>
  <si>
    <t>Destruction</t>
  </si>
  <si>
    <t>Munkyspunk</t>
  </si>
  <si>
    <t>Hunter</t>
  </si>
  <si>
    <t>Redeemed</t>
  </si>
  <si>
    <t>Havoc</t>
  </si>
  <si>
    <t>Deddyvedder</t>
  </si>
  <si>
    <t>Unholy</t>
  </si>
  <si>
    <t>Ethyl</t>
  </si>
  <si>
    <t>Windwalker</t>
  </si>
  <si>
    <t>Monk</t>
  </si>
  <si>
    <t>Pinpoint</t>
  </si>
  <si>
    <t>Mijjit</t>
  </si>
  <si>
    <t>Survival</t>
  </si>
  <si>
    <t>Anger</t>
  </si>
  <si>
    <t>Arms</t>
  </si>
  <si>
    <t>Warrior</t>
  </si>
  <si>
    <t>Valkriss</t>
  </si>
  <si>
    <t>Frost</t>
  </si>
  <si>
    <t>Zatopek</t>
  </si>
  <si>
    <t>Devastation</t>
  </si>
  <si>
    <t>Evoker</t>
  </si>
  <si>
    <t>Juju</t>
  </si>
  <si>
    <t>Arcane</t>
  </si>
  <si>
    <t>Mage</t>
  </si>
  <si>
    <t>Jemm</t>
  </si>
  <si>
    <t>Elemental</t>
  </si>
  <si>
    <t>Qomolangma</t>
  </si>
  <si>
    <t>Balance</t>
  </si>
  <si>
    <t>Druid</t>
  </si>
  <si>
    <t>Fannybatter</t>
  </si>
  <si>
    <t>Marksmanship</t>
  </si>
  <si>
    <t>Gobblette</t>
  </si>
  <si>
    <t>Fury</t>
  </si>
  <si>
    <t>Deddybear</t>
  </si>
  <si>
    <t>Chonkmonk</t>
  </si>
  <si>
    <t>Fenric</t>
  </si>
  <si>
    <t>Assassination</t>
  </si>
  <si>
    <t>Rogue</t>
  </si>
  <si>
    <t>Shada</t>
  </si>
  <si>
    <t>Shadow</t>
  </si>
  <si>
    <t>Priest</t>
  </si>
  <si>
    <t>Toclafane</t>
  </si>
  <si>
    <t>Fistandshout</t>
  </si>
  <si>
    <t>Sequoia</t>
  </si>
  <si>
    <t>Feral</t>
  </si>
  <si>
    <t>Haggis</t>
  </si>
  <si>
    <t>Fyrefox</t>
  </si>
  <si>
    <t>Fire</t>
  </si>
  <si>
    <t>Cloak</t>
  </si>
  <si>
    <t>Subtlety</t>
  </si>
  <si>
    <t>Selenity</t>
  </si>
  <si>
    <t>Perdition</t>
  </si>
  <si>
    <t>Discipline</t>
  </si>
  <si>
    <t>Pjholy</t>
  </si>
  <si>
    <t>Holy</t>
  </si>
  <si>
    <t>Mogwai</t>
  </si>
  <si>
    <t>Jenifur</t>
  </si>
  <si>
    <t>Pandshandy</t>
  </si>
  <si>
    <t>Affliction</t>
  </si>
  <si>
    <t>Adorble</t>
  </si>
  <si>
    <t>Outlaw</t>
  </si>
  <si>
    <t>Pandacadabra</t>
  </si>
  <si>
    <t>Matterhorn</t>
  </si>
  <si>
    <t>Protection</t>
  </si>
  <si>
    <t>Holyjoan</t>
  </si>
  <si>
    <t>Hoodoo</t>
  </si>
  <si>
    <t>Guardian</t>
  </si>
  <si>
    <t>Attrition</t>
  </si>
  <si>
    <t>Vengeance</t>
  </si>
  <si>
    <t>Dedzeppelin</t>
  </si>
  <si>
    <t>Blood</t>
  </si>
  <si>
    <t>Revanche</t>
  </si>
  <si>
    <t>Chilli</t>
  </si>
  <si>
    <t>Jagaroth</t>
  </si>
  <si>
    <t>Benediction</t>
  </si>
  <si>
    <t>Xocoveza</t>
  </si>
  <si>
    <t>Crywank</t>
  </si>
  <si>
    <t>Shambollock</t>
  </si>
  <si>
    <t>Fijjit</t>
  </si>
  <si>
    <t>Character Name</t>
  </si>
  <si>
    <t>Level</t>
  </si>
  <si>
    <t>Beast Mastery</t>
  </si>
  <si>
    <t>Demon Hunter</t>
  </si>
  <si>
    <t>Death Knight</t>
  </si>
  <si>
    <t>Class</t>
  </si>
  <si>
    <t>Spec</t>
  </si>
  <si>
    <t>Hero Spec</t>
  </si>
  <si>
    <t>iLvl</t>
  </si>
  <si>
    <t>Wíccan</t>
  </si>
  <si>
    <t>Race</t>
  </si>
  <si>
    <t>Earthen</t>
  </si>
  <si>
    <t>Void Elf</t>
  </si>
  <si>
    <t>Zandalari Troll</t>
  </si>
  <si>
    <t>Human</t>
  </si>
  <si>
    <t>Blood Elf</t>
  </si>
  <si>
    <t>Forsaken</t>
  </si>
  <si>
    <t>Orc</t>
  </si>
  <si>
    <t>Vulpera</t>
  </si>
  <si>
    <t>Dracthyr</t>
  </si>
  <si>
    <t>Troll</t>
  </si>
  <si>
    <t>Highmountain Tauren</t>
  </si>
  <si>
    <t>Goblin</t>
  </si>
  <si>
    <t>Pandaren</t>
  </si>
  <si>
    <t>Worgen</t>
  </si>
  <si>
    <t>Kul Tiran</t>
  </si>
  <si>
    <t>Dark Iron Dwarf</t>
  </si>
  <si>
    <t>Nightborne</t>
  </si>
  <si>
    <t>Mag'Har Orc</t>
  </si>
  <si>
    <t>Night Elf</t>
  </si>
  <si>
    <t>Lightforged Draenei</t>
  </si>
  <si>
    <t>Mechagnome</t>
  </si>
  <si>
    <t>Templar</t>
  </si>
  <si>
    <t>Diabolist</t>
  </si>
  <si>
    <t>Stormbringer</t>
  </si>
  <si>
    <t>Hellcaller</t>
  </si>
  <si>
    <t>Pack Leader</t>
  </si>
  <si>
    <t>Fel-Scarred</t>
  </si>
  <si>
    <t>Scalecommander</t>
  </si>
  <si>
    <t>Spellslinger</t>
  </si>
  <si>
    <t>Keeper of the Grove</t>
  </si>
  <si>
    <t>Dark Ranger</t>
  </si>
  <si>
    <t>Slayer</t>
  </si>
  <si>
    <t>Rider of the Apocalypse</t>
  </si>
  <si>
    <t>Shado-Pan</t>
  </si>
  <si>
    <t>Deathstalker</t>
  </si>
  <si>
    <t>Voidweaver</t>
  </si>
  <si>
    <t>Days</t>
  </si>
  <si>
    <t>Hours</t>
  </si>
  <si>
    <t>Mins</t>
  </si>
  <si>
    <t>Malicecooper</t>
  </si>
  <si>
    <t>Gember</t>
  </si>
  <si>
    <t>Mägma</t>
  </si>
  <si>
    <t>Hudson</t>
  </si>
  <si>
    <t>Romana</t>
  </si>
  <si>
    <t>Kindness</t>
  </si>
  <si>
    <t>Minky</t>
  </si>
  <si>
    <t>Gnome</t>
  </si>
  <si>
    <t>Providence</t>
  </si>
  <si>
    <t>Felsbells</t>
  </si>
  <si>
    <t>Draenei</t>
  </si>
  <si>
    <t>Faction</t>
  </si>
  <si>
    <t>Horde</t>
  </si>
  <si>
    <t>Alliance</t>
  </si>
  <si>
    <t>Soul Harvester</t>
  </si>
  <si>
    <t>Martyr</t>
  </si>
  <si>
    <t>TOTAL HOURS</t>
  </si>
  <si>
    <t>TOTAL DAYS</t>
  </si>
  <si>
    <t>TOTAL YEARS</t>
  </si>
  <si>
    <t>Total Hrs/pld</t>
  </si>
  <si>
    <t>Row Labels</t>
  </si>
  <si>
    <t>Sum of Level</t>
  </si>
  <si>
    <t>Count of Level</t>
  </si>
  <si>
    <t>Total Hours Played</t>
  </si>
  <si>
    <t>Sum of Total Hrs/pld</t>
  </si>
  <si>
    <t>Count of Character Name</t>
  </si>
  <si>
    <t>Count of Race</t>
  </si>
  <si>
    <t>Count of Class</t>
  </si>
  <si>
    <t>Count of Spec</t>
  </si>
  <si>
    <t>Characters 70-80</t>
  </si>
  <si>
    <t>Enter Character Name:</t>
  </si>
  <si>
    <t>Hours Played</t>
  </si>
  <si>
    <t>Aldrachi Reaver</t>
  </si>
  <si>
    <t>Max of iLvl</t>
  </si>
  <si>
    <t>Level 80's</t>
  </si>
  <si>
    <t>Maxed Characters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</si>
</sst>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0.0"/>
    <numFmt numFmtId="165" formatCode="#,##0.0"/>
  </numFmts>
  <fonts count="26" x14ac:knownFonts="1">
    <font>
      <sz val="11"/>
      <color theme="1"/>
      <name val="Aptos"/>
      <family val="2"/>
    </font>
    <font>
      <sz val="11"/>
      <color theme="1"/>
      <name val="Aptos"/>
      <family val="2"/>
    </font>
    <font>
      <sz val="18"/>
      <color theme="3"/>
      <name val="Calibri Light"/>
      <family val="2"/>
      <scheme val="major"/>
    </font>
    <font>
      <b/>
      <sz val="15"/>
      <color theme="3"/>
      <name val="Aptos"/>
      <family val="2"/>
    </font>
    <font>
      <b/>
      <sz val="13"/>
      <color theme="3"/>
      <name val="Aptos"/>
      <family val="2"/>
    </font>
    <font>
      <b/>
      <sz val="11"/>
      <color theme="3"/>
      <name val="Aptos"/>
      <family val="2"/>
    </font>
    <font>
      <sz val="11"/>
      <color rgb="FF006100"/>
      <name val="Aptos"/>
      <family val="2"/>
    </font>
    <font>
      <sz val="11"/>
      <color rgb="FF9C0006"/>
      <name val="Aptos"/>
      <family val="2"/>
    </font>
    <font>
      <sz val="11"/>
      <color rgb="FF9C5700"/>
      <name val="Aptos"/>
      <family val="2"/>
    </font>
    <font>
      <sz val="11"/>
      <color rgb="FF3F3F76"/>
      <name val="Aptos"/>
      <family val="2"/>
    </font>
    <font>
      <b/>
      <sz val="11"/>
      <color rgb="FF3F3F3F"/>
      <name val="Aptos"/>
      <family val="2"/>
    </font>
    <font>
      <b/>
      <sz val="11"/>
      <color rgb="FFFA7D00"/>
      <name val="Aptos"/>
      <family val="2"/>
    </font>
    <font>
      <sz val="11"/>
      <color rgb="FFFA7D00"/>
      <name val="Aptos"/>
      <family val="2"/>
    </font>
    <font>
      <b/>
      <sz val="11"/>
      <color theme="0"/>
      <name val="Aptos"/>
      <family val="2"/>
    </font>
    <font>
      <sz val="11"/>
      <color rgb="FFFF0000"/>
      <name val="Aptos"/>
      <family val="2"/>
    </font>
    <font>
      <i/>
      <sz val="11"/>
      <color rgb="FF7F7F7F"/>
      <name val="Aptos"/>
      <family val="2"/>
    </font>
    <font>
      <b/>
      <sz val="11"/>
      <color theme="1"/>
      <name val="Aptos"/>
      <family val="2"/>
    </font>
    <font>
      <sz val="11"/>
      <color theme="0"/>
      <name val="Aptos"/>
      <family val="2"/>
    </font>
    <font>
      <b/>
      <sz val="12"/>
      <color theme="1"/>
      <name val="Aptos Display"/>
      <family val="2"/>
    </font>
    <font>
      <b/>
      <sz val="14"/>
      <color theme="1"/>
      <name val="Aptos"/>
      <family val="2"/>
    </font>
    <font>
      <b/>
      <sz val="16"/>
      <color theme="1"/>
      <name val="Aptos"/>
      <family val="2"/>
    </font>
    <font>
      <sz val="12"/>
      <color theme="1"/>
      <name val="Aptos"/>
      <family val="2"/>
    </font>
    <font>
      <sz val="11"/>
      <color rgb="FF000000"/>
      <name val="Aptos"/>
      <family val="2"/>
    </font>
    <font>
      <b/>
      <sz val="12"/>
      <color theme="1"/>
      <name val="Aptos"/>
      <family val="2"/>
    </font>
    <font>
      <sz val="16"/>
      <color theme="1"/>
      <name val="Aptos"/>
      <family val="2"/>
    </font>
    <font>
      <b/>
      <sz val="20"/>
      <color rgb="FFC00000"/>
      <name val="Aptos"/>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79998168889431442"/>
        <bgColor indexed="64"/>
      </patternFill>
    </fill>
    <fill>
      <patternFill patternType="solid">
        <fgColor theme="4" tint="0.79998168889431442"/>
        <bgColor theme="4" tint="0.79998168889431442"/>
      </patternFill>
    </fill>
  </fills>
  <borders count="2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style="medium">
        <color indexed="64"/>
      </left>
      <right style="medium">
        <color indexed="64"/>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42">
    <xf numFmtId="0" fontId="0" fillId="0" borderId="0" xfId="0"/>
    <xf numFmtId="0" fontId="16" fillId="0" borderId="0" xfId="0" applyFont="1" applyAlignment="1">
      <alignment horizontal="center"/>
    </xf>
    <xf numFmtId="0" fontId="0" fillId="0" borderId="0" xfId="0" applyAlignment="1">
      <alignment horizontal="center"/>
    </xf>
    <xf numFmtId="0" fontId="18" fillId="0" borderId="0" xfId="0" applyFont="1" applyAlignment="1">
      <alignment horizontal="center"/>
    </xf>
    <xf numFmtId="164" fontId="0" fillId="0" borderId="0" xfId="0" applyNumberFormat="1" applyAlignment="1">
      <alignment horizontal="center"/>
    </xf>
    <xf numFmtId="1" fontId="0" fillId="0" borderId="0" xfId="0" applyNumberFormat="1" applyAlignment="1">
      <alignment horizontal="center"/>
    </xf>
    <xf numFmtId="164" fontId="0" fillId="0" borderId="0" xfId="0" applyNumberFormat="1"/>
    <xf numFmtId="1" fontId="0" fillId="0" borderId="0" xfId="0" applyNumberFormat="1"/>
    <xf numFmtId="164" fontId="16" fillId="0" borderId="0" xfId="0" applyNumberFormat="1" applyFont="1" applyAlignment="1">
      <alignment horizontal="center"/>
    </xf>
    <xf numFmtId="164" fontId="16" fillId="0" borderId="10" xfId="0" applyNumberFormat="1" applyFont="1" applyBorder="1" applyAlignment="1">
      <alignment horizontal="center"/>
    </xf>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0" borderId="13" xfId="0" applyBorder="1"/>
    <xf numFmtId="0" fontId="0" fillId="0" borderId="14" xfId="0" applyBorder="1"/>
    <xf numFmtId="0" fontId="0" fillId="0" borderId="15" xfId="0" applyBorder="1"/>
    <xf numFmtId="0" fontId="22" fillId="0" borderId="0" xfId="0" applyFont="1"/>
    <xf numFmtId="0" fontId="19" fillId="0" borderId="22" xfId="0" applyFont="1" applyBorder="1" applyAlignment="1">
      <alignment horizontal="center" vertical="center"/>
    </xf>
    <xf numFmtId="0" fontId="21" fillId="33" borderId="10" xfId="0" applyFont="1" applyFill="1" applyBorder="1" applyAlignment="1">
      <alignment horizontal="center" vertical="center"/>
    </xf>
    <xf numFmtId="0" fontId="21" fillId="0" borderId="10" xfId="0" applyFont="1" applyBorder="1" applyAlignment="1">
      <alignment horizontal="center" vertical="center" wrapText="1"/>
    </xf>
    <xf numFmtId="0" fontId="21" fillId="33" borderId="10" xfId="0" applyFont="1" applyFill="1" applyBorder="1" applyAlignment="1">
      <alignment horizontal="center" vertical="center" wrapText="1"/>
    </xf>
    <xf numFmtId="165" fontId="0" fillId="0" borderId="0" xfId="0" applyNumberFormat="1"/>
    <xf numFmtId="1" fontId="0" fillId="0" borderId="16" xfId="0" applyNumberFormat="1" applyBorder="1"/>
    <xf numFmtId="1" fontId="0" fillId="0" borderId="17" xfId="0" applyNumberFormat="1" applyBorder="1"/>
    <xf numFmtId="1" fontId="0" fillId="0" borderId="18" xfId="0" applyNumberFormat="1" applyBorder="1"/>
    <xf numFmtId="1" fontId="0" fillId="0" borderId="19" xfId="0" applyNumberFormat="1" applyBorder="1"/>
    <xf numFmtId="1" fontId="0" fillId="0" borderId="20" xfId="0" applyNumberFormat="1" applyBorder="1"/>
    <xf numFmtId="1" fontId="0" fillId="0" borderId="21" xfId="0" applyNumberFormat="1" applyBorder="1"/>
    <xf numFmtId="0" fontId="24" fillId="33" borderId="23" xfId="0" applyFont="1" applyFill="1" applyBorder="1" applyAlignment="1">
      <alignment horizontal="center" vertical="center"/>
    </xf>
    <xf numFmtId="1" fontId="24" fillId="33" borderId="10" xfId="0" applyNumberFormat="1" applyFont="1" applyFill="1" applyBorder="1" applyAlignment="1">
      <alignment horizontal="center" vertical="center"/>
    </xf>
    <xf numFmtId="0" fontId="19" fillId="0" borderId="23" xfId="0" applyFont="1" applyBorder="1" applyAlignment="1">
      <alignment horizontal="center" vertical="center"/>
    </xf>
    <xf numFmtId="0" fontId="19" fillId="0" borderId="24" xfId="0" applyFont="1" applyBorder="1" applyAlignment="1">
      <alignment horizontal="center" vertical="center"/>
    </xf>
    <xf numFmtId="0" fontId="19" fillId="0" borderId="25" xfId="0" applyFont="1" applyBorder="1" applyAlignment="1">
      <alignment horizontal="center" vertical="center"/>
    </xf>
    <xf numFmtId="0" fontId="20" fillId="0" borderId="23" xfId="0" applyFont="1" applyBorder="1" applyAlignment="1">
      <alignment horizontal="center"/>
    </xf>
    <xf numFmtId="0" fontId="20" fillId="0" borderId="25" xfId="0" applyFont="1" applyBorder="1" applyAlignment="1">
      <alignment horizontal="center"/>
    </xf>
    <xf numFmtId="1" fontId="23" fillId="0" borderId="0" xfId="0" applyNumberFormat="1" applyFont="1" applyAlignment="1">
      <alignment horizontal="center"/>
    </xf>
    <xf numFmtId="0" fontId="0" fillId="0" borderId="0" xfId="0" applyNumberFormat="1"/>
    <xf numFmtId="0" fontId="16" fillId="34" borderId="26" xfId="0" applyFont="1" applyFill="1" applyBorder="1"/>
    <xf numFmtId="3" fontId="25" fillId="33" borderId="11" xfId="42" applyNumberFormat="1" applyFont="1" applyFill="1" applyBorder="1" applyAlignment="1">
      <alignment horizontal="center" vertical="center"/>
    </xf>
    <xf numFmtId="3" fontId="25" fillId="33" borderId="12" xfId="42" applyNumberFormat="1" applyFont="1" applyFill="1" applyBorder="1" applyAlignment="1">
      <alignment horizontal="center" vertical="center"/>
    </xf>
    <xf numFmtId="0" fontId="25" fillId="33" borderId="11" xfId="0" applyFont="1" applyFill="1" applyBorder="1" applyAlignment="1">
      <alignment horizontal="center" vertical="center"/>
    </xf>
    <xf numFmtId="0" fontId="25" fillId="33" borderId="12" xfId="0" applyFont="1" applyFill="1" applyBorder="1" applyAlignment="1">
      <alignment horizontal="center"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5">
    <dxf>
      <numFmt numFmtId="1" formatCode="0"/>
    </dxf>
    <dxf>
      <numFmt numFmtId="1" formatCode="0"/>
    </dxf>
    <dxf>
      <numFmt numFmtId="1" formatCode="0"/>
    </dxf>
    <dxf>
      <numFmt numFmtId="1" formatCode="0"/>
    </dxf>
    <dxf>
      <numFmt numFmtId="164" formatCode="0.0"/>
    </dxf>
    <dxf>
      <numFmt numFmtId="165" formatCode="#,##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64" formatCode="0.0"/>
    </dxf>
    <dxf>
      <numFmt numFmtId="165" formatCode="#,##0.0"/>
    </dxf>
    <dxf>
      <numFmt numFmtId="1" formatCode="0"/>
    </dxf>
    <dxf>
      <fill>
        <patternFill>
          <bgColor rgb="FFF48CBA"/>
        </patternFill>
      </fill>
    </dxf>
    <dxf>
      <fill>
        <patternFill>
          <bgColor rgb="FF8788EE"/>
        </patternFill>
      </fill>
    </dxf>
    <dxf>
      <fill>
        <patternFill>
          <bgColor rgb="FF0070DD"/>
        </patternFill>
      </fill>
    </dxf>
    <dxf>
      <fill>
        <patternFill>
          <bgColor rgb="FFAAD372"/>
        </patternFill>
      </fill>
    </dxf>
    <dxf>
      <fill>
        <patternFill>
          <bgColor rgb="FFA330C9"/>
        </patternFill>
      </fill>
    </dxf>
    <dxf>
      <fill>
        <patternFill>
          <bgColor rgb="FF33937F"/>
        </patternFill>
      </fill>
    </dxf>
    <dxf>
      <fill>
        <patternFill>
          <bgColor rgb="FF3FC7EB"/>
        </patternFill>
      </fill>
    </dxf>
    <dxf>
      <fill>
        <patternFill>
          <bgColor rgb="FFFF7C0A"/>
        </patternFill>
      </fill>
    </dxf>
    <dxf>
      <fill>
        <patternFill>
          <bgColor rgb="FFC69B6D"/>
        </patternFill>
      </fill>
    </dxf>
    <dxf>
      <fill>
        <patternFill>
          <bgColor rgb="FFC41E3A"/>
        </patternFill>
      </fill>
    </dxf>
    <dxf>
      <fill>
        <patternFill>
          <bgColor rgb="FF00FF98"/>
        </patternFill>
      </fill>
    </dxf>
    <dxf>
      <fill>
        <patternFill>
          <bgColor rgb="FFFFF468"/>
        </patternFill>
      </fill>
    </dxf>
    <dxf>
      <fill>
        <patternFill>
          <bgColor rgb="FFF48CBA"/>
        </patternFill>
      </fill>
    </dxf>
    <dxf>
      <fill>
        <patternFill>
          <bgColor rgb="FF8788EE"/>
        </patternFill>
      </fill>
    </dxf>
    <dxf>
      <fill>
        <patternFill>
          <bgColor rgb="FF0070DD"/>
        </patternFill>
      </fill>
    </dxf>
    <dxf>
      <fill>
        <patternFill>
          <bgColor rgb="FFAAD372"/>
        </patternFill>
      </fill>
    </dxf>
    <dxf>
      <fill>
        <patternFill>
          <bgColor rgb="FFA330C9"/>
        </patternFill>
      </fill>
    </dxf>
    <dxf>
      <fill>
        <patternFill>
          <bgColor rgb="FF33937F"/>
        </patternFill>
      </fill>
    </dxf>
    <dxf>
      <fill>
        <patternFill>
          <bgColor rgb="FF3FC7EB"/>
        </patternFill>
      </fill>
    </dxf>
    <dxf>
      <fill>
        <patternFill>
          <bgColor rgb="FFFF7C0A"/>
        </patternFill>
      </fill>
    </dxf>
    <dxf>
      <fill>
        <patternFill>
          <bgColor rgb="FFC69B6D"/>
        </patternFill>
      </fill>
    </dxf>
    <dxf>
      <fill>
        <patternFill>
          <bgColor rgb="FFC41E3A"/>
        </patternFill>
      </fill>
    </dxf>
    <dxf>
      <fill>
        <patternFill>
          <bgColor rgb="FF00FF98"/>
        </patternFill>
      </fill>
    </dxf>
    <dxf>
      <fill>
        <patternFill>
          <bgColor rgb="FFFFF468"/>
        </patternFill>
      </fill>
    </dxf>
    <dxf>
      <fill>
        <patternFill>
          <bgColor rgb="FF9E360E"/>
        </patternFill>
      </fill>
    </dxf>
    <dxf>
      <font>
        <color rgb="FFFFFF00"/>
      </font>
      <fill>
        <patternFill>
          <bgColor rgb="FF1B5581"/>
        </patternFill>
      </fill>
    </dxf>
    <dxf>
      <numFmt numFmtId="165" formatCode="#,##0.0"/>
    </dxf>
    <dxf>
      <numFmt numFmtId="164" formatCode="0.0"/>
    </dxf>
    <dxf>
      <numFmt numFmtId="1" formatCode="0"/>
    </dxf>
    <dxf>
      <numFmt numFmtId="1" formatCode="0"/>
    </dxf>
    <dxf>
      <numFmt numFmtId="1" formatCode="0"/>
    </dxf>
    <dxf>
      <numFmt numFmtId="1" formatCode="0"/>
    </dxf>
  </dxfs>
  <tableStyles count="0" defaultTableStyle="TableStyleMedium2" defaultPivotStyle="PivotStyleLight16"/>
  <colors>
    <mruColors>
      <color rgb="FFC69B6D"/>
      <color rgb="FF8788EE"/>
      <color rgb="FF0070DD"/>
      <color rgb="FFF48CBA"/>
      <color rgb="FF00FF98"/>
      <color rgb="FF3FC7EB"/>
      <color rgb="FFAAD372"/>
      <color rgb="FF33937F"/>
      <color rgb="FFFF7D0A"/>
      <color rgb="FFFFF46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eetMetadata" Target="metadata.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sz="1400">
                <a:solidFill>
                  <a:schemeClr val="tx1"/>
                </a:solidFill>
                <a:latin typeface="Aptos" panose="020B0004020202020204" pitchFamily="34" charset="0"/>
              </a:rPr>
              <a:t>Faction Split by</a:t>
            </a:r>
            <a:r>
              <a:rPr lang="en-US" sz="1400" baseline="0">
                <a:solidFill>
                  <a:schemeClr val="tx1"/>
                </a:solidFill>
                <a:latin typeface="Aptos" panose="020B0004020202020204" pitchFamily="34" charset="0"/>
              </a:rPr>
              <a:t> Character Count</a:t>
            </a:r>
            <a:endParaRPr lang="en-US" sz="1400">
              <a:solidFill>
                <a:schemeClr val="tx1"/>
              </a:solidFill>
              <a:latin typeface="Aptos" panose="020B0004020202020204" pitchFamily="34" charset="0"/>
            </a:endParaRPr>
          </a:p>
        </c:rich>
      </c:tx>
      <c:layout>
        <c:manualLayout>
          <c:xMode val="edge"/>
          <c:yMode val="edge"/>
          <c:x val="0.1917752989209682"/>
          <c:y val="5.555541094553263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lotArea>
      <c:layout/>
      <c:pieChart>
        <c:varyColors val="1"/>
        <c:ser>
          <c:idx val="0"/>
          <c:order val="0"/>
          <c:tx>
            <c:strRef>
              <c:f>Tables!$B$33</c:f>
              <c:strCache>
                <c:ptCount val="1"/>
                <c:pt idx="0">
                  <c:v>Count of Character Name</c:v>
                </c:pt>
              </c:strCache>
            </c:strRef>
          </c:tx>
          <c:spPr>
            <a:ln>
              <a:solidFill>
                <a:schemeClr val="tx1"/>
              </a:solidFill>
            </a:ln>
          </c:spPr>
          <c:dPt>
            <c:idx val="0"/>
            <c:bubble3D val="0"/>
            <c:spPr>
              <a:solidFill>
                <a:srgbClr val="1B5581"/>
              </a:solidFill>
              <a:ln w="19050">
                <a:solidFill>
                  <a:schemeClr val="bg1"/>
                </a:solidFill>
              </a:ln>
              <a:effectLst/>
            </c:spPr>
            <c:extLst>
              <c:ext xmlns:c16="http://schemas.microsoft.com/office/drawing/2014/chart" uri="{C3380CC4-5D6E-409C-BE32-E72D297353CC}">
                <c16:uniqueId val="{00000001-FB2E-4CC7-8067-1D4C3700D9D9}"/>
              </c:ext>
            </c:extLst>
          </c:dPt>
          <c:dPt>
            <c:idx val="1"/>
            <c:bubble3D val="0"/>
            <c:explosion val="16"/>
            <c:spPr>
              <a:solidFill>
                <a:srgbClr val="9E360E"/>
              </a:solidFill>
              <a:ln w="19050">
                <a:solidFill>
                  <a:schemeClr val="bg1"/>
                </a:solidFill>
              </a:ln>
              <a:effectLst/>
            </c:spPr>
            <c:extLst>
              <c:ext xmlns:c16="http://schemas.microsoft.com/office/drawing/2014/chart" uri="{C3380CC4-5D6E-409C-BE32-E72D297353CC}">
                <c16:uniqueId val="{00000003-FB2E-4CC7-8067-1D4C3700D9D9}"/>
              </c:ext>
            </c:extLst>
          </c:dPt>
          <c:dLbls>
            <c:dLbl>
              <c:idx val="0"/>
              <c:tx>
                <c:rich>
                  <a:bodyPr rot="0" spcFirstLastPara="1" vertOverflow="ellipsis" vert="horz" wrap="square" lIns="38100" tIns="19050" rIns="38100" bIns="19050" anchor="ctr" anchorCtr="1">
                    <a:noAutofit/>
                  </a:bodyPr>
                  <a:lstStyle/>
                  <a:p>
                    <a:pPr>
                      <a:defRPr sz="900" b="0" i="0" u="none" strike="noStrike" kern="1200" baseline="0">
                        <a:ln>
                          <a:noFill/>
                        </a:ln>
                        <a:solidFill>
                          <a:schemeClr val="bg1"/>
                        </a:solidFill>
                        <a:latin typeface="+mn-lt"/>
                        <a:ea typeface="+mn-ea"/>
                        <a:cs typeface="+mn-cs"/>
                      </a:defRPr>
                    </a:pPr>
                    <a:fld id="{479330D6-85E7-43EB-B337-4AD8C33FE820}" type="VALUE">
                      <a:rPr lang="en-US" sz="1400">
                        <a:latin typeface="Aptos" panose="020B0004020202020204" pitchFamily="34" charset="0"/>
                      </a:rPr>
                      <a:pPr>
                        <a:defRPr>
                          <a:ln>
                            <a:noFill/>
                          </a:ln>
                          <a:solidFill>
                            <a:schemeClr val="bg1"/>
                          </a:solidFill>
                        </a:defRPr>
                      </a:pPr>
                      <a:t>[VALUE]</a:t>
                    </a:fld>
                    <a:endParaRPr lang="en-GB"/>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ln>
                        <a:noFill/>
                      </a:ln>
                      <a:solidFill>
                        <a:schemeClr val="bg1"/>
                      </a:solidFill>
                      <a:latin typeface="+mn-lt"/>
                      <a:ea typeface="+mn-ea"/>
                      <a:cs typeface="+mn-cs"/>
                    </a:defRPr>
                  </a:pPr>
                  <a:endParaRPr lang="en-GB"/>
                </a:p>
              </c:txPr>
              <c:dLblPos val="ctr"/>
              <c:showLegendKey val="0"/>
              <c:showVal val="1"/>
              <c:showCatName val="0"/>
              <c:showSerName val="0"/>
              <c:showPercent val="0"/>
              <c:showBubbleSize val="0"/>
              <c:extLst>
                <c:ext xmlns:c15="http://schemas.microsoft.com/office/drawing/2012/chart" uri="{CE6537A1-D6FC-4f65-9D91-7224C49458BB}">
                  <c15:layout>
                    <c:manualLayout>
                      <c:w val="0.11700000000000001"/>
                      <c:h val="0.20826407115777196"/>
                    </c:manualLayout>
                  </c15:layout>
                  <c15:dlblFieldTable/>
                  <c15:showDataLabelsRange val="0"/>
                </c:ext>
                <c:ext xmlns:c16="http://schemas.microsoft.com/office/drawing/2014/chart" uri="{C3380CC4-5D6E-409C-BE32-E72D297353CC}">
                  <c16:uniqueId val="{00000001-FB2E-4CC7-8067-1D4C3700D9D9}"/>
                </c:ext>
              </c:extLst>
            </c:dLbl>
            <c:dLbl>
              <c:idx val="1"/>
              <c:tx>
                <c:rich>
                  <a:bodyPr rot="0" spcFirstLastPara="1" vertOverflow="ellipsis" vert="horz" wrap="square" lIns="38100" tIns="19050" rIns="38100" bIns="19050" anchor="ctr" anchorCtr="1">
                    <a:spAutoFit/>
                  </a:bodyPr>
                  <a:lstStyle/>
                  <a:p>
                    <a:pPr>
                      <a:defRPr sz="1400" b="0" i="0" u="none" strike="noStrike" kern="1200" baseline="0">
                        <a:ln>
                          <a:noFill/>
                        </a:ln>
                        <a:solidFill>
                          <a:schemeClr val="bg1"/>
                        </a:solidFill>
                        <a:latin typeface="+mn-lt"/>
                        <a:ea typeface="+mn-ea"/>
                        <a:cs typeface="+mn-cs"/>
                      </a:defRPr>
                    </a:pPr>
                    <a:fld id="{D27DE351-20D1-4F39-9C0F-60382836BDC6}" type="VALUE">
                      <a:rPr lang="en-US" sz="1400">
                        <a:latin typeface="Aptos" panose="020B0004020202020204" pitchFamily="34" charset="0"/>
                      </a:rPr>
                      <a:pPr>
                        <a:defRPr sz="1400">
                          <a:ln>
                            <a:noFill/>
                          </a:ln>
                          <a:solidFill>
                            <a:schemeClr val="bg1"/>
                          </a:solidFill>
                        </a:defRPr>
                      </a:pPr>
                      <a:t>[VALUE]</a:t>
                    </a:fld>
                    <a:endParaRPr lang="en-GB"/>
                  </a:p>
                </c:rich>
              </c:tx>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ln>
                        <a:noFill/>
                      </a:ln>
                      <a:solidFill>
                        <a:schemeClr val="bg1"/>
                      </a:solidFill>
                      <a:latin typeface="+mn-lt"/>
                      <a:ea typeface="+mn-ea"/>
                      <a:cs typeface="+mn-cs"/>
                    </a:defRPr>
                  </a:pPr>
                  <a:endParaRPr lang="en-GB"/>
                </a:p>
              </c:txPr>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FB2E-4CC7-8067-1D4C3700D9D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Tables!$A$34:$A$35</c:f>
              <c:strCache>
                <c:ptCount val="2"/>
                <c:pt idx="0">
                  <c:v>Alliance</c:v>
                </c:pt>
                <c:pt idx="1">
                  <c:v>Horde</c:v>
                </c:pt>
              </c:strCache>
            </c:strRef>
          </c:cat>
          <c:val>
            <c:numRef>
              <c:f>Tables!$B$34:$B$35</c:f>
              <c:numCache>
                <c:formatCode>General</c:formatCode>
                <c:ptCount val="2"/>
                <c:pt idx="0">
                  <c:v>19</c:v>
                </c:pt>
                <c:pt idx="1">
                  <c:v>40</c:v>
                </c:pt>
              </c:numCache>
            </c:numRef>
          </c:val>
          <c:extLst>
            <c:ext xmlns:c16="http://schemas.microsoft.com/office/drawing/2014/chart" uri="{C3380CC4-5D6E-409C-BE32-E72D297353CC}">
              <c16:uniqueId val="{00000004-FB2E-4CC7-8067-1D4C3700D9D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solidFill>
              <a:latin typeface="Aptos" panose="020B00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Aptos" panose="020B0004020202020204" pitchFamily="34" charset="0"/>
                <a:ea typeface="+mn-ea"/>
                <a:cs typeface="+mn-cs"/>
              </a:defRPr>
            </a:pPr>
            <a:r>
              <a:rPr lang="en-US">
                <a:solidFill>
                  <a:schemeClr val="tx1"/>
                </a:solidFill>
                <a:latin typeface="Aptos" panose="020B0004020202020204" pitchFamily="34" charset="0"/>
              </a:rPr>
              <a:t>Hours Played by Class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Aptos" panose="020B0004020202020204" pitchFamily="34" charset="0"/>
              <a:ea typeface="+mn-ea"/>
              <a:cs typeface="+mn-cs"/>
            </a:defRPr>
          </a:pPr>
          <a:endParaRPr lang="en-US"/>
        </a:p>
      </c:txPr>
    </c:title>
    <c:autoTitleDeleted val="0"/>
    <c:plotArea>
      <c:layout/>
      <c:barChart>
        <c:barDir val="col"/>
        <c:grouping val="clustered"/>
        <c:varyColors val="0"/>
        <c:ser>
          <c:idx val="0"/>
          <c:order val="0"/>
          <c:tx>
            <c:strRef>
              <c:f>Tables!$F$2</c:f>
              <c:strCache>
                <c:ptCount val="1"/>
                <c:pt idx="0">
                  <c:v>Sum of Total Hrs/pld</c:v>
                </c:pt>
              </c:strCache>
            </c:strRef>
          </c:tx>
          <c:spPr>
            <a:solidFill>
              <a:schemeClr val="accent1"/>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invertIfNegative val="0"/>
          <c:dPt>
            <c:idx val="0"/>
            <c:invertIfNegative val="0"/>
            <c:bubble3D val="0"/>
            <c:spPr>
              <a:solidFill>
                <a:srgbClr val="C41F3B"/>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extLst>
              <c:ext xmlns:c16="http://schemas.microsoft.com/office/drawing/2014/chart" uri="{C3380CC4-5D6E-409C-BE32-E72D297353CC}">
                <c16:uniqueId val="{00000001-988A-4BAB-99CC-7BAD4FEC2926}"/>
              </c:ext>
            </c:extLst>
          </c:dPt>
          <c:dPt>
            <c:idx val="1"/>
            <c:invertIfNegative val="0"/>
            <c:bubble3D val="0"/>
            <c:spPr>
              <a:solidFill>
                <a:srgbClr val="A330C9"/>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extLst>
              <c:ext xmlns:c16="http://schemas.microsoft.com/office/drawing/2014/chart" uri="{C3380CC4-5D6E-409C-BE32-E72D297353CC}">
                <c16:uniqueId val="{00000002-988A-4BAB-99CC-7BAD4FEC2926}"/>
              </c:ext>
            </c:extLst>
          </c:dPt>
          <c:dPt>
            <c:idx val="2"/>
            <c:invertIfNegative val="0"/>
            <c:bubble3D val="0"/>
            <c:spPr>
              <a:solidFill>
                <a:srgbClr val="FF7D0A"/>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extLst>
              <c:ext xmlns:c16="http://schemas.microsoft.com/office/drawing/2014/chart" uri="{C3380CC4-5D6E-409C-BE32-E72D297353CC}">
                <c16:uniqueId val="{00000003-988A-4BAB-99CC-7BAD4FEC2926}"/>
              </c:ext>
            </c:extLst>
          </c:dPt>
          <c:dPt>
            <c:idx val="3"/>
            <c:invertIfNegative val="0"/>
            <c:bubble3D val="0"/>
            <c:spPr>
              <a:solidFill>
                <a:srgbClr val="33937F"/>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extLst>
              <c:ext xmlns:c16="http://schemas.microsoft.com/office/drawing/2014/chart" uri="{C3380CC4-5D6E-409C-BE32-E72D297353CC}">
                <c16:uniqueId val="{00000004-988A-4BAB-99CC-7BAD4FEC2926}"/>
              </c:ext>
            </c:extLst>
          </c:dPt>
          <c:dPt>
            <c:idx val="4"/>
            <c:invertIfNegative val="0"/>
            <c:bubble3D val="0"/>
            <c:spPr>
              <a:solidFill>
                <a:srgbClr val="AAD372"/>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extLst>
              <c:ext xmlns:c16="http://schemas.microsoft.com/office/drawing/2014/chart" uri="{C3380CC4-5D6E-409C-BE32-E72D297353CC}">
                <c16:uniqueId val="{00000005-988A-4BAB-99CC-7BAD4FEC2926}"/>
              </c:ext>
            </c:extLst>
          </c:dPt>
          <c:dPt>
            <c:idx val="5"/>
            <c:invertIfNegative val="0"/>
            <c:bubble3D val="0"/>
            <c:spPr>
              <a:solidFill>
                <a:srgbClr val="3FC7EB"/>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extLst>
              <c:ext xmlns:c16="http://schemas.microsoft.com/office/drawing/2014/chart" uri="{C3380CC4-5D6E-409C-BE32-E72D297353CC}">
                <c16:uniqueId val="{00000006-988A-4BAB-99CC-7BAD4FEC2926}"/>
              </c:ext>
            </c:extLst>
          </c:dPt>
          <c:dPt>
            <c:idx val="6"/>
            <c:invertIfNegative val="0"/>
            <c:bubble3D val="0"/>
            <c:spPr>
              <a:solidFill>
                <a:srgbClr val="00FF98"/>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extLst>
              <c:ext xmlns:c16="http://schemas.microsoft.com/office/drawing/2014/chart" uri="{C3380CC4-5D6E-409C-BE32-E72D297353CC}">
                <c16:uniqueId val="{00000007-988A-4BAB-99CC-7BAD4FEC2926}"/>
              </c:ext>
            </c:extLst>
          </c:dPt>
          <c:dPt>
            <c:idx val="7"/>
            <c:invertIfNegative val="0"/>
            <c:bubble3D val="0"/>
            <c:spPr>
              <a:solidFill>
                <a:srgbClr val="F48CBA"/>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extLst>
              <c:ext xmlns:c16="http://schemas.microsoft.com/office/drawing/2014/chart" uri="{C3380CC4-5D6E-409C-BE32-E72D297353CC}">
                <c16:uniqueId val="{00000008-988A-4BAB-99CC-7BAD4FEC2926}"/>
              </c:ext>
            </c:extLst>
          </c:dPt>
          <c:dPt>
            <c:idx val="8"/>
            <c:invertIfNegative val="0"/>
            <c:bubble3D val="0"/>
            <c:spPr>
              <a:solidFill>
                <a:schemeClr val="bg1"/>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extLst>
              <c:ext xmlns:c16="http://schemas.microsoft.com/office/drawing/2014/chart" uri="{C3380CC4-5D6E-409C-BE32-E72D297353CC}">
                <c16:uniqueId val="{00000009-988A-4BAB-99CC-7BAD4FEC2926}"/>
              </c:ext>
            </c:extLst>
          </c:dPt>
          <c:dPt>
            <c:idx val="9"/>
            <c:invertIfNegative val="0"/>
            <c:bubble3D val="0"/>
            <c:spPr>
              <a:solidFill>
                <a:srgbClr val="FFF468"/>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extLst>
              <c:ext xmlns:c16="http://schemas.microsoft.com/office/drawing/2014/chart" uri="{C3380CC4-5D6E-409C-BE32-E72D297353CC}">
                <c16:uniqueId val="{0000000A-988A-4BAB-99CC-7BAD4FEC2926}"/>
              </c:ext>
            </c:extLst>
          </c:dPt>
          <c:dPt>
            <c:idx val="10"/>
            <c:invertIfNegative val="0"/>
            <c:bubble3D val="0"/>
            <c:spPr>
              <a:solidFill>
                <a:srgbClr val="0070DD"/>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extLst>
              <c:ext xmlns:c16="http://schemas.microsoft.com/office/drawing/2014/chart" uri="{C3380CC4-5D6E-409C-BE32-E72D297353CC}">
                <c16:uniqueId val="{0000000B-988A-4BAB-99CC-7BAD4FEC2926}"/>
              </c:ext>
            </c:extLst>
          </c:dPt>
          <c:dPt>
            <c:idx val="11"/>
            <c:invertIfNegative val="0"/>
            <c:bubble3D val="0"/>
            <c:spPr>
              <a:solidFill>
                <a:srgbClr val="8788EE"/>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extLst>
              <c:ext xmlns:c16="http://schemas.microsoft.com/office/drawing/2014/chart" uri="{C3380CC4-5D6E-409C-BE32-E72D297353CC}">
                <c16:uniqueId val="{0000000C-988A-4BAB-99CC-7BAD4FEC2926}"/>
              </c:ext>
            </c:extLst>
          </c:dPt>
          <c:dPt>
            <c:idx val="12"/>
            <c:invertIfNegative val="0"/>
            <c:bubble3D val="0"/>
            <c:spPr>
              <a:solidFill>
                <a:srgbClr val="C69B6D"/>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extLst>
              <c:ext xmlns:c16="http://schemas.microsoft.com/office/drawing/2014/chart" uri="{C3380CC4-5D6E-409C-BE32-E72D297353CC}">
                <c16:uniqueId val="{0000000D-988A-4BAB-99CC-7BAD4FEC292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ptos" panose="020B00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Tables!$E$3:$E$15</c:f>
              <c:strCache>
                <c:ptCount val="13"/>
                <c:pt idx="0">
                  <c:v>Death Knight</c:v>
                </c:pt>
                <c:pt idx="1">
                  <c:v>Demon Hunter</c:v>
                </c:pt>
                <c:pt idx="2">
                  <c:v>Druid</c:v>
                </c:pt>
                <c:pt idx="3">
                  <c:v>Evoker</c:v>
                </c:pt>
                <c:pt idx="4">
                  <c:v>Hunter</c:v>
                </c:pt>
                <c:pt idx="5">
                  <c:v>Mage</c:v>
                </c:pt>
                <c:pt idx="6">
                  <c:v>Monk</c:v>
                </c:pt>
                <c:pt idx="7">
                  <c:v>Paladin</c:v>
                </c:pt>
                <c:pt idx="8">
                  <c:v>Priest</c:v>
                </c:pt>
                <c:pt idx="9">
                  <c:v>Rogue</c:v>
                </c:pt>
                <c:pt idx="10">
                  <c:v>Shaman</c:v>
                </c:pt>
                <c:pt idx="11">
                  <c:v>Warlock</c:v>
                </c:pt>
                <c:pt idx="12">
                  <c:v>Warrior</c:v>
                </c:pt>
              </c:strCache>
            </c:strRef>
          </c:cat>
          <c:val>
            <c:numRef>
              <c:f>Tables!$F$3:$F$15</c:f>
              <c:numCache>
                <c:formatCode>0</c:formatCode>
                <c:ptCount val="13"/>
                <c:pt idx="0">
                  <c:v>755.35</c:v>
                </c:pt>
                <c:pt idx="1">
                  <c:v>1109.2</c:v>
                </c:pt>
                <c:pt idx="2">
                  <c:v>684.05</c:v>
                </c:pt>
                <c:pt idx="3">
                  <c:v>100.31666666666666</c:v>
                </c:pt>
                <c:pt idx="4">
                  <c:v>1450.9666666666665</c:v>
                </c:pt>
                <c:pt idx="5">
                  <c:v>351.56666666666666</c:v>
                </c:pt>
                <c:pt idx="6">
                  <c:v>563.81666666666672</c:v>
                </c:pt>
                <c:pt idx="7">
                  <c:v>1414.7833333333333</c:v>
                </c:pt>
                <c:pt idx="8">
                  <c:v>1353.1833333333334</c:v>
                </c:pt>
                <c:pt idx="9">
                  <c:v>339.06666666666666</c:v>
                </c:pt>
                <c:pt idx="10">
                  <c:v>821.84999999999991</c:v>
                </c:pt>
                <c:pt idx="11">
                  <c:v>642.13333333333344</c:v>
                </c:pt>
                <c:pt idx="12">
                  <c:v>791.76666666666665</c:v>
                </c:pt>
              </c:numCache>
            </c:numRef>
          </c:val>
          <c:extLst>
            <c:ext xmlns:c16="http://schemas.microsoft.com/office/drawing/2014/chart" uri="{C3380CC4-5D6E-409C-BE32-E72D297353CC}">
              <c16:uniqueId val="{00000000-988A-4BAB-99CC-7BAD4FEC2926}"/>
            </c:ext>
          </c:extLst>
        </c:ser>
        <c:dLbls>
          <c:showLegendKey val="0"/>
          <c:showVal val="0"/>
          <c:showCatName val="0"/>
          <c:showSerName val="0"/>
          <c:showPercent val="0"/>
          <c:showBubbleSize val="0"/>
        </c:dLbls>
        <c:gapWidth val="219"/>
        <c:overlap val="-27"/>
        <c:axId val="1271537231"/>
        <c:axId val="1271521391"/>
      </c:barChart>
      <c:catAx>
        <c:axId val="127153723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solidFill>
                    <a:latin typeface="Aptos" panose="020B0004020202020204" pitchFamily="34" charset="0"/>
                    <a:ea typeface="+mn-ea"/>
                    <a:cs typeface="+mn-cs"/>
                  </a:defRPr>
                </a:pPr>
                <a:r>
                  <a:rPr lang="en-GB">
                    <a:solidFill>
                      <a:schemeClr val="tx1"/>
                    </a:solidFill>
                    <a:latin typeface="Aptos" panose="020B0004020202020204" pitchFamily="34" charset="0"/>
                  </a:rPr>
                  <a:t>Class</a:t>
                </a:r>
              </a:p>
            </c:rich>
          </c:tx>
          <c:layout>
            <c:manualLayout>
              <c:xMode val="edge"/>
              <c:yMode val="edge"/>
              <c:x val="0.44667874848977213"/>
              <c:y val="0.8802858553571892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Aptos" panose="020B0004020202020204" pitchFamily="34" charset="0"/>
                <a:ea typeface="+mn-ea"/>
                <a:cs typeface="+mn-cs"/>
              </a:defRPr>
            </a:pPr>
            <a:endParaRPr lang="en-US"/>
          </a:p>
        </c:txPr>
        <c:crossAx val="1271521391"/>
        <c:crosses val="autoZero"/>
        <c:auto val="1"/>
        <c:lblAlgn val="ctr"/>
        <c:lblOffset val="100"/>
        <c:noMultiLvlLbl val="0"/>
      </c:catAx>
      <c:valAx>
        <c:axId val="12715213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solidFill>
                    <a:latin typeface="Aptos" panose="020B0004020202020204" pitchFamily="34" charset="0"/>
                    <a:ea typeface="+mn-ea"/>
                    <a:cs typeface="+mn-cs"/>
                  </a:defRPr>
                </a:pPr>
                <a:r>
                  <a:rPr lang="en-GB">
                    <a:solidFill>
                      <a:schemeClr val="tx1"/>
                    </a:solidFill>
                    <a:latin typeface="Aptos" panose="020B0004020202020204" pitchFamily="34" charset="0"/>
                  </a:rPr>
                  <a:t>Hours</a:t>
                </a:r>
              </a:p>
            </c:rich>
          </c:tx>
          <c:layout>
            <c:manualLayout>
              <c:xMode val="edge"/>
              <c:yMode val="edge"/>
              <c:x val="2.3809523809523808E-2"/>
              <c:y val="0.3306885649194840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Aptos" panose="020B0004020202020204" pitchFamily="34" charset="0"/>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Aptos" panose="020B0004020202020204" pitchFamily="34" charset="0"/>
                <a:ea typeface="+mn-ea"/>
                <a:cs typeface="+mn-cs"/>
              </a:defRPr>
            </a:pPr>
            <a:endParaRPr lang="en-US"/>
          </a:p>
        </c:txPr>
        <c:crossAx val="12715372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[Wowchar.xlsx]Tables!PivotTable5</c:name>
    <c:fmtId val="4"/>
  </c:pivotSource>
  <c:chart>
    <c:title>
      <c:tx>
        <c:rich>
          <a:bodyPr rot="0" spcFirstLastPara="1" vertOverflow="ellipsis" vert="horz" wrap="square" anchor="ctr" anchorCtr="1"/>
          <a:lstStyle/>
          <a:p>
            <a:pPr>
              <a:defRPr sz="1400" b="0" i="0" u="none" strike="noStrike" kern="1200" spc="0" baseline="0">
                <a:solidFill>
                  <a:schemeClr val="tx1"/>
                </a:solidFill>
                <a:latin typeface="Aptos" panose="020B0004020202020204" pitchFamily="34" charset="0"/>
                <a:ea typeface="+mn-ea"/>
                <a:cs typeface="+mn-cs"/>
              </a:defRPr>
            </a:pPr>
            <a:r>
              <a:rPr lang="en-US">
                <a:solidFill>
                  <a:schemeClr val="tx1"/>
                </a:solidFill>
                <a:latin typeface="Aptos" panose="020B0004020202020204" pitchFamily="34" charset="0"/>
              </a:rPr>
              <a:t>Character Level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Aptos" panose="020B00040202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ptos"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FF00"/>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pivotFmt>
      <c:pivotFmt>
        <c:idx val="4"/>
        <c:spPr>
          <a:solidFill>
            <a:srgbClr val="C69B6D"/>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pivotFmt>
      <c:pivotFmt>
        <c:idx val="5"/>
        <c:spPr>
          <a:solidFill>
            <a:srgbClr val="7030A0"/>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pivotFmt>
      <c:pivotFmt>
        <c:idx val="6"/>
        <c:spPr>
          <a:solidFill>
            <a:srgbClr val="F48CBA"/>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pivotFmt>
      <c:pivotFmt>
        <c:idx val="7"/>
        <c:spPr>
          <a:solidFill>
            <a:srgbClr val="3FC7EB"/>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pivotFmt>
      <c:pivotFmt>
        <c:idx val="8"/>
        <c:spPr>
          <a:solidFill>
            <a:srgbClr val="00FF98"/>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pivotFmt>
      <c:pivotFmt>
        <c:idx val="9"/>
        <c:spPr>
          <a:solidFill>
            <a:srgbClr val="FFFF00"/>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pivotFmt>
      <c:pivotFmt>
        <c:idx val="10"/>
        <c:spPr>
          <a:solidFill>
            <a:srgbClr val="C69B6D"/>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pivotFmt>
      <c:pivotFmt>
        <c:idx val="11"/>
        <c:spPr>
          <a:solidFill>
            <a:srgbClr val="C00000"/>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pivotFmt>
      <c:pivotFmt>
        <c:idx val="12"/>
        <c:spPr>
          <a:solidFill>
            <a:srgbClr val="C00000"/>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pivotFmt>
      <c:pivotFmt>
        <c:idx val="13"/>
        <c:spPr>
          <a:solidFill>
            <a:srgbClr val="C00000"/>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pivotFmt>
      <c:pivotFmt>
        <c:idx val="14"/>
        <c:spPr>
          <a:solidFill>
            <a:srgbClr val="8788EE"/>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pivotFmt>
      <c:pivotFmt>
        <c:idx val="15"/>
        <c:spPr>
          <a:solidFill>
            <a:srgbClr val="00FF98"/>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pivotFmt>
      <c:pivotFmt>
        <c:idx val="16"/>
        <c:spPr>
          <a:solidFill>
            <a:srgbClr val="AAD372"/>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pivotFmt>
      <c:pivotFmt>
        <c:idx val="17"/>
        <c:spPr>
          <a:solidFill>
            <a:srgbClr val="8788EE"/>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pivotFmt>
      <c:pivotFmt>
        <c:idx val="18"/>
        <c:spPr>
          <a:solidFill>
            <a:srgbClr val="FFFF00"/>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pivotFmt>
      <c:pivotFmt>
        <c:idx val="19"/>
        <c:spPr>
          <a:solidFill>
            <a:srgbClr val="8788EE"/>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pivotFmt>
      <c:pivotFmt>
        <c:idx val="20"/>
        <c:spPr>
          <a:solidFill>
            <a:srgbClr val="00FF98"/>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pivotFmt>
      <c:pivotFmt>
        <c:idx val="21"/>
        <c:spPr>
          <a:solidFill>
            <a:srgbClr val="3FC7EB"/>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pivotFmt>
      <c:pivotFmt>
        <c:idx val="22"/>
        <c:spPr>
          <a:solidFill>
            <a:srgbClr val="AAD372"/>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pivotFmt>
      <c:pivotFmt>
        <c:idx val="23"/>
        <c:spPr>
          <a:solidFill>
            <a:srgbClr val="AAD372"/>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pivotFmt>
      <c:pivotFmt>
        <c:idx val="24"/>
        <c:spPr>
          <a:solidFill>
            <a:srgbClr val="AAD372"/>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pivotFmt>
      <c:pivotFmt>
        <c:idx val="25"/>
        <c:spPr>
          <a:solidFill>
            <a:srgbClr val="AAD372"/>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pivotFmt>
      <c:pivotFmt>
        <c:idx val="26"/>
        <c:spPr>
          <a:solidFill>
            <a:srgbClr val="AAD372"/>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pivotFmt>
      <c:pivotFmt>
        <c:idx val="27"/>
        <c:spPr>
          <a:solidFill>
            <a:srgbClr val="C69B6D"/>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pivotFmt>
      <c:pivotFmt>
        <c:idx val="28"/>
        <c:spPr>
          <a:solidFill>
            <a:srgbClr val="F48CBA"/>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pivotFmt>
      <c:pivotFmt>
        <c:idx val="29"/>
        <c:spPr>
          <a:solidFill>
            <a:schemeClr val="bg1"/>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pivotFmt>
      <c:pivotFmt>
        <c:idx val="30"/>
        <c:spPr>
          <a:solidFill>
            <a:srgbClr val="FF7D0A"/>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pivotFmt>
      <c:pivotFmt>
        <c:idx val="31"/>
        <c:spPr>
          <a:solidFill>
            <a:srgbClr val="C00000"/>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pivotFmt>
      <c:pivotFmt>
        <c:idx val="32"/>
        <c:spPr>
          <a:solidFill>
            <a:srgbClr val="C69B6D"/>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pivotFmt>
      <c:pivotFmt>
        <c:idx val="33"/>
        <c:spPr>
          <a:solidFill>
            <a:srgbClr val="0070DD"/>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pivotFmt>
      <c:pivotFmt>
        <c:idx val="34"/>
        <c:spPr>
          <a:solidFill>
            <a:srgbClr val="FF7D0A"/>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pivotFmt>
      <c:pivotFmt>
        <c:idx val="35"/>
        <c:spPr>
          <a:solidFill>
            <a:srgbClr val="3FC7EB"/>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pivotFmt>
      <c:pivotFmt>
        <c:idx val="36"/>
        <c:spPr>
          <a:solidFill>
            <a:schemeClr val="bg1"/>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pivotFmt>
      <c:pivotFmt>
        <c:idx val="37"/>
        <c:spPr>
          <a:solidFill>
            <a:srgbClr val="0070DD"/>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pivotFmt>
      <c:pivotFmt>
        <c:idx val="38"/>
        <c:spPr>
          <a:solidFill>
            <a:srgbClr val="C00000"/>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pivotFmt>
      <c:pivotFmt>
        <c:idx val="39"/>
        <c:spPr>
          <a:solidFill>
            <a:srgbClr val="7030A0"/>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pivotFmt>
      <c:pivotFmt>
        <c:idx val="40"/>
        <c:spPr>
          <a:solidFill>
            <a:srgbClr val="C69B6D"/>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pivotFmt>
      <c:pivotFmt>
        <c:idx val="41"/>
        <c:spPr>
          <a:solidFill>
            <a:srgbClr val="C00000"/>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pivotFmt>
      <c:pivotFmt>
        <c:idx val="42"/>
        <c:spPr>
          <a:solidFill>
            <a:srgbClr val="0070DD"/>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pivotFmt>
      <c:pivotFmt>
        <c:idx val="43"/>
        <c:spPr>
          <a:solidFill>
            <a:srgbClr val="3FC7EB"/>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pivotFmt>
      <c:pivotFmt>
        <c:idx val="44"/>
        <c:spPr>
          <a:solidFill>
            <a:srgbClr val="8788EE"/>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pivotFmt>
      <c:pivotFmt>
        <c:idx val="45"/>
        <c:spPr>
          <a:solidFill>
            <a:schemeClr val="bg1"/>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pivotFmt>
      <c:pivotFmt>
        <c:idx val="46"/>
        <c:spPr>
          <a:solidFill>
            <a:schemeClr val="bg1"/>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pivotFmt>
      <c:pivotFmt>
        <c:idx val="47"/>
        <c:spPr>
          <a:solidFill>
            <a:srgbClr val="0070DD"/>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pivotFmt>
      <c:pivotFmt>
        <c:idx val="48"/>
        <c:spPr>
          <a:solidFill>
            <a:schemeClr val="bg1"/>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pivotFmt>
      <c:pivotFmt>
        <c:idx val="49"/>
        <c:spPr>
          <a:solidFill>
            <a:srgbClr val="FF7D0A"/>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pivotFmt>
      <c:pivotFmt>
        <c:idx val="50"/>
        <c:spPr>
          <a:solidFill>
            <a:srgbClr val="7030A0"/>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pivotFmt>
      <c:pivotFmt>
        <c:idx val="51"/>
        <c:spPr>
          <a:solidFill>
            <a:srgbClr val="C69B6D"/>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pivotFmt>
      <c:pivotFmt>
        <c:idx val="52"/>
        <c:spPr>
          <a:solidFill>
            <a:srgbClr val="3FC7EB"/>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pivotFmt>
      <c:pivotFmt>
        <c:idx val="53"/>
        <c:spPr>
          <a:solidFill>
            <a:srgbClr val="00FF98"/>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pivotFmt>
      <c:pivotFmt>
        <c:idx val="54"/>
        <c:spPr>
          <a:solidFill>
            <a:srgbClr val="FF7D0A"/>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pivotFmt>
      <c:pivotFmt>
        <c:idx val="55"/>
        <c:spPr>
          <a:solidFill>
            <a:schemeClr val="bg1"/>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pivotFmt>
      <c:pivotFmt>
        <c:idx val="56"/>
        <c:spPr>
          <a:solidFill>
            <a:srgbClr val="0070DD"/>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pivotFmt>
      <c:pivotFmt>
        <c:idx val="57"/>
        <c:spPr>
          <a:solidFill>
            <a:schemeClr val="bg1"/>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pivotFmt>
      <c:pivotFmt>
        <c:idx val="58"/>
        <c:spPr>
          <a:solidFill>
            <a:srgbClr val="C00000"/>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pivotFmt>
      <c:pivotFmt>
        <c:idx val="59"/>
        <c:spPr>
          <a:solidFill>
            <a:srgbClr val="8788EE"/>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pivotFmt>
      <c:pivotFmt>
        <c:idx val="60"/>
        <c:spPr>
          <a:solidFill>
            <a:srgbClr val="F48CBA"/>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pivotFmt>
      <c:pivotFmt>
        <c:idx val="61"/>
        <c:spPr>
          <a:solidFill>
            <a:srgbClr val="33937F"/>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pivotFmt>
    </c:pivotFmts>
    <c:plotArea>
      <c:layout/>
      <c:barChart>
        <c:barDir val="col"/>
        <c:grouping val="clustered"/>
        <c:varyColors val="0"/>
        <c:ser>
          <c:idx val="0"/>
          <c:order val="0"/>
          <c:tx>
            <c:strRef>
              <c:f>Tables!$I$30</c:f>
              <c:strCache>
                <c:ptCount val="1"/>
                <c:pt idx="0">
                  <c:v>Total</c:v>
                </c:pt>
              </c:strCache>
            </c:strRef>
          </c:tx>
          <c:spPr>
            <a:solidFill>
              <a:schemeClr val="accent1"/>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invertIfNegative val="0"/>
          <c:dPt>
            <c:idx val="0"/>
            <c:invertIfNegative val="0"/>
            <c:bubble3D val="0"/>
            <c:spPr>
              <a:solidFill>
                <a:srgbClr val="FFFF00"/>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extLst>
              <c:ext xmlns:c16="http://schemas.microsoft.com/office/drawing/2014/chart" uri="{C3380CC4-5D6E-409C-BE32-E72D297353CC}">
                <c16:uniqueId val="{00000001-09CB-49DF-8AFB-3B0F51521096}"/>
              </c:ext>
            </c:extLst>
          </c:dPt>
          <c:dPt>
            <c:idx val="1"/>
            <c:invertIfNegative val="0"/>
            <c:bubble3D val="0"/>
            <c:spPr>
              <a:solidFill>
                <a:srgbClr val="C69B6D"/>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extLst>
              <c:ext xmlns:c16="http://schemas.microsoft.com/office/drawing/2014/chart" uri="{C3380CC4-5D6E-409C-BE32-E72D297353CC}">
                <c16:uniqueId val="{00000002-09CB-49DF-8AFB-3B0F51521096}"/>
              </c:ext>
            </c:extLst>
          </c:dPt>
          <c:dPt>
            <c:idx val="2"/>
            <c:invertIfNegative val="0"/>
            <c:bubble3D val="0"/>
            <c:spPr>
              <a:solidFill>
                <a:srgbClr val="7030A0"/>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extLst>
              <c:ext xmlns:c16="http://schemas.microsoft.com/office/drawing/2014/chart" uri="{C3380CC4-5D6E-409C-BE32-E72D297353CC}">
                <c16:uniqueId val="{00000003-09CB-49DF-8AFB-3B0F51521096}"/>
              </c:ext>
            </c:extLst>
          </c:dPt>
          <c:dPt>
            <c:idx val="3"/>
            <c:invertIfNegative val="0"/>
            <c:bubble3D val="0"/>
            <c:spPr>
              <a:solidFill>
                <a:srgbClr val="F48CBA"/>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extLst>
              <c:ext xmlns:c16="http://schemas.microsoft.com/office/drawing/2014/chart" uri="{C3380CC4-5D6E-409C-BE32-E72D297353CC}">
                <c16:uniqueId val="{00000004-09CB-49DF-8AFB-3B0F51521096}"/>
              </c:ext>
            </c:extLst>
          </c:dPt>
          <c:dPt>
            <c:idx val="4"/>
            <c:invertIfNegative val="0"/>
            <c:bubble3D val="0"/>
            <c:spPr>
              <a:solidFill>
                <a:srgbClr val="3FC7EB"/>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extLst>
              <c:ext xmlns:c16="http://schemas.microsoft.com/office/drawing/2014/chart" uri="{C3380CC4-5D6E-409C-BE32-E72D297353CC}">
                <c16:uniqueId val="{00000005-09CB-49DF-8AFB-3B0F51521096}"/>
              </c:ext>
            </c:extLst>
          </c:dPt>
          <c:dPt>
            <c:idx val="5"/>
            <c:invertIfNegative val="0"/>
            <c:bubble3D val="0"/>
            <c:spPr>
              <a:solidFill>
                <a:srgbClr val="00FF98"/>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extLst>
              <c:ext xmlns:c16="http://schemas.microsoft.com/office/drawing/2014/chart" uri="{C3380CC4-5D6E-409C-BE32-E72D297353CC}">
                <c16:uniqueId val="{00000006-09CB-49DF-8AFB-3B0F51521096}"/>
              </c:ext>
            </c:extLst>
          </c:dPt>
          <c:dPt>
            <c:idx val="6"/>
            <c:invertIfNegative val="0"/>
            <c:bubble3D val="0"/>
            <c:spPr>
              <a:solidFill>
                <a:srgbClr val="FFFF00"/>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extLst>
              <c:ext xmlns:c16="http://schemas.microsoft.com/office/drawing/2014/chart" uri="{C3380CC4-5D6E-409C-BE32-E72D297353CC}">
                <c16:uniqueId val="{00000007-09CB-49DF-8AFB-3B0F51521096}"/>
              </c:ext>
            </c:extLst>
          </c:dPt>
          <c:dPt>
            <c:idx val="7"/>
            <c:invertIfNegative val="0"/>
            <c:bubble3D val="0"/>
            <c:spPr>
              <a:solidFill>
                <a:srgbClr val="C69B6D"/>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extLst>
              <c:ext xmlns:c16="http://schemas.microsoft.com/office/drawing/2014/chart" uri="{C3380CC4-5D6E-409C-BE32-E72D297353CC}">
                <c16:uniqueId val="{00000008-09CB-49DF-8AFB-3B0F51521096}"/>
              </c:ext>
            </c:extLst>
          </c:dPt>
          <c:dPt>
            <c:idx val="8"/>
            <c:invertIfNegative val="0"/>
            <c:bubble3D val="0"/>
            <c:spPr>
              <a:solidFill>
                <a:srgbClr val="C00000"/>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extLst>
              <c:ext xmlns:c16="http://schemas.microsoft.com/office/drawing/2014/chart" uri="{C3380CC4-5D6E-409C-BE32-E72D297353CC}">
                <c16:uniqueId val="{00000009-09CB-49DF-8AFB-3B0F51521096}"/>
              </c:ext>
            </c:extLst>
          </c:dPt>
          <c:dPt>
            <c:idx val="9"/>
            <c:invertIfNegative val="0"/>
            <c:bubble3D val="0"/>
            <c:spPr>
              <a:solidFill>
                <a:srgbClr val="C00000"/>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extLst>
              <c:ext xmlns:c16="http://schemas.microsoft.com/office/drawing/2014/chart" uri="{C3380CC4-5D6E-409C-BE32-E72D297353CC}">
                <c16:uniqueId val="{0000000A-09CB-49DF-8AFB-3B0F51521096}"/>
              </c:ext>
            </c:extLst>
          </c:dPt>
          <c:dPt>
            <c:idx val="10"/>
            <c:invertIfNegative val="0"/>
            <c:bubble3D val="0"/>
            <c:spPr>
              <a:solidFill>
                <a:srgbClr val="C00000"/>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extLst>
              <c:ext xmlns:c16="http://schemas.microsoft.com/office/drawing/2014/chart" uri="{C3380CC4-5D6E-409C-BE32-E72D297353CC}">
                <c16:uniqueId val="{0000000B-09CB-49DF-8AFB-3B0F51521096}"/>
              </c:ext>
            </c:extLst>
          </c:dPt>
          <c:dPt>
            <c:idx val="11"/>
            <c:invertIfNegative val="0"/>
            <c:bubble3D val="0"/>
            <c:spPr>
              <a:solidFill>
                <a:srgbClr val="8788EE"/>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extLst>
              <c:ext xmlns:c16="http://schemas.microsoft.com/office/drawing/2014/chart" uri="{C3380CC4-5D6E-409C-BE32-E72D297353CC}">
                <c16:uniqueId val="{0000000C-09CB-49DF-8AFB-3B0F51521096}"/>
              </c:ext>
            </c:extLst>
          </c:dPt>
          <c:dPt>
            <c:idx val="12"/>
            <c:invertIfNegative val="0"/>
            <c:bubble3D val="0"/>
            <c:spPr>
              <a:solidFill>
                <a:srgbClr val="00FF98"/>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extLst>
              <c:ext xmlns:c16="http://schemas.microsoft.com/office/drawing/2014/chart" uri="{C3380CC4-5D6E-409C-BE32-E72D297353CC}">
                <c16:uniqueId val="{0000000D-09CB-49DF-8AFB-3B0F51521096}"/>
              </c:ext>
            </c:extLst>
          </c:dPt>
          <c:dPt>
            <c:idx val="13"/>
            <c:invertIfNegative val="0"/>
            <c:bubble3D val="0"/>
            <c:spPr>
              <a:solidFill>
                <a:srgbClr val="AAD372"/>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extLst>
              <c:ext xmlns:c16="http://schemas.microsoft.com/office/drawing/2014/chart" uri="{C3380CC4-5D6E-409C-BE32-E72D297353CC}">
                <c16:uniqueId val="{0000000E-09CB-49DF-8AFB-3B0F51521096}"/>
              </c:ext>
            </c:extLst>
          </c:dPt>
          <c:dPt>
            <c:idx val="14"/>
            <c:invertIfNegative val="0"/>
            <c:bubble3D val="0"/>
            <c:spPr>
              <a:solidFill>
                <a:srgbClr val="8788EE"/>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extLst>
              <c:ext xmlns:c16="http://schemas.microsoft.com/office/drawing/2014/chart" uri="{C3380CC4-5D6E-409C-BE32-E72D297353CC}">
                <c16:uniqueId val="{0000000F-09CB-49DF-8AFB-3B0F51521096}"/>
              </c:ext>
            </c:extLst>
          </c:dPt>
          <c:dPt>
            <c:idx val="15"/>
            <c:invertIfNegative val="0"/>
            <c:bubble3D val="0"/>
            <c:spPr>
              <a:solidFill>
                <a:srgbClr val="FFFF00"/>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extLst>
              <c:ext xmlns:c16="http://schemas.microsoft.com/office/drawing/2014/chart" uri="{C3380CC4-5D6E-409C-BE32-E72D297353CC}">
                <c16:uniqueId val="{00000010-09CB-49DF-8AFB-3B0F51521096}"/>
              </c:ext>
            </c:extLst>
          </c:dPt>
          <c:dPt>
            <c:idx val="16"/>
            <c:invertIfNegative val="0"/>
            <c:bubble3D val="0"/>
            <c:spPr>
              <a:solidFill>
                <a:srgbClr val="8788EE"/>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extLst>
              <c:ext xmlns:c16="http://schemas.microsoft.com/office/drawing/2014/chart" uri="{C3380CC4-5D6E-409C-BE32-E72D297353CC}">
                <c16:uniqueId val="{00000011-09CB-49DF-8AFB-3B0F51521096}"/>
              </c:ext>
            </c:extLst>
          </c:dPt>
          <c:dPt>
            <c:idx val="17"/>
            <c:invertIfNegative val="0"/>
            <c:bubble3D val="0"/>
            <c:spPr>
              <a:solidFill>
                <a:srgbClr val="00FF98"/>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extLst>
              <c:ext xmlns:c16="http://schemas.microsoft.com/office/drawing/2014/chart" uri="{C3380CC4-5D6E-409C-BE32-E72D297353CC}">
                <c16:uniqueId val="{00000012-09CB-49DF-8AFB-3B0F51521096}"/>
              </c:ext>
            </c:extLst>
          </c:dPt>
          <c:dPt>
            <c:idx val="18"/>
            <c:invertIfNegative val="0"/>
            <c:bubble3D val="0"/>
            <c:spPr>
              <a:solidFill>
                <a:srgbClr val="3FC7EB"/>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extLst>
              <c:ext xmlns:c16="http://schemas.microsoft.com/office/drawing/2014/chart" uri="{C3380CC4-5D6E-409C-BE32-E72D297353CC}">
                <c16:uniqueId val="{00000013-09CB-49DF-8AFB-3B0F51521096}"/>
              </c:ext>
            </c:extLst>
          </c:dPt>
          <c:dPt>
            <c:idx val="19"/>
            <c:invertIfNegative val="0"/>
            <c:bubble3D val="0"/>
            <c:spPr>
              <a:solidFill>
                <a:srgbClr val="AAD372"/>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extLst>
              <c:ext xmlns:c16="http://schemas.microsoft.com/office/drawing/2014/chart" uri="{C3380CC4-5D6E-409C-BE32-E72D297353CC}">
                <c16:uniqueId val="{00000014-09CB-49DF-8AFB-3B0F51521096}"/>
              </c:ext>
            </c:extLst>
          </c:dPt>
          <c:dPt>
            <c:idx val="20"/>
            <c:invertIfNegative val="0"/>
            <c:bubble3D val="0"/>
            <c:spPr>
              <a:solidFill>
                <a:srgbClr val="C69B6D"/>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extLst>
              <c:ext xmlns:c16="http://schemas.microsoft.com/office/drawing/2014/chart" uri="{C3380CC4-5D6E-409C-BE32-E72D297353CC}">
                <c16:uniqueId val="{00000019-09CB-49DF-8AFB-3B0F51521096}"/>
              </c:ext>
            </c:extLst>
          </c:dPt>
          <c:dPt>
            <c:idx val="21"/>
            <c:invertIfNegative val="0"/>
            <c:bubble3D val="0"/>
            <c:spPr>
              <a:solidFill>
                <a:srgbClr val="AAD372"/>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extLst>
              <c:ext xmlns:c16="http://schemas.microsoft.com/office/drawing/2014/chart" uri="{C3380CC4-5D6E-409C-BE32-E72D297353CC}">
                <c16:uniqueId val="{00000015-09CB-49DF-8AFB-3B0F51521096}"/>
              </c:ext>
            </c:extLst>
          </c:dPt>
          <c:dPt>
            <c:idx val="22"/>
            <c:invertIfNegative val="0"/>
            <c:bubble3D val="0"/>
            <c:spPr>
              <a:solidFill>
                <a:srgbClr val="F48CBA"/>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extLst>
              <c:ext xmlns:c16="http://schemas.microsoft.com/office/drawing/2014/chart" uri="{C3380CC4-5D6E-409C-BE32-E72D297353CC}">
                <c16:uniqueId val="{0000001A-09CB-49DF-8AFB-3B0F51521096}"/>
              </c:ext>
            </c:extLst>
          </c:dPt>
          <c:dPt>
            <c:idx val="23"/>
            <c:invertIfNegative val="0"/>
            <c:bubble3D val="0"/>
            <c:spPr>
              <a:solidFill>
                <a:schemeClr val="bg1"/>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extLst>
              <c:ext xmlns:c16="http://schemas.microsoft.com/office/drawing/2014/chart" uri="{C3380CC4-5D6E-409C-BE32-E72D297353CC}">
                <c16:uniqueId val="{0000001B-09CB-49DF-8AFB-3B0F51521096}"/>
              </c:ext>
            </c:extLst>
          </c:dPt>
          <c:dPt>
            <c:idx val="24"/>
            <c:invertIfNegative val="0"/>
            <c:bubble3D val="0"/>
            <c:spPr>
              <a:solidFill>
                <a:srgbClr val="FF7D0A"/>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extLst>
              <c:ext xmlns:c16="http://schemas.microsoft.com/office/drawing/2014/chart" uri="{C3380CC4-5D6E-409C-BE32-E72D297353CC}">
                <c16:uniqueId val="{0000001C-09CB-49DF-8AFB-3B0F51521096}"/>
              </c:ext>
            </c:extLst>
          </c:dPt>
          <c:dPt>
            <c:idx val="25"/>
            <c:invertIfNegative val="0"/>
            <c:bubble3D val="0"/>
            <c:spPr>
              <a:solidFill>
                <a:srgbClr val="C00000"/>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extLst>
              <c:ext xmlns:c16="http://schemas.microsoft.com/office/drawing/2014/chart" uri="{C3380CC4-5D6E-409C-BE32-E72D297353CC}">
                <c16:uniqueId val="{0000001D-09CB-49DF-8AFB-3B0F51521096}"/>
              </c:ext>
            </c:extLst>
          </c:dPt>
          <c:dPt>
            <c:idx val="26"/>
            <c:invertIfNegative val="0"/>
            <c:bubble3D val="0"/>
            <c:spPr>
              <a:solidFill>
                <a:srgbClr val="C69B6D"/>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extLst>
              <c:ext xmlns:c16="http://schemas.microsoft.com/office/drawing/2014/chart" uri="{C3380CC4-5D6E-409C-BE32-E72D297353CC}">
                <c16:uniqueId val="{0000001E-09CB-49DF-8AFB-3B0F51521096}"/>
              </c:ext>
            </c:extLst>
          </c:dPt>
          <c:dPt>
            <c:idx val="27"/>
            <c:invertIfNegative val="0"/>
            <c:bubble3D val="0"/>
            <c:spPr>
              <a:solidFill>
                <a:srgbClr val="0070DD"/>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extLst>
              <c:ext xmlns:c16="http://schemas.microsoft.com/office/drawing/2014/chart" uri="{C3380CC4-5D6E-409C-BE32-E72D297353CC}">
                <c16:uniqueId val="{0000001F-09CB-49DF-8AFB-3B0F51521096}"/>
              </c:ext>
            </c:extLst>
          </c:dPt>
          <c:dPt>
            <c:idx val="28"/>
            <c:invertIfNegative val="0"/>
            <c:bubble3D val="0"/>
            <c:spPr>
              <a:solidFill>
                <a:srgbClr val="FF7D0A"/>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extLst>
              <c:ext xmlns:c16="http://schemas.microsoft.com/office/drawing/2014/chart" uri="{C3380CC4-5D6E-409C-BE32-E72D297353CC}">
                <c16:uniqueId val="{00000020-09CB-49DF-8AFB-3B0F51521096}"/>
              </c:ext>
            </c:extLst>
          </c:dPt>
          <c:dPt>
            <c:idx val="29"/>
            <c:invertIfNegative val="0"/>
            <c:bubble3D val="0"/>
            <c:spPr>
              <a:solidFill>
                <a:srgbClr val="3FC7EB"/>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extLst>
              <c:ext xmlns:c16="http://schemas.microsoft.com/office/drawing/2014/chart" uri="{C3380CC4-5D6E-409C-BE32-E72D297353CC}">
                <c16:uniqueId val="{00000021-09CB-49DF-8AFB-3B0F51521096}"/>
              </c:ext>
            </c:extLst>
          </c:dPt>
          <c:dPt>
            <c:idx val="30"/>
            <c:invertIfNegative val="0"/>
            <c:bubble3D val="0"/>
            <c:spPr>
              <a:solidFill>
                <a:schemeClr val="bg1"/>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extLst>
              <c:ext xmlns:c16="http://schemas.microsoft.com/office/drawing/2014/chart" uri="{C3380CC4-5D6E-409C-BE32-E72D297353CC}">
                <c16:uniqueId val="{00000022-09CB-49DF-8AFB-3B0F51521096}"/>
              </c:ext>
            </c:extLst>
          </c:dPt>
          <c:dPt>
            <c:idx val="31"/>
            <c:invertIfNegative val="0"/>
            <c:bubble3D val="0"/>
            <c:spPr>
              <a:solidFill>
                <a:srgbClr val="0070DD"/>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extLst>
              <c:ext xmlns:c16="http://schemas.microsoft.com/office/drawing/2014/chart" uri="{C3380CC4-5D6E-409C-BE32-E72D297353CC}">
                <c16:uniqueId val="{00000023-09CB-49DF-8AFB-3B0F51521096}"/>
              </c:ext>
            </c:extLst>
          </c:dPt>
          <c:dPt>
            <c:idx val="32"/>
            <c:invertIfNegative val="0"/>
            <c:bubble3D val="0"/>
            <c:spPr>
              <a:solidFill>
                <a:srgbClr val="C00000"/>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extLst>
              <c:ext xmlns:c16="http://schemas.microsoft.com/office/drawing/2014/chart" uri="{C3380CC4-5D6E-409C-BE32-E72D297353CC}">
                <c16:uniqueId val="{00000024-09CB-49DF-8AFB-3B0F51521096}"/>
              </c:ext>
            </c:extLst>
          </c:dPt>
          <c:dPt>
            <c:idx val="33"/>
            <c:invertIfNegative val="0"/>
            <c:bubble3D val="0"/>
            <c:spPr>
              <a:solidFill>
                <a:srgbClr val="7030A0"/>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extLst>
              <c:ext xmlns:c16="http://schemas.microsoft.com/office/drawing/2014/chart" uri="{C3380CC4-5D6E-409C-BE32-E72D297353CC}">
                <c16:uniqueId val="{00000025-09CB-49DF-8AFB-3B0F51521096}"/>
              </c:ext>
            </c:extLst>
          </c:dPt>
          <c:dPt>
            <c:idx val="34"/>
            <c:invertIfNegative val="0"/>
            <c:bubble3D val="0"/>
            <c:spPr>
              <a:solidFill>
                <a:srgbClr val="C69B6D"/>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extLst>
              <c:ext xmlns:c16="http://schemas.microsoft.com/office/drawing/2014/chart" uri="{C3380CC4-5D6E-409C-BE32-E72D297353CC}">
                <c16:uniqueId val="{00000026-09CB-49DF-8AFB-3B0F51521096}"/>
              </c:ext>
            </c:extLst>
          </c:dPt>
          <c:dPt>
            <c:idx val="35"/>
            <c:invertIfNegative val="0"/>
            <c:bubble3D val="0"/>
            <c:spPr>
              <a:solidFill>
                <a:srgbClr val="AAD372"/>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extLst>
              <c:ext xmlns:c16="http://schemas.microsoft.com/office/drawing/2014/chart" uri="{C3380CC4-5D6E-409C-BE32-E72D297353CC}">
                <c16:uniqueId val="{00000016-09CB-49DF-8AFB-3B0F51521096}"/>
              </c:ext>
            </c:extLst>
          </c:dPt>
          <c:dPt>
            <c:idx val="36"/>
            <c:invertIfNegative val="0"/>
            <c:bubble3D val="0"/>
            <c:spPr>
              <a:solidFill>
                <a:srgbClr val="C00000"/>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extLst>
              <c:ext xmlns:c16="http://schemas.microsoft.com/office/drawing/2014/chart" uri="{C3380CC4-5D6E-409C-BE32-E72D297353CC}">
                <c16:uniqueId val="{00000027-09CB-49DF-8AFB-3B0F51521096}"/>
              </c:ext>
            </c:extLst>
          </c:dPt>
          <c:dPt>
            <c:idx val="37"/>
            <c:invertIfNegative val="0"/>
            <c:bubble3D val="0"/>
            <c:spPr>
              <a:solidFill>
                <a:srgbClr val="0070DD"/>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extLst>
              <c:ext xmlns:c16="http://schemas.microsoft.com/office/drawing/2014/chart" uri="{C3380CC4-5D6E-409C-BE32-E72D297353CC}">
                <c16:uniqueId val="{00000028-09CB-49DF-8AFB-3B0F51521096}"/>
              </c:ext>
            </c:extLst>
          </c:dPt>
          <c:dPt>
            <c:idx val="38"/>
            <c:invertIfNegative val="0"/>
            <c:bubble3D val="0"/>
            <c:spPr>
              <a:solidFill>
                <a:srgbClr val="AAD372"/>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extLst>
              <c:ext xmlns:c16="http://schemas.microsoft.com/office/drawing/2014/chart" uri="{C3380CC4-5D6E-409C-BE32-E72D297353CC}">
                <c16:uniqueId val="{00000017-09CB-49DF-8AFB-3B0F51521096}"/>
              </c:ext>
            </c:extLst>
          </c:dPt>
          <c:dPt>
            <c:idx val="39"/>
            <c:invertIfNegative val="0"/>
            <c:bubble3D val="0"/>
            <c:spPr>
              <a:solidFill>
                <a:srgbClr val="3FC7EB"/>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extLst>
              <c:ext xmlns:c16="http://schemas.microsoft.com/office/drawing/2014/chart" uri="{C3380CC4-5D6E-409C-BE32-E72D297353CC}">
                <c16:uniqueId val="{00000029-09CB-49DF-8AFB-3B0F51521096}"/>
              </c:ext>
            </c:extLst>
          </c:dPt>
          <c:dPt>
            <c:idx val="40"/>
            <c:invertIfNegative val="0"/>
            <c:bubble3D val="0"/>
            <c:spPr>
              <a:solidFill>
                <a:srgbClr val="8788EE"/>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extLst>
              <c:ext xmlns:c16="http://schemas.microsoft.com/office/drawing/2014/chart" uri="{C3380CC4-5D6E-409C-BE32-E72D297353CC}">
                <c16:uniqueId val="{0000002A-09CB-49DF-8AFB-3B0F51521096}"/>
              </c:ext>
            </c:extLst>
          </c:dPt>
          <c:dPt>
            <c:idx val="41"/>
            <c:invertIfNegative val="0"/>
            <c:bubble3D val="0"/>
            <c:spPr>
              <a:solidFill>
                <a:schemeClr val="bg1"/>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extLst>
              <c:ext xmlns:c16="http://schemas.microsoft.com/office/drawing/2014/chart" uri="{C3380CC4-5D6E-409C-BE32-E72D297353CC}">
                <c16:uniqueId val="{0000002B-09CB-49DF-8AFB-3B0F51521096}"/>
              </c:ext>
            </c:extLst>
          </c:dPt>
          <c:dPt>
            <c:idx val="42"/>
            <c:invertIfNegative val="0"/>
            <c:bubble3D val="0"/>
            <c:spPr>
              <a:solidFill>
                <a:srgbClr val="AAD372"/>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extLst>
              <c:ext xmlns:c16="http://schemas.microsoft.com/office/drawing/2014/chart" uri="{C3380CC4-5D6E-409C-BE32-E72D297353CC}">
                <c16:uniqueId val="{00000018-09CB-49DF-8AFB-3B0F51521096}"/>
              </c:ext>
            </c:extLst>
          </c:dPt>
          <c:dPt>
            <c:idx val="43"/>
            <c:invertIfNegative val="0"/>
            <c:bubble3D val="0"/>
            <c:spPr>
              <a:solidFill>
                <a:schemeClr val="bg1"/>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extLst>
              <c:ext xmlns:c16="http://schemas.microsoft.com/office/drawing/2014/chart" uri="{C3380CC4-5D6E-409C-BE32-E72D297353CC}">
                <c16:uniqueId val="{0000002C-09CB-49DF-8AFB-3B0F51521096}"/>
              </c:ext>
            </c:extLst>
          </c:dPt>
          <c:dPt>
            <c:idx val="44"/>
            <c:invertIfNegative val="0"/>
            <c:bubble3D val="0"/>
            <c:spPr>
              <a:solidFill>
                <a:srgbClr val="0070DD"/>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extLst>
              <c:ext xmlns:c16="http://schemas.microsoft.com/office/drawing/2014/chart" uri="{C3380CC4-5D6E-409C-BE32-E72D297353CC}">
                <c16:uniqueId val="{0000002D-09CB-49DF-8AFB-3B0F51521096}"/>
              </c:ext>
            </c:extLst>
          </c:dPt>
          <c:dPt>
            <c:idx val="45"/>
            <c:invertIfNegative val="0"/>
            <c:bubble3D val="0"/>
            <c:spPr>
              <a:solidFill>
                <a:schemeClr val="bg1"/>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extLst>
              <c:ext xmlns:c16="http://schemas.microsoft.com/office/drawing/2014/chart" uri="{C3380CC4-5D6E-409C-BE32-E72D297353CC}">
                <c16:uniqueId val="{0000002E-09CB-49DF-8AFB-3B0F51521096}"/>
              </c:ext>
            </c:extLst>
          </c:dPt>
          <c:dPt>
            <c:idx val="46"/>
            <c:invertIfNegative val="0"/>
            <c:bubble3D val="0"/>
            <c:spPr>
              <a:solidFill>
                <a:srgbClr val="FF7D0A"/>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extLst>
              <c:ext xmlns:c16="http://schemas.microsoft.com/office/drawing/2014/chart" uri="{C3380CC4-5D6E-409C-BE32-E72D297353CC}">
                <c16:uniqueId val="{0000002F-09CB-49DF-8AFB-3B0F51521096}"/>
              </c:ext>
            </c:extLst>
          </c:dPt>
          <c:dPt>
            <c:idx val="47"/>
            <c:invertIfNegative val="0"/>
            <c:bubble3D val="0"/>
            <c:spPr>
              <a:solidFill>
                <a:srgbClr val="7030A0"/>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extLst>
              <c:ext xmlns:c16="http://schemas.microsoft.com/office/drawing/2014/chart" uri="{C3380CC4-5D6E-409C-BE32-E72D297353CC}">
                <c16:uniqueId val="{00000030-09CB-49DF-8AFB-3B0F51521096}"/>
              </c:ext>
            </c:extLst>
          </c:dPt>
          <c:dPt>
            <c:idx val="48"/>
            <c:invertIfNegative val="0"/>
            <c:bubble3D val="0"/>
            <c:spPr>
              <a:solidFill>
                <a:srgbClr val="C69B6D"/>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extLst>
              <c:ext xmlns:c16="http://schemas.microsoft.com/office/drawing/2014/chart" uri="{C3380CC4-5D6E-409C-BE32-E72D297353CC}">
                <c16:uniqueId val="{00000031-09CB-49DF-8AFB-3B0F51521096}"/>
              </c:ext>
            </c:extLst>
          </c:dPt>
          <c:dPt>
            <c:idx val="49"/>
            <c:invertIfNegative val="0"/>
            <c:bubble3D val="0"/>
            <c:spPr>
              <a:solidFill>
                <a:srgbClr val="3FC7EB"/>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extLst>
              <c:ext xmlns:c16="http://schemas.microsoft.com/office/drawing/2014/chart" uri="{C3380CC4-5D6E-409C-BE32-E72D297353CC}">
                <c16:uniqueId val="{00000032-09CB-49DF-8AFB-3B0F51521096}"/>
              </c:ext>
            </c:extLst>
          </c:dPt>
          <c:dPt>
            <c:idx val="50"/>
            <c:invertIfNegative val="0"/>
            <c:bubble3D val="0"/>
            <c:spPr>
              <a:solidFill>
                <a:srgbClr val="00FF98"/>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extLst>
              <c:ext xmlns:c16="http://schemas.microsoft.com/office/drawing/2014/chart" uri="{C3380CC4-5D6E-409C-BE32-E72D297353CC}">
                <c16:uniqueId val="{00000033-09CB-49DF-8AFB-3B0F51521096}"/>
              </c:ext>
            </c:extLst>
          </c:dPt>
          <c:dPt>
            <c:idx val="51"/>
            <c:invertIfNegative val="0"/>
            <c:bubble3D val="0"/>
            <c:spPr>
              <a:solidFill>
                <a:srgbClr val="FF7D0A"/>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extLst>
              <c:ext xmlns:c16="http://schemas.microsoft.com/office/drawing/2014/chart" uri="{C3380CC4-5D6E-409C-BE32-E72D297353CC}">
                <c16:uniqueId val="{00000034-09CB-49DF-8AFB-3B0F51521096}"/>
              </c:ext>
            </c:extLst>
          </c:dPt>
          <c:dPt>
            <c:idx val="52"/>
            <c:invertIfNegative val="0"/>
            <c:bubble3D val="0"/>
            <c:spPr>
              <a:solidFill>
                <a:schemeClr val="bg1"/>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extLst>
              <c:ext xmlns:c16="http://schemas.microsoft.com/office/drawing/2014/chart" uri="{C3380CC4-5D6E-409C-BE32-E72D297353CC}">
                <c16:uniqueId val="{00000035-09CB-49DF-8AFB-3B0F51521096}"/>
              </c:ext>
            </c:extLst>
          </c:dPt>
          <c:dPt>
            <c:idx val="53"/>
            <c:invertIfNegative val="0"/>
            <c:bubble3D val="0"/>
            <c:spPr>
              <a:solidFill>
                <a:srgbClr val="0070DD"/>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extLst>
              <c:ext xmlns:c16="http://schemas.microsoft.com/office/drawing/2014/chart" uri="{C3380CC4-5D6E-409C-BE32-E72D297353CC}">
                <c16:uniqueId val="{00000036-09CB-49DF-8AFB-3B0F51521096}"/>
              </c:ext>
            </c:extLst>
          </c:dPt>
          <c:dPt>
            <c:idx val="54"/>
            <c:invertIfNegative val="0"/>
            <c:bubble3D val="0"/>
            <c:spPr>
              <a:solidFill>
                <a:schemeClr val="bg1"/>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extLst>
              <c:ext xmlns:c16="http://schemas.microsoft.com/office/drawing/2014/chart" uri="{C3380CC4-5D6E-409C-BE32-E72D297353CC}">
                <c16:uniqueId val="{00000037-09CB-49DF-8AFB-3B0F51521096}"/>
              </c:ext>
            </c:extLst>
          </c:dPt>
          <c:dPt>
            <c:idx val="55"/>
            <c:invertIfNegative val="0"/>
            <c:bubble3D val="0"/>
            <c:spPr>
              <a:solidFill>
                <a:srgbClr val="C00000"/>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extLst>
              <c:ext xmlns:c16="http://schemas.microsoft.com/office/drawing/2014/chart" uri="{C3380CC4-5D6E-409C-BE32-E72D297353CC}">
                <c16:uniqueId val="{00000038-09CB-49DF-8AFB-3B0F51521096}"/>
              </c:ext>
            </c:extLst>
          </c:dPt>
          <c:dPt>
            <c:idx val="56"/>
            <c:invertIfNegative val="0"/>
            <c:bubble3D val="0"/>
            <c:spPr>
              <a:solidFill>
                <a:srgbClr val="8788EE"/>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extLst>
              <c:ext xmlns:c16="http://schemas.microsoft.com/office/drawing/2014/chart" uri="{C3380CC4-5D6E-409C-BE32-E72D297353CC}">
                <c16:uniqueId val="{00000039-09CB-49DF-8AFB-3B0F51521096}"/>
              </c:ext>
            </c:extLst>
          </c:dPt>
          <c:dPt>
            <c:idx val="57"/>
            <c:invertIfNegative val="0"/>
            <c:bubble3D val="0"/>
            <c:spPr>
              <a:solidFill>
                <a:srgbClr val="F48CBA"/>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extLst>
              <c:ext xmlns:c16="http://schemas.microsoft.com/office/drawing/2014/chart" uri="{C3380CC4-5D6E-409C-BE32-E72D297353CC}">
                <c16:uniqueId val="{0000003A-09CB-49DF-8AFB-3B0F51521096}"/>
              </c:ext>
            </c:extLst>
          </c:dPt>
          <c:dPt>
            <c:idx val="58"/>
            <c:invertIfNegative val="0"/>
            <c:bubble3D val="0"/>
            <c:spPr>
              <a:solidFill>
                <a:srgbClr val="33937F"/>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extLst>
              <c:ext xmlns:c16="http://schemas.microsoft.com/office/drawing/2014/chart" uri="{C3380CC4-5D6E-409C-BE32-E72D297353CC}">
                <c16:uniqueId val="{0000003B-09CB-49DF-8AFB-3B0F5152109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ptos" panose="020B00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Tables!$H$31:$H$89</c:f>
              <c:strCache>
                <c:ptCount val="59"/>
                <c:pt idx="0">
                  <c:v>Adorble</c:v>
                </c:pt>
                <c:pt idx="1">
                  <c:v>Anger</c:v>
                </c:pt>
                <c:pt idx="2">
                  <c:v>Attrition</c:v>
                </c:pt>
                <c:pt idx="3">
                  <c:v>Benediction</c:v>
                </c:pt>
                <c:pt idx="4">
                  <c:v>Chilli</c:v>
                </c:pt>
                <c:pt idx="5">
                  <c:v>Chonkmonk</c:v>
                </c:pt>
                <c:pt idx="6">
                  <c:v>Cloak</c:v>
                </c:pt>
                <c:pt idx="7">
                  <c:v>Crywank</c:v>
                </c:pt>
                <c:pt idx="8">
                  <c:v>Deddybear</c:v>
                </c:pt>
                <c:pt idx="9">
                  <c:v>Deddyvedder</c:v>
                </c:pt>
                <c:pt idx="10">
                  <c:v>Dedzeppelin</c:v>
                </c:pt>
                <c:pt idx="11">
                  <c:v>Entropic</c:v>
                </c:pt>
                <c:pt idx="12">
                  <c:v>Ethyl</c:v>
                </c:pt>
                <c:pt idx="13">
                  <c:v>Fannybatter</c:v>
                </c:pt>
                <c:pt idx="14">
                  <c:v>Felsbells</c:v>
                </c:pt>
                <c:pt idx="15">
                  <c:v>Fenric</c:v>
                </c:pt>
                <c:pt idx="16">
                  <c:v>Fijjit</c:v>
                </c:pt>
                <c:pt idx="17">
                  <c:v>Fistandshout</c:v>
                </c:pt>
                <c:pt idx="18">
                  <c:v>Fyrefox</c:v>
                </c:pt>
                <c:pt idx="19">
                  <c:v>Gember</c:v>
                </c:pt>
                <c:pt idx="20">
                  <c:v>Gobblette</c:v>
                </c:pt>
                <c:pt idx="21">
                  <c:v>Haggis</c:v>
                </c:pt>
                <c:pt idx="22">
                  <c:v>Hematite</c:v>
                </c:pt>
                <c:pt idx="23">
                  <c:v>Holyjoan</c:v>
                </c:pt>
                <c:pt idx="24">
                  <c:v>Hoodoo</c:v>
                </c:pt>
                <c:pt idx="25">
                  <c:v>Hudson</c:v>
                </c:pt>
                <c:pt idx="26">
                  <c:v>Jagaroth</c:v>
                </c:pt>
                <c:pt idx="27">
                  <c:v>Jemm</c:v>
                </c:pt>
                <c:pt idx="28">
                  <c:v>Jenifur</c:v>
                </c:pt>
                <c:pt idx="29">
                  <c:v>Juju</c:v>
                </c:pt>
                <c:pt idx="30">
                  <c:v>Kindness</c:v>
                </c:pt>
                <c:pt idx="31">
                  <c:v>Mägma</c:v>
                </c:pt>
                <c:pt idx="32">
                  <c:v>Malicecooper</c:v>
                </c:pt>
                <c:pt idx="33">
                  <c:v>Martyr</c:v>
                </c:pt>
                <c:pt idx="34">
                  <c:v>Matterhorn</c:v>
                </c:pt>
                <c:pt idx="35">
                  <c:v>Mijjit</c:v>
                </c:pt>
                <c:pt idx="36">
                  <c:v>Minky</c:v>
                </c:pt>
                <c:pt idx="37">
                  <c:v>Mogwai</c:v>
                </c:pt>
                <c:pt idx="38">
                  <c:v>Munkyspunk</c:v>
                </c:pt>
                <c:pt idx="39">
                  <c:v>Pandacadabra</c:v>
                </c:pt>
                <c:pt idx="40">
                  <c:v>Pandshandy</c:v>
                </c:pt>
                <c:pt idx="41">
                  <c:v>Perdition</c:v>
                </c:pt>
                <c:pt idx="42">
                  <c:v>Pinpoint</c:v>
                </c:pt>
                <c:pt idx="43">
                  <c:v>Pjholy</c:v>
                </c:pt>
                <c:pt idx="44">
                  <c:v>Poe</c:v>
                </c:pt>
                <c:pt idx="45">
                  <c:v>Providence</c:v>
                </c:pt>
                <c:pt idx="46">
                  <c:v>Qomolangma</c:v>
                </c:pt>
                <c:pt idx="47">
                  <c:v>Redeemed</c:v>
                </c:pt>
                <c:pt idx="48">
                  <c:v>Revanche</c:v>
                </c:pt>
                <c:pt idx="49">
                  <c:v>Romana</c:v>
                </c:pt>
                <c:pt idx="50">
                  <c:v>Selenity</c:v>
                </c:pt>
                <c:pt idx="51">
                  <c:v>Sequoia</c:v>
                </c:pt>
                <c:pt idx="52">
                  <c:v>Shada</c:v>
                </c:pt>
                <c:pt idx="53">
                  <c:v>Shambollock</c:v>
                </c:pt>
                <c:pt idx="54">
                  <c:v>Toclafane</c:v>
                </c:pt>
                <c:pt idx="55">
                  <c:v>Valkriss</c:v>
                </c:pt>
                <c:pt idx="56">
                  <c:v>Wíccan</c:v>
                </c:pt>
                <c:pt idx="57">
                  <c:v>Xocoveza</c:v>
                </c:pt>
                <c:pt idx="58">
                  <c:v>Zatopek</c:v>
                </c:pt>
              </c:strCache>
            </c:strRef>
          </c:cat>
          <c:val>
            <c:numRef>
              <c:f>Tables!$I$31:$I$89</c:f>
              <c:numCache>
                <c:formatCode>General</c:formatCode>
                <c:ptCount val="59"/>
                <c:pt idx="0">
                  <c:v>70</c:v>
                </c:pt>
                <c:pt idx="1">
                  <c:v>70</c:v>
                </c:pt>
                <c:pt idx="2">
                  <c:v>70</c:v>
                </c:pt>
                <c:pt idx="3">
                  <c:v>70</c:v>
                </c:pt>
                <c:pt idx="4">
                  <c:v>70</c:v>
                </c:pt>
                <c:pt idx="5">
                  <c:v>80</c:v>
                </c:pt>
                <c:pt idx="6">
                  <c:v>50</c:v>
                </c:pt>
                <c:pt idx="7">
                  <c:v>70</c:v>
                </c:pt>
                <c:pt idx="8">
                  <c:v>80</c:v>
                </c:pt>
                <c:pt idx="9">
                  <c:v>70</c:v>
                </c:pt>
                <c:pt idx="10">
                  <c:v>70</c:v>
                </c:pt>
                <c:pt idx="11">
                  <c:v>80</c:v>
                </c:pt>
                <c:pt idx="12">
                  <c:v>60</c:v>
                </c:pt>
                <c:pt idx="13">
                  <c:v>80</c:v>
                </c:pt>
                <c:pt idx="14">
                  <c:v>71</c:v>
                </c:pt>
                <c:pt idx="15">
                  <c:v>80</c:v>
                </c:pt>
                <c:pt idx="16">
                  <c:v>60</c:v>
                </c:pt>
                <c:pt idx="17">
                  <c:v>70</c:v>
                </c:pt>
                <c:pt idx="18">
                  <c:v>51</c:v>
                </c:pt>
                <c:pt idx="19">
                  <c:v>63</c:v>
                </c:pt>
                <c:pt idx="20">
                  <c:v>80</c:v>
                </c:pt>
                <c:pt idx="21">
                  <c:v>53</c:v>
                </c:pt>
                <c:pt idx="22">
                  <c:v>80</c:v>
                </c:pt>
                <c:pt idx="23">
                  <c:v>60</c:v>
                </c:pt>
                <c:pt idx="24">
                  <c:v>70</c:v>
                </c:pt>
                <c:pt idx="25">
                  <c:v>30</c:v>
                </c:pt>
                <c:pt idx="26">
                  <c:v>70</c:v>
                </c:pt>
                <c:pt idx="27">
                  <c:v>80</c:v>
                </c:pt>
                <c:pt idx="28">
                  <c:v>70</c:v>
                </c:pt>
                <c:pt idx="29">
                  <c:v>80</c:v>
                </c:pt>
                <c:pt idx="30">
                  <c:v>22</c:v>
                </c:pt>
                <c:pt idx="31">
                  <c:v>29</c:v>
                </c:pt>
                <c:pt idx="32">
                  <c:v>21</c:v>
                </c:pt>
                <c:pt idx="33">
                  <c:v>80</c:v>
                </c:pt>
                <c:pt idx="34">
                  <c:v>70</c:v>
                </c:pt>
                <c:pt idx="35">
                  <c:v>60</c:v>
                </c:pt>
                <c:pt idx="36">
                  <c:v>23</c:v>
                </c:pt>
                <c:pt idx="37">
                  <c:v>60</c:v>
                </c:pt>
                <c:pt idx="38">
                  <c:v>80</c:v>
                </c:pt>
                <c:pt idx="39">
                  <c:v>70</c:v>
                </c:pt>
                <c:pt idx="40">
                  <c:v>70</c:v>
                </c:pt>
                <c:pt idx="41">
                  <c:v>50</c:v>
                </c:pt>
                <c:pt idx="42">
                  <c:v>70</c:v>
                </c:pt>
                <c:pt idx="43">
                  <c:v>60</c:v>
                </c:pt>
                <c:pt idx="44">
                  <c:v>80</c:v>
                </c:pt>
                <c:pt idx="45">
                  <c:v>40</c:v>
                </c:pt>
                <c:pt idx="46">
                  <c:v>80</c:v>
                </c:pt>
                <c:pt idx="47">
                  <c:v>80</c:v>
                </c:pt>
                <c:pt idx="48">
                  <c:v>70</c:v>
                </c:pt>
                <c:pt idx="49">
                  <c:v>45</c:v>
                </c:pt>
                <c:pt idx="50">
                  <c:v>50</c:v>
                </c:pt>
                <c:pt idx="51">
                  <c:v>50</c:v>
                </c:pt>
                <c:pt idx="52">
                  <c:v>80</c:v>
                </c:pt>
                <c:pt idx="53">
                  <c:v>70</c:v>
                </c:pt>
                <c:pt idx="54">
                  <c:v>70</c:v>
                </c:pt>
                <c:pt idx="55">
                  <c:v>60</c:v>
                </c:pt>
                <c:pt idx="56">
                  <c:v>80</c:v>
                </c:pt>
                <c:pt idx="57">
                  <c:v>70</c:v>
                </c:pt>
                <c:pt idx="58">
                  <c:v>80</c:v>
                </c:pt>
              </c:numCache>
            </c:numRef>
          </c:val>
          <c:extLst>
            <c:ext xmlns:c16="http://schemas.microsoft.com/office/drawing/2014/chart" uri="{C3380CC4-5D6E-409C-BE32-E72D297353CC}">
              <c16:uniqueId val="{00000000-09CB-49DF-8AFB-3B0F51521096}"/>
            </c:ext>
          </c:extLst>
        </c:ser>
        <c:dLbls>
          <c:dLblPos val="outEnd"/>
          <c:showLegendKey val="0"/>
          <c:showVal val="1"/>
          <c:showCatName val="0"/>
          <c:showSerName val="0"/>
          <c:showPercent val="0"/>
          <c:showBubbleSize val="0"/>
        </c:dLbls>
        <c:gapWidth val="219"/>
        <c:overlap val="-27"/>
        <c:axId val="1430774623"/>
        <c:axId val="1430791423"/>
      </c:barChart>
      <c:catAx>
        <c:axId val="14307746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solidFill>
                      <a:schemeClr val="tx1"/>
                    </a:solidFill>
                    <a:latin typeface="Aptos" panose="020B0004020202020204" pitchFamily="34" charset="0"/>
                  </a:rPr>
                  <a:t>Character Name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100" b="0" i="0" u="none" strike="noStrike" kern="1200" baseline="0">
                <a:solidFill>
                  <a:schemeClr val="tx1"/>
                </a:solidFill>
                <a:latin typeface="Aptos" panose="020B0004020202020204" pitchFamily="34" charset="0"/>
                <a:ea typeface="+mn-ea"/>
                <a:cs typeface="+mn-cs"/>
              </a:defRPr>
            </a:pPr>
            <a:endParaRPr lang="en-US"/>
          </a:p>
        </c:txPr>
        <c:crossAx val="1430791423"/>
        <c:crosses val="autoZero"/>
        <c:auto val="1"/>
        <c:lblAlgn val="ctr"/>
        <c:lblOffset val="100"/>
        <c:noMultiLvlLbl val="0"/>
      </c:catAx>
      <c:valAx>
        <c:axId val="1430791423"/>
        <c:scaling>
          <c:orientation val="minMax"/>
        </c:scaling>
        <c:delete val="0"/>
        <c:axPos val="l"/>
        <c:majorGridlines>
          <c:spPr>
            <a:ln w="9525" cap="flat" cmpd="sng" algn="ctr">
              <a:solidFill>
                <a:schemeClr val="tx1">
                  <a:lumMod val="15000"/>
                  <a:lumOff val="85000"/>
                </a:schemeClr>
              </a:solidFill>
              <a:prstDash val="sysDash"/>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Aptos" panose="020B0004020202020204" pitchFamily="34" charset="0"/>
                    <a:ea typeface="+mn-ea"/>
                    <a:cs typeface="+mn-cs"/>
                  </a:defRPr>
                </a:pPr>
                <a:r>
                  <a:rPr lang="en-GB">
                    <a:solidFill>
                      <a:schemeClr val="tx1"/>
                    </a:solidFill>
                    <a:latin typeface="Aptos" panose="020B0004020202020204" pitchFamily="34" charset="0"/>
                  </a:rPr>
                  <a:t>Level</a:t>
                </a:r>
              </a:p>
            </c:rich>
          </c:tx>
          <c:layout>
            <c:manualLayout>
              <c:xMode val="edge"/>
              <c:yMode val="edge"/>
              <c:x val="5.0290740870720819E-3"/>
              <c:y val="0.37747013868947765"/>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Aptos" panose="020B0004020202020204" pitchFamily="34" charset="0"/>
                <a:ea typeface="+mn-ea"/>
                <a:cs typeface="+mn-cs"/>
              </a:defRPr>
            </a:pPr>
            <a:endParaRPr lang="en-US"/>
          </a:p>
        </c:txPr>
        <c:crossAx val="1430774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[Wowchar.xlsx]Tables!PivotTable11</c:name>
    <c:fmtId val="3"/>
  </c:pivotSource>
  <c:chart>
    <c:title>
      <c:tx>
        <c:rich>
          <a:bodyPr rot="0" spcFirstLastPara="1" vertOverflow="ellipsis" vert="horz" wrap="square" anchor="ctr" anchorCtr="1"/>
          <a:lstStyle/>
          <a:p>
            <a:pPr>
              <a:defRPr sz="1400" b="0" i="0" u="none" strike="noStrike" kern="1200" spc="0" baseline="0">
                <a:solidFill>
                  <a:schemeClr val="tx1"/>
                </a:solidFill>
                <a:latin typeface="Aptos" panose="020B0004020202020204" pitchFamily="34" charset="0"/>
                <a:ea typeface="+mn-ea"/>
                <a:cs typeface="+mn-cs"/>
              </a:defRPr>
            </a:pPr>
            <a:r>
              <a:rPr lang="en-US">
                <a:solidFill>
                  <a:schemeClr val="tx1"/>
                </a:solidFill>
                <a:latin typeface="Aptos" panose="020B0004020202020204" pitchFamily="34" charset="0"/>
              </a:rPr>
              <a:t>Character</a:t>
            </a:r>
            <a:r>
              <a:rPr lang="en-US" baseline="0">
                <a:solidFill>
                  <a:schemeClr val="tx1"/>
                </a:solidFill>
                <a:latin typeface="Aptos" panose="020B0004020202020204" pitchFamily="34" charset="0"/>
              </a:rPr>
              <a:t> count by Class</a:t>
            </a:r>
            <a:endParaRPr lang="en-US">
              <a:solidFill>
                <a:schemeClr val="tx1"/>
              </a:solidFill>
              <a:latin typeface="Aptos" panose="020B00040202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Aptos" panose="020B00040202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C69B6D"/>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pivotFmt>
      <c:pivotFmt>
        <c:idx val="4"/>
        <c:spPr>
          <a:solidFill>
            <a:srgbClr val="8788EE"/>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pivotFmt>
      <c:pivotFmt>
        <c:idx val="5"/>
        <c:spPr>
          <a:solidFill>
            <a:srgbClr val="0070DD"/>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pivotFmt>
      <c:pivotFmt>
        <c:idx val="6"/>
        <c:spPr>
          <a:solidFill>
            <a:srgbClr val="FFFF00"/>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pivotFmt>
      <c:pivotFmt>
        <c:idx val="7"/>
        <c:spPr>
          <a:solidFill>
            <a:schemeClr val="bg1"/>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pivotFmt>
      <c:pivotFmt>
        <c:idx val="8"/>
        <c:spPr>
          <a:solidFill>
            <a:srgbClr val="F48CBA"/>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pivotFmt>
      <c:pivotFmt>
        <c:idx val="9"/>
        <c:spPr>
          <a:solidFill>
            <a:srgbClr val="00FF98"/>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pivotFmt>
      <c:pivotFmt>
        <c:idx val="10"/>
        <c:spPr>
          <a:solidFill>
            <a:srgbClr val="3FC7EB"/>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pivotFmt>
      <c:pivotFmt>
        <c:idx val="11"/>
        <c:spPr>
          <a:solidFill>
            <a:srgbClr val="AAD372"/>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pivotFmt>
      <c:pivotFmt>
        <c:idx val="12"/>
        <c:spPr>
          <a:solidFill>
            <a:srgbClr val="33937F"/>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pivotFmt>
      <c:pivotFmt>
        <c:idx val="13"/>
        <c:spPr>
          <a:solidFill>
            <a:srgbClr val="FF7D0A"/>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pivotFmt>
      <c:pivotFmt>
        <c:idx val="14"/>
        <c:spPr>
          <a:solidFill>
            <a:srgbClr val="7030A0"/>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pivotFmt>
      <c:pivotFmt>
        <c:idx val="15"/>
        <c:spPr>
          <a:solidFill>
            <a:srgbClr val="C00000"/>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pivotFmt>
    </c:pivotFmts>
    <c:plotArea>
      <c:layout/>
      <c:barChart>
        <c:barDir val="bar"/>
        <c:grouping val="clustered"/>
        <c:varyColors val="0"/>
        <c:ser>
          <c:idx val="0"/>
          <c:order val="0"/>
          <c:tx>
            <c:strRef>
              <c:f>Tables!$L$2</c:f>
              <c:strCache>
                <c:ptCount val="1"/>
                <c:pt idx="0">
                  <c:v>Total</c:v>
                </c:pt>
              </c:strCache>
            </c:strRef>
          </c:tx>
          <c:spPr>
            <a:solidFill>
              <a:schemeClr val="accent1"/>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invertIfNegative val="0"/>
          <c:dPt>
            <c:idx val="0"/>
            <c:invertIfNegative val="0"/>
            <c:bubble3D val="0"/>
            <c:spPr>
              <a:solidFill>
                <a:srgbClr val="C00000"/>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extLst>
              <c:ext xmlns:c16="http://schemas.microsoft.com/office/drawing/2014/chart" uri="{C3380CC4-5D6E-409C-BE32-E72D297353CC}">
                <c16:uniqueId val="{0000000D-A5CA-43C1-9A19-7DA9AC492771}"/>
              </c:ext>
            </c:extLst>
          </c:dPt>
          <c:dPt>
            <c:idx val="1"/>
            <c:invertIfNegative val="0"/>
            <c:bubble3D val="0"/>
            <c:spPr>
              <a:solidFill>
                <a:srgbClr val="7030A0"/>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extLst>
              <c:ext xmlns:c16="http://schemas.microsoft.com/office/drawing/2014/chart" uri="{C3380CC4-5D6E-409C-BE32-E72D297353CC}">
                <c16:uniqueId val="{0000000C-A5CA-43C1-9A19-7DA9AC492771}"/>
              </c:ext>
            </c:extLst>
          </c:dPt>
          <c:dPt>
            <c:idx val="2"/>
            <c:invertIfNegative val="0"/>
            <c:bubble3D val="0"/>
            <c:spPr>
              <a:solidFill>
                <a:srgbClr val="FF7D0A"/>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extLst>
              <c:ext xmlns:c16="http://schemas.microsoft.com/office/drawing/2014/chart" uri="{C3380CC4-5D6E-409C-BE32-E72D297353CC}">
                <c16:uniqueId val="{0000000B-A5CA-43C1-9A19-7DA9AC492771}"/>
              </c:ext>
            </c:extLst>
          </c:dPt>
          <c:dPt>
            <c:idx val="3"/>
            <c:invertIfNegative val="0"/>
            <c:bubble3D val="0"/>
            <c:spPr>
              <a:solidFill>
                <a:srgbClr val="33937F"/>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extLst>
              <c:ext xmlns:c16="http://schemas.microsoft.com/office/drawing/2014/chart" uri="{C3380CC4-5D6E-409C-BE32-E72D297353CC}">
                <c16:uniqueId val="{0000000A-A5CA-43C1-9A19-7DA9AC492771}"/>
              </c:ext>
            </c:extLst>
          </c:dPt>
          <c:dPt>
            <c:idx val="4"/>
            <c:invertIfNegative val="0"/>
            <c:bubble3D val="0"/>
            <c:spPr>
              <a:solidFill>
                <a:srgbClr val="AAD372"/>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extLst>
              <c:ext xmlns:c16="http://schemas.microsoft.com/office/drawing/2014/chart" uri="{C3380CC4-5D6E-409C-BE32-E72D297353CC}">
                <c16:uniqueId val="{00000009-A5CA-43C1-9A19-7DA9AC492771}"/>
              </c:ext>
            </c:extLst>
          </c:dPt>
          <c:dPt>
            <c:idx val="5"/>
            <c:invertIfNegative val="0"/>
            <c:bubble3D val="0"/>
            <c:spPr>
              <a:solidFill>
                <a:srgbClr val="3FC7EB"/>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extLst>
              <c:ext xmlns:c16="http://schemas.microsoft.com/office/drawing/2014/chart" uri="{C3380CC4-5D6E-409C-BE32-E72D297353CC}">
                <c16:uniqueId val="{00000008-A5CA-43C1-9A19-7DA9AC492771}"/>
              </c:ext>
            </c:extLst>
          </c:dPt>
          <c:dPt>
            <c:idx val="6"/>
            <c:invertIfNegative val="0"/>
            <c:bubble3D val="0"/>
            <c:spPr>
              <a:solidFill>
                <a:srgbClr val="00FF98"/>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extLst>
              <c:ext xmlns:c16="http://schemas.microsoft.com/office/drawing/2014/chart" uri="{C3380CC4-5D6E-409C-BE32-E72D297353CC}">
                <c16:uniqueId val="{00000007-A5CA-43C1-9A19-7DA9AC492771}"/>
              </c:ext>
            </c:extLst>
          </c:dPt>
          <c:dPt>
            <c:idx val="7"/>
            <c:invertIfNegative val="0"/>
            <c:bubble3D val="0"/>
            <c:spPr>
              <a:solidFill>
                <a:srgbClr val="F48CBA"/>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extLst>
              <c:ext xmlns:c16="http://schemas.microsoft.com/office/drawing/2014/chart" uri="{C3380CC4-5D6E-409C-BE32-E72D297353CC}">
                <c16:uniqueId val="{00000006-A5CA-43C1-9A19-7DA9AC492771}"/>
              </c:ext>
            </c:extLst>
          </c:dPt>
          <c:dPt>
            <c:idx val="8"/>
            <c:invertIfNegative val="0"/>
            <c:bubble3D val="0"/>
            <c:spPr>
              <a:solidFill>
                <a:schemeClr val="bg1"/>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extLst>
              <c:ext xmlns:c16="http://schemas.microsoft.com/office/drawing/2014/chart" uri="{C3380CC4-5D6E-409C-BE32-E72D297353CC}">
                <c16:uniqueId val="{00000005-A5CA-43C1-9A19-7DA9AC492771}"/>
              </c:ext>
            </c:extLst>
          </c:dPt>
          <c:dPt>
            <c:idx val="9"/>
            <c:invertIfNegative val="0"/>
            <c:bubble3D val="0"/>
            <c:spPr>
              <a:solidFill>
                <a:srgbClr val="FFFF00"/>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extLst>
              <c:ext xmlns:c16="http://schemas.microsoft.com/office/drawing/2014/chart" uri="{C3380CC4-5D6E-409C-BE32-E72D297353CC}">
                <c16:uniqueId val="{00000004-A5CA-43C1-9A19-7DA9AC492771}"/>
              </c:ext>
            </c:extLst>
          </c:dPt>
          <c:dPt>
            <c:idx val="10"/>
            <c:invertIfNegative val="0"/>
            <c:bubble3D val="0"/>
            <c:spPr>
              <a:solidFill>
                <a:srgbClr val="0070DD"/>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extLst>
              <c:ext xmlns:c16="http://schemas.microsoft.com/office/drawing/2014/chart" uri="{C3380CC4-5D6E-409C-BE32-E72D297353CC}">
                <c16:uniqueId val="{00000003-A5CA-43C1-9A19-7DA9AC492771}"/>
              </c:ext>
            </c:extLst>
          </c:dPt>
          <c:dPt>
            <c:idx val="11"/>
            <c:invertIfNegative val="0"/>
            <c:bubble3D val="0"/>
            <c:spPr>
              <a:solidFill>
                <a:srgbClr val="8788EE"/>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extLst>
              <c:ext xmlns:c16="http://schemas.microsoft.com/office/drawing/2014/chart" uri="{C3380CC4-5D6E-409C-BE32-E72D297353CC}">
                <c16:uniqueId val="{00000002-A5CA-43C1-9A19-7DA9AC492771}"/>
              </c:ext>
            </c:extLst>
          </c:dPt>
          <c:dPt>
            <c:idx val="12"/>
            <c:invertIfNegative val="0"/>
            <c:bubble3D val="0"/>
            <c:spPr>
              <a:solidFill>
                <a:srgbClr val="C69B6D"/>
              </a:solidFill>
              <a:ln>
                <a:gradFill flip="none" rotWithShape="1">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innerShdw blurRad="63500" dist="50800" dir="18900000">
                  <a:prstClr val="black">
                    <a:alpha val="50000"/>
                  </a:prstClr>
                </a:innerShdw>
              </a:effectLst>
            </c:spPr>
            <c:extLst>
              <c:ext xmlns:c16="http://schemas.microsoft.com/office/drawing/2014/chart" uri="{C3380CC4-5D6E-409C-BE32-E72D297353CC}">
                <c16:uniqueId val="{00000001-A5CA-43C1-9A19-7DA9AC492771}"/>
              </c:ext>
            </c:extLst>
          </c:dPt>
          <c:cat>
            <c:strRef>
              <c:f>Tables!$K$3:$K$15</c:f>
              <c:strCache>
                <c:ptCount val="13"/>
                <c:pt idx="0">
                  <c:v>Death Knight</c:v>
                </c:pt>
                <c:pt idx="1">
                  <c:v>Demon Hunter</c:v>
                </c:pt>
                <c:pt idx="2">
                  <c:v>Druid</c:v>
                </c:pt>
                <c:pt idx="3">
                  <c:v>Evoker</c:v>
                </c:pt>
                <c:pt idx="4">
                  <c:v>Hunter</c:v>
                </c:pt>
                <c:pt idx="5">
                  <c:v>Mage</c:v>
                </c:pt>
                <c:pt idx="6">
                  <c:v>Monk</c:v>
                </c:pt>
                <c:pt idx="7">
                  <c:v>Paladin</c:v>
                </c:pt>
                <c:pt idx="8">
                  <c:v>Priest</c:v>
                </c:pt>
                <c:pt idx="9">
                  <c:v>Rogue</c:v>
                </c:pt>
                <c:pt idx="10">
                  <c:v>Shaman</c:v>
                </c:pt>
                <c:pt idx="11">
                  <c:v>Warlock</c:v>
                </c:pt>
                <c:pt idx="12">
                  <c:v>Warrior</c:v>
                </c:pt>
              </c:strCache>
            </c:strRef>
          </c:cat>
          <c:val>
            <c:numRef>
              <c:f>Tables!$L$3:$L$15</c:f>
              <c:numCache>
                <c:formatCode>General</c:formatCode>
                <c:ptCount val="13"/>
                <c:pt idx="0">
                  <c:v>7</c:v>
                </c:pt>
                <c:pt idx="1">
                  <c:v>3</c:v>
                </c:pt>
                <c:pt idx="2">
                  <c:v>4</c:v>
                </c:pt>
                <c:pt idx="3">
                  <c:v>1</c:v>
                </c:pt>
                <c:pt idx="4">
                  <c:v>6</c:v>
                </c:pt>
                <c:pt idx="5">
                  <c:v>5</c:v>
                </c:pt>
                <c:pt idx="6">
                  <c:v>4</c:v>
                </c:pt>
                <c:pt idx="7">
                  <c:v>5</c:v>
                </c:pt>
                <c:pt idx="8">
                  <c:v>5</c:v>
                </c:pt>
                <c:pt idx="9">
                  <c:v>3</c:v>
                </c:pt>
                <c:pt idx="10">
                  <c:v>5</c:v>
                </c:pt>
                <c:pt idx="11">
                  <c:v>5</c:v>
                </c:pt>
                <c:pt idx="12">
                  <c:v>6</c:v>
                </c:pt>
              </c:numCache>
            </c:numRef>
          </c:val>
          <c:extLst>
            <c:ext xmlns:c16="http://schemas.microsoft.com/office/drawing/2014/chart" uri="{C3380CC4-5D6E-409C-BE32-E72D297353CC}">
              <c16:uniqueId val="{00000000-A5CA-43C1-9A19-7DA9AC492771}"/>
            </c:ext>
          </c:extLst>
        </c:ser>
        <c:dLbls>
          <c:showLegendKey val="0"/>
          <c:showVal val="0"/>
          <c:showCatName val="0"/>
          <c:showSerName val="0"/>
          <c:showPercent val="0"/>
          <c:showBubbleSize val="0"/>
        </c:dLbls>
        <c:gapWidth val="182"/>
        <c:axId val="1907074736"/>
        <c:axId val="1907059376"/>
      </c:barChart>
      <c:catAx>
        <c:axId val="190707473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solidFill>
                    <a:latin typeface="Aptos" panose="020B0004020202020204" pitchFamily="34" charset="0"/>
                    <a:ea typeface="+mn-ea"/>
                    <a:cs typeface="+mn-cs"/>
                  </a:defRPr>
                </a:pPr>
                <a:r>
                  <a:rPr lang="en-GB">
                    <a:solidFill>
                      <a:schemeClr val="tx1"/>
                    </a:solidFill>
                    <a:latin typeface="Aptos" panose="020B0004020202020204" pitchFamily="34" charset="0"/>
                  </a:rPr>
                  <a:t>Class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solidFill>
                <a:latin typeface="Aptos" panose="020B0004020202020204" pitchFamily="34" charset="0"/>
                <a:ea typeface="+mn-ea"/>
                <a:cs typeface="+mn-cs"/>
              </a:defRPr>
            </a:pPr>
            <a:endParaRPr lang="en-US"/>
          </a:p>
        </c:txPr>
        <c:crossAx val="1907059376"/>
        <c:crosses val="autoZero"/>
        <c:auto val="1"/>
        <c:lblAlgn val="ctr"/>
        <c:lblOffset val="100"/>
        <c:noMultiLvlLbl val="0"/>
      </c:catAx>
      <c:valAx>
        <c:axId val="19070593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solidFill>
                    <a:latin typeface="Aptos" panose="020B0004020202020204" pitchFamily="34" charset="0"/>
                    <a:ea typeface="+mn-ea"/>
                    <a:cs typeface="+mn-cs"/>
                  </a:defRPr>
                </a:pPr>
                <a:r>
                  <a:rPr lang="en-GB">
                    <a:solidFill>
                      <a:schemeClr val="tx1"/>
                    </a:solidFill>
                    <a:latin typeface="Aptos" panose="020B0004020202020204" pitchFamily="34" charset="0"/>
                  </a:rPr>
                  <a:t>Amount</a:t>
                </a:r>
              </a:p>
            </c:rich>
          </c:tx>
          <c:layout>
            <c:manualLayout>
              <c:xMode val="edge"/>
              <c:yMode val="edge"/>
              <c:x val="0.50167799586888051"/>
              <c:y val="0.9077912739265163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solidFill>
                <a:latin typeface="Aptos" panose="020B0004020202020204" pitchFamily="34" charset="0"/>
                <a:ea typeface="+mn-ea"/>
                <a:cs typeface="+mn-cs"/>
              </a:defRPr>
            </a:pPr>
            <a:endParaRPr lang="en-US"/>
          </a:p>
        </c:txPr>
        <c:crossAx val="1907074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[Wowchar.xlsx]Tables!PivotTable13</c:name>
    <c:fmtId val="21"/>
  </c:pivotSource>
  <c:chart>
    <c:title>
      <c:tx>
        <c:rich>
          <a:bodyPr rot="0" spcFirstLastPara="1" vertOverflow="ellipsis" vert="horz" wrap="square" anchor="ctr" anchorCtr="1"/>
          <a:lstStyle/>
          <a:p>
            <a:pPr>
              <a:defRPr sz="1400" b="0" i="0" u="none" strike="noStrike" kern="1200" spc="0" baseline="0">
                <a:solidFill>
                  <a:schemeClr val="tx1"/>
                </a:solidFill>
                <a:latin typeface="Aptos" panose="020B0004020202020204" pitchFamily="34" charset="0"/>
                <a:ea typeface="+mn-ea"/>
                <a:cs typeface="+mn-cs"/>
              </a:defRPr>
            </a:pPr>
            <a:r>
              <a:rPr lang="en-US">
                <a:solidFill>
                  <a:schemeClr val="tx1"/>
                </a:solidFill>
                <a:latin typeface="Aptos" panose="020B0004020202020204" pitchFamily="34" charset="0"/>
              </a:rPr>
              <a:t>Max iLvl by Class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Aptos" panose="020B0004020202020204" pitchFamily="34" charset="0"/>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3"/>
            </a:solidFill>
            <a:round/>
          </a:ln>
          <a:effectLst/>
        </c:spPr>
        <c:marker>
          <c:symbol val="circle"/>
          <c:size val="5"/>
          <c:spPr>
            <a:solidFill>
              <a:srgbClr val="7030A0"/>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ptos" panose="020B0004020202020204" pitchFamily="34" charset="0"/>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3"/>
            </a:solidFill>
            <a:round/>
          </a:ln>
          <a:effectLst/>
        </c:spPr>
        <c:marker>
          <c:symbol val="circle"/>
          <c:size val="5"/>
          <c:spPr>
            <a:solidFill>
              <a:srgbClr val="C00000"/>
            </a:solidFill>
            <a:ln w="9525">
              <a:solidFill>
                <a:schemeClr val="tx1"/>
              </a:solidFill>
            </a:ln>
            <a:effectLst/>
          </c:spPr>
        </c:marker>
      </c:pivotFmt>
      <c:pivotFmt>
        <c:idx val="4"/>
        <c:spPr>
          <a:ln w="28575" cap="rnd">
            <a:solidFill>
              <a:schemeClr val="accent3"/>
            </a:solidFill>
            <a:round/>
          </a:ln>
          <a:effectLst/>
        </c:spPr>
        <c:marker>
          <c:symbol val="circle"/>
          <c:size val="5"/>
          <c:spPr>
            <a:solidFill>
              <a:srgbClr val="FF7D0A"/>
            </a:solidFill>
            <a:ln w="9525">
              <a:solidFill>
                <a:schemeClr val="tx1"/>
              </a:solidFill>
            </a:ln>
            <a:effectLst/>
          </c:spPr>
        </c:marker>
      </c:pivotFmt>
      <c:pivotFmt>
        <c:idx val="5"/>
        <c:spPr>
          <a:ln w="28575" cap="rnd">
            <a:solidFill>
              <a:schemeClr val="accent3"/>
            </a:solidFill>
            <a:round/>
          </a:ln>
          <a:effectLst/>
        </c:spPr>
        <c:marker>
          <c:symbol val="circle"/>
          <c:size val="5"/>
          <c:spPr>
            <a:solidFill>
              <a:srgbClr val="33937F"/>
            </a:solidFill>
            <a:ln w="9525">
              <a:solidFill>
                <a:schemeClr val="tx1"/>
              </a:solidFill>
            </a:ln>
            <a:effectLst/>
          </c:spPr>
        </c:marker>
      </c:pivotFmt>
      <c:pivotFmt>
        <c:idx val="6"/>
        <c:spPr>
          <a:ln w="28575" cap="rnd">
            <a:solidFill>
              <a:schemeClr val="accent3"/>
            </a:solidFill>
            <a:round/>
          </a:ln>
          <a:effectLst/>
        </c:spPr>
        <c:marker>
          <c:symbol val="circle"/>
          <c:size val="5"/>
          <c:spPr>
            <a:solidFill>
              <a:srgbClr val="AAD372"/>
            </a:solidFill>
            <a:ln w="9525">
              <a:solidFill>
                <a:schemeClr val="tx1"/>
              </a:solidFill>
            </a:ln>
            <a:effectLst/>
          </c:spPr>
        </c:marker>
      </c:pivotFmt>
      <c:pivotFmt>
        <c:idx val="7"/>
        <c:spPr>
          <a:ln w="28575" cap="rnd">
            <a:solidFill>
              <a:schemeClr val="accent3"/>
            </a:solidFill>
            <a:round/>
          </a:ln>
          <a:effectLst/>
        </c:spPr>
        <c:marker>
          <c:symbol val="circle"/>
          <c:size val="5"/>
          <c:spPr>
            <a:solidFill>
              <a:srgbClr val="3FC7EB"/>
            </a:solidFill>
            <a:ln w="9525">
              <a:solidFill>
                <a:schemeClr val="tx1"/>
              </a:solidFill>
            </a:ln>
            <a:effectLst/>
          </c:spPr>
        </c:marker>
      </c:pivotFmt>
      <c:pivotFmt>
        <c:idx val="8"/>
        <c:spPr>
          <a:ln w="28575" cap="rnd">
            <a:solidFill>
              <a:schemeClr val="accent3"/>
            </a:solidFill>
            <a:round/>
          </a:ln>
          <a:effectLst/>
        </c:spPr>
        <c:marker>
          <c:symbol val="circle"/>
          <c:size val="5"/>
          <c:spPr>
            <a:solidFill>
              <a:srgbClr val="00FF98"/>
            </a:solidFill>
            <a:ln w="9525">
              <a:solidFill>
                <a:schemeClr val="tx1"/>
              </a:solidFill>
            </a:ln>
            <a:effectLst/>
          </c:spPr>
        </c:marker>
      </c:pivotFmt>
      <c:pivotFmt>
        <c:idx val="9"/>
        <c:spPr>
          <a:ln w="28575" cap="rnd">
            <a:solidFill>
              <a:schemeClr val="accent3"/>
            </a:solidFill>
            <a:round/>
          </a:ln>
          <a:effectLst/>
        </c:spPr>
        <c:marker>
          <c:symbol val="circle"/>
          <c:size val="5"/>
          <c:spPr>
            <a:solidFill>
              <a:srgbClr val="F48CBA"/>
            </a:solidFill>
            <a:ln w="9525">
              <a:solidFill>
                <a:schemeClr val="tx1"/>
              </a:solidFill>
            </a:ln>
            <a:effectLst/>
          </c:spPr>
        </c:marker>
      </c:pivotFmt>
      <c:pivotFmt>
        <c:idx val="10"/>
        <c:spPr>
          <a:ln w="28575" cap="rnd">
            <a:solidFill>
              <a:schemeClr val="accent3"/>
            </a:solidFill>
            <a:round/>
          </a:ln>
          <a:effectLst/>
        </c:spPr>
        <c:marker>
          <c:symbol val="circle"/>
          <c:size val="5"/>
          <c:spPr>
            <a:solidFill>
              <a:schemeClr val="bg1"/>
            </a:solidFill>
            <a:ln w="9525">
              <a:solidFill>
                <a:schemeClr val="tx1"/>
              </a:solidFill>
            </a:ln>
            <a:effectLst/>
          </c:spPr>
        </c:marker>
      </c:pivotFmt>
      <c:pivotFmt>
        <c:idx val="11"/>
        <c:spPr>
          <a:ln w="28575" cap="rnd">
            <a:solidFill>
              <a:schemeClr val="accent3"/>
            </a:solidFill>
            <a:round/>
          </a:ln>
          <a:effectLst/>
        </c:spPr>
        <c:marker>
          <c:symbol val="circle"/>
          <c:size val="5"/>
          <c:spPr>
            <a:solidFill>
              <a:srgbClr val="FFFF00"/>
            </a:solidFill>
            <a:ln w="9525">
              <a:solidFill>
                <a:schemeClr val="tx1"/>
              </a:solidFill>
            </a:ln>
            <a:effectLst/>
          </c:spPr>
        </c:marker>
      </c:pivotFmt>
      <c:pivotFmt>
        <c:idx val="12"/>
        <c:spPr>
          <a:ln w="28575" cap="rnd">
            <a:solidFill>
              <a:schemeClr val="accent3"/>
            </a:solidFill>
            <a:round/>
          </a:ln>
          <a:effectLst/>
        </c:spPr>
        <c:marker>
          <c:symbol val="circle"/>
          <c:size val="5"/>
          <c:spPr>
            <a:solidFill>
              <a:srgbClr val="0070DD"/>
            </a:solidFill>
            <a:ln w="9525">
              <a:solidFill>
                <a:schemeClr val="tx1"/>
              </a:solidFill>
            </a:ln>
            <a:effectLst/>
          </c:spPr>
        </c:marker>
      </c:pivotFmt>
      <c:pivotFmt>
        <c:idx val="13"/>
        <c:spPr>
          <a:ln w="28575" cap="rnd">
            <a:solidFill>
              <a:schemeClr val="accent3"/>
            </a:solidFill>
            <a:round/>
          </a:ln>
          <a:effectLst/>
        </c:spPr>
        <c:marker>
          <c:symbol val="circle"/>
          <c:size val="5"/>
          <c:spPr>
            <a:solidFill>
              <a:srgbClr val="8788EE"/>
            </a:solidFill>
            <a:ln w="9525">
              <a:solidFill>
                <a:schemeClr val="tx1"/>
              </a:solidFill>
            </a:ln>
            <a:effectLst/>
          </c:spPr>
        </c:marker>
      </c:pivotFmt>
      <c:pivotFmt>
        <c:idx val="14"/>
        <c:spPr>
          <a:ln w="28575" cap="rnd">
            <a:solidFill>
              <a:schemeClr val="accent3"/>
            </a:solidFill>
            <a:round/>
          </a:ln>
          <a:effectLst/>
        </c:spPr>
        <c:marker>
          <c:symbol val="circle"/>
          <c:size val="5"/>
          <c:spPr>
            <a:solidFill>
              <a:srgbClr val="C69B6D"/>
            </a:solidFill>
            <a:ln w="9525">
              <a:solidFill>
                <a:schemeClr val="tx1"/>
              </a:solidFill>
            </a:ln>
            <a:effectLst/>
          </c:spPr>
        </c:marker>
      </c:pivotFmt>
      <c:pivotFmt>
        <c:idx val="15"/>
        <c:spPr>
          <a:ln w="28575" cap="rnd">
            <a:solidFill>
              <a:schemeClr val="accent3"/>
            </a:solidFill>
            <a:round/>
          </a:ln>
          <a:effectLst/>
        </c:spPr>
        <c:marker>
          <c:symbol val="circle"/>
          <c:size val="5"/>
          <c:spPr>
            <a:solidFill>
              <a:srgbClr val="7030A0"/>
            </a:solidFill>
            <a:ln w="9525">
              <a:solidFill>
                <a:schemeClr val="tx1"/>
              </a:solidFill>
            </a:ln>
            <a:effectLst/>
          </c:spPr>
        </c:marker>
      </c:pivotFmt>
    </c:pivotFmts>
    <c:plotArea>
      <c:layout/>
      <c:lineChart>
        <c:grouping val="standard"/>
        <c:varyColors val="0"/>
        <c:ser>
          <c:idx val="0"/>
          <c:order val="0"/>
          <c:tx>
            <c:strRef>
              <c:f>Tables!$L$23</c:f>
              <c:strCache>
                <c:ptCount val="1"/>
                <c:pt idx="0">
                  <c:v>Total</c:v>
                </c:pt>
              </c:strCache>
            </c:strRef>
          </c:tx>
          <c:spPr>
            <a:ln w="28575" cap="rnd">
              <a:solidFill>
                <a:schemeClr val="accent3"/>
              </a:solidFill>
              <a:round/>
            </a:ln>
            <a:effectLst/>
          </c:spPr>
          <c:marker>
            <c:symbol val="circle"/>
            <c:size val="5"/>
            <c:spPr>
              <a:solidFill>
                <a:srgbClr val="7030A0"/>
              </a:solidFill>
              <a:ln w="9525">
                <a:solidFill>
                  <a:schemeClr val="accent1"/>
                </a:solidFill>
              </a:ln>
              <a:effectLst/>
            </c:spPr>
          </c:marker>
          <c:dPt>
            <c:idx val="0"/>
            <c:marker>
              <c:symbol val="circle"/>
              <c:size val="5"/>
              <c:spPr>
                <a:solidFill>
                  <a:srgbClr val="C00000"/>
                </a:solidFill>
                <a:ln w="9525">
                  <a:solidFill>
                    <a:schemeClr val="tx1"/>
                  </a:solidFill>
                </a:ln>
                <a:effectLst/>
              </c:spPr>
            </c:marker>
            <c:bubble3D val="0"/>
            <c:spPr>
              <a:ln w="28575" cap="rnd">
                <a:solidFill>
                  <a:schemeClr val="accent3"/>
                </a:solidFill>
                <a:round/>
              </a:ln>
              <a:effectLst/>
            </c:spPr>
            <c:extLst>
              <c:ext xmlns:c16="http://schemas.microsoft.com/office/drawing/2014/chart" uri="{C3380CC4-5D6E-409C-BE32-E72D297353CC}">
                <c16:uniqueId val="{00000001-DBCF-494B-8903-FE4D5A7B7F2F}"/>
              </c:ext>
            </c:extLst>
          </c:dPt>
          <c:dPt>
            <c:idx val="1"/>
            <c:marker>
              <c:symbol val="circle"/>
              <c:size val="5"/>
              <c:spPr>
                <a:solidFill>
                  <a:srgbClr val="7030A0"/>
                </a:solidFill>
                <a:ln w="9525">
                  <a:solidFill>
                    <a:schemeClr val="tx1"/>
                  </a:solidFill>
                </a:ln>
                <a:effectLst/>
              </c:spPr>
            </c:marker>
            <c:bubble3D val="0"/>
            <c:spPr>
              <a:ln w="28575" cap="rnd">
                <a:solidFill>
                  <a:schemeClr val="accent3"/>
                </a:solidFill>
                <a:round/>
              </a:ln>
              <a:effectLst/>
            </c:spPr>
            <c:extLst>
              <c:ext xmlns:c16="http://schemas.microsoft.com/office/drawing/2014/chart" uri="{C3380CC4-5D6E-409C-BE32-E72D297353CC}">
                <c16:uniqueId val="{0000000E-DBCF-494B-8903-FE4D5A7B7F2F}"/>
              </c:ext>
            </c:extLst>
          </c:dPt>
          <c:dPt>
            <c:idx val="2"/>
            <c:marker>
              <c:symbol val="circle"/>
              <c:size val="5"/>
              <c:spPr>
                <a:solidFill>
                  <a:srgbClr val="FF7D0A"/>
                </a:solidFill>
                <a:ln w="9525">
                  <a:solidFill>
                    <a:schemeClr val="tx1"/>
                  </a:solidFill>
                </a:ln>
                <a:effectLst/>
              </c:spPr>
            </c:marker>
            <c:bubble3D val="0"/>
            <c:spPr>
              <a:ln w="28575" cap="rnd">
                <a:solidFill>
                  <a:schemeClr val="accent3"/>
                </a:solidFill>
                <a:round/>
              </a:ln>
              <a:effectLst/>
            </c:spPr>
            <c:extLst>
              <c:ext xmlns:c16="http://schemas.microsoft.com/office/drawing/2014/chart" uri="{C3380CC4-5D6E-409C-BE32-E72D297353CC}">
                <c16:uniqueId val="{00000002-DBCF-494B-8903-FE4D5A7B7F2F}"/>
              </c:ext>
            </c:extLst>
          </c:dPt>
          <c:dPt>
            <c:idx val="3"/>
            <c:marker>
              <c:symbol val="circle"/>
              <c:size val="5"/>
              <c:spPr>
                <a:solidFill>
                  <a:srgbClr val="33937F"/>
                </a:solidFill>
                <a:ln w="9525">
                  <a:solidFill>
                    <a:schemeClr val="tx1"/>
                  </a:solidFill>
                </a:ln>
                <a:effectLst/>
              </c:spPr>
            </c:marker>
            <c:bubble3D val="0"/>
            <c:spPr>
              <a:ln w="28575" cap="rnd">
                <a:solidFill>
                  <a:schemeClr val="accent3"/>
                </a:solidFill>
                <a:round/>
              </a:ln>
              <a:effectLst/>
            </c:spPr>
            <c:extLst>
              <c:ext xmlns:c16="http://schemas.microsoft.com/office/drawing/2014/chart" uri="{C3380CC4-5D6E-409C-BE32-E72D297353CC}">
                <c16:uniqueId val="{00000003-DBCF-494B-8903-FE4D5A7B7F2F}"/>
              </c:ext>
            </c:extLst>
          </c:dPt>
          <c:dPt>
            <c:idx val="4"/>
            <c:marker>
              <c:symbol val="circle"/>
              <c:size val="5"/>
              <c:spPr>
                <a:solidFill>
                  <a:srgbClr val="AAD372"/>
                </a:solidFill>
                <a:ln w="9525">
                  <a:solidFill>
                    <a:schemeClr val="tx1"/>
                  </a:solidFill>
                </a:ln>
                <a:effectLst/>
              </c:spPr>
            </c:marker>
            <c:bubble3D val="0"/>
            <c:spPr>
              <a:ln w="28575" cap="rnd">
                <a:solidFill>
                  <a:schemeClr val="accent3"/>
                </a:solidFill>
                <a:round/>
              </a:ln>
              <a:effectLst/>
            </c:spPr>
            <c:extLst>
              <c:ext xmlns:c16="http://schemas.microsoft.com/office/drawing/2014/chart" uri="{C3380CC4-5D6E-409C-BE32-E72D297353CC}">
                <c16:uniqueId val="{00000004-DBCF-494B-8903-FE4D5A7B7F2F}"/>
              </c:ext>
            </c:extLst>
          </c:dPt>
          <c:dPt>
            <c:idx val="5"/>
            <c:marker>
              <c:symbol val="circle"/>
              <c:size val="5"/>
              <c:spPr>
                <a:solidFill>
                  <a:srgbClr val="3FC7EB"/>
                </a:solidFill>
                <a:ln w="9525">
                  <a:solidFill>
                    <a:schemeClr val="tx1"/>
                  </a:solidFill>
                </a:ln>
                <a:effectLst/>
              </c:spPr>
            </c:marker>
            <c:bubble3D val="0"/>
            <c:spPr>
              <a:ln w="28575" cap="rnd">
                <a:solidFill>
                  <a:schemeClr val="accent3"/>
                </a:solidFill>
                <a:round/>
              </a:ln>
              <a:effectLst/>
            </c:spPr>
            <c:extLst>
              <c:ext xmlns:c16="http://schemas.microsoft.com/office/drawing/2014/chart" uri="{C3380CC4-5D6E-409C-BE32-E72D297353CC}">
                <c16:uniqueId val="{00000005-DBCF-494B-8903-FE4D5A7B7F2F}"/>
              </c:ext>
            </c:extLst>
          </c:dPt>
          <c:dPt>
            <c:idx val="6"/>
            <c:marker>
              <c:symbol val="circle"/>
              <c:size val="5"/>
              <c:spPr>
                <a:solidFill>
                  <a:srgbClr val="00FF98"/>
                </a:solidFill>
                <a:ln w="9525">
                  <a:solidFill>
                    <a:schemeClr val="tx1"/>
                  </a:solidFill>
                </a:ln>
                <a:effectLst/>
              </c:spPr>
            </c:marker>
            <c:bubble3D val="0"/>
            <c:spPr>
              <a:ln w="28575" cap="rnd">
                <a:solidFill>
                  <a:schemeClr val="accent3"/>
                </a:solidFill>
                <a:round/>
              </a:ln>
              <a:effectLst/>
            </c:spPr>
            <c:extLst>
              <c:ext xmlns:c16="http://schemas.microsoft.com/office/drawing/2014/chart" uri="{C3380CC4-5D6E-409C-BE32-E72D297353CC}">
                <c16:uniqueId val="{00000006-DBCF-494B-8903-FE4D5A7B7F2F}"/>
              </c:ext>
            </c:extLst>
          </c:dPt>
          <c:dPt>
            <c:idx val="7"/>
            <c:marker>
              <c:symbol val="circle"/>
              <c:size val="5"/>
              <c:spPr>
                <a:solidFill>
                  <a:srgbClr val="F48CBA"/>
                </a:solidFill>
                <a:ln w="9525">
                  <a:solidFill>
                    <a:schemeClr val="tx1"/>
                  </a:solidFill>
                </a:ln>
                <a:effectLst/>
              </c:spPr>
            </c:marker>
            <c:bubble3D val="0"/>
            <c:spPr>
              <a:ln w="28575" cap="rnd">
                <a:solidFill>
                  <a:schemeClr val="accent3"/>
                </a:solidFill>
                <a:round/>
              </a:ln>
              <a:effectLst/>
            </c:spPr>
            <c:extLst>
              <c:ext xmlns:c16="http://schemas.microsoft.com/office/drawing/2014/chart" uri="{C3380CC4-5D6E-409C-BE32-E72D297353CC}">
                <c16:uniqueId val="{00000007-DBCF-494B-8903-FE4D5A7B7F2F}"/>
              </c:ext>
            </c:extLst>
          </c:dPt>
          <c:dPt>
            <c:idx val="8"/>
            <c:marker>
              <c:symbol val="circle"/>
              <c:size val="5"/>
              <c:spPr>
                <a:solidFill>
                  <a:schemeClr val="bg1"/>
                </a:solidFill>
                <a:ln w="9525">
                  <a:solidFill>
                    <a:schemeClr val="tx1"/>
                  </a:solidFill>
                </a:ln>
                <a:effectLst/>
              </c:spPr>
            </c:marker>
            <c:bubble3D val="0"/>
            <c:spPr>
              <a:ln w="28575" cap="rnd">
                <a:solidFill>
                  <a:schemeClr val="accent3"/>
                </a:solidFill>
                <a:round/>
              </a:ln>
              <a:effectLst/>
            </c:spPr>
            <c:extLst>
              <c:ext xmlns:c16="http://schemas.microsoft.com/office/drawing/2014/chart" uri="{C3380CC4-5D6E-409C-BE32-E72D297353CC}">
                <c16:uniqueId val="{00000008-DBCF-494B-8903-FE4D5A7B7F2F}"/>
              </c:ext>
            </c:extLst>
          </c:dPt>
          <c:dPt>
            <c:idx val="9"/>
            <c:marker>
              <c:symbol val="circle"/>
              <c:size val="5"/>
              <c:spPr>
                <a:solidFill>
                  <a:srgbClr val="FFFF00"/>
                </a:solidFill>
                <a:ln w="9525">
                  <a:solidFill>
                    <a:schemeClr val="tx1"/>
                  </a:solidFill>
                </a:ln>
                <a:effectLst/>
              </c:spPr>
            </c:marker>
            <c:bubble3D val="0"/>
            <c:spPr>
              <a:ln w="28575" cap="rnd">
                <a:solidFill>
                  <a:schemeClr val="accent3"/>
                </a:solidFill>
                <a:round/>
              </a:ln>
              <a:effectLst/>
            </c:spPr>
            <c:extLst>
              <c:ext xmlns:c16="http://schemas.microsoft.com/office/drawing/2014/chart" uri="{C3380CC4-5D6E-409C-BE32-E72D297353CC}">
                <c16:uniqueId val="{00000009-DBCF-494B-8903-FE4D5A7B7F2F}"/>
              </c:ext>
            </c:extLst>
          </c:dPt>
          <c:dPt>
            <c:idx val="10"/>
            <c:marker>
              <c:symbol val="circle"/>
              <c:size val="5"/>
              <c:spPr>
                <a:solidFill>
                  <a:srgbClr val="0070DD"/>
                </a:solidFill>
                <a:ln w="9525">
                  <a:solidFill>
                    <a:schemeClr val="tx1"/>
                  </a:solidFill>
                </a:ln>
                <a:effectLst/>
              </c:spPr>
            </c:marker>
            <c:bubble3D val="0"/>
            <c:spPr>
              <a:ln w="28575" cap="rnd">
                <a:solidFill>
                  <a:schemeClr val="accent3"/>
                </a:solidFill>
                <a:round/>
              </a:ln>
              <a:effectLst/>
            </c:spPr>
            <c:extLst>
              <c:ext xmlns:c16="http://schemas.microsoft.com/office/drawing/2014/chart" uri="{C3380CC4-5D6E-409C-BE32-E72D297353CC}">
                <c16:uniqueId val="{0000000A-DBCF-494B-8903-FE4D5A7B7F2F}"/>
              </c:ext>
            </c:extLst>
          </c:dPt>
          <c:dPt>
            <c:idx val="11"/>
            <c:marker>
              <c:symbol val="circle"/>
              <c:size val="5"/>
              <c:spPr>
                <a:solidFill>
                  <a:srgbClr val="8788EE"/>
                </a:solidFill>
                <a:ln w="9525">
                  <a:solidFill>
                    <a:schemeClr val="tx1"/>
                  </a:solidFill>
                </a:ln>
                <a:effectLst/>
              </c:spPr>
            </c:marker>
            <c:bubble3D val="0"/>
            <c:spPr>
              <a:ln w="28575" cap="rnd">
                <a:solidFill>
                  <a:schemeClr val="accent3"/>
                </a:solidFill>
                <a:round/>
              </a:ln>
              <a:effectLst/>
            </c:spPr>
            <c:extLst>
              <c:ext xmlns:c16="http://schemas.microsoft.com/office/drawing/2014/chart" uri="{C3380CC4-5D6E-409C-BE32-E72D297353CC}">
                <c16:uniqueId val="{0000000B-DBCF-494B-8903-FE4D5A7B7F2F}"/>
              </c:ext>
            </c:extLst>
          </c:dPt>
          <c:dPt>
            <c:idx val="12"/>
            <c:marker>
              <c:symbol val="circle"/>
              <c:size val="5"/>
              <c:spPr>
                <a:solidFill>
                  <a:srgbClr val="C69B6D"/>
                </a:solidFill>
                <a:ln w="9525">
                  <a:solidFill>
                    <a:schemeClr val="tx1"/>
                  </a:solidFill>
                </a:ln>
                <a:effectLst/>
              </c:spPr>
            </c:marker>
            <c:bubble3D val="0"/>
            <c:spPr>
              <a:ln w="28575" cap="rnd">
                <a:solidFill>
                  <a:schemeClr val="accent3"/>
                </a:solidFill>
                <a:round/>
              </a:ln>
              <a:effectLst/>
            </c:spPr>
            <c:extLst>
              <c:ext xmlns:c16="http://schemas.microsoft.com/office/drawing/2014/chart" uri="{C3380CC4-5D6E-409C-BE32-E72D297353CC}">
                <c16:uniqueId val="{0000000C-DBCF-494B-8903-FE4D5A7B7F2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ptos" panose="020B0004020202020204" pitchFamily="34" charset="0"/>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Tables!$K$24:$K$36</c:f>
              <c:strCache>
                <c:ptCount val="13"/>
                <c:pt idx="0">
                  <c:v>Death Knight</c:v>
                </c:pt>
                <c:pt idx="1">
                  <c:v>Demon Hunter</c:v>
                </c:pt>
                <c:pt idx="2">
                  <c:v>Druid</c:v>
                </c:pt>
                <c:pt idx="3">
                  <c:v>Evoker</c:v>
                </c:pt>
                <c:pt idx="4">
                  <c:v>Hunter</c:v>
                </c:pt>
                <c:pt idx="5">
                  <c:v>Mage</c:v>
                </c:pt>
                <c:pt idx="6">
                  <c:v>Monk</c:v>
                </c:pt>
                <c:pt idx="7">
                  <c:v>Paladin</c:v>
                </c:pt>
                <c:pt idx="8">
                  <c:v>Priest</c:v>
                </c:pt>
                <c:pt idx="9">
                  <c:v>Rogue</c:v>
                </c:pt>
                <c:pt idx="10">
                  <c:v>Shaman</c:v>
                </c:pt>
                <c:pt idx="11">
                  <c:v>Warlock</c:v>
                </c:pt>
                <c:pt idx="12">
                  <c:v>Warrior</c:v>
                </c:pt>
              </c:strCache>
            </c:strRef>
          </c:cat>
          <c:val>
            <c:numRef>
              <c:f>Tables!$L$24:$L$36</c:f>
              <c:numCache>
                <c:formatCode>0</c:formatCode>
                <c:ptCount val="13"/>
                <c:pt idx="0">
                  <c:v>606</c:v>
                </c:pt>
                <c:pt idx="1">
                  <c:v>639</c:v>
                </c:pt>
                <c:pt idx="2">
                  <c:v>589</c:v>
                </c:pt>
                <c:pt idx="3">
                  <c:v>630</c:v>
                </c:pt>
                <c:pt idx="4">
                  <c:v>649</c:v>
                </c:pt>
                <c:pt idx="5">
                  <c:v>598</c:v>
                </c:pt>
                <c:pt idx="6">
                  <c:v>599</c:v>
                </c:pt>
                <c:pt idx="7">
                  <c:v>658</c:v>
                </c:pt>
                <c:pt idx="8">
                  <c:v>623</c:v>
                </c:pt>
                <c:pt idx="9">
                  <c:v>605</c:v>
                </c:pt>
                <c:pt idx="10">
                  <c:v>565</c:v>
                </c:pt>
                <c:pt idx="11">
                  <c:v>615</c:v>
                </c:pt>
                <c:pt idx="12">
                  <c:v>614</c:v>
                </c:pt>
              </c:numCache>
            </c:numRef>
          </c:val>
          <c:smooth val="0"/>
          <c:extLst>
            <c:ext xmlns:c16="http://schemas.microsoft.com/office/drawing/2014/chart" uri="{C3380CC4-5D6E-409C-BE32-E72D297353CC}">
              <c16:uniqueId val="{00000000-DBCF-494B-8903-FE4D5A7B7F2F}"/>
            </c:ext>
          </c:extLst>
        </c:ser>
        <c:dLbls>
          <c:showLegendKey val="0"/>
          <c:showVal val="0"/>
          <c:showCatName val="0"/>
          <c:showSerName val="0"/>
          <c:showPercent val="0"/>
          <c:showBubbleSize val="0"/>
        </c:dLbls>
        <c:marker val="1"/>
        <c:smooth val="0"/>
        <c:axId val="1754741328"/>
        <c:axId val="1754739408"/>
      </c:lineChart>
      <c:catAx>
        <c:axId val="175474132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solidFill>
                      <a:schemeClr val="tx1"/>
                    </a:solidFill>
                    <a:latin typeface="Aptos" panose="020B0004020202020204" pitchFamily="34" charset="0"/>
                  </a:rPr>
                  <a:t>Class</a:t>
                </a:r>
              </a:p>
            </c:rich>
          </c:tx>
          <c:layout>
            <c:manualLayout>
              <c:xMode val="edge"/>
              <c:yMode val="edge"/>
              <c:x val="0.46820622013899804"/>
              <c:y val="0.9080524934383201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solidFill>
                <a:latin typeface="Aptos" panose="020B0004020202020204" pitchFamily="34" charset="0"/>
                <a:ea typeface="+mn-ea"/>
                <a:cs typeface="+mn-cs"/>
              </a:defRPr>
            </a:pPr>
            <a:endParaRPr lang="en-US"/>
          </a:p>
        </c:txPr>
        <c:crossAx val="1754739408"/>
        <c:crosses val="autoZero"/>
        <c:auto val="1"/>
        <c:lblAlgn val="ctr"/>
        <c:lblOffset val="100"/>
        <c:noMultiLvlLbl val="0"/>
      </c:catAx>
      <c:valAx>
        <c:axId val="17547394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Aptos" panose="020B0004020202020204" pitchFamily="34" charset="0"/>
                    <a:ea typeface="+mn-ea"/>
                    <a:cs typeface="+mn-cs"/>
                  </a:defRPr>
                </a:pPr>
                <a:r>
                  <a:rPr lang="en-GB">
                    <a:solidFill>
                      <a:schemeClr val="tx1"/>
                    </a:solidFill>
                    <a:latin typeface="Aptos" panose="020B0004020202020204" pitchFamily="34" charset="0"/>
                  </a:rPr>
                  <a:t>iLvl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Aptos" panose="020B0004020202020204" pitchFamily="34" charset="0"/>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solidFill>
                <a:latin typeface="Aptos" panose="020B0004020202020204" pitchFamily="34" charset="0"/>
                <a:ea typeface="+mn-ea"/>
                <a:cs typeface="+mn-cs"/>
              </a:defRPr>
            </a:pPr>
            <a:endParaRPr lang="en-US"/>
          </a:p>
        </c:txPr>
        <c:crossAx val="1754741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1.xml"/><Relationship Id="rId7" Type="http://schemas.openxmlformats.org/officeDocument/2006/relationships/chart" Target="../charts/chart5.xml"/><Relationship Id="rId2" Type="http://schemas.openxmlformats.org/officeDocument/2006/relationships/image" Target="../media/image2.png"/><Relationship Id="rId1" Type="http://schemas.openxmlformats.org/officeDocument/2006/relationships/image" Target="../media/image1.jpg"/><Relationship Id="rId6" Type="http://schemas.openxmlformats.org/officeDocument/2006/relationships/chart" Target="../charts/chart4.xml"/><Relationship Id="rId5" Type="http://schemas.openxmlformats.org/officeDocument/2006/relationships/chart" Target="../charts/chart3.xml"/><Relationship Id="rId4"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17</xdr:col>
      <xdr:colOff>9525</xdr:colOff>
      <xdr:row>65</xdr:row>
      <xdr:rowOff>19049</xdr:rowOff>
    </xdr:from>
    <xdr:to>
      <xdr:col>19</xdr:col>
      <xdr:colOff>466725</xdr:colOff>
      <xdr:row>74</xdr:row>
      <xdr:rowOff>114300</xdr:rowOff>
    </xdr:to>
    <mc:AlternateContent xmlns:mc="http://schemas.openxmlformats.org/markup-compatibility/2006" xmlns:a14="http://schemas.microsoft.com/office/drawing/2010/main">
      <mc:Choice Requires="a14">
        <xdr:graphicFrame macro="">
          <xdr:nvGraphicFramePr>
            <xdr:cNvPr id="2" name="Level">
              <a:extLst>
                <a:ext uri="{FF2B5EF4-FFF2-40B4-BE49-F238E27FC236}">
                  <a16:creationId xmlns:a16="http://schemas.microsoft.com/office/drawing/2014/main" id="{3AA5C9E9-0358-A172-40A0-07894515D1F0}"/>
                </a:ext>
              </a:extLst>
            </xdr:cNvPr>
            <xdr:cNvGraphicFramePr/>
          </xdr:nvGraphicFramePr>
          <xdr:xfrm>
            <a:off x="0" y="0"/>
            <a:ext cx="0" cy="0"/>
          </xdr:xfrm>
          <a:graphic>
            <a:graphicData uri="http://schemas.microsoft.com/office/drawing/2010/slicer">
              <sle:slicer xmlns:sle="http://schemas.microsoft.com/office/drawing/2010/slicer" name="Level"/>
            </a:graphicData>
          </a:graphic>
        </xdr:graphicFrame>
      </mc:Choice>
      <mc:Fallback xmlns="">
        <xdr:sp macro="" textlink="">
          <xdr:nvSpPr>
            <xdr:cNvPr id="0" name=""/>
            <xdr:cNvSpPr>
              <a:spLocks noTextEdit="1"/>
            </xdr:cNvSpPr>
          </xdr:nvSpPr>
          <xdr:spPr>
            <a:xfrm>
              <a:off x="15440025" y="10115549"/>
              <a:ext cx="1828800" cy="180975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19050</xdr:colOff>
      <xdr:row>65</xdr:row>
      <xdr:rowOff>9525</xdr:rowOff>
    </xdr:from>
    <xdr:to>
      <xdr:col>16</xdr:col>
      <xdr:colOff>161925</xdr:colOff>
      <xdr:row>79</xdr:row>
      <xdr:rowOff>9525</xdr:rowOff>
    </xdr:to>
    <mc:AlternateContent xmlns:mc="http://schemas.openxmlformats.org/markup-compatibility/2006" xmlns:a14="http://schemas.microsoft.com/office/drawing/2010/main">
      <mc:Choice Requires="a14">
        <xdr:graphicFrame macro="">
          <xdr:nvGraphicFramePr>
            <xdr:cNvPr id="3" name="Faction">
              <a:extLst>
                <a:ext uri="{FF2B5EF4-FFF2-40B4-BE49-F238E27FC236}">
                  <a16:creationId xmlns:a16="http://schemas.microsoft.com/office/drawing/2014/main" id="{A8C41703-986D-81E2-0486-77EA6A086B9B}"/>
                </a:ext>
              </a:extLst>
            </xdr:cNvPr>
            <xdr:cNvGraphicFramePr/>
          </xdr:nvGraphicFramePr>
          <xdr:xfrm>
            <a:off x="0" y="0"/>
            <a:ext cx="0" cy="0"/>
          </xdr:xfrm>
          <a:graphic>
            <a:graphicData uri="http://schemas.microsoft.com/office/drawing/2010/slicer">
              <sle:slicer xmlns:sle="http://schemas.microsoft.com/office/drawing/2010/slicer" name="Faction"/>
            </a:graphicData>
          </a:graphic>
        </xdr:graphicFrame>
      </mc:Choice>
      <mc:Fallback xmlns="">
        <xdr:sp macro="" textlink="">
          <xdr:nvSpPr>
            <xdr:cNvPr id="0" name=""/>
            <xdr:cNvSpPr>
              <a:spLocks noTextEdit="1"/>
            </xdr:cNvSpPr>
          </xdr:nvSpPr>
          <xdr:spPr>
            <a:xfrm>
              <a:off x="13077825" y="10106025"/>
              <a:ext cx="1828800" cy="2667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342900</xdr:colOff>
      <xdr:row>65</xdr:row>
      <xdr:rowOff>0</xdr:rowOff>
    </xdr:from>
    <xdr:to>
      <xdr:col>13</xdr:col>
      <xdr:colOff>752475</xdr:colOff>
      <xdr:row>79</xdr:row>
      <xdr:rowOff>0</xdr:rowOff>
    </xdr:to>
    <mc:AlternateContent xmlns:mc="http://schemas.openxmlformats.org/markup-compatibility/2006" xmlns:a14="http://schemas.microsoft.com/office/drawing/2010/main">
      <mc:Choice Requires="a14">
        <xdr:graphicFrame macro="">
          <xdr:nvGraphicFramePr>
            <xdr:cNvPr id="4" name="Race">
              <a:extLst>
                <a:ext uri="{FF2B5EF4-FFF2-40B4-BE49-F238E27FC236}">
                  <a16:creationId xmlns:a16="http://schemas.microsoft.com/office/drawing/2014/main" id="{07843B2C-EE5E-99AF-8C5A-F38BF31D2AC9}"/>
                </a:ext>
              </a:extLst>
            </xdr:cNvPr>
            <xdr:cNvGraphicFramePr/>
          </xdr:nvGraphicFramePr>
          <xdr:xfrm>
            <a:off x="0" y="0"/>
            <a:ext cx="0" cy="0"/>
          </xdr:xfrm>
          <a:graphic>
            <a:graphicData uri="http://schemas.microsoft.com/office/drawing/2010/slicer">
              <sle:slicer xmlns:sle="http://schemas.microsoft.com/office/drawing/2010/slicer" name="Race"/>
            </a:graphicData>
          </a:graphic>
        </xdr:graphicFrame>
      </mc:Choice>
      <mc:Fallback xmlns="">
        <xdr:sp macro="" textlink="">
          <xdr:nvSpPr>
            <xdr:cNvPr id="0" name=""/>
            <xdr:cNvSpPr>
              <a:spLocks noTextEdit="1"/>
            </xdr:cNvSpPr>
          </xdr:nvSpPr>
          <xdr:spPr>
            <a:xfrm>
              <a:off x="10696575" y="10096500"/>
              <a:ext cx="1828800" cy="2667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114300</xdr:colOff>
      <xdr:row>65</xdr:row>
      <xdr:rowOff>9525</xdr:rowOff>
    </xdr:from>
    <xdr:to>
      <xdr:col>11</xdr:col>
      <xdr:colOff>285750</xdr:colOff>
      <xdr:row>79</xdr:row>
      <xdr:rowOff>9525</xdr:rowOff>
    </xdr:to>
    <mc:AlternateContent xmlns:mc="http://schemas.openxmlformats.org/markup-compatibility/2006" xmlns:a14="http://schemas.microsoft.com/office/drawing/2010/main">
      <mc:Choice Requires="a14">
        <xdr:graphicFrame macro="">
          <xdr:nvGraphicFramePr>
            <xdr:cNvPr id="6" name="Class">
              <a:extLst>
                <a:ext uri="{FF2B5EF4-FFF2-40B4-BE49-F238E27FC236}">
                  <a16:creationId xmlns:a16="http://schemas.microsoft.com/office/drawing/2014/main" id="{0A35114F-C69C-0254-CA33-4DD433C535A2}"/>
                </a:ext>
              </a:extLst>
            </xdr:cNvPr>
            <xdr:cNvGraphicFramePr/>
          </xdr:nvGraphicFramePr>
          <xdr:xfrm>
            <a:off x="0" y="0"/>
            <a:ext cx="0" cy="0"/>
          </xdr:xfrm>
          <a:graphic>
            <a:graphicData uri="http://schemas.microsoft.com/office/drawing/2010/slicer">
              <sle:slicer xmlns:sle="http://schemas.microsoft.com/office/drawing/2010/slicer" name="Class"/>
            </a:graphicData>
          </a:graphic>
        </xdr:graphicFrame>
      </mc:Choice>
      <mc:Fallback xmlns="">
        <xdr:sp macro="" textlink="">
          <xdr:nvSpPr>
            <xdr:cNvPr id="0" name=""/>
            <xdr:cNvSpPr>
              <a:spLocks noTextEdit="1"/>
            </xdr:cNvSpPr>
          </xdr:nvSpPr>
          <xdr:spPr>
            <a:xfrm>
              <a:off x="8810625" y="10106025"/>
              <a:ext cx="1828800" cy="2667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xdr:colOff>
      <xdr:row>6</xdr:row>
      <xdr:rowOff>133350</xdr:rowOff>
    </xdr:from>
    <xdr:to>
      <xdr:col>32</xdr:col>
      <xdr:colOff>19050</xdr:colOff>
      <xdr:row>55</xdr:row>
      <xdr:rowOff>161926</xdr:rowOff>
    </xdr:to>
    <xdr:pic>
      <xdr:nvPicPr>
        <xdr:cNvPr id="15" name="Picture 14">
          <a:extLst>
            <a:ext uri="{FF2B5EF4-FFF2-40B4-BE49-F238E27FC236}">
              <a16:creationId xmlns:a16="http://schemas.microsoft.com/office/drawing/2014/main" id="{53031EC1-64D2-FE99-8384-AB1858FDA54A}"/>
            </a:ext>
          </a:extLst>
        </xdr:cNvPr>
        <xdr:cNvPicPr>
          <a:picLocks noChangeAspect="1"/>
        </xdr:cNvPicPr>
      </xdr:nvPicPr>
      <xdr:blipFill>
        <a:blip xmlns:r="http://schemas.openxmlformats.org/officeDocument/2006/relationships" r:embed="rId1">
          <a:alphaModFix amt="35000"/>
          <a:extLst>
            <a:ext uri="{28A0092B-C50C-407E-A947-70E740481C1C}">
              <a14:useLocalDpi xmlns:a14="http://schemas.microsoft.com/office/drawing/2010/main" val="0"/>
            </a:ext>
          </a:extLst>
        </a:blip>
        <a:stretch>
          <a:fillRect/>
        </a:stretch>
      </xdr:blipFill>
      <xdr:spPr>
        <a:xfrm>
          <a:off x="1" y="1676400"/>
          <a:ext cx="24107774" cy="9363076"/>
        </a:xfrm>
        <a:prstGeom prst="rect">
          <a:avLst/>
        </a:prstGeom>
      </xdr:spPr>
    </xdr:pic>
    <xdr:clientData/>
  </xdr:twoCellAnchor>
  <xdr:twoCellAnchor editAs="oneCell">
    <xdr:from>
      <xdr:col>0</xdr:col>
      <xdr:colOff>38099</xdr:colOff>
      <xdr:row>0</xdr:row>
      <xdr:rowOff>1</xdr:rowOff>
    </xdr:from>
    <xdr:to>
      <xdr:col>4</xdr:col>
      <xdr:colOff>684739</xdr:colOff>
      <xdr:row>7</xdr:row>
      <xdr:rowOff>28575</xdr:rowOff>
    </xdr:to>
    <xdr:pic>
      <xdr:nvPicPr>
        <xdr:cNvPr id="3" name="Picture 2">
          <a:extLst>
            <a:ext uri="{FF2B5EF4-FFF2-40B4-BE49-F238E27FC236}">
              <a16:creationId xmlns:a16="http://schemas.microsoft.com/office/drawing/2014/main" id="{A2D0C71C-5813-30B9-C4B4-D4C059910F8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8099" y="1"/>
          <a:ext cx="3132665" cy="1762124"/>
        </a:xfrm>
        <a:prstGeom prst="rect">
          <a:avLst/>
        </a:prstGeom>
      </xdr:spPr>
    </xdr:pic>
    <xdr:clientData/>
  </xdr:twoCellAnchor>
  <xdr:twoCellAnchor>
    <xdr:from>
      <xdr:col>0</xdr:col>
      <xdr:colOff>152399</xdr:colOff>
      <xdr:row>35</xdr:row>
      <xdr:rowOff>9524</xdr:rowOff>
    </xdr:from>
    <xdr:to>
      <xdr:col>4</xdr:col>
      <xdr:colOff>523874</xdr:colOff>
      <xdr:row>52</xdr:row>
      <xdr:rowOff>38099</xdr:rowOff>
    </xdr:to>
    <xdr:graphicFrame macro="">
      <xdr:nvGraphicFramePr>
        <xdr:cNvPr id="7" name="Chart 6">
          <a:extLst>
            <a:ext uri="{FF2B5EF4-FFF2-40B4-BE49-F238E27FC236}">
              <a16:creationId xmlns:a16="http://schemas.microsoft.com/office/drawing/2014/main" id="{3DCFE82C-86CC-47FE-AABD-53E334F4EC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523874</xdr:colOff>
      <xdr:row>34</xdr:row>
      <xdr:rowOff>190499</xdr:rowOff>
    </xdr:from>
    <xdr:to>
      <xdr:col>11</xdr:col>
      <xdr:colOff>380999</xdr:colOff>
      <xdr:row>55</xdr:row>
      <xdr:rowOff>142875</xdr:rowOff>
    </xdr:to>
    <xdr:graphicFrame macro="">
      <xdr:nvGraphicFramePr>
        <xdr:cNvPr id="8" name="Chart 7">
          <a:extLst>
            <a:ext uri="{FF2B5EF4-FFF2-40B4-BE49-F238E27FC236}">
              <a16:creationId xmlns:a16="http://schemas.microsoft.com/office/drawing/2014/main" id="{3F4AE23B-68CD-4F39-B165-5006D8700F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152399</xdr:colOff>
      <xdr:row>8</xdr:row>
      <xdr:rowOff>180974</xdr:rowOff>
    </xdr:from>
    <xdr:to>
      <xdr:col>28</xdr:col>
      <xdr:colOff>676275</xdr:colOff>
      <xdr:row>34</xdr:row>
      <xdr:rowOff>190499</xdr:rowOff>
    </xdr:to>
    <xdr:graphicFrame macro="">
      <xdr:nvGraphicFramePr>
        <xdr:cNvPr id="9" name="Chart 8">
          <a:extLst>
            <a:ext uri="{FF2B5EF4-FFF2-40B4-BE49-F238E27FC236}">
              <a16:creationId xmlns:a16="http://schemas.microsoft.com/office/drawing/2014/main" id="{E76E3965-E039-478C-852F-6F73D15C9D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29</xdr:col>
      <xdr:colOff>0</xdr:colOff>
      <xdr:row>0</xdr:row>
      <xdr:rowOff>47624</xdr:rowOff>
    </xdr:from>
    <xdr:to>
      <xdr:col>31</xdr:col>
      <xdr:colOff>390525</xdr:colOff>
      <xdr:row>19</xdr:row>
      <xdr:rowOff>123825</xdr:rowOff>
    </xdr:to>
    <mc:AlternateContent xmlns:mc="http://schemas.openxmlformats.org/markup-compatibility/2006" xmlns:a14="http://schemas.microsoft.com/office/drawing/2010/main">
      <mc:Choice Requires="a14">
        <xdr:graphicFrame macro="">
          <xdr:nvGraphicFramePr>
            <xdr:cNvPr id="2" name="Class 1">
              <a:extLst>
                <a:ext uri="{FF2B5EF4-FFF2-40B4-BE49-F238E27FC236}">
                  <a16:creationId xmlns:a16="http://schemas.microsoft.com/office/drawing/2014/main" id="{A5488428-AE67-47AA-AADF-0CF1A6107C2D}"/>
                </a:ext>
              </a:extLst>
            </xdr:cNvPr>
            <xdr:cNvGraphicFramePr/>
          </xdr:nvGraphicFramePr>
          <xdr:xfrm>
            <a:off x="0" y="0"/>
            <a:ext cx="0" cy="0"/>
          </xdr:xfrm>
          <a:graphic>
            <a:graphicData uri="http://schemas.microsoft.com/office/drawing/2010/slicer">
              <sle:slicer xmlns:sle="http://schemas.microsoft.com/office/drawing/2010/slicer" name="Class 1"/>
            </a:graphicData>
          </a:graphic>
        </xdr:graphicFrame>
      </mc:Choice>
      <mc:Fallback xmlns="">
        <xdr:sp macro="" textlink="">
          <xdr:nvSpPr>
            <xdr:cNvPr id="0" name=""/>
            <xdr:cNvSpPr>
              <a:spLocks noTextEdit="1"/>
            </xdr:cNvSpPr>
          </xdr:nvSpPr>
          <xdr:spPr>
            <a:xfrm>
              <a:off x="21888450" y="47624"/>
              <a:ext cx="1762125" cy="409575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29</xdr:col>
      <xdr:colOff>9524</xdr:colOff>
      <xdr:row>19</xdr:row>
      <xdr:rowOff>104775</xdr:rowOff>
    </xdr:from>
    <xdr:to>
      <xdr:col>32</xdr:col>
      <xdr:colOff>19049</xdr:colOff>
      <xdr:row>56</xdr:row>
      <xdr:rowOff>133350</xdr:rowOff>
    </xdr:to>
    <mc:AlternateContent xmlns:mc="http://schemas.openxmlformats.org/markup-compatibility/2006" xmlns:a14="http://schemas.microsoft.com/office/drawing/2010/main">
      <mc:Choice Requires="a14">
        <xdr:graphicFrame macro="">
          <xdr:nvGraphicFramePr>
            <xdr:cNvPr id="4" name="Race 1">
              <a:extLst>
                <a:ext uri="{FF2B5EF4-FFF2-40B4-BE49-F238E27FC236}">
                  <a16:creationId xmlns:a16="http://schemas.microsoft.com/office/drawing/2014/main" id="{26A4390D-21E2-4C57-9321-4D9F1C55401F}"/>
                </a:ext>
              </a:extLst>
            </xdr:cNvPr>
            <xdr:cNvGraphicFramePr/>
          </xdr:nvGraphicFramePr>
          <xdr:xfrm>
            <a:off x="0" y="0"/>
            <a:ext cx="0" cy="0"/>
          </xdr:xfrm>
          <a:graphic>
            <a:graphicData uri="http://schemas.microsoft.com/office/drawing/2010/slicer">
              <sle:slicer xmlns:sle="http://schemas.microsoft.com/office/drawing/2010/slicer" name="Race 1"/>
            </a:graphicData>
          </a:graphic>
        </xdr:graphicFrame>
      </mc:Choice>
      <mc:Fallback xmlns="">
        <xdr:sp macro="" textlink="">
          <xdr:nvSpPr>
            <xdr:cNvPr id="0" name=""/>
            <xdr:cNvSpPr>
              <a:spLocks noTextEdit="1"/>
            </xdr:cNvSpPr>
          </xdr:nvSpPr>
          <xdr:spPr>
            <a:xfrm>
              <a:off x="21897974" y="4124325"/>
              <a:ext cx="2066925" cy="70770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304800</xdr:colOff>
      <xdr:row>0</xdr:row>
      <xdr:rowOff>47624</xdr:rowOff>
    </xdr:from>
    <xdr:to>
      <xdr:col>27</xdr:col>
      <xdr:colOff>209550</xdr:colOff>
      <xdr:row>3</xdr:row>
      <xdr:rowOff>104775</xdr:rowOff>
    </xdr:to>
    <mc:AlternateContent xmlns:mc="http://schemas.openxmlformats.org/markup-compatibility/2006" xmlns:a14="http://schemas.microsoft.com/office/drawing/2010/main">
      <mc:Choice Requires="a14">
        <xdr:graphicFrame macro="">
          <xdr:nvGraphicFramePr>
            <xdr:cNvPr id="5" name="Faction 1">
              <a:extLst>
                <a:ext uri="{FF2B5EF4-FFF2-40B4-BE49-F238E27FC236}">
                  <a16:creationId xmlns:a16="http://schemas.microsoft.com/office/drawing/2014/main" id="{7ADF6E75-6339-477F-AF6D-304D4B08D6C2}"/>
                </a:ext>
              </a:extLst>
            </xdr:cNvPr>
            <xdr:cNvGraphicFramePr/>
          </xdr:nvGraphicFramePr>
          <xdr:xfrm>
            <a:off x="0" y="0"/>
            <a:ext cx="0" cy="0"/>
          </xdr:xfrm>
          <a:graphic>
            <a:graphicData uri="http://schemas.microsoft.com/office/drawing/2010/slicer">
              <sle:slicer xmlns:sle="http://schemas.microsoft.com/office/drawing/2010/slicer" name="Faction 1"/>
            </a:graphicData>
          </a:graphic>
        </xdr:graphicFrame>
      </mc:Choice>
      <mc:Fallback xmlns="">
        <xdr:sp macro="" textlink="">
          <xdr:nvSpPr>
            <xdr:cNvPr id="0" name=""/>
            <xdr:cNvSpPr>
              <a:spLocks noTextEdit="1"/>
            </xdr:cNvSpPr>
          </xdr:nvSpPr>
          <xdr:spPr>
            <a:xfrm>
              <a:off x="19450050" y="47624"/>
              <a:ext cx="1276350" cy="101917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219074</xdr:colOff>
      <xdr:row>0</xdr:row>
      <xdr:rowOff>47624</xdr:rowOff>
    </xdr:from>
    <xdr:to>
      <xdr:col>28</xdr:col>
      <xdr:colOff>685799</xdr:colOff>
      <xdr:row>6</xdr:row>
      <xdr:rowOff>38099</xdr:rowOff>
    </xdr:to>
    <mc:AlternateContent xmlns:mc="http://schemas.openxmlformats.org/markup-compatibility/2006" xmlns:a14="http://schemas.microsoft.com/office/drawing/2010/main">
      <mc:Choice Requires="a14">
        <xdr:graphicFrame macro="">
          <xdr:nvGraphicFramePr>
            <xdr:cNvPr id="6" name="Level 1">
              <a:extLst>
                <a:ext uri="{FF2B5EF4-FFF2-40B4-BE49-F238E27FC236}">
                  <a16:creationId xmlns:a16="http://schemas.microsoft.com/office/drawing/2014/main" id="{227A275A-BF85-4D2A-8C36-CB4708A559FD}"/>
                </a:ext>
              </a:extLst>
            </xdr:cNvPr>
            <xdr:cNvGraphicFramePr/>
          </xdr:nvGraphicFramePr>
          <xdr:xfrm>
            <a:off x="0" y="0"/>
            <a:ext cx="0" cy="0"/>
          </xdr:xfrm>
          <a:graphic>
            <a:graphicData uri="http://schemas.microsoft.com/office/drawing/2010/slicer">
              <sle:slicer xmlns:sle="http://schemas.microsoft.com/office/drawing/2010/slicer" name="Level 1"/>
            </a:graphicData>
          </a:graphic>
        </xdr:graphicFrame>
      </mc:Choice>
      <mc:Fallback xmlns="">
        <xdr:sp macro="" textlink="">
          <xdr:nvSpPr>
            <xdr:cNvPr id="0" name=""/>
            <xdr:cNvSpPr>
              <a:spLocks noTextEdit="1"/>
            </xdr:cNvSpPr>
          </xdr:nvSpPr>
          <xdr:spPr>
            <a:xfrm>
              <a:off x="20735924" y="47624"/>
              <a:ext cx="1152525" cy="15335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390525</xdr:colOff>
      <xdr:row>35</xdr:row>
      <xdr:rowOff>9524</xdr:rowOff>
    </xdr:from>
    <xdr:to>
      <xdr:col>18</xdr:col>
      <xdr:colOff>361951</xdr:colOff>
      <xdr:row>55</xdr:row>
      <xdr:rowOff>152400</xdr:rowOff>
    </xdr:to>
    <xdr:graphicFrame macro="">
      <xdr:nvGraphicFramePr>
        <xdr:cNvPr id="12" name="Chart 11">
          <a:extLst>
            <a:ext uri="{FF2B5EF4-FFF2-40B4-BE49-F238E27FC236}">
              <a16:creationId xmlns:a16="http://schemas.microsoft.com/office/drawing/2014/main" id="{09D684D4-C7D4-422E-8380-3784436B9D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552449</xdr:colOff>
      <xdr:row>35</xdr:row>
      <xdr:rowOff>0</xdr:rowOff>
    </xdr:from>
    <xdr:to>
      <xdr:col>27</xdr:col>
      <xdr:colOff>38100</xdr:colOff>
      <xdr:row>55</xdr:row>
      <xdr:rowOff>152400</xdr:rowOff>
    </xdr:to>
    <xdr:graphicFrame macro="">
      <xdr:nvGraphicFramePr>
        <xdr:cNvPr id="13" name="Chart 12">
          <a:extLst>
            <a:ext uri="{FF2B5EF4-FFF2-40B4-BE49-F238E27FC236}">
              <a16:creationId xmlns:a16="http://schemas.microsoft.com/office/drawing/2014/main" id="{7E53E42E-FFCA-4281-B097-46BA8CFBDF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uss" refreshedDate="45785.770520138889" createdVersion="8" refreshedVersion="8" minRefreshableVersion="3" recordCount="59" xr:uid="{10F402E6-D560-4CD8-9274-1277DD95B442}">
  <cacheSource type="worksheet">
    <worksheetSource ref="A1:L60" sheet="Wowchar"/>
  </cacheSource>
  <cacheFields count="12">
    <cacheField name="Character Name" numFmtId="0">
      <sharedItems count="59">
        <s v="Hematite"/>
        <s v="Wíccan"/>
        <s v="Poe"/>
        <s v="Entropic"/>
        <s v="Munkyspunk"/>
        <s v="Redeemed"/>
        <s v="Zatopek"/>
        <s v="Juju"/>
        <s v="Jemm"/>
        <s v="Qomolangma"/>
        <s v="Fannybatter"/>
        <s v="Gobblette"/>
        <s v="Deddybear"/>
        <s v="Chonkmonk"/>
        <s v="Fenric"/>
        <s v="Shada"/>
        <s v="Martyr"/>
        <s v="Felsbells"/>
        <s v="Deddyvedder"/>
        <s v="Pinpoint"/>
        <s v="Anger"/>
        <s v="Toclafane"/>
        <s v="Fistandshout"/>
        <s v="Jenifur"/>
        <s v="Pandshandy"/>
        <s v="Adorble"/>
        <s v="Pandacadabra"/>
        <s v="Matterhorn"/>
        <s v="Hoodoo"/>
        <s v="Attrition"/>
        <s v="Dedzeppelin"/>
        <s v="Revanche"/>
        <s v="Chilli"/>
        <s v="Jagaroth"/>
        <s v="Benediction"/>
        <s v="Xocoveza"/>
        <s v="Crywank"/>
        <s v="Shambollock"/>
        <s v="Gember"/>
        <s v="Ethyl"/>
        <s v="Mijjit"/>
        <s v="Valkriss"/>
        <s v="Pjholy"/>
        <s v="Mogwai"/>
        <s v="Holyjoan"/>
        <s v="Fijjit"/>
        <s v="Haggis"/>
        <s v="Fyrefox"/>
        <s v="Sequoia"/>
        <s v="Cloak"/>
        <s v="Selenity"/>
        <s v="Perdition"/>
        <s v="Romana"/>
        <s v="Providence"/>
        <s v="Hudson"/>
        <s v="Mägma"/>
        <s v="Minky"/>
        <s v="Kindness"/>
        <s v="Malicecooper"/>
      </sharedItems>
    </cacheField>
    <cacheField name="Level" numFmtId="0">
      <sharedItems containsSemiMixedTypes="0" containsString="0" containsNumber="1" containsInteger="1" minValue="21" maxValue="80" count="19">
        <n v="80"/>
        <n v="71"/>
        <n v="70"/>
        <n v="63"/>
        <n v="60"/>
        <n v="53"/>
        <n v="51"/>
        <n v="50"/>
        <n v="45"/>
        <n v="40"/>
        <n v="30"/>
        <n v="29"/>
        <n v="23"/>
        <n v="22"/>
        <n v="21"/>
        <n v="79" u="1"/>
        <n v="74" u="1"/>
        <n v="73" u="1"/>
        <n v="32" u="1"/>
      </sharedItems>
    </cacheField>
    <cacheField name="Faction" numFmtId="0">
      <sharedItems count="2">
        <s v="Horde"/>
        <s v="Alliance"/>
      </sharedItems>
    </cacheField>
    <cacheField name="Race" numFmtId="0">
      <sharedItems count="23">
        <s v="Earthen"/>
        <s v="Void Elf"/>
        <s v="Zandalari Troll"/>
        <s v="Human"/>
        <s v="Blood Elf"/>
        <s v="Dracthyr"/>
        <s v="Troll"/>
        <s v="Highmountain Tauren"/>
        <s v="Forsaken"/>
        <s v="Goblin"/>
        <s v="Pandaren"/>
        <s v="Worgen"/>
        <s v="Night Elf"/>
        <s v="Draenei"/>
        <s v="Mag'Har Orc"/>
        <s v="Orc"/>
        <s v="Vulpera"/>
        <s v="Nightborne"/>
        <s v="Lightforged Draenei"/>
        <s v="Mechagnome"/>
        <s v="Dark Iron Dwarf"/>
        <s v="Kul Tiran"/>
        <s v="Gnome"/>
      </sharedItems>
    </cacheField>
    <cacheField name="Class" numFmtId="0">
      <sharedItems count="13">
        <s v="Paladin"/>
        <s v="Warlock"/>
        <s v="Shaman"/>
        <s v="Hunter"/>
        <s v="Demon Hunter"/>
        <s v="Evoker"/>
        <s v="Mage"/>
        <s v="Druid"/>
        <s v="Warrior"/>
        <s v="Death Knight"/>
        <s v="Monk"/>
        <s v="Rogue"/>
        <s v="Priest"/>
      </sharedItems>
    </cacheField>
    <cacheField name="Spec" numFmtId="0">
      <sharedItems count="30">
        <s v="Retribution"/>
        <s v="Demonology"/>
        <s v="Enhancement"/>
        <s v="Destruction"/>
        <s v="Beast Mastery"/>
        <s v="Havoc"/>
        <s v="Devastation"/>
        <s v="Arcane"/>
        <s v="Elemental"/>
        <s v="Balance"/>
        <s v="Marksmanship"/>
        <s v="Fury"/>
        <s v="Frost"/>
        <s v="Windwalker"/>
        <s v="Assassination"/>
        <s v="Shadow"/>
        <s v="Vengeance"/>
        <s v="Affliction"/>
        <s v="Unholy"/>
        <s v="Arms"/>
        <s v="Feral"/>
        <s v="Outlaw"/>
        <s v="Fire"/>
        <s v="Protection"/>
        <s v="Guardian"/>
        <s v="Blood"/>
        <s v="Survival"/>
        <s v="Holy"/>
        <s v="Subtlety"/>
        <s v="Discipline"/>
      </sharedItems>
    </cacheField>
    <cacheField name="Hero Spec" numFmtId="0">
      <sharedItems containsBlank="1"/>
    </cacheField>
    <cacheField name="iLvl" numFmtId="0">
      <sharedItems containsSemiMixedTypes="0" containsString="0" containsNumber="1" containsInteger="1" minValue="84" maxValue="658"/>
    </cacheField>
    <cacheField name="Days" numFmtId="0">
      <sharedItems containsSemiMixedTypes="0" containsString="0" containsNumber="1" containsInteger="1" minValue="0" maxValue="48"/>
    </cacheField>
    <cacheField name="Hours" numFmtId="0">
      <sharedItems containsSemiMixedTypes="0" containsString="0" containsNumber="1" containsInteger="1" minValue="0" maxValue="23"/>
    </cacheField>
    <cacheField name="Mins" numFmtId="0">
      <sharedItems containsSemiMixedTypes="0" containsString="0" containsNumber="1" containsInteger="1" minValue="0" maxValue="58"/>
    </cacheField>
    <cacheField name="Total Hrs/pld" numFmtId="164">
      <sharedItems containsSemiMixedTypes="0" containsString="0" containsNumber="1" minValue="0.16666666666666666" maxValue="1160.9333333333334"/>
    </cacheField>
  </cacheFields>
  <extLst>
    <ext xmlns:x14="http://schemas.microsoft.com/office/spreadsheetml/2009/9/main" uri="{725AE2AE-9491-48be-B2B4-4EB974FC3084}">
      <x14:pivotCacheDefinition pivotCacheId="82912236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9">
  <r>
    <x v="0"/>
    <x v="0"/>
    <x v="0"/>
    <x v="0"/>
    <x v="0"/>
    <x v="0"/>
    <s v="Templar"/>
    <n v="658"/>
    <n v="13"/>
    <n v="23"/>
    <n v="21"/>
    <n v="335.35"/>
  </r>
  <r>
    <x v="1"/>
    <x v="0"/>
    <x v="1"/>
    <x v="1"/>
    <x v="1"/>
    <x v="1"/>
    <s v="Diabolist"/>
    <n v="614"/>
    <n v="9"/>
    <n v="18"/>
    <n v="30"/>
    <n v="234.5"/>
  </r>
  <r>
    <x v="2"/>
    <x v="0"/>
    <x v="0"/>
    <x v="2"/>
    <x v="2"/>
    <x v="2"/>
    <s v="Stormbringer"/>
    <n v="531"/>
    <n v="7"/>
    <n v="3"/>
    <n v="33"/>
    <n v="171.55"/>
  </r>
  <r>
    <x v="3"/>
    <x v="0"/>
    <x v="1"/>
    <x v="1"/>
    <x v="1"/>
    <x v="3"/>
    <s v="Hellcaller"/>
    <n v="615"/>
    <n v="0"/>
    <n v="17"/>
    <n v="50"/>
    <n v="17.833333333333332"/>
  </r>
  <r>
    <x v="4"/>
    <x v="0"/>
    <x v="1"/>
    <x v="3"/>
    <x v="3"/>
    <x v="4"/>
    <s v="Pack Leader"/>
    <n v="649"/>
    <n v="2"/>
    <n v="5"/>
    <n v="48"/>
    <n v="53.8"/>
  </r>
  <r>
    <x v="5"/>
    <x v="0"/>
    <x v="0"/>
    <x v="4"/>
    <x v="4"/>
    <x v="5"/>
    <s v="Fel-Scarred"/>
    <n v="639"/>
    <n v="43"/>
    <n v="15"/>
    <n v="45"/>
    <n v="1047.75"/>
  </r>
  <r>
    <x v="6"/>
    <x v="0"/>
    <x v="0"/>
    <x v="5"/>
    <x v="5"/>
    <x v="6"/>
    <s v="Scalecommander"/>
    <n v="630"/>
    <n v="4"/>
    <n v="4"/>
    <n v="19"/>
    <n v="100.31666666666666"/>
  </r>
  <r>
    <x v="7"/>
    <x v="0"/>
    <x v="0"/>
    <x v="6"/>
    <x v="6"/>
    <x v="7"/>
    <s v="Spellslinger"/>
    <n v="598"/>
    <n v="3"/>
    <n v="5"/>
    <n v="35"/>
    <n v="77.583333333333329"/>
  </r>
  <r>
    <x v="8"/>
    <x v="0"/>
    <x v="0"/>
    <x v="0"/>
    <x v="2"/>
    <x v="8"/>
    <s v="Stormbringer"/>
    <n v="565"/>
    <n v="1"/>
    <n v="0"/>
    <n v="51"/>
    <n v="24.85"/>
  </r>
  <r>
    <x v="9"/>
    <x v="0"/>
    <x v="0"/>
    <x v="7"/>
    <x v="7"/>
    <x v="9"/>
    <s v="Keeper of the Grove"/>
    <n v="589"/>
    <n v="6"/>
    <n v="21"/>
    <n v="29"/>
    <n v="165.48333333333332"/>
  </r>
  <r>
    <x v="10"/>
    <x v="0"/>
    <x v="0"/>
    <x v="8"/>
    <x v="3"/>
    <x v="10"/>
    <s v="Dark Ranger"/>
    <n v="578"/>
    <n v="5"/>
    <n v="7"/>
    <n v="31"/>
    <n v="127.51666666666667"/>
  </r>
  <r>
    <x v="11"/>
    <x v="0"/>
    <x v="0"/>
    <x v="9"/>
    <x v="8"/>
    <x v="11"/>
    <s v="Slayer"/>
    <n v="614"/>
    <n v="0"/>
    <n v="22"/>
    <n v="58"/>
    <n v="22.966666666666665"/>
  </r>
  <r>
    <x v="12"/>
    <x v="0"/>
    <x v="0"/>
    <x v="10"/>
    <x v="9"/>
    <x v="12"/>
    <s v="Rider of the Apocalypse"/>
    <n v="606"/>
    <n v="1"/>
    <n v="5"/>
    <n v="15"/>
    <n v="29.25"/>
  </r>
  <r>
    <x v="13"/>
    <x v="0"/>
    <x v="0"/>
    <x v="10"/>
    <x v="10"/>
    <x v="13"/>
    <s v="Shado-Pan"/>
    <n v="599"/>
    <n v="5"/>
    <n v="3"/>
    <n v="27"/>
    <n v="123.45"/>
  </r>
  <r>
    <x v="14"/>
    <x v="0"/>
    <x v="1"/>
    <x v="11"/>
    <x v="11"/>
    <x v="14"/>
    <s v="Deathstalker"/>
    <n v="605"/>
    <n v="6"/>
    <n v="7"/>
    <n v="17"/>
    <n v="151.28333333333333"/>
  </r>
  <r>
    <x v="15"/>
    <x v="0"/>
    <x v="1"/>
    <x v="1"/>
    <x v="12"/>
    <x v="15"/>
    <s v="Voidweaver"/>
    <n v="623"/>
    <n v="1"/>
    <n v="23"/>
    <n v="33"/>
    <n v="47.55"/>
  </r>
  <r>
    <x v="16"/>
    <x v="0"/>
    <x v="1"/>
    <x v="12"/>
    <x v="4"/>
    <x v="16"/>
    <s v="Aldrachi Reaver"/>
    <n v="602"/>
    <n v="0"/>
    <n v="14"/>
    <n v="31"/>
    <n v="14.516666666666667"/>
  </r>
  <r>
    <x v="17"/>
    <x v="1"/>
    <x v="1"/>
    <x v="13"/>
    <x v="1"/>
    <x v="17"/>
    <s v="Soul Harvester"/>
    <n v="338"/>
    <n v="0"/>
    <n v="9"/>
    <n v="1"/>
    <n v="9.0166666666666675"/>
  </r>
  <r>
    <x v="18"/>
    <x v="2"/>
    <x v="0"/>
    <x v="8"/>
    <x v="9"/>
    <x v="18"/>
    <m/>
    <n v="352"/>
    <n v="1"/>
    <n v="23"/>
    <n v="38"/>
    <n v="47.633333333333333"/>
  </r>
  <r>
    <x v="19"/>
    <x v="2"/>
    <x v="0"/>
    <x v="14"/>
    <x v="3"/>
    <x v="4"/>
    <m/>
    <n v="350"/>
    <n v="48"/>
    <n v="8"/>
    <n v="56"/>
    <n v="1160.9333333333334"/>
  </r>
  <r>
    <x v="20"/>
    <x v="2"/>
    <x v="0"/>
    <x v="15"/>
    <x v="8"/>
    <x v="19"/>
    <m/>
    <n v="345"/>
    <n v="1"/>
    <n v="23"/>
    <n v="48"/>
    <n v="47.8"/>
  </r>
  <r>
    <x v="21"/>
    <x v="2"/>
    <x v="0"/>
    <x v="8"/>
    <x v="12"/>
    <x v="15"/>
    <m/>
    <n v="472"/>
    <n v="48"/>
    <n v="2"/>
    <n v="29"/>
    <n v="1154.4833333333333"/>
  </r>
  <r>
    <x v="22"/>
    <x v="2"/>
    <x v="0"/>
    <x v="6"/>
    <x v="10"/>
    <x v="13"/>
    <m/>
    <n v="340"/>
    <n v="0"/>
    <n v="8"/>
    <n v="37"/>
    <n v="8.6166666666666671"/>
  </r>
  <r>
    <x v="23"/>
    <x v="2"/>
    <x v="1"/>
    <x v="11"/>
    <x v="7"/>
    <x v="20"/>
    <m/>
    <n v="451"/>
    <n v="2"/>
    <n v="18"/>
    <n v="40"/>
    <n v="66.666666666666671"/>
  </r>
  <r>
    <x v="24"/>
    <x v="2"/>
    <x v="0"/>
    <x v="10"/>
    <x v="1"/>
    <x v="17"/>
    <m/>
    <n v="467"/>
    <n v="0"/>
    <n v="8"/>
    <n v="36"/>
    <n v="8.6"/>
  </r>
  <r>
    <x v="25"/>
    <x v="2"/>
    <x v="0"/>
    <x v="16"/>
    <x v="11"/>
    <x v="21"/>
    <m/>
    <n v="357"/>
    <n v="3"/>
    <n v="4"/>
    <n v="24"/>
    <n v="76.400000000000006"/>
  </r>
  <r>
    <x v="26"/>
    <x v="2"/>
    <x v="0"/>
    <x v="10"/>
    <x v="6"/>
    <x v="22"/>
    <m/>
    <n v="318"/>
    <n v="0"/>
    <n v="9"/>
    <n v="23"/>
    <n v="9.3833333333333329"/>
  </r>
  <r>
    <x v="27"/>
    <x v="2"/>
    <x v="0"/>
    <x v="7"/>
    <x v="8"/>
    <x v="23"/>
    <m/>
    <n v="351"/>
    <n v="2"/>
    <n v="18"/>
    <n v="23"/>
    <n v="66.38333333333334"/>
  </r>
  <r>
    <x v="28"/>
    <x v="2"/>
    <x v="0"/>
    <x v="2"/>
    <x v="7"/>
    <x v="24"/>
    <m/>
    <n v="297"/>
    <n v="14"/>
    <n v="10"/>
    <n v="56"/>
    <n v="346.93333333333334"/>
  </r>
  <r>
    <x v="29"/>
    <x v="2"/>
    <x v="0"/>
    <x v="4"/>
    <x v="4"/>
    <x v="16"/>
    <m/>
    <n v="349"/>
    <n v="1"/>
    <n v="22"/>
    <n v="56"/>
    <n v="46.93333333333333"/>
  </r>
  <r>
    <x v="30"/>
    <x v="2"/>
    <x v="0"/>
    <x v="14"/>
    <x v="9"/>
    <x v="25"/>
    <m/>
    <n v="450"/>
    <n v="3"/>
    <n v="9"/>
    <n v="52"/>
    <n v="81.86666666666666"/>
  </r>
  <r>
    <x v="31"/>
    <x v="2"/>
    <x v="1"/>
    <x v="12"/>
    <x v="8"/>
    <x v="11"/>
    <m/>
    <n v="464"/>
    <n v="9"/>
    <n v="21"/>
    <n v="15"/>
    <n v="237.25"/>
  </r>
  <r>
    <x v="32"/>
    <x v="2"/>
    <x v="0"/>
    <x v="17"/>
    <x v="6"/>
    <x v="12"/>
    <m/>
    <n v="463"/>
    <n v="6"/>
    <n v="22"/>
    <n v="15"/>
    <n v="166.25"/>
  </r>
  <r>
    <x v="33"/>
    <x v="2"/>
    <x v="0"/>
    <x v="15"/>
    <x v="8"/>
    <x v="11"/>
    <m/>
    <n v="476"/>
    <n v="16"/>
    <n v="23"/>
    <n v="14"/>
    <n v="407.23333333333335"/>
  </r>
  <r>
    <x v="34"/>
    <x v="2"/>
    <x v="0"/>
    <x v="2"/>
    <x v="0"/>
    <x v="0"/>
    <m/>
    <n v="355"/>
    <n v="31"/>
    <n v="17"/>
    <n v="43"/>
    <n v="761.7166666666667"/>
  </r>
  <r>
    <x v="35"/>
    <x v="2"/>
    <x v="1"/>
    <x v="18"/>
    <x v="0"/>
    <x v="0"/>
    <m/>
    <n v="479"/>
    <n v="4"/>
    <n v="9"/>
    <n v="20"/>
    <n v="105.33333333333333"/>
  </r>
  <r>
    <x v="36"/>
    <x v="2"/>
    <x v="1"/>
    <x v="19"/>
    <x v="8"/>
    <x v="19"/>
    <m/>
    <n v="467"/>
    <n v="0"/>
    <n v="10"/>
    <n v="8"/>
    <n v="10.133333333333333"/>
  </r>
  <r>
    <x v="37"/>
    <x v="2"/>
    <x v="0"/>
    <x v="14"/>
    <x v="2"/>
    <x v="8"/>
    <m/>
    <n v="467"/>
    <n v="0"/>
    <n v="6"/>
    <n v="53"/>
    <n v="6.8833333333333329"/>
  </r>
  <r>
    <x v="38"/>
    <x v="3"/>
    <x v="1"/>
    <x v="20"/>
    <x v="3"/>
    <x v="4"/>
    <m/>
    <n v="343"/>
    <n v="0"/>
    <n v="7"/>
    <n v="37"/>
    <n v="7.6166666666666671"/>
  </r>
  <r>
    <x v="39"/>
    <x v="4"/>
    <x v="0"/>
    <x v="8"/>
    <x v="10"/>
    <x v="13"/>
    <m/>
    <n v="327"/>
    <n v="13"/>
    <n v="10"/>
    <n v="55"/>
    <n v="322.91666666666669"/>
  </r>
  <r>
    <x v="40"/>
    <x v="4"/>
    <x v="0"/>
    <x v="16"/>
    <x v="3"/>
    <x v="26"/>
    <m/>
    <n v="327"/>
    <n v="2"/>
    <n v="8"/>
    <n v="3"/>
    <n v="56.05"/>
  </r>
  <r>
    <x v="41"/>
    <x v="4"/>
    <x v="0"/>
    <x v="4"/>
    <x v="9"/>
    <x v="12"/>
    <m/>
    <n v="293"/>
    <n v="24"/>
    <n v="8"/>
    <n v="49"/>
    <n v="584.81666666666672"/>
  </r>
  <r>
    <x v="42"/>
    <x v="4"/>
    <x v="0"/>
    <x v="9"/>
    <x v="12"/>
    <x v="27"/>
    <m/>
    <n v="306"/>
    <n v="3"/>
    <n v="4"/>
    <n v="14"/>
    <n v="76.233333333333334"/>
  </r>
  <r>
    <x v="43"/>
    <x v="4"/>
    <x v="0"/>
    <x v="10"/>
    <x v="2"/>
    <x v="8"/>
    <m/>
    <n v="327"/>
    <n v="25"/>
    <n v="9"/>
    <n v="25"/>
    <n v="609.41666666666663"/>
  </r>
  <r>
    <x v="44"/>
    <x v="4"/>
    <x v="0"/>
    <x v="4"/>
    <x v="0"/>
    <x v="27"/>
    <m/>
    <n v="327"/>
    <n v="3"/>
    <n v="20"/>
    <n v="23"/>
    <n v="92.38333333333334"/>
  </r>
  <r>
    <x v="45"/>
    <x v="4"/>
    <x v="0"/>
    <x v="9"/>
    <x v="1"/>
    <x v="17"/>
    <m/>
    <n v="327"/>
    <n v="15"/>
    <n v="12"/>
    <n v="11"/>
    <n v="372.18333333333334"/>
  </r>
  <r>
    <x v="46"/>
    <x v="5"/>
    <x v="1"/>
    <x v="20"/>
    <x v="3"/>
    <x v="4"/>
    <m/>
    <n v="270"/>
    <n v="1"/>
    <n v="21"/>
    <n v="3"/>
    <n v="45.05"/>
  </r>
  <r>
    <x v="47"/>
    <x v="6"/>
    <x v="0"/>
    <x v="16"/>
    <x v="6"/>
    <x v="22"/>
    <m/>
    <n v="253"/>
    <n v="0"/>
    <n v="14"/>
    <n v="6"/>
    <n v="14.1"/>
  </r>
  <r>
    <x v="48"/>
    <x v="7"/>
    <x v="1"/>
    <x v="21"/>
    <x v="7"/>
    <x v="20"/>
    <m/>
    <n v="247"/>
    <n v="4"/>
    <n v="8"/>
    <n v="58"/>
    <n v="104.96666666666667"/>
  </r>
  <r>
    <x v="49"/>
    <x v="7"/>
    <x v="0"/>
    <x v="10"/>
    <x v="11"/>
    <x v="28"/>
    <m/>
    <n v="247"/>
    <n v="4"/>
    <n v="15"/>
    <n v="23"/>
    <n v="111.38333333333334"/>
  </r>
  <r>
    <x v="50"/>
    <x v="7"/>
    <x v="0"/>
    <x v="17"/>
    <x v="10"/>
    <x v="13"/>
    <m/>
    <n v="247"/>
    <n v="4"/>
    <n v="12"/>
    <n v="50"/>
    <n v="108.83333333333333"/>
  </r>
  <r>
    <x v="51"/>
    <x v="7"/>
    <x v="0"/>
    <x v="14"/>
    <x v="12"/>
    <x v="29"/>
    <m/>
    <n v="247"/>
    <n v="1"/>
    <n v="22"/>
    <n v="27"/>
    <n v="46.45"/>
  </r>
  <r>
    <x v="52"/>
    <x v="8"/>
    <x v="0"/>
    <x v="17"/>
    <x v="6"/>
    <x v="7"/>
    <m/>
    <n v="220"/>
    <n v="3"/>
    <n v="12"/>
    <n v="15"/>
    <n v="84.25"/>
  </r>
  <r>
    <x v="53"/>
    <x v="9"/>
    <x v="1"/>
    <x v="3"/>
    <x v="0"/>
    <x v="27"/>
    <m/>
    <n v="192"/>
    <n v="5"/>
    <n v="0"/>
    <n v="0"/>
    <n v="120"/>
  </r>
  <r>
    <x v="54"/>
    <x v="10"/>
    <x v="1"/>
    <x v="11"/>
    <x v="9"/>
    <x v="25"/>
    <m/>
    <n v="135"/>
    <n v="0"/>
    <n v="8"/>
    <n v="18"/>
    <n v="8.3000000000000007"/>
  </r>
  <r>
    <x v="55"/>
    <x v="11"/>
    <x v="1"/>
    <x v="20"/>
    <x v="2"/>
    <x v="8"/>
    <m/>
    <n v="130"/>
    <n v="0"/>
    <n v="9"/>
    <n v="9"/>
    <n v="9.15"/>
  </r>
  <r>
    <x v="56"/>
    <x v="12"/>
    <x v="1"/>
    <x v="22"/>
    <x v="9"/>
    <x v="18"/>
    <m/>
    <n v="95"/>
    <n v="0"/>
    <n v="0"/>
    <n v="10"/>
    <n v="0.16666666666666666"/>
  </r>
  <r>
    <x v="57"/>
    <x v="13"/>
    <x v="1"/>
    <x v="3"/>
    <x v="12"/>
    <x v="15"/>
    <m/>
    <n v="90"/>
    <n v="1"/>
    <n v="4"/>
    <n v="28"/>
    <n v="28.466666666666665"/>
  </r>
  <r>
    <x v="58"/>
    <x v="14"/>
    <x v="0"/>
    <x v="8"/>
    <x v="9"/>
    <x v="12"/>
    <m/>
    <n v="84"/>
    <n v="0"/>
    <n v="3"/>
    <n v="19"/>
    <n v="3.316666666666666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111BFC5-48D1-431C-817F-2B516A724D45}" name="PivotTable2"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12">
    <pivotField showAll="0"/>
    <pivotField showAll="0"/>
    <pivotField showAll="0"/>
    <pivotField showAll="0"/>
    <pivotField showAll="0"/>
    <pivotField showAll="0"/>
    <pivotField showAll="0"/>
    <pivotField showAll="0"/>
    <pivotField showAll="0"/>
    <pivotField showAll="0"/>
    <pivotField showAll="0"/>
    <pivotField numFmtId="164" showAll="0"/>
  </pivotFields>
  <formats count="1">
    <format dxfId="1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4DB63BF-7AA1-4C6A-9282-DF0B970B0AA4}" name="PivotTable5" cacheId="18"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location ref="H30:I89" firstHeaderRow="1" firstDataRow="1" firstDataCol="1"/>
  <pivotFields count="12">
    <pivotField axis="axisRow" showAll="0">
      <items count="60">
        <item x="25"/>
        <item x="20"/>
        <item x="29"/>
        <item x="34"/>
        <item x="32"/>
        <item x="13"/>
        <item x="49"/>
        <item x="36"/>
        <item x="12"/>
        <item x="18"/>
        <item x="30"/>
        <item x="3"/>
        <item x="39"/>
        <item x="10"/>
        <item x="17"/>
        <item x="14"/>
        <item x="45"/>
        <item x="22"/>
        <item x="47"/>
        <item x="38"/>
        <item x="11"/>
        <item x="46"/>
        <item x="0"/>
        <item x="44"/>
        <item x="28"/>
        <item x="54"/>
        <item x="33"/>
        <item x="8"/>
        <item x="23"/>
        <item x="7"/>
        <item x="57"/>
        <item x="55"/>
        <item x="58"/>
        <item x="16"/>
        <item x="27"/>
        <item x="40"/>
        <item x="56"/>
        <item x="43"/>
        <item x="4"/>
        <item x="26"/>
        <item x="24"/>
        <item x="51"/>
        <item x="19"/>
        <item x="42"/>
        <item x="2"/>
        <item x="53"/>
        <item x="9"/>
        <item x="5"/>
        <item x="31"/>
        <item x="52"/>
        <item x="50"/>
        <item x="48"/>
        <item x="15"/>
        <item x="37"/>
        <item x="21"/>
        <item x="41"/>
        <item x="1"/>
        <item x="35"/>
        <item x="6"/>
        <item t="default"/>
      </items>
    </pivotField>
    <pivotField dataField="1" showAll="0">
      <items count="20">
        <item x="14"/>
        <item x="13"/>
        <item x="12"/>
        <item x="11"/>
        <item x="10"/>
        <item m="1" x="18"/>
        <item x="9"/>
        <item x="8"/>
        <item x="7"/>
        <item x="6"/>
        <item x="5"/>
        <item x="4"/>
        <item x="3"/>
        <item x="2"/>
        <item x="1"/>
        <item m="1" x="17"/>
        <item m="1" x="16"/>
        <item m="1" x="15"/>
        <item x="0"/>
        <item t="default"/>
      </items>
    </pivotField>
    <pivotField showAll="0">
      <items count="3">
        <item x="1"/>
        <item x="0"/>
        <item t="default"/>
      </items>
    </pivotField>
    <pivotField showAll="0">
      <items count="24">
        <item x="4"/>
        <item x="20"/>
        <item x="5"/>
        <item x="13"/>
        <item x="0"/>
        <item x="8"/>
        <item x="22"/>
        <item x="9"/>
        <item x="7"/>
        <item x="3"/>
        <item x="21"/>
        <item x="18"/>
        <item x="14"/>
        <item x="19"/>
        <item x="12"/>
        <item x="17"/>
        <item x="15"/>
        <item x="10"/>
        <item x="6"/>
        <item x="1"/>
        <item x="16"/>
        <item x="11"/>
        <item x="2"/>
        <item t="default"/>
      </items>
    </pivotField>
    <pivotField showAll="0">
      <items count="14">
        <item x="9"/>
        <item x="4"/>
        <item x="7"/>
        <item x="5"/>
        <item x="3"/>
        <item x="6"/>
        <item x="10"/>
        <item x="0"/>
        <item x="12"/>
        <item x="11"/>
        <item x="2"/>
        <item x="1"/>
        <item x="8"/>
        <item t="default"/>
      </items>
    </pivotField>
    <pivotField showAll="0"/>
    <pivotField showAll="0"/>
    <pivotField showAll="0"/>
    <pivotField showAll="0"/>
    <pivotField showAll="0"/>
    <pivotField showAll="0"/>
    <pivotField numFmtId="164" showAll="0"/>
  </pivotFields>
  <rowFields count="1">
    <field x="0"/>
  </rowFields>
  <rowItems count="5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rowItems>
  <colItems count="1">
    <i/>
  </colItems>
  <dataFields count="1">
    <dataField name="Sum of Level" fld="1" baseField="0" baseItem="0"/>
  </dataFields>
  <chartFormats count="61">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0" count="1" selected="0">
            <x v="0"/>
          </reference>
        </references>
      </pivotArea>
    </chartFormat>
    <chartFormat chart="4" format="4">
      <pivotArea type="data" outline="0" fieldPosition="0">
        <references count="2">
          <reference field="4294967294" count="1" selected="0">
            <x v="0"/>
          </reference>
          <reference field="0" count="1" selected="0">
            <x v="1"/>
          </reference>
        </references>
      </pivotArea>
    </chartFormat>
    <chartFormat chart="4" format="5">
      <pivotArea type="data" outline="0" fieldPosition="0">
        <references count="2">
          <reference field="4294967294" count="1" selected="0">
            <x v="0"/>
          </reference>
          <reference field="0" count="1" selected="0">
            <x v="2"/>
          </reference>
        </references>
      </pivotArea>
    </chartFormat>
    <chartFormat chart="4" format="6">
      <pivotArea type="data" outline="0" fieldPosition="0">
        <references count="2">
          <reference field="4294967294" count="1" selected="0">
            <x v="0"/>
          </reference>
          <reference field="0" count="1" selected="0">
            <x v="3"/>
          </reference>
        </references>
      </pivotArea>
    </chartFormat>
    <chartFormat chart="4" format="7">
      <pivotArea type="data" outline="0" fieldPosition="0">
        <references count="2">
          <reference field="4294967294" count="1" selected="0">
            <x v="0"/>
          </reference>
          <reference field="0" count="1" selected="0">
            <x v="4"/>
          </reference>
        </references>
      </pivotArea>
    </chartFormat>
    <chartFormat chart="4" format="8">
      <pivotArea type="data" outline="0" fieldPosition="0">
        <references count="2">
          <reference field="4294967294" count="1" selected="0">
            <x v="0"/>
          </reference>
          <reference field="0" count="1" selected="0">
            <x v="5"/>
          </reference>
        </references>
      </pivotArea>
    </chartFormat>
    <chartFormat chart="4" format="9">
      <pivotArea type="data" outline="0" fieldPosition="0">
        <references count="2">
          <reference field="4294967294" count="1" selected="0">
            <x v="0"/>
          </reference>
          <reference field="0" count="1" selected="0">
            <x v="6"/>
          </reference>
        </references>
      </pivotArea>
    </chartFormat>
    <chartFormat chart="4" format="10">
      <pivotArea type="data" outline="0" fieldPosition="0">
        <references count="2">
          <reference field="4294967294" count="1" selected="0">
            <x v="0"/>
          </reference>
          <reference field="0" count="1" selected="0">
            <x v="7"/>
          </reference>
        </references>
      </pivotArea>
    </chartFormat>
    <chartFormat chart="4" format="11">
      <pivotArea type="data" outline="0" fieldPosition="0">
        <references count="2">
          <reference field="4294967294" count="1" selected="0">
            <x v="0"/>
          </reference>
          <reference field="0" count="1" selected="0">
            <x v="8"/>
          </reference>
        </references>
      </pivotArea>
    </chartFormat>
    <chartFormat chart="4" format="12">
      <pivotArea type="data" outline="0" fieldPosition="0">
        <references count="2">
          <reference field="4294967294" count="1" selected="0">
            <x v="0"/>
          </reference>
          <reference field="0" count="1" selected="0">
            <x v="9"/>
          </reference>
        </references>
      </pivotArea>
    </chartFormat>
    <chartFormat chart="4" format="13">
      <pivotArea type="data" outline="0" fieldPosition="0">
        <references count="2">
          <reference field="4294967294" count="1" selected="0">
            <x v="0"/>
          </reference>
          <reference field="0" count="1" selected="0">
            <x v="10"/>
          </reference>
        </references>
      </pivotArea>
    </chartFormat>
    <chartFormat chart="4" format="14">
      <pivotArea type="data" outline="0" fieldPosition="0">
        <references count="2">
          <reference field="4294967294" count="1" selected="0">
            <x v="0"/>
          </reference>
          <reference field="0" count="1" selected="0">
            <x v="11"/>
          </reference>
        </references>
      </pivotArea>
    </chartFormat>
    <chartFormat chart="4" format="15">
      <pivotArea type="data" outline="0" fieldPosition="0">
        <references count="2">
          <reference field="4294967294" count="1" selected="0">
            <x v="0"/>
          </reference>
          <reference field="0" count="1" selected="0">
            <x v="12"/>
          </reference>
        </references>
      </pivotArea>
    </chartFormat>
    <chartFormat chart="4" format="16">
      <pivotArea type="data" outline="0" fieldPosition="0">
        <references count="2">
          <reference field="4294967294" count="1" selected="0">
            <x v="0"/>
          </reference>
          <reference field="0" count="1" selected="0">
            <x v="13"/>
          </reference>
        </references>
      </pivotArea>
    </chartFormat>
    <chartFormat chart="4" format="17">
      <pivotArea type="data" outline="0" fieldPosition="0">
        <references count="2">
          <reference field="4294967294" count="1" selected="0">
            <x v="0"/>
          </reference>
          <reference field="0" count="1" selected="0">
            <x v="14"/>
          </reference>
        </references>
      </pivotArea>
    </chartFormat>
    <chartFormat chart="4" format="18">
      <pivotArea type="data" outline="0" fieldPosition="0">
        <references count="2">
          <reference field="4294967294" count="1" selected="0">
            <x v="0"/>
          </reference>
          <reference field="0" count="1" selected="0">
            <x v="15"/>
          </reference>
        </references>
      </pivotArea>
    </chartFormat>
    <chartFormat chart="4" format="19">
      <pivotArea type="data" outline="0" fieldPosition="0">
        <references count="2">
          <reference field="4294967294" count="1" selected="0">
            <x v="0"/>
          </reference>
          <reference field="0" count="1" selected="0">
            <x v="16"/>
          </reference>
        </references>
      </pivotArea>
    </chartFormat>
    <chartFormat chart="4" format="20">
      <pivotArea type="data" outline="0" fieldPosition="0">
        <references count="2">
          <reference field="4294967294" count="1" selected="0">
            <x v="0"/>
          </reference>
          <reference field="0" count="1" selected="0">
            <x v="17"/>
          </reference>
        </references>
      </pivotArea>
    </chartFormat>
    <chartFormat chart="4" format="21">
      <pivotArea type="data" outline="0" fieldPosition="0">
        <references count="2">
          <reference field="4294967294" count="1" selected="0">
            <x v="0"/>
          </reference>
          <reference field="0" count="1" selected="0">
            <x v="18"/>
          </reference>
        </references>
      </pivotArea>
    </chartFormat>
    <chartFormat chart="4" format="22">
      <pivotArea type="data" outline="0" fieldPosition="0">
        <references count="2">
          <reference field="4294967294" count="1" selected="0">
            <x v="0"/>
          </reference>
          <reference field="0" count="1" selected="0">
            <x v="19"/>
          </reference>
        </references>
      </pivotArea>
    </chartFormat>
    <chartFormat chart="4" format="23">
      <pivotArea type="data" outline="0" fieldPosition="0">
        <references count="2">
          <reference field="4294967294" count="1" selected="0">
            <x v="0"/>
          </reference>
          <reference field="0" count="1" selected="0">
            <x v="21"/>
          </reference>
        </references>
      </pivotArea>
    </chartFormat>
    <chartFormat chart="4" format="24">
      <pivotArea type="data" outline="0" fieldPosition="0">
        <references count="2">
          <reference field="4294967294" count="1" selected="0">
            <x v="0"/>
          </reference>
          <reference field="0" count="1" selected="0">
            <x v="35"/>
          </reference>
        </references>
      </pivotArea>
    </chartFormat>
    <chartFormat chart="4" format="25">
      <pivotArea type="data" outline="0" fieldPosition="0">
        <references count="2">
          <reference field="4294967294" count="1" selected="0">
            <x v="0"/>
          </reference>
          <reference field="0" count="1" selected="0">
            <x v="38"/>
          </reference>
        </references>
      </pivotArea>
    </chartFormat>
    <chartFormat chart="4" format="26">
      <pivotArea type="data" outline="0" fieldPosition="0">
        <references count="2">
          <reference field="4294967294" count="1" selected="0">
            <x v="0"/>
          </reference>
          <reference field="0" count="1" selected="0">
            <x v="42"/>
          </reference>
        </references>
      </pivotArea>
    </chartFormat>
    <chartFormat chart="4" format="27">
      <pivotArea type="data" outline="0" fieldPosition="0">
        <references count="2">
          <reference field="4294967294" count="1" selected="0">
            <x v="0"/>
          </reference>
          <reference field="0" count="1" selected="0">
            <x v="20"/>
          </reference>
        </references>
      </pivotArea>
    </chartFormat>
    <chartFormat chart="4" format="28">
      <pivotArea type="data" outline="0" fieldPosition="0">
        <references count="2">
          <reference field="4294967294" count="1" selected="0">
            <x v="0"/>
          </reference>
          <reference field="0" count="1" selected="0">
            <x v="22"/>
          </reference>
        </references>
      </pivotArea>
    </chartFormat>
    <chartFormat chart="4" format="29">
      <pivotArea type="data" outline="0" fieldPosition="0">
        <references count="2">
          <reference field="4294967294" count="1" selected="0">
            <x v="0"/>
          </reference>
          <reference field="0" count="1" selected="0">
            <x v="23"/>
          </reference>
        </references>
      </pivotArea>
    </chartFormat>
    <chartFormat chart="4" format="30">
      <pivotArea type="data" outline="0" fieldPosition="0">
        <references count="2">
          <reference field="4294967294" count="1" selected="0">
            <x v="0"/>
          </reference>
          <reference field="0" count="1" selected="0">
            <x v="24"/>
          </reference>
        </references>
      </pivotArea>
    </chartFormat>
    <chartFormat chart="4" format="31">
      <pivotArea type="data" outline="0" fieldPosition="0">
        <references count="2">
          <reference field="4294967294" count="1" selected="0">
            <x v="0"/>
          </reference>
          <reference field="0" count="1" selected="0">
            <x v="25"/>
          </reference>
        </references>
      </pivotArea>
    </chartFormat>
    <chartFormat chart="4" format="32">
      <pivotArea type="data" outline="0" fieldPosition="0">
        <references count="2">
          <reference field="4294967294" count="1" selected="0">
            <x v="0"/>
          </reference>
          <reference field="0" count="1" selected="0">
            <x v="26"/>
          </reference>
        </references>
      </pivotArea>
    </chartFormat>
    <chartFormat chart="4" format="33">
      <pivotArea type="data" outline="0" fieldPosition="0">
        <references count="2">
          <reference field="4294967294" count="1" selected="0">
            <x v="0"/>
          </reference>
          <reference field="0" count="1" selected="0">
            <x v="27"/>
          </reference>
        </references>
      </pivotArea>
    </chartFormat>
    <chartFormat chart="4" format="34">
      <pivotArea type="data" outline="0" fieldPosition="0">
        <references count="2">
          <reference field="4294967294" count="1" selected="0">
            <x v="0"/>
          </reference>
          <reference field="0" count="1" selected="0">
            <x v="28"/>
          </reference>
        </references>
      </pivotArea>
    </chartFormat>
    <chartFormat chart="4" format="35">
      <pivotArea type="data" outline="0" fieldPosition="0">
        <references count="2">
          <reference field="4294967294" count="1" selected="0">
            <x v="0"/>
          </reference>
          <reference field="0" count="1" selected="0">
            <x v="29"/>
          </reference>
        </references>
      </pivotArea>
    </chartFormat>
    <chartFormat chart="4" format="36">
      <pivotArea type="data" outline="0" fieldPosition="0">
        <references count="2">
          <reference field="4294967294" count="1" selected="0">
            <x v="0"/>
          </reference>
          <reference field="0" count="1" selected="0">
            <x v="30"/>
          </reference>
        </references>
      </pivotArea>
    </chartFormat>
    <chartFormat chart="4" format="37">
      <pivotArea type="data" outline="0" fieldPosition="0">
        <references count="2">
          <reference field="4294967294" count="1" selected="0">
            <x v="0"/>
          </reference>
          <reference field="0" count="1" selected="0">
            <x v="31"/>
          </reference>
        </references>
      </pivotArea>
    </chartFormat>
    <chartFormat chart="4" format="38">
      <pivotArea type="data" outline="0" fieldPosition="0">
        <references count="2">
          <reference field="4294967294" count="1" selected="0">
            <x v="0"/>
          </reference>
          <reference field="0" count="1" selected="0">
            <x v="32"/>
          </reference>
        </references>
      </pivotArea>
    </chartFormat>
    <chartFormat chart="4" format="39">
      <pivotArea type="data" outline="0" fieldPosition="0">
        <references count="2">
          <reference field="4294967294" count="1" selected="0">
            <x v="0"/>
          </reference>
          <reference field="0" count="1" selected="0">
            <x v="33"/>
          </reference>
        </references>
      </pivotArea>
    </chartFormat>
    <chartFormat chart="4" format="40">
      <pivotArea type="data" outline="0" fieldPosition="0">
        <references count="2">
          <reference field="4294967294" count="1" selected="0">
            <x v="0"/>
          </reference>
          <reference field="0" count="1" selected="0">
            <x v="34"/>
          </reference>
        </references>
      </pivotArea>
    </chartFormat>
    <chartFormat chart="4" format="41">
      <pivotArea type="data" outline="0" fieldPosition="0">
        <references count="2">
          <reference field="4294967294" count="1" selected="0">
            <x v="0"/>
          </reference>
          <reference field="0" count="1" selected="0">
            <x v="36"/>
          </reference>
        </references>
      </pivotArea>
    </chartFormat>
    <chartFormat chart="4" format="42">
      <pivotArea type="data" outline="0" fieldPosition="0">
        <references count="2">
          <reference field="4294967294" count="1" selected="0">
            <x v="0"/>
          </reference>
          <reference field="0" count="1" selected="0">
            <x v="37"/>
          </reference>
        </references>
      </pivotArea>
    </chartFormat>
    <chartFormat chart="4" format="43">
      <pivotArea type="data" outline="0" fieldPosition="0">
        <references count="2">
          <reference field="4294967294" count="1" selected="0">
            <x v="0"/>
          </reference>
          <reference field="0" count="1" selected="0">
            <x v="39"/>
          </reference>
        </references>
      </pivotArea>
    </chartFormat>
    <chartFormat chart="4" format="44">
      <pivotArea type="data" outline="0" fieldPosition="0">
        <references count="2">
          <reference field="4294967294" count="1" selected="0">
            <x v="0"/>
          </reference>
          <reference field="0" count="1" selected="0">
            <x v="40"/>
          </reference>
        </references>
      </pivotArea>
    </chartFormat>
    <chartFormat chart="4" format="45">
      <pivotArea type="data" outline="0" fieldPosition="0">
        <references count="2">
          <reference field="4294967294" count="1" selected="0">
            <x v="0"/>
          </reference>
          <reference field="0" count="1" selected="0">
            <x v="41"/>
          </reference>
        </references>
      </pivotArea>
    </chartFormat>
    <chartFormat chart="4" format="46">
      <pivotArea type="data" outline="0" fieldPosition="0">
        <references count="2">
          <reference field="4294967294" count="1" selected="0">
            <x v="0"/>
          </reference>
          <reference field="0" count="1" selected="0">
            <x v="43"/>
          </reference>
        </references>
      </pivotArea>
    </chartFormat>
    <chartFormat chart="4" format="47">
      <pivotArea type="data" outline="0" fieldPosition="0">
        <references count="2">
          <reference field="4294967294" count="1" selected="0">
            <x v="0"/>
          </reference>
          <reference field="0" count="1" selected="0">
            <x v="44"/>
          </reference>
        </references>
      </pivotArea>
    </chartFormat>
    <chartFormat chart="4" format="48">
      <pivotArea type="data" outline="0" fieldPosition="0">
        <references count="2">
          <reference field="4294967294" count="1" selected="0">
            <x v="0"/>
          </reference>
          <reference field="0" count="1" selected="0">
            <x v="45"/>
          </reference>
        </references>
      </pivotArea>
    </chartFormat>
    <chartFormat chart="4" format="49">
      <pivotArea type="data" outline="0" fieldPosition="0">
        <references count="2">
          <reference field="4294967294" count="1" selected="0">
            <x v="0"/>
          </reference>
          <reference field="0" count="1" selected="0">
            <x v="46"/>
          </reference>
        </references>
      </pivotArea>
    </chartFormat>
    <chartFormat chart="4" format="50">
      <pivotArea type="data" outline="0" fieldPosition="0">
        <references count="2">
          <reference field="4294967294" count="1" selected="0">
            <x v="0"/>
          </reference>
          <reference field="0" count="1" selected="0">
            <x v="47"/>
          </reference>
        </references>
      </pivotArea>
    </chartFormat>
    <chartFormat chart="4" format="51">
      <pivotArea type="data" outline="0" fieldPosition="0">
        <references count="2">
          <reference field="4294967294" count="1" selected="0">
            <x v="0"/>
          </reference>
          <reference field="0" count="1" selected="0">
            <x v="48"/>
          </reference>
        </references>
      </pivotArea>
    </chartFormat>
    <chartFormat chart="4" format="52">
      <pivotArea type="data" outline="0" fieldPosition="0">
        <references count="2">
          <reference field="4294967294" count="1" selected="0">
            <x v="0"/>
          </reference>
          <reference field="0" count="1" selected="0">
            <x v="49"/>
          </reference>
        </references>
      </pivotArea>
    </chartFormat>
    <chartFormat chart="4" format="53">
      <pivotArea type="data" outline="0" fieldPosition="0">
        <references count="2">
          <reference field="4294967294" count="1" selected="0">
            <x v="0"/>
          </reference>
          <reference field="0" count="1" selected="0">
            <x v="50"/>
          </reference>
        </references>
      </pivotArea>
    </chartFormat>
    <chartFormat chart="4" format="54">
      <pivotArea type="data" outline="0" fieldPosition="0">
        <references count="2">
          <reference field="4294967294" count="1" selected="0">
            <x v="0"/>
          </reference>
          <reference field="0" count="1" selected="0">
            <x v="51"/>
          </reference>
        </references>
      </pivotArea>
    </chartFormat>
    <chartFormat chart="4" format="55">
      <pivotArea type="data" outline="0" fieldPosition="0">
        <references count="2">
          <reference field="4294967294" count="1" selected="0">
            <x v="0"/>
          </reference>
          <reference field="0" count="1" selected="0">
            <x v="52"/>
          </reference>
        </references>
      </pivotArea>
    </chartFormat>
    <chartFormat chart="4" format="56">
      <pivotArea type="data" outline="0" fieldPosition="0">
        <references count="2">
          <reference field="4294967294" count="1" selected="0">
            <x v="0"/>
          </reference>
          <reference field="0" count="1" selected="0">
            <x v="53"/>
          </reference>
        </references>
      </pivotArea>
    </chartFormat>
    <chartFormat chart="4" format="57">
      <pivotArea type="data" outline="0" fieldPosition="0">
        <references count="2">
          <reference field="4294967294" count="1" selected="0">
            <x v="0"/>
          </reference>
          <reference field="0" count="1" selected="0">
            <x v="54"/>
          </reference>
        </references>
      </pivotArea>
    </chartFormat>
    <chartFormat chart="4" format="58">
      <pivotArea type="data" outline="0" fieldPosition="0">
        <references count="2">
          <reference field="4294967294" count="1" selected="0">
            <x v="0"/>
          </reference>
          <reference field="0" count="1" selected="0">
            <x v="55"/>
          </reference>
        </references>
      </pivotArea>
    </chartFormat>
    <chartFormat chart="4" format="59">
      <pivotArea type="data" outline="0" fieldPosition="0">
        <references count="2">
          <reference field="4294967294" count="1" selected="0">
            <x v="0"/>
          </reference>
          <reference field="0" count="1" selected="0">
            <x v="56"/>
          </reference>
        </references>
      </pivotArea>
    </chartFormat>
    <chartFormat chart="4" format="60">
      <pivotArea type="data" outline="0" fieldPosition="0">
        <references count="2">
          <reference field="4294967294" count="1" selected="0">
            <x v="0"/>
          </reference>
          <reference field="0" count="1" selected="0">
            <x v="57"/>
          </reference>
        </references>
      </pivotArea>
    </chartFormat>
    <chartFormat chart="4" format="61">
      <pivotArea type="data" outline="0" fieldPosition="0">
        <references count="2">
          <reference field="4294967294" count="1" selected="0">
            <x v="0"/>
          </reference>
          <reference field="0" count="1" selected="0">
            <x v="5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49CBD27-2CFD-4E65-A370-224A495C85F4}" name="PivotTable10" cacheId="18"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H2:I25" firstHeaderRow="1" firstDataRow="1" firstDataCol="1"/>
  <pivotFields count="12">
    <pivotField showAll="0"/>
    <pivotField showAll="0"/>
    <pivotField showAll="0"/>
    <pivotField axis="axisRow" dataField="1" showAll="0">
      <items count="24">
        <item x="4"/>
        <item x="20"/>
        <item x="5"/>
        <item x="13"/>
        <item x="0"/>
        <item x="8"/>
        <item x="22"/>
        <item x="9"/>
        <item x="7"/>
        <item x="3"/>
        <item x="21"/>
        <item x="18"/>
        <item x="14"/>
        <item x="19"/>
        <item x="12"/>
        <item x="17"/>
        <item x="15"/>
        <item x="10"/>
        <item x="6"/>
        <item x="1"/>
        <item x="16"/>
        <item x="11"/>
        <item x="2"/>
        <item t="default"/>
      </items>
    </pivotField>
    <pivotField showAll="0"/>
    <pivotField showAll="0"/>
    <pivotField showAll="0"/>
    <pivotField showAll="0"/>
    <pivotField showAll="0"/>
    <pivotField showAll="0"/>
    <pivotField showAll="0"/>
    <pivotField numFmtId="164" showAll="0"/>
  </pivotFields>
  <rowFields count="1">
    <field x="3"/>
  </rowFields>
  <rowItems count="23">
    <i>
      <x/>
    </i>
    <i>
      <x v="1"/>
    </i>
    <i>
      <x v="2"/>
    </i>
    <i>
      <x v="3"/>
    </i>
    <i>
      <x v="4"/>
    </i>
    <i>
      <x v="5"/>
    </i>
    <i>
      <x v="6"/>
    </i>
    <i>
      <x v="7"/>
    </i>
    <i>
      <x v="8"/>
    </i>
    <i>
      <x v="9"/>
    </i>
    <i>
      <x v="10"/>
    </i>
    <i>
      <x v="11"/>
    </i>
    <i>
      <x v="12"/>
    </i>
    <i>
      <x v="13"/>
    </i>
    <i>
      <x v="14"/>
    </i>
    <i>
      <x v="15"/>
    </i>
    <i>
      <x v="16"/>
    </i>
    <i>
      <x v="17"/>
    </i>
    <i>
      <x v="18"/>
    </i>
    <i>
      <x v="19"/>
    </i>
    <i>
      <x v="20"/>
    </i>
    <i>
      <x v="21"/>
    </i>
    <i>
      <x v="22"/>
    </i>
  </rowItems>
  <colItems count="1">
    <i/>
  </colItems>
  <dataFields count="1">
    <dataField name="Count of Race"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FA96951-C420-4610-A579-3B4282E0004D}" name="PivotTable11" cacheId="18"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K2:L15" firstHeaderRow="1" firstDataRow="1" firstDataCol="1"/>
  <pivotFields count="12">
    <pivotField showAll="0"/>
    <pivotField showAll="0"/>
    <pivotField showAll="0"/>
    <pivotField showAll="0"/>
    <pivotField axis="axisRow" dataField="1" showAll="0">
      <items count="14">
        <item x="9"/>
        <item x="4"/>
        <item x="7"/>
        <item x="5"/>
        <item x="3"/>
        <item x="6"/>
        <item x="10"/>
        <item x="0"/>
        <item x="12"/>
        <item x="11"/>
        <item x="2"/>
        <item x="1"/>
        <item x="8"/>
        <item t="default"/>
      </items>
    </pivotField>
    <pivotField showAll="0"/>
    <pivotField showAll="0"/>
    <pivotField showAll="0"/>
    <pivotField showAll="0"/>
    <pivotField showAll="0"/>
    <pivotField showAll="0"/>
    <pivotField numFmtId="164" showAll="0"/>
  </pivotFields>
  <rowFields count="1">
    <field x="4"/>
  </rowFields>
  <rowItems count="13">
    <i>
      <x/>
    </i>
    <i>
      <x v="1"/>
    </i>
    <i>
      <x v="2"/>
    </i>
    <i>
      <x v="3"/>
    </i>
    <i>
      <x v="4"/>
    </i>
    <i>
      <x v="5"/>
    </i>
    <i>
      <x v="6"/>
    </i>
    <i>
      <x v="7"/>
    </i>
    <i>
      <x v="8"/>
    </i>
    <i>
      <x v="9"/>
    </i>
    <i>
      <x v="10"/>
    </i>
    <i>
      <x v="11"/>
    </i>
    <i>
      <x v="12"/>
    </i>
  </rowItems>
  <colItems count="1">
    <i/>
  </colItems>
  <dataFields count="1">
    <dataField name="Count of Class" fld="4" subtotal="count" baseField="0" baseItem="0"/>
  </dataFields>
  <chartFormats count="14">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4" count="1" selected="0">
            <x v="12"/>
          </reference>
        </references>
      </pivotArea>
    </chartFormat>
    <chartFormat chart="3" format="4">
      <pivotArea type="data" outline="0" fieldPosition="0">
        <references count="2">
          <reference field="4294967294" count="1" selected="0">
            <x v="0"/>
          </reference>
          <reference field="4" count="1" selected="0">
            <x v="11"/>
          </reference>
        </references>
      </pivotArea>
    </chartFormat>
    <chartFormat chart="3" format="5">
      <pivotArea type="data" outline="0" fieldPosition="0">
        <references count="2">
          <reference field="4294967294" count="1" selected="0">
            <x v="0"/>
          </reference>
          <reference field="4" count="1" selected="0">
            <x v="10"/>
          </reference>
        </references>
      </pivotArea>
    </chartFormat>
    <chartFormat chart="3" format="6">
      <pivotArea type="data" outline="0" fieldPosition="0">
        <references count="2">
          <reference field="4294967294" count="1" selected="0">
            <x v="0"/>
          </reference>
          <reference field="4" count="1" selected="0">
            <x v="9"/>
          </reference>
        </references>
      </pivotArea>
    </chartFormat>
    <chartFormat chart="3" format="7">
      <pivotArea type="data" outline="0" fieldPosition="0">
        <references count="2">
          <reference field="4294967294" count="1" selected="0">
            <x v="0"/>
          </reference>
          <reference field="4" count="1" selected="0">
            <x v="8"/>
          </reference>
        </references>
      </pivotArea>
    </chartFormat>
    <chartFormat chart="3" format="8">
      <pivotArea type="data" outline="0" fieldPosition="0">
        <references count="2">
          <reference field="4294967294" count="1" selected="0">
            <x v="0"/>
          </reference>
          <reference field="4" count="1" selected="0">
            <x v="7"/>
          </reference>
        </references>
      </pivotArea>
    </chartFormat>
    <chartFormat chart="3" format="9">
      <pivotArea type="data" outline="0" fieldPosition="0">
        <references count="2">
          <reference field="4294967294" count="1" selected="0">
            <x v="0"/>
          </reference>
          <reference field="4" count="1" selected="0">
            <x v="6"/>
          </reference>
        </references>
      </pivotArea>
    </chartFormat>
    <chartFormat chart="3" format="10">
      <pivotArea type="data" outline="0" fieldPosition="0">
        <references count="2">
          <reference field="4294967294" count="1" selected="0">
            <x v="0"/>
          </reference>
          <reference field="4" count="1" selected="0">
            <x v="5"/>
          </reference>
        </references>
      </pivotArea>
    </chartFormat>
    <chartFormat chart="3" format="11">
      <pivotArea type="data" outline="0" fieldPosition="0">
        <references count="2">
          <reference field="4294967294" count="1" selected="0">
            <x v="0"/>
          </reference>
          <reference field="4" count="1" selected="0">
            <x v="4"/>
          </reference>
        </references>
      </pivotArea>
    </chartFormat>
    <chartFormat chart="3" format="12">
      <pivotArea type="data" outline="0" fieldPosition="0">
        <references count="2">
          <reference field="4294967294" count="1" selected="0">
            <x v="0"/>
          </reference>
          <reference field="4" count="1" selected="0">
            <x v="3"/>
          </reference>
        </references>
      </pivotArea>
    </chartFormat>
    <chartFormat chart="3" format="13">
      <pivotArea type="data" outline="0" fieldPosition="0">
        <references count="2">
          <reference field="4294967294" count="1" selected="0">
            <x v="0"/>
          </reference>
          <reference field="4" count="1" selected="0">
            <x v="2"/>
          </reference>
        </references>
      </pivotArea>
    </chartFormat>
    <chartFormat chart="3" format="14">
      <pivotArea type="data" outline="0" fieldPosition="0">
        <references count="2">
          <reference field="4294967294" count="1" selected="0">
            <x v="0"/>
          </reference>
          <reference field="4" count="1" selected="0">
            <x v="1"/>
          </reference>
        </references>
      </pivotArea>
    </chartFormat>
    <chartFormat chart="3" format="15">
      <pivotArea type="data" outline="0" fieldPosition="0">
        <references count="2">
          <reference field="4294967294" count="1" selected="0">
            <x v="0"/>
          </reference>
          <reference field="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78C3594-139B-4672-BFA5-A488CEC175A7}" name="PivotTable12" cacheId="18"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N2:O32" firstHeaderRow="1" firstDataRow="1" firstDataCol="1"/>
  <pivotFields count="12">
    <pivotField showAll="0"/>
    <pivotField showAll="0"/>
    <pivotField showAll="0"/>
    <pivotField showAll="0"/>
    <pivotField showAll="0"/>
    <pivotField axis="axisRow" dataField="1" showAll="0">
      <items count="31">
        <item x="17"/>
        <item x="7"/>
        <item x="19"/>
        <item x="14"/>
        <item x="9"/>
        <item x="4"/>
        <item x="25"/>
        <item x="1"/>
        <item x="3"/>
        <item x="6"/>
        <item x="29"/>
        <item x="8"/>
        <item x="2"/>
        <item x="20"/>
        <item x="22"/>
        <item x="12"/>
        <item x="11"/>
        <item x="24"/>
        <item x="5"/>
        <item x="27"/>
        <item x="10"/>
        <item x="21"/>
        <item x="23"/>
        <item x="0"/>
        <item x="15"/>
        <item x="28"/>
        <item x="26"/>
        <item x="18"/>
        <item x="16"/>
        <item x="13"/>
        <item t="default"/>
      </items>
    </pivotField>
    <pivotField showAll="0"/>
    <pivotField showAll="0"/>
    <pivotField showAll="0"/>
    <pivotField showAll="0"/>
    <pivotField showAll="0"/>
    <pivotField numFmtId="164" showAll="0"/>
  </pivotFields>
  <rowFields count="1">
    <field x="5"/>
  </rowFields>
  <rowItems count="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rowItems>
  <colItems count="1">
    <i/>
  </colItems>
  <dataFields count="1">
    <dataField name="Count of Spec"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AD5C3F1-1376-423A-8D3C-B6908A21E200}" name="PivotTable3" cacheId="18"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2:B4" firstHeaderRow="1" firstDataRow="1" firstDataCol="1"/>
  <pivotFields count="12">
    <pivotField showAll="0"/>
    <pivotField showAll="0"/>
    <pivotField axis="axisRow" showAll="0">
      <items count="3">
        <item x="1"/>
        <item x="0"/>
        <item t="default"/>
      </items>
    </pivotField>
    <pivotField showAll="0"/>
    <pivotField showAll="0"/>
    <pivotField showAll="0"/>
    <pivotField showAll="0"/>
    <pivotField showAll="0"/>
    <pivotField showAll="0"/>
    <pivotField showAll="0"/>
    <pivotField showAll="0"/>
    <pivotField dataField="1" numFmtId="164" showAll="0"/>
  </pivotFields>
  <rowFields count="1">
    <field x="2"/>
  </rowFields>
  <rowItems count="2">
    <i>
      <x/>
    </i>
    <i>
      <x v="1"/>
    </i>
  </rowItems>
  <colItems count="1">
    <i/>
  </colItems>
  <dataFields count="1">
    <dataField name="Sum of Total Hrs/pld" fld="11" baseField="2" baseItem="1" numFmtId="165"/>
  </dataFields>
  <formats count="2">
    <format dxfId="50">
      <pivotArea outline="0" collapsedLevelsAreSubtotals="1" fieldPosition="0"/>
    </format>
    <format dxfId="49">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8FFED6B-F18F-4AFA-8CCA-F0D85F62895C}" name="PivotTable8" cacheId="18"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E2:F15" firstHeaderRow="1" firstDataRow="1" firstDataCol="1"/>
  <pivotFields count="12">
    <pivotField showAll="0"/>
    <pivotField showAll="0"/>
    <pivotField showAll="0"/>
    <pivotField showAll="0"/>
    <pivotField axis="axisRow" showAll="0">
      <items count="14">
        <item x="9"/>
        <item x="4"/>
        <item x="7"/>
        <item x="5"/>
        <item x="3"/>
        <item x="6"/>
        <item x="10"/>
        <item x="0"/>
        <item x="12"/>
        <item x="11"/>
        <item x="2"/>
        <item x="1"/>
        <item x="8"/>
        <item t="default"/>
      </items>
    </pivotField>
    <pivotField showAll="0"/>
    <pivotField showAll="0"/>
    <pivotField showAll="0"/>
    <pivotField showAll="0"/>
    <pivotField showAll="0"/>
    <pivotField showAll="0"/>
    <pivotField dataField="1" numFmtId="164" showAll="0"/>
  </pivotFields>
  <rowFields count="1">
    <field x="4"/>
  </rowFields>
  <rowItems count="13">
    <i>
      <x/>
    </i>
    <i>
      <x v="1"/>
    </i>
    <i>
      <x v="2"/>
    </i>
    <i>
      <x v="3"/>
    </i>
    <i>
      <x v="4"/>
    </i>
    <i>
      <x v="5"/>
    </i>
    <i>
      <x v="6"/>
    </i>
    <i>
      <x v="7"/>
    </i>
    <i>
      <x v="8"/>
    </i>
    <i>
      <x v="9"/>
    </i>
    <i>
      <x v="10"/>
    </i>
    <i>
      <x v="11"/>
    </i>
    <i>
      <x v="12"/>
    </i>
  </rowItems>
  <colItems count="1">
    <i/>
  </colItems>
  <dataFields count="1">
    <dataField name="Sum of Total Hrs/pld" fld="11" baseField="0" baseItem="0" numFmtId="1"/>
  </dataFields>
  <formats count="3">
    <format dxfId="53">
      <pivotArea collapsedLevelsAreSubtotals="1" fieldPosition="0">
        <references count="1">
          <reference field="4" count="1">
            <x v="4"/>
          </reference>
        </references>
      </pivotArea>
    </format>
    <format dxfId="52">
      <pivotArea outline="0" collapsedLevelsAreSubtotals="1" fieldPosition="0"/>
    </format>
    <format dxfId="51">
      <pivotArea dataOnly="0" labelOnly="1" fieldPosition="0">
        <references count="1">
          <reference field="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0008C2F-E82E-4B52-81A4-143209B4C866}" name="PivotTable7" cacheId="18"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8:B53" firstHeaderRow="1" firstDataRow="1" firstDataCol="1"/>
  <pivotFields count="12">
    <pivotField showAll="0"/>
    <pivotField axis="axisRow" dataField="1" showAll="0" sortType="ascending">
      <items count="20">
        <item x="14"/>
        <item x="13"/>
        <item x="12"/>
        <item x="11"/>
        <item x="10"/>
        <item m="1" x="18"/>
        <item x="9"/>
        <item x="8"/>
        <item x="7"/>
        <item x="6"/>
        <item x="5"/>
        <item x="4"/>
        <item x="3"/>
        <item x="2"/>
        <item x="1"/>
        <item m="1" x="17"/>
        <item m="1" x="16"/>
        <item m="1" x="15"/>
        <item x="0"/>
        <item t="default"/>
      </items>
    </pivotField>
    <pivotField showAll="0"/>
    <pivotField showAll="0"/>
    <pivotField showAll="0"/>
    <pivotField showAll="0"/>
    <pivotField showAll="0"/>
    <pivotField showAll="0"/>
    <pivotField showAll="0"/>
    <pivotField showAll="0"/>
    <pivotField showAll="0"/>
    <pivotField numFmtId="164" showAll="0"/>
  </pivotFields>
  <rowFields count="1">
    <field x="1"/>
  </rowFields>
  <rowItems count="15">
    <i>
      <x/>
    </i>
    <i>
      <x v="1"/>
    </i>
    <i>
      <x v="2"/>
    </i>
    <i>
      <x v="3"/>
    </i>
    <i>
      <x v="4"/>
    </i>
    <i>
      <x v="6"/>
    </i>
    <i>
      <x v="7"/>
    </i>
    <i>
      <x v="8"/>
    </i>
    <i>
      <x v="9"/>
    </i>
    <i>
      <x v="10"/>
    </i>
    <i>
      <x v="11"/>
    </i>
    <i>
      <x v="12"/>
    </i>
    <i>
      <x v="13"/>
    </i>
    <i>
      <x v="14"/>
    </i>
    <i>
      <x v="18"/>
    </i>
  </rowItems>
  <colItems count="1">
    <i/>
  </colItems>
  <dataFields count="1">
    <dataField name="Count of Level" fld="1"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BE222BD-A22C-4588-93AF-7C9C5E248CA9}" name="PivotTable6" cacheId="18"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3:B35" firstHeaderRow="1" firstDataRow="1" firstDataCol="1"/>
  <pivotFields count="12">
    <pivotField dataField="1" showAll="0"/>
    <pivotField showAll="0"/>
    <pivotField axis="axisRow" showAll="0">
      <items count="3">
        <item x="1"/>
        <item x="0"/>
        <item t="default"/>
      </items>
    </pivotField>
    <pivotField showAll="0"/>
    <pivotField showAll="0"/>
    <pivotField showAll="0"/>
    <pivotField showAll="0"/>
    <pivotField showAll="0"/>
    <pivotField showAll="0"/>
    <pivotField showAll="0"/>
    <pivotField showAll="0"/>
    <pivotField numFmtId="164" showAll="0"/>
  </pivotFields>
  <rowFields count="1">
    <field x="2"/>
  </rowFields>
  <rowItems count="2">
    <i>
      <x/>
    </i>
    <i>
      <x v="1"/>
    </i>
  </rowItems>
  <colItems count="1">
    <i/>
  </colItems>
  <dataFields count="1">
    <dataField name="Count of Character Nam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7545DA6-5072-4BD5-AC57-B95E3FA96AA7}" name="PivotTable4" cacheId="18"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7:B30" firstHeaderRow="1" firstDataRow="1" firstDataCol="1"/>
  <pivotFields count="12">
    <pivotField showAll="0"/>
    <pivotField showAll="0"/>
    <pivotField showAll="0"/>
    <pivotField axis="axisRow" showAll="0">
      <items count="24">
        <item x="4"/>
        <item x="20"/>
        <item x="5"/>
        <item x="13"/>
        <item x="0"/>
        <item x="8"/>
        <item x="22"/>
        <item x="9"/>
        <item x="7"/>
        <item x="3"/>
        <item x="21"/>
        <item x="18"/>
        <item x="14"/>
        <item x="19"/>
        <item x="12"/>
        <item x="17"/>
        <item x="15"/>
        <item x="10"/>
        <item x="6"/>
        <item x="1"/>
        <item x="16"/>
        <item x="11"/>
        <item x="2"/>
        <item t="default"/>
      </items>
    </pivotField>
    <pivotField showAll="0"/>
    <pivotField showAll="0"/>
    <pivotField showAll="0"/>
    <pivotField showAll="0"/>
    <pivotField showAll="0"/>
    <pivotField showAll="0"/>
    <pivotField showAll="0"/>
    <pivotField dataField="1" numFmtId="164" showAll="0"/>
  </pivotFields>
  <rowFields count="1">
    <field x="3"/>
  </rowFields>
  <rowItems count="23">
    <i>
      <x/>
    </i>
    <i>
      <x v="1"/>
    </i>
    <i>
      <x v="2"/>
    </i>
    <i>
      <x v="3"/>
    </i>
    <i>
      <x v="4"/>
    </i>
    <i>
      <x v="5"/>
    </i>
    <i>
      <x v="6"/>
    </i>
    <i>
      <x v="7"/>
    </i>
    <i>
      <x v="8"/>
    </i>
    <i>
      <x v="9"/>
    </i>
    <i>
      <x v="10"/>
    </i>
    <i>
      <x v="11"/>
    </i>
    <i>
      <x v="12"/>
    </i>
    <i>
      <x v="13"/>
    </i>
    <i>
      <x v="14"/>
    </i>
    <i>
      <x v="15"/>
    </i>
    <i>
      <x v="16"/>
    </i>
    <i>
      <x v="17"/>
    </i>
    <i>
      <x v="18"/>
    </i>
    <i>
      <x v="19"/>
    </i>
    <i>
      <x v="20"/>
    </i>
    <i>
      <x v="21"/>
    </i>
    <i>
      <x v="22"/>
    </i>
  </rowItems>
  <colItems count="1">
    <i/>
  </colItems>
  <dataFields count="1">
    <dataField name="Sum of Total Hrs/pld" fld="11"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B71B7BA-F2E8-4C46-81E8-694FC5A28A2C}" name="PivotTable9" cacheId="18"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E19:F49" firstHeaderRow="1" firstDataRow="1" firstDataCol="1"/>
  <pivotFields count="12">
    <pivotField showAll="0"/>
    <pivotField showAll="0"/>
    <pivotField showAll="0"/>
    <pivotField showAll="0"/>
    <pivotField showAll="0"/>
    <pivotField axis="axisRow" showAll="0">
      <items count="31">
        <item x="17"/>
        <item x="7"/>
        <item x="19"/>
        <item x="14"/>
        <item x="9"/>
        <item x="4"/>
        <item x="25"/>
        <item x="1"/>
        <item x="3"/>
        <item x="6"/>
        <item x="29"/>
        <item x="8"/>
        <item x="2"/>
        <item x="20"/>
        <item x="22"/>
        <item x="12"/>
        <item x="11"/>
        <item x="24"/>
        <item x="5"/>
        <item x="27"/>
        <item x="10"/>
        <item x="21"/>
        <item x="23"/>
        <item x="0"/>
        <item x="15"/>
        <item x="28"/>
        <item x="26"/>
        <item x="18"/>
        <item x="16"/>
        <item x="13"/>
        <item t="default"/>
      </items>
    </pivotField>
    <pivotField showAll="0"/>
    <pivotField showAll="0"/>
    <pivotField showAll="0"/>
    <pivotField showAll="0"/>
    <pivotField showAll="0"/>
    <pivotField dataField="1" numFmtId="164" showAll="0"/>
  </pivotFields>
  <rowFields count="1">
    <field x="5"/>
  </rowFields>
  <rowItems count="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rowItems>
  <colItems count="1">
    <i/>
  </colItems>
  <dataFields count="1">
    <dataField name="Sum of Total Hrs/pld" fld="11"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327215E-829E-463A-A05B-0D2726A24459}" name="PivotTable13" cacheId="18"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5">
  <location ref="K23:L36" firstHeaderRow="1" firstDataRow="1" firstDataCol="1"/>
  <pivotFields count="12">
    <pivotField showAll="0"/>
    <pivotField showAll="0"/>
    <pivotField showAll="0"/>
    <pivotField showAll="0"/>
    <pivotField axis="axisRow" showAll="0">
      <items count="14">
        <item x="9"/>
        <item x="4"/>
        <item x="7"/>
        <item x="5"/>
        <item x="3"/>
        <item x="6"/>
        <item x="10"/>
        <item x="0"/>
        <item x="12"/>
        <item x="11"/>
        <item x="2"/>
        <item x="1"/>
        <item x="8"/>
        <item t="default"/>
      </items>
    </pivotField>
    <pivotField showAll="0"/>
    <pivotField showAll="0"/>
    <pivotField dataField="1" showAll="0"/>
    <pivotField showAll="0"/>
    <pivotField showAll="0"/>
    <pivotField showAll="0"/>
    <pivotField numFmtId="164" showAll="0"/>
  </pivotFields>
  <rowFields count="1">
    <field x="4"/>
  </rowFields>
  <rowItems count="13">
    <i>
      <x/>
    </i>
    <i>
      <x v="1"/>
    </i>
    <i>
      <x v="2"/>
    </i>
    <i>
      <x v="3"/>
    </i>
    <i>
      <x v="4"/>
    </i>
    <i>
      <x v="5"/>
    </i>
    <i>
      <x v="6"/>
    </i>
    <i>
      <x v="7"/>
    </i>
    <i>
      <x v="8"/>
    </i>
    <i>
      <x v="9"/>
    </i>
    <i>
      <x v="10"/>
    </i>
    <i>
      <x v="11"/>
    </i>
    <i>
      <x v="12"/>
    </i>
  </rowItems>
  <colItems count="1">
    <i/>
  </colItems>
  <dataFields count="1">
    <dataField name="Max of iLvl" fld="7" subtotal="max" baseField="4" baseItem="8" numFmtId="1"/>
  </dataFields>
  <formats count="1">
    <format dxfId="54">
      <pivotArea outline="0" collapsedLevelsAreSubtotals="1" fieldPosition="0"/>
    </format>
  </formats>
  <chartFormats count="14">
    <chartFormat chart="21" format="2" series="1">
      <pivotArea type="data" outline="0" fieldPosition="0">
        <references count="1">
          <reference field="4294967294" count="1" selected="0">
            <x v="0"/>
          </reference>
        </references>
      </pivotArea>
    </chartFormat>
    <chartFormat chart="21" format="3">
      <pivotArea type="data" outline="0" fieldPosition="0">
        <references count="2">
          <reference field="4294967294" count="1" selected="0">
            <x v="0"/>
          </reference>
          <reference field="4" count="1" selected="0">
            <x v="0"/>
          </reference>
        </references>
      </pivotArea>
    </chartFormat>
    <chartFormat chart="21" format="4">
      <pivotArea type="data" outline="0" fieldPosition="0">
        <references count="2">
          <reference field="4294967294" count="1" selected="0">
            <x v="0"/>
          </reference>
          <reference field="4" count="1" selected="0">
            <x v="2"/>
          </reference>
        </references>
      </pivotArea>
    </chartFormat>
    <chartFormat chart="21" format="5">
      <pivotArea type="data" outline="0" fieldPosition="0">
        <references count="2">
          <reference field="4294967294" count="1" selected="0">
            <x v="0"/>
          </reference>
          <reference field="4" count="1" selected="0">
            <x v="3"/>
          </reference>
        </references>
      </pivotArea>
    </chartFormat>
    <chartFormat chart="21" format="6">
      <pivotArea type="data" outline="0" fieldPosition="0">
        <references count="2">
          <reference field="4294967294" count="1" selected="0">
            <x v="0"/>
          </reference>
          <reference field="4" count="1" selected="0">
            <x v="4"/>
          </reference>
        </references>
      </pivotArea>
    </chartFormat>
    <chartFormat chart="21" format="7">
      <pivotArea type="data" outline="0" fieldPosition="0">
        <references count="2">
          <reference field="4294967294" count="1" selected="0">
            <x v="0"/>
          </reference>
          <reference field="4" count="1" selected="0">
            <x v="5"/>
          </reference>
        </references>
      </pivotArea>
    </chartFormat>
    <chartFormat chart="21" format="8">
      <pivotArea type="data" outline="0" fieldPosition="0">
        <references count="2">
          <reference field="4294967294" count="1" selected="0">
            <x v="0"/>
          </reference>
          <reference field="4" count="1" selected="0">
            <x v="6"/>
          </reference>
        </references>
      </pivotArea>
    </chartFormat>
    <chartFormat chart="21" format="9">
      <pivotArea type="data" outline="0" fieldPosition="0">
        <references count="2">
          <reference field="4294967294" count="1" selected="0">
            <x v="0"/>
          </reference>
          <reference field="4" count="1" selected="0">
            <x v="7"/>
          </reference>
        </references>
      </pivotArea>
    </chartFormat>
    <chartFormat chart="21" format="10">
      <pivotArea type="data" outline="0" fieldPosition="0">
        <references count="2">
          <reference field="4294967294" count="1" selected="0">
            <x v="0"/>
          </reference>
          <reference field="4" count="1" selected="0">
            <x v="8"/>
          </reference>
        </references>
      </pivotArea>
    </chartFormat>
    <chartFormat chart="21" format="11">
      <pivotArea type="data" outline="0" fieldPosition="0">
        <references count="2">
          <reference field="4294967294" count="1" selected="0">
            <x v="0"/>
          </reference>
          <reference field="4" count="1" selected="0">
            <x v="9"/>
          </reference>
        </references>
      </pivotArea>
    </chartFormat>
    <chartFormat chart="21" format="12">
      <pivotArea type="data" outline="0" fieldPosition="0">
        <references count="2">
          <reference field="4294967294" count="1" selected="0">
            <x v="0"/>
          </reference>
          <reference field="4" count="1" selected="0">
            <x v="10"/>
          </reference>
        </references>
      </pivotArea>
    </chartFormat>
    <chartFormat chart="21" format="13">
      <pivotArea type="data" outline="0" fieldPosition="0">
        <references count="2">
          <reference field="4294967294" count="1" selected="0">
            <x v="0"/>
          </reference>
          <reference field="4" count="1" selected="0">
            <x v="11"/>
          </reference>
        </references>
      </pivotArea>
    </chartFormat>
    <chartFormat chart="21" format="14">
      <pivotArea type="data" outline="0" fieldPosition="0">
        <references count="2">
          <reference field="4294967294" count="1" selected="0">
            <x v="0"/>
          </reference>
          <reference field="4" count="1" selected="0">
            <x v="12"/>
          </reference>
        </references>
      </pivotArea>
    </chartFormat>
    <chartFormat chart="21" format="15">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evel" xr10:uid="{1CC7D6EE-C8C7-4814-B896-EA15EEA0DA30}" sourceName="Level">
  <pivotTables>
    <pivotTable tabId="7" name="PivotTable5"/>
  </pivotTables>
  <data>
    <tabular pivotCacheId="829122369" sortOrder="descending">
      <items count="19">
        <i x="0" s="1"/>
        <i x="1" s="1"/>
        <i x="2" s="1"/>
        <i x="3" s="1"/>
        <i x="4" s="1"/>
        <i x="5" s="1"/>
        <i x="6" s="1"/>
        <i x="7" s="1"/>
        <i x="8" s="1"/>
        <i x="9" s="1"/>
        <i x="10" s="1"/>
        <i x="11" s="1"/>
        <i x="12" s="1"/>
        <i x="13" s="1"/>
        <i x="14" s="1"/>
        <i x="15" s="1" nd="1"/>
        <i x="16" s="1" nd="1"/>
        <i x="17" s="1" nd="1"/>
        <i x="18"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action" xr10:uid="{B6E6FB1B-65CC-4FDC-99A3-CB536F3C696D}" sourceName="Faction">
  <pivotTables>
    <pivotTable tabId="7" name="PivotTable5"/>
  </pivotTables>
  <data>
    <tabular pivotCacheId="829122369">
      <items count="2">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ce" xr10:uid="{526E7B94-FF6E-473D-B676-C42E14D804F7}" sourceName="Race">
  <pivotTables>
    <pivotTable tabId="7" name="PivotTable5"/>
  </pivotTables>
  <data>
    <tabular pivotCacheId="829122369">
      <items count="23">
        <i x="4" s="1"/>
        <i x="20" s="1"/>
        <i x="5" s="1"/>
        <i x="13" s="1"/>
        <i x="0" s="1"/>
        <i x="8" s="1"/>
        <i x="22" s="1"/>
        <i x="9" s="1"/>
        <i x="7" s="1"/>
        <i x="3" s="1"/>
        <i x="21" s="1"/>
        <i x="18" s="1"/>
        <i x="14" s="1"/>
        <i x="19" s="1"/>
        <i x="12" s="1"/>
        <i x="17" s="1"/>
        <i x="15" s="1"/>
        <i x="10" s="1"/>
        <i x="6" s="1"/>
        <i x="1" s="1"/>
        <i x="16" s="1"/>
        <i x="1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lass" xr10:uid="{65B6B9B1-370A-405E-8AE8-B854F34145F9}" sourceName="Class">
  <pivotTables>
    <pivotTable tabId="7" name="PivotTable5"/>
  </pivotTables>
  <data>
    <tabular pivotCacheId="829122369">
      <items count="13">
        <i x="9" s="1"/>
        <i x="4" s="1"/>
        <i x="7" s="1"/>
        <i x="5" s="1"/>
        <i x="3" s="1"/>
        <i x="6" s="1"/>
        <i x="10" s="1"/>
        <i x="0" s="1"/>
        <i x="12" s="1"/>
        <i x="11" s="1"/>
        <i x="2" s="1"/>
        <i x="1" s="1"/>
        <i x="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evel" xr10:uid="{E2546067-C0D4-4F02-8FE9-2B2592A03F54}" cache="Slicer_Level" caption="Level" rowHeight="257175"/>
  <slicer name="Faction" xr10:uid="{C05FCFA5-FA90-4DA4-A58E-A25B18AA24DC}" cache="Slicer_Faction" caption="Faction" rowHeight="257175"/>
  <slicer name="Race" xr10:uid="{93E522DA-A3A6-4E00-A27C-3E440667F27F}" cache="Slicer_Race" caption="Race" rowHeight="257175"/>
  <slicer name="Class" xr10:uid="{6B36557A-FB10-4F24-9F7D-2EF1CD6A05FE}" cache="Slicer_Class" caption="Class"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evel 1" xr10:uid="{43A84C26-D465-477C-B7E1-644D85E57CC1}" cache="Slicer_Level" caption="Level" startItem="4" style="SlicerStyleDark1" rowHeight="257175"/>
  <slicer name="Faction 1" xr10:uid="{6569EF4F-BD6C-4551-B1C9-5B0E791EB344}" cache="Slicer_Faction" caption="Faction" style="SlicerStyleDark1" rowHeight="257175"/>
  <slicer name="Race 1" xr10:uid="{5D60C833-7FB6-48FB-9F89-D7C0CEFD7BD1}" cache="Slicer_Race" caption="Race" style="SlicerStyleDark1" rowHeight="257175"/>
  <slicer name="Class 1" xr10:uid="{0B2B1EDB-B88B-4E65-8B5D-3ED5FCD4A490}" cache="Slicer_Class" caption="Class" style="SlicerStyleDark1"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9.xml"/><Relationship Id="rId13" Type="http://schemas.microsoft.com/office/2007/relationships/slicer" Target="../slicers/slicer1.xml"/><Relationship Id="rId3" Type="http://schemas.openxmlformats.org/officeDocument/2006/relationships/pivotTable" Target="../pivotTables/pivotTable4.xml"/><Relationship Id="rId7" Type="http://schemas.openxmlformats.org/officeDocument/2006/relationships/pivotTable" Target="../pivotTables/pivotTable8.xml"/><Relationship Id="rId12" Type="http://schemas.openxmlformats.org/officeDocument/2006/relationships/drawing" Target="../drawings/drawing1.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11" Type="http://schemas.openxmlformats.org/officeDocument/2006/relationships/pivotTable" Target="../pivotTables/pivotTable12.xml"/><Relationship Id="rId5" Type="http://schemas.openxmlformats.org/officeDocument/2006/relationships/pivotTable" Target="../pivotTables/pivotTable6.xml"/><Relationship Id="rId10" Type="http://schemas.openxmlformats.org/officeDocument/2006/relationships/pivotTable" Target="../pivotTables/pivotTable11.xml"/><Relationship Id="rId4" Type="http://schemas.openxmlformats.org/officeDocument/2006/relationships/pivotTable" Target="../pivotTables/pivotTable5.xml"/><Relationship Id="rId9" Type="http://schemas.openxmlformats.org/officeDocument/2006/relationships/pivotTable" Target="../pivotTables/pivotTable10.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347D9-4BC4-4B21-AFDB-3BA4E9DE0C7B}">
  <dimension ref="A1:M66"/>
  <sheetViews>
    <sheetView tabSelected="1" workbookViewId="0">
      <pane ySplit="1" topLeftCell="A2" activePane="bottomLeft" state="frozen"/>
      <selection pane="bottomLeft" activeCell="M18" sqref="M18"/>
    </sheetView>
  </sheetViews>
  <sheetFormatPr defaultRowHeight="15" x14ac:dyDescent="0.25"/>
  <cols>
    <col min="1" max="1" width="18.375" bestFit="1" customWidth="1"/>
    <col min="2" max="3" width="9" style="2"/>
    <col min="4" max="4" width="18.5" style="2" bestFit="1" customWidth="1"/>
    <col min="5" max="5" width="16.875" bestFit="1" customWidth="1"/>
    <col min="6" max="6" width="12.75" bestFit="1" customWidth="1"/>
    <col min="7" max="7" width="20.125" bestFit="1" customWidth="1"/>
    <col min="9" max="9" width="11.375" style="2" bestFit="1" customWidth="1"/>
    <col min="10" max="11" width="9" style="2"/>
    <col min="12" max="12" width="12.125" style="2" bestFit="1" customWidth="1"/>
  </cols>
  <sheetData>
    <row r="1" spans="1:12" s="3" customFormat="1" ht="15.75" x14ac:dyDescent="0.25">
      <c r="A1" s="3" t="s">
        <v>88</v>
      </c>
      <c r="B1" s="3" t="s">
        <v>89</v>
      </c>
      <c r="C1" s="3" t="s">
        <v>149</v>
      </c>
      <c r="D1" s="3" t="s">
        <v>98</v>
      </c>
      <c r="E1" s="3" t="s">
        <v>93</v>
      </c>
      <c r="F1" s="3" t="s">
        <v>94</v>
      </c>
      <c r="G1" s="3" t="s">
        <v>95</v>
      </c>
      <c r="H1" s="3" t="s">
        <v>96</v>
      </c>
      <c r="I1" s="3" t="s">
        <v>135</v>
      </c>
      <c r="J1" s="3" t="s">
        <v>136</v>
      </c>
      <c r="K1" s="3" t="s">
        <v>137</v>
      </c>
      <c r="L1" s="3" t="s">
        <v>157</v>
      </c>
    </row>
    <row r="2" spans="1:12" x14ac:dyDescent="0.25">
      <c r="A2" s="2" t="s">
        <v>0</v>
      </c>
      <c r="B2" s="2">
        <v>80</v>
      </c>
      <c r="C2" s="2" t="s">
        <v>150</v>
      </c>
      <c r="D2" s="2" t="s">
        <v>99</v>
      </c>
      <c r="E2" s="2" t="s">
        <v>2</v>
      </c>
      <c r="F2" s="2" t="s">
        <v>1</v>
      </c>
      <c r="G2" s="2" t="s">
        <v>120</v>
      </c>
      <c r="H2" s="2">
        <v>658</v>
      </c>
      <c r="I2" s="2">
        <v>13</v>
      </c>
      <c r="J2" s="2">
        <v>23</v>
      </c>
      <c r="K2" s="2">
        <v>21</v>
      </c>
      <c r="L2" s="8">
        <f>SUM(I2*24,J2,K2/60)</f>
        <v>335.35</v>
      </c>
    </row>
    <row r="3" spans="1:12" x14ac:dyDescent="0.25">
      <c r="A3" s="2" t="s">
        <v>97</v>
      </c>
      <c r="B3" s="2">
        <v>80</v>
      </c>
      <c r="C3" s="2" t="s">
        <v>151</v>
      </c>
      <c r="D3" s="2" t="s">
        <v>100</v>
      </c>
      <c r="E3" s="2" t="s">
        <v>4</v>
      </c>
      <c r="F3" s="2" t="s">
        <v>3</v>
      </c>
      <c r="G3" s="2" t="s">
        <v>121</v>
      </c>
      <c r="H3" s="2">
        <v>614</v>
      </c>
      <c r="I3" s="2">
        <v>9</v>
      </c>
      <c r="J3" s="2">
        <v>18</v>
      </c>
      <c r="K3" s="2">
        <v>30</v>
      </c>
      <c r="L3" s="8">
        <f>SUM(I3*24,J3,K3/60)</f>
        <v>234.5</v>
      </c>
    </row>
    <row r="4" spans="1:12" x14ac:dyDescent="0.25">
      <c r="A4" s="2" t="s">
        <v>5</v>
      </c>
      <c r="B4" s="2">
        <v>80</v>
      </c>
      <c r="C4" s="2" t="s">
        <v>150</v>
      </c>
      <c r="D4" s="2" t="s">
        <v>101</v>
      </c>
      <c r="E4" s="2" t="s">
        <v>7</v>
      </c>
      <c r="F4" s="2" t="s">
        <v>6</v>
      </c>
      <c r="G4" s="2" t="s">
        <v>122</v>
      </c>
      <c r="H4" s="2">
        <v>531</v>
      </c>
      <c r="I4" s="2">
        <v>7</v>
      </c>
      <c r="J4" s="2">
        <v>3</v>
      </c>
      <c r="K4" s="2">
        <v>33</v>
      </c>
      <c r="L4" s="8">
        <f>SUM(I4*24,J4,K4/60)</f>
        <v>171.55</v>
      </c>
    </row>
    <row r="5" spans="1:12" x14ac:dyDescent="0.25">
      <c r="A5" s="2" t="s">
        <v>8</v>
      </c>
      <c r="B5" s="2">
        <v>80</v>
      </c>
      <c r="C5" s="2" t="s">
        <v>151</v>
      </c>
      <c r="D5" s="2" t="s">
        <v>100</v>
      </c>
      <c r="E5" s="2" t="s">
        <v>4</v>
      </c>
      <c r="F5" s="2" t="s">
        <v>9</v>
      </c>
      <c r="G5" s="2" t="s">
        <v>123</v>
      </c>
      <c r="H5" s="2">
        <v>615</v>
      </c>
      <c r="I5" s="2">
        <v>0</v>
      </c>
      <c r="J5" s="2">
        <v>17</v>
      </c>
      <c r="K5" s="2">
        <v>50</v>
      </c>
      <c r="L5" s="8">
        <f>SUM(I5*24,J5,K5/60)</f>
        <v>17.833333333333332</v>
      </c>
    </row>
    <row r="6" spans="1:12" x14ac:dyDescent="0.25">
      <c r="A6" s="2" t="s">
        <v>10</v>
      </c>
      <c r="B6" s="2">
        <v>80</v>
      </c>
      <c r="C6" s="2" t="s">
        <v>151</v>
      </c>
      <c r="D6" s="2" t="s">
        <v>102</v>
      </c>
      <c r="E6" s="2" t="s">
        <v>11</v>
      </c>
      <c r="F6" s="2" t="s">
        <v>90</v>
      </c>
      <c r="G6" s="2" t="s">
        <v>124</v>
      </c>
      <c r="H6" s="2">
        <v>649</v>
      </c>
      <c r="I6" s="2">
        <v>2</v>
      </c>
      <c r="J6" s="2">
        <v>5</v>
      </c>
      <c r="K6" s="2">
        <v>48</v>
      </c>
      <c r="L6" s="8">
        <f>SUM(I6*24,J6,K6/60)</f>
        <v>53.8</v>
      </c>
    </row>
    <row r="7" spans="1:12" x14ac:dyDescent="0.25">
      <c r="A7" s="2" t="s">
        <v>12</v>
      </c>
      <c r="B7" s="2">
        <v>80</v>
      </c>
      <c r="C7" s="2" t="s">
        <v>150</v>
      </c>
      <c r="D7" s="2" t="s">
        <v>103</v>
      </c>
      <c r="E7" s="2" t="s">
        <v>91</v>
      </c>
      <c r="F7" s="2" t="s">
        <v>13</v>
      </c>
      <c r="G7" s="2" t="s">
        <v>125</v>
      </c>
      <c r="H7" s="2">
        <v>639</v>
      </c>
      <c r="I7" s="2">
        <v>43</v>
      </c>
      <c r="J7" s="2">
        <v>15</v>
      </c>
      <c r="K7" s="2">
        <v>45</v>
      </c>
      <c r="L7" s="8">
        <f>SUM(I7*24,J7,K7/60)</f>
        <v>1047.75</v>
      </c>
    </row>
    <row r="8" spans="1:12" x14ac:dyDescent="0.25">
      <c r="A8" s="2" t="s">
        <v>27</v>
      </c>
      <c r="B8" s="2">
        <v>80</v>
      </c>
      <c r="C8" s="2" t="s">
        <v>150</v>
      </c>
      <c r="D8" s="2" t="s">
        <v>107</v>
      </c>
      <c r="E8" s="2" t="s">
        <v>29</v>
      </c>
      <c r="F8" s="2" t="s">
        <v>28</v>
      </c>
      <c r="G8" s="2" t="s">
        <v>126</v>
      </c>
      <c r="H8" s="2">
        <v>630</v>
      </c>
      <c r="I8" s="2">
        <v>4</v>
      </c>
      <c r="J8" s="2">
        <v>4</v>
      </c>
      <c r="K8" s="2">
        <v>19</v>
      </c>
      <c r="L8" s="8">
        <f>SUM(I8*24,J8,K8/60)</f>
        <v>100.31666666666666</v>
      </c>
    </row>
    <row r="9" spans="1:12" x14ac:dyDescent="0.25">
      <c r="A9" s="2" t="s">
        <v>30</v>
      </c>
      <c r="B9" s="2">
        <v>80</v>
      </c>
      <c r="C9" s="2" t="s">
        <v>150</v>
      </c>
      <c r="D9" s="2" t="s">
        <v>108</v>
      </c>
      <c r="E9" s="2" t="s">
        <v>32</v>
      </c>
      <c r="F9" s="2" t="s">
        <v>31</v>
      </c>
      <c r="G9" s="2" t="s">
        <v>127</v>
      </c>
      <c r="H9" s="2">
        <v>598</v>
      </c>
      <c r="I9" s="2">
        <v>3</v>
      </c>
      <c r="J9" s="2">
        <v>5</v>
      </c>
      <c r="K9" s="2">
        <v>35</v>
      </c>
      <c r="L9" s="8">
        <f>SUM(I9*24,J9,K9/60)</f>
        <v>77.583333333333329</v>
      </c>
    </row>
    <row r="10" spans="1:12" x14ac:dyDescent="0.25">
      <c r="A10" s="2" t="s">
        <v>33</v>
      </c>
      <c r="B10" s="2">
        <v>80</v>
      </c>
      <c r="C10" s="2" t="s">
        <v>150</v>
      </c>
      <c r="D10" s="2" t="s">
        <v>99</v>
      </c>
      <c r="E10" s="2" t="s">
        <v>7</v>
      </c>
      <c r="F10" s="2" t="s">
        <v>34</v>
      </c>
      <c r="G10" s="2" t="s">
        <v>122</v>
      </c>
      <c r="H10" s="2">
        <v>565</v>
      </c>
      <c r="I10" s="2">
        <v>1</v>
      </c>
      <c r="J10" s="2">
        <v>0</v>
      </c>
      <c r="K10" s="2">
        <v>51</v>
      </c>
      <c r="L10" s="8">
        <f>SUM(I10*24,J10,K10/60)</f>
        <v>24.85</v>
      </c>
    </row>
    <row r="11" spans="1:12" x14ac:dyDescent="0.25">
      <c r="A11" s="2" t="s">
        <v>35</v>
      </c>
      <c r="B11" s="2">
        <v>80</v>
      </c>
      <c r="C11" s="2" t="s">
        <v>150</v>
      </c>
      <c r="D11" s="2" t="s">
        <v>109</v>
      </c>
      <c r="E11" s="2" t="s">
        <v>37</v>
      </c>
      <c r="F11" s="2" t="s">
        <v>36</v>
      </c>
      <c r="G11" s="2" t="s">
        <v>128</v>
      </c>
      <c r="H11" s="2">
        <v>589</v>
      </c>
      <c r="I11" s="2">
        <v>6</v>
      </c>
      <c r="J11" s="2">
        <v>21</v>
      </c>
      <c r="K11" s="2">
        <v>29</v>
      </c>
      <c r="L11" s="8">
        <f>SUM(I11*24,J11,K11/60)</f>
        <v>165.48333333333332</v>
      </c>
    </row>
    <row r="12" spans="1:12" x14ac:dyDescent="0.25">
      <c r="A12" s="2" t="s">
        <v>38</v>
      </c>
      <c r="B12" s="2">
        <v>80</v>
      </c>
      <c r="C12" s="2" t="s">
        <v>150</v>
      </c>
      <c r="D12" s="2" t="s">
        <v>104</v>
      </c>
      <c r="E12" s="2" t="s">
        <v>11</v>
      </c>
      <c r="F12" s="2" t="s">
        <v>39</v>
      </c>
      <c r="G12" s="2" t="s">
        <v>129</v>
      </c>
      <c r="H12" s="2">
        <v>578</v>
      </c>
      <c r="I12" s="2">
        <v>5</v>
      </c>
      <c r="J12" s="2">
        <v>7</v>
      </c>
      <c r="K12" s="2">
        <v>31</v>
      </c>
      <c r="L12" s="8">
        <f>SUM(I12*24,J12,K12/60)</f>
        <v>127.51666666666667</v>
      </c>
    </row>
    <row r="13" spans="1:12" x14ac:dyDescent="0.25">
      <c r="A13" s="2" t="s">
        <v>40</v>
      </c>
      <c r="B13" s="2">
        <v>80</v>
      </c>
      <c r="C13" s="2" t="s">
        <v>150</v>
      </c>
      <c r="D13" s="2" t="s">
        <v>110</v>
      </c>
      <c r="E13" s="2" t="s">
        <v>24</v>
      </c>
      <c r="F13" s="2" t="s">
        <v>41</v>
      </c>
      <c r="G13" s="2" t="s">
        <v>130</v>
      </c>
      <c r="H13" s="2">
        <v>614</v>
      </c>
      <c r="I13" s="2">
        <v>0</v>
      </c>
      <c r="J13" s="2">
        <v>22</v>
      </c>
      <c r="K13" s="2">
        <v>58</v>
      </c>
      <c r="L13" s="8">
        <f>SUM(I13*24,J13,K13/60)</f>
        <v>22.966666666666665</v>
      </c>
    </row>
    <row r="14" spans="1:12" x14ac:dyDescent="0.25">
      <c r="A14" s="2" t="s">
        <v>42</v>
      </c>
      <c r="B14" s="2">
        <v>80</v>
      </c>
      <c r="C14" s="2" t="s">
        <v>150</v>
      </c>
      <c r="D14" s="2" t="s">
        <v>111</v>
      </c>
      <c r="E14" s="2" t="s">
        <v>92</v>
      </c>
      <c r="F14" s="2" t="s">
        <v>26</v>
      </c>
      <c r="G14" s="2" t="s">
        <v>131</v>
      </c>
      <c r="H14" s="2">
        <v>606</v>
      </c>
      <c r="I14" s="2">
        <v>1</v>
      </c>
      <c r="J14" s="2">
        <v>5</v>
      </c>
      <c r="K14" s="2">
        <v>15</v>
      </c>
      <c r="L14" s="8">
        <f>SUM(I14*24,J14,K14/60)</f>
        <v>29.25</v>
      </c>
    </row>
    <row r="15" spans="1:12" x14ac:dyDescent="0.25">
      <c r="A15" s="2" t="s">
        <v>43</v>
      </c>
      <c r="B15" s="2">
        <v>80</v>
      </c>
      <c r="C15" s="2" t="s">
        <v>150</v>
      </c>
      <c r="D15" s="2" t="s">
        <v>111</v>
      </c>
      <c r="E15" s="2" t="s">
        <v>18</v>
      </c>
      <c r="F15" s="2" t="s">
        <v>17</v>
      </c>
      <c r="G15" s="2" t="s">
        <v>132</v>
      </c>
      <c r="H15" s="2">
        <v>599</v>
      </c>
      <c r="I15" s="2">
        <v>5</v>
      </c>
      <c r="J15" s="2">
        <v>3</v>
      </c>
      <c r="K15" s="2">
        <v>27</v>
      </c>
      <c r="L15" s="8">
        <f>SUM(I15*24,J15,K15/60)</f>
        <v>123.45</v>
      </c>
    </row>
    <row r="16" spans="1:12" x14ac:dyDescent="0.25">
      <c r="A16" s="2" t="s">
        <v>44</v>
      </c>
      <c r="B16" s="2">
        <v>80</v>
      </c>
      <c r="C16" s="2" t="s">
        <v>151</v>
      </c>
      <c r="D16" s="2" t="s">
        <v>112</v>
      </c>
      <c r="E16" s="2" t="s">
        <v>46</v>
      </c>
      <c r="F16" s="2" t="s">
        <v>45</v>
      </c>
      <c r="G16" s="2" t="s">
        <v>133</v>
      </c>
      <c r="H16" s="2">
        <v>605</v>
      </c>
      <c r="I16" s="2">
        <v>6</v>
      </c>
      <c r="J16" s="2">
        <v>7</v>
      </c>
      <c r="K16" s="2">
        <v>17</v>
      </c>
      <c r="L16" s="8">
        <f>SUM(I16*24,J16,K16/60)</f>
        <v>151.28333333333333</v>
      </c>
    </row>
    <row r="17" spans="1:12" x14ac:dyDescent="0.25">
      <c r="A17" s="2" t="s">
        <v>47</v>
      </c>
      <c r="B17" s="2">
        <v>80</v>
      </c>
      <c r="C17" s="2" t="s">
        <v>151</v>
      </c>
      <c r="D17" s="2" t="s">
        <v>100</v>
      </c>
      <c r="E17" s="2" t="s">
        <v>49</v>
      </c>
      <c r="F17" s="2" t="s">
        <v>48</v>
      </c>
      <c r="G17" s="2" t="s">
        <v>134</v>
      </c>
      <c r="H17" s="2">
        <v>623</v>
      </c>
      <c r="I17" s="2">
        <v>1</v>
      </c>
      <c r="J17" s="2">
        <v>23</v>
      </c>
      <c r="K17" s="2">
        <v>33</v>
      </c>
      <c r="L17" s="8">
        <f>SUM(I17*24,J17,K17/60)</f>
        <v>47.55</v>
      </c>
    </row>
    <row r="18" spans="1:12" x14ac:dyDescent="0.25">
      <c r="A18" s="2" t="s">
        <v>153</v>
      </c>
      <c r="B18" s="2">
        <v>80</v>
      </c>
      <c r="C18" s="2" t="s">
        <v>151</v>
      </c>
      <c r="D18" s="2" t="s">
        <v>117</v>
      </c>
      <c r="E18" s="2" t="s">
        <v>91</v>
      </c>
      <c r="F18" s="2" t="s">
        <v>77</v>
      </c>
      <c r="G18" s="2" t="s">
        <v>170</v>
      </c>
      <c r="H18" s="2">
        <v>615</v>
      </c>
      <c r="I18" s="2">
        <v>0</v>
      </c>
      <c r="J18" s="2">
        <v>14</v>
      </c>
      <c r="K18" s="2">
        <v>31</v>
      </c>
      <c r="L18" s="8">
        <f>SUM(I18*24,J18,K18/60)</f>
        <v>14.516666666666667</v>
      </c>
    </row>
    <row r="19" spans="1:12" x14ac:dyDescent="0.25">
      <c r="A19" s="2" t="s">
        <v>147</v>
      </c>
      <c r="B19" s="2">
        <v>71</v>
      </c>
      <c r="C19" s="2" t="s">
        <v>151</v>
      </c>
      <c r="D19" s="2" t="s">
        <v>148</v>
      </c>
      <c r="E19" s="2" t="s">
        <v>4</v>
      </c>
      <c r="F19" s="2" t="s">
        <v>67</v>
      </c>
      <c r="G19" s="2" t="s">
        <v>152</v>
      </c>
      <c r="H19" s="2">
        <v>338</v>
      </c>
      <c r="I19" s="2">
        <v>0</v>
      </c>
      <c r="J19" s="2">
        <v>9</v>
      </c>
      <c r="K19" s="2">
        <v>1</v>
      </c>
      <c r="L19" s="8">
        <f>SUM(I19*24,J19,K19/60)</f>
        <v>9.0166666666666675</v>
      </c>
    </row>
    <row r="20" spans="1:12" x14ac:dyDescent="0.25">
      <c r="A20" s="2" t="s">
        <v>14</v>
      </c>
      <c r="B20" s="2">
        <v>70</v>
      </c>
      <c r="C20" s="2" t="s">
        <v>150</v>
      </c>
      <c r="D20" s="2" t="s">
        <v>104</v>
      </c>
      <c r="E20" s="2" t="s">
        <v>92</v>
      </c>
      <c r="F20" s="2" t="s">
        <v>15</v>
      </c>
      <c r="G20" s="2"/>
      <c r="H20" s="2">
        <v>352</v>
      </c>
      <c r="I20" s="2">
        <v>1</v>
      </c>
      <c r="J20" s="2">
        <v>23</v>
      </c>
      <c r="K20" s="2">
        <v>38</v>
      </c>
      <c r="L20" s="8">
        <f>SUM(I20*24,J20,K20/60)</f>
        <v>47.633333333333333</v>
      </c>
    </row>
    <row r="21" spans="1:12" x14ac:dyDescent="0.25">
      <c r="A21" s="2" t="s">
        <v>19</v>
      </c>
      <c r="B21" s="2">
        <v>70</v>
      </c>
      <c r="C21" s="2" t="s">
        <v>150</v>
      </c>
      <c r="D21" s="2" t="s">
        <v>116</v>
      </c>
      <c r="E21" s="2" t="s">
        <v>11</v>
      </c>
      <c r="F21" s="2" t="s">
        <v>90</v>
      </c>
      <c r="G21" s="2"/>
      <c r="H21" s="2">
        <v>350</v>
      </c>
      <c r="I21" s="2">
        <v>48</v>
      </c>
      <c r="J21" s="2">
        <v>8</v>
      </c>
      <c r="K21" s="2">
        <v>56</v>
      </c>
      <c r="L21" s="8">
        <f>SUM(I21*24,J21,K21/60)</f>
        <v>1160.9333333333334</v>
      </c>
    </row>
    <row r="22" spans="1:12" x14ac:dyDescent="0.25">
      <c r="A22" s="2" t="s">
        <v>22</v>
      </c>
      <c r="B22" s="2">
        <v>70</v>
      </c>
      <c r="C22" s="2" t="s">
        <v>150</v>
      </c>
      <c r="D22" s="2" t="s">
        <v>105</v>
      </c>
      <c r="E22" s="2" t="s">
        <v>24</v>
      </c>
      <c r="F22" s="2" t="s">
        <v>23</v>
      </c>
      <c r="G22" s="2"/>
      <c r="H22" s="2">
        <v>345</v>
      </c>
      <c r="I22" s="2">
        <v>1</v>
      </c>
      <c r="J22" s="2">
        <v>23</v>
      </c>
      <c r="K22" s="2">
        <v>48</v>
      </c>
      <c r="L22" s="8">
        <f>SUM(I22*24,J22,K22/60)</f>
        <v>47.8</v>
      </c>
    </row>
    <row r="23" spans="1:12" x14ac:dyDescent="0.25">
      <c r="A23" s="2" t="s">
        <v>50</v>
      </c>
      <c r="B23" s="2">
        <v>70</v>
      </c>
      <c r="C23" s="2" t="s">
        <v>150</v>
      </c>
      <c r="D23" s="2" t="s">
        <v>104</v>
      </c>
      <c r="E23" s="2" t="s">
        <v>49</v>
      </c>
      <c r="F23" s="2" t="s">
        <v>48</v>
      </c>
      <c r="G23" s="2"/>
      <c r="H23" s="2">
        <v>472</v>
      </c>
      <c r="I23" s="2">
        <v>48</v>
      </c>
      <c r="J23" s="2">
        <v>2</v>
      </c>
      <c r="K23" s="2">
        <v>29</v>
      </c>
      <c r="L23" s="8">
        <f>SUM(I23*24,J23,K23/60)</f>
        <v>1154.4833333333333</v>
      </c>
    </row>
    <row r="24" spans="1:12" x14ac:dyDescent="0.25">
      <c r="A24" s="2" t="s">
        <v>51</v>
      </c>
      <c r="B24" s="2">
        <v>70</v>
      </c>
      <c r="C24" s="2" t="s">
        <v>150</v>
      </c>
      <c r="D24" s="2" t="s">
        <v>108</v>
      </c>
      <c r="E24" s="2" t="s">
        <v>18</v>
      </c>
      <c r="F24" s="2" t="s">
        <v>17</v>
      </c>
      <c r="G24" s="2"/>
      <c r="H24" s="2">
        <v>340</v>
      </c>
      <c r="I24" s="2">
        <v>0</v>
      </c>
      <c r="J24" s="2">
        <v>8</v>
      </c>
      <c r="K24" s="2">
        <v>37</v>
      </c>
      <c r="L24" s="8">
        <f>SUM(I24*24,J24,K24/60)</f>
        <v>8.6166666666666671</v>
      </c>
    </row>
    <row r="25" spans="1:12" x14ac:dyDescent="0.25">
      <c r="A25" s="2" t="s">
        <v>65</v>
      </c>
      <c r="B25" s="2">
        <v>70</v>
      </c>
      <c r="C25" s="2" t="s">
        <v>151</v>
      </c>
      <c r="D25" s="2" t="s">
        <v>112</v>
      </c>
      <c r="E25" s="2" t="s">
        <v>37</v>
      </c>
      <c r="F25" s="2" t="s">
        <v>53</v>
      </c>
      <c r="G25" s="2"/>
      <c r="H25" s="2">
        <v>451</v>
      </c>
      <c r="I25" s="2">
        <v>2</v>
      </c>
      <c r="J25" s="2">
        <v>18</v>
      </c>
      <c r="K25" s="2">
        <v>40</v>
      </c>
      <c r="L25" s="8">
        <f>SUM(I25*24,J25,K25/60)</f>
        <v>66.666666666666671</v>
      </c>
    </row>
    <row r="26" spans="1:12" x14ac:dyDescent="0.25">
      <c r="A26" s="2" t="s">
        <v>66</v>
      </c>
      <c r="B26" s="2">
        <v>70</v>
      </c>
      <c r="C26" s="2" t="s">
        <v>150</v>
      </c>
      <c r="D26" s="2" t="s">
        <v>111</v>
      </c>
      <c r="E26" s="2" t="s">
        <v>4</v>
      </c>
      <c r="F26" s="2" t="s">
        <v>67</v>
      </c>
      <c r="G26" s="2"/>
      <c r="H26" s="2">
        <v>467</v>
      </c>
      <c r="I26" s="2">
        <v>0</v>
      </c>
      <c r="J26" s="2">
        <v>8</v>
      </c>
      <c r="K26" s="2">
        <v>36</v>
      </c>
      <c r="L26" s="8">
        <f>SUM(I26*24,J26,K26/60)</f>
        <v>8.6</v>
      </c>
    </row>
    <row r="27" spans="1:12" x14ac:dyDescent="0.25">
      <c r="A27" s="2" t="s">
        <v>68</v>
      </c>
      <c r="B27" s="2">
        <v>70</v>
      </c>
      <c r="C27" s="2" t="s">
        <v>150</v>
      </c>
      <c r="D27" s="2" t="s">
        <v>106</v>
      </c>
      <c r="E27" s="2" t="s">
        <v>46</v>
      </c>
      <c r="F27" s="2" t="s">
        <v>69</v>
      </c>
      <c r="G27" s="2"/>
      <c r="H27" s="2">
        <v>357</v>
      </c>
      <c r="I27" s="2">
        <v>3</v>
      </c>
      <c r="J27" s="2">
        <v>4</v>
      </c>
      <c r="K27" s="2">
        <v>24</v>
      </c>
      <c r="L27" s="8">
        <f>SUM(I27*24,J27,K27/60)</f>
        <v>76.400000000000006</v>
      </c>
    </row>
    <row r="28" spans="1:12" x14ac:dyDescent="0.25">
      <c r="A28" s="2" t="s">
        <v>70</v>
      </c>
      <c r="B28" s="2">
        <v>70</v>
      </c>
      <c r="C28" s="2" t="s">
        <v>150</v>
      </c>
      <c r="D28" s="2" t="s">
        <v>111</v>
      </c>
      <c r="E28" s="2" t="s">
        <v>32</v>
      </c>
      <c r="F28" s="2" t="s">
        <v>56</v>
      </c>
      <c r="G28" s="2"/>
      <c r="H28" s="2">
        <v>318</v>
      </c>
      <c r="I28" s="2">
        <v>0</v>
      </c>
      <c r="J28" s="2">
        <v>9</v>
      </c>
      <c r="K28" s="2">
        <v>23</v>
      </c>
      <c r="L28" s="8">
        <f>SUM(I28*24,J28,K28/60)</f>
        <v>9.3833333333333329</v>
      </c>
    </row>
    <row r="29" spans="1:12" x14ac:dyDescent="0.25">
      <c r="A29" s="2" t="s">
        <v>71</v>
      </c>
      <c r="B29" s="2">
        <v>70</v>
      </c>
      <c r="C29" s="2" t="s">
        <v>150</v>
      </c>
      <c r="D29" s="2" t="s">
        <v>109</v>
      </c>
      <c r="E29" s="2" t="s">
        <v>24</v>
      </c>
      <c r="F29" s="2" t="s">
        <v>72</v>
      </c>
      <c r="G29" s="2"/>
      <c r="H29" s="2">
        <v>351</v>
      </c>
      <c r="I29" s="2">
        <v>2</v>
      </c>
      <c r="J29" s="2">
        <v>18</v>
      </c>
      <c r="K29" s="2">
        <v>23</v>
      </c>
      <c r="L29" s="8">
        <f>SUM(I29*24,J29,K29/60)</f>
        <v>66.38333333333334</v>
      </c>
    </row>
    <row r="30" spans="1:12" x14ac:dyDescent="0.25">
      <c r="A30" s="2" t="s">
        <v>74</v>
      </c>
      <c r="B30" s="2">
        <v>70</v>
      </c>
      <c r="C30" s="2" t="s">
        <v>150</v>
      </c>
      <c r="D30" s="2" t="s">
        <v>101</v>
      </c>
      <c r="E30" s="2" t="s">
        <v>37</v>
      </c>
      <c r="F30" s="2" t="s">
        <v>75</v>
      </c>
      <c r="G30" s="2"/>
      <c r="H30" s="2">
        <v>297</v>
      </c>
      <c r="I30" s="2">
        <v>14</v>
      </c>
      <c r="J30" s="2">
        <v>10</v>
      </c>
      <c r="K30" s="2">
        <v>56</v>
      </c>
      <c r="L30" s="8">
        <f>SUM(I30*24,J30,K30/60)</f>
        <v>346.93333333333334</v>
      </c>
    </row>
    <row r="31" spans="1:12" x14ac:dyDescent="0.25">
      <c r="A31" s="2" t="s">
        <v>76</v>
      </c>
      <c r="B31" s="2">
        <v>70</v>
      </c>
      <c r="C31" s="2" t="s">
        <v>150</v>
      </c>
      <c r="D31" s="2" t="s">
        <v>103</v>
      </c>
      <c r="E31" s="2" t="s">
        <v>91</v>
      </c>
      <c r="F31" s="2" t="s">
        <v>77</v>
      </c>
      <c r="G31" s="2"/>
      <c r="H31" s="2">
        <v>349</v>
      </c>
      <c r="I31" s="2">
        <v>1</v>
      </c>
      <c r="J31" s="2">
        <v>22</v>
      </c>
      <c r="K31" s="2">
        <v>56</v>
      </c>
      <c r="L31" s="8">
        <f>SUM(I31*24,J31,K31/60)</f>
        <v>46.93333333333333</v>
      </c>
    </row>
    <row r="32" spans="1:12" x14ac:dyDescent="0.25">
      <c r="A32" s="2" t="s">
        <v>78</v>
      </c>
      <c r="B32" s="2">
        <v>70</v>
      </c>
      <c r="C32" s="2" t="s">
        <v>150</v>
      </c>
      <c r="D32" s="2" t="s">
        <v>116</v>
      </c>
      <c r="E32" s="2" t="s">
        <v>92</v>
      </c>
      <c r="F32" s="2" t="s">
        <v>79</v>
      </c>
      <c r="G32" s="2"/>
      <c r="H32" s="2">
        <v>450</v>
      </c>
      <c r="I32" s="2">
        <v>3</v>
      </c>
      <c r="J32" s="2">
        <v>9</v>
      </c>
      <c r="K32" s="2">
        <v>52</v>
      </c>
      <c r="L32" s="8">
        <f>SUM(I32*24,J32,K32/60)</f>
        <v>81.86666666666666</v>
      </c>
    </row>
    <row r="33" spans="1:12" x14ac:dyDescent="0.25">
      <c r="A33" s="2" t="s">
        <v>80</v>
      </c>
      <c r="B33" s="2">
        <v>70</v>
      </c>
      <c r="C33" s="2" t="s">
        <v>151</v>
      </c>
      <c r="D33" s="2" t="s">
        <v>117</v>
      </c>
      <c r="E33" s="2" t="s">
        <v>24</v>
      </c>
      <c r="F33" s="2" t="s">
        <v>41</v>
      </c>
      <c r="G33" s="2"/>
      <c r="H33" s="2">
        <v>464</v>
      </c>
      <c r="I33" s="2">
        <v>9</v>
      </c>
      <c r="J33" s="2">
        <v>21</v>
      </c>
      <c r="K33" s="2">
        <v>15</v>
      </c>
      <c r="L33" s="8">
        <f>SUM(I33*24,J33,K33/60)</f>
        <v>237.25</v>
      </c>
    </row>
    <row r="34" spans="1:12" x14ac:dyDescent="0.25">
      <c r="A34" s="2" t="s">
        <v>81</v>
      </c>
      <c r="B34" s="2">
        <v>70</v>
      </c>
      <c r="C34" s="2" t="s">
        <v>150</v>
      </c>
      <c r="D34" s="2" t="s">
        <v>115</v>
      </c>
      <c r="E34" s="2" t="s">
        <v>32</v>
      </c>
      <c r="F34" s="2" t="s">
        <v>26</v>
      </c>
      <c r="G34" s="2"/>
      <c r="H34" s="2">
        <v>463</v>
      </c>
      <c r="I34" s="2">
        <v>6</v>
      </c>
      <c r="J34" s="2">
        <v>22</v>
      </c>
      <c r="K34" s="2">
        <v>15</v>
      </c>
      <c r="L34" s="8">
        <f>SUM(I34*24,J34,K34/60)</f>
        <v>166.25</v>
      </c>
    </row>
    <row r="35" spans="1:12" x14ac:dyDescent="0.25">
      <c r="A35" s="2" t="s">
        <v>82</v>
      </c>
      <c r="B35" s="2">
        <v>70</v>
      </c>
      <c r="C35" s="2" t="s">
        <v>150</v>
      </c>
      <c r="D35" s="2" t="s">
        <v>105</v>
      </c>
      <c r="E35" s="2" t="s">
        <v>24</v>
      </c>
      <c r="F35" s="2" t="s">
        <v>41</v>
      </c>
      <c r="G35" s="2"/>
      <c r="H35" s="2">
        <v>476</v>
      </c>
      <c r="I35" s="2">
        <v>16</v>
      </c>
      <c r="J35" s="2">
        <v>23</v>
      </c>
      <c r="K35" s="2">
        <v>14</v>
      </c>
      <c r="L35" s="8">
        <f>SUM(I35*24,J35,K35/60)</f>
        <v>407.23333333333335</v>
      </c>
    </row>
    <row r="36" spans="1:12" x14ac:dyDescent="0.25">
      <c r="A36" s="2" t="s">
        <v>83</v>
      </c>
      <c r="B36" s="2">
        <v>70</v>
      </c>
      <c r="C36" s="2" t="s">
        <v>150</v>
      </c>
      <c r="D36" s="2" t="s">
        <v>101</v>
      </c>
      <c r="E36" s="2" t="s">
        <v>2</v>
      </c>
      <c r="F36" s="2" t="s">
        <v>1</v>
      </c>
      <c r="G36" s="2"/>
      <c r="H36" s="2">
        <v>355</v>
      </c>
      <c r="I36" s="2">
        <v>31</v>
      </c>
      <c r="J36" s="2">
        <v>17</v>
      </c>
      <c r="K36" s="2">
        <v>43</v>
      </c>
      <c r="L36" s="8">
        <f>SUM(I36*24,J36,K36/60)</f>
        <v>761.7166666666667</v>
      </c>
    </row>
    <row r="37" spans="1:12" x14ac:dyDescent="0.25">
      <c r="A37" s="2" t="s">
        <v>84</v>
      </c>
      <c r="B37" s="2">
        <v>70</v>
      </c>
      <c r="C37" s="2" t="s">
        <v>151</v>
      </c>
      <c r="D37" s="2" t="s">
        <v>118</v>
      </c>
      <c r="E37" s="2" t="s">
        <v>2</v>
      </c>
      <c r="F37" s="2" t="s">
        <v>1</v>
      </c>
      <c r="G37" s="2"/>
      <c r="H37" s="2">
        <v>479</v>
      </c>
      <c r="I37" s="2">
        <v>4</v>
      </c>
      <c r="J37" s="2">
        <v>9</v>
      </c>
      <c r="K37" s="2">
        <v>20</v>
      </c>
      <c r="L37" s="8">
        <f>SUM(I37*24,J37,K37/60)</f>
        <v>105.33333333333333</v>
      </c>
    </row>
    <row r="38" spans="1:12" x14ac:dyDescent="0.25">
      <c r="A38" s="2" t="s">
        <v>85</v>
      </c>
      <c r="B38" s="2">
        <v>70</v>
      </c>
      <c r="C38" s="2" t="s">
        <v>151</v>
      </c>
      <c r="D38" s="2" t="s">
        <v>119</v>
      </c>
      <c r="E38" s="2" t="s">
        <v>24</v>
      </c>
      <c r="F38" s="2" t="s">
        <v>23</v>
      </c>
      <c r="G38" s="2"/>
      <c r="H38" s="2">
        <v>467</v>
      </c>
      <c r="I38" s="2">
        <v>0</v>
      </c>
      <c r="J38" s="2">
        <v>10</v>
      </c>
      <c r="K38" s="2">
        <v>8</v>
      </c>
      <c r="L38" s="8">
        <f>SUM(I38*24,J38,K38/60)</f>
        <v>10.133333333333333</v>
      </c>
    </row>
    <row r="39" spans="1:12" x14ac:dyDescent="0.25">
      <c r="A39" s="2" t="s">
        <v>86</v>
      </c>
      <c r="B39" s="2">
        <v>70</v>
      </c>
      <c r="C39" s="2" t="s">
        <v>150</v>
      </c>
      <c r="D39" s="2" t="s">
        <v>116</v>
      </c>
      <c r="E39" s="2" t="s">
        <v>7</v>
      </c>
      <c r="F39" s="2" t="s">
        <v>34</v>
      </c>
      <c r="G39" s="2"/>
      <c r="H39" s="2">
        <v>467</v>
      </c>
      <c r="I39" s="2">
        <v>0</v>
      </c>
      <c r="J39" s="2">
        <v>6</v>
      </c>
      <c r="K39" s="2">
        <v>53</v>
      </c>
      <c r="L39" s="8">
        <f>SUM(I39*24,J39,K39/60)</f>
        <v>6.8833333333333329</v>
      </c>
    </row>
    <row r="40" spans="1:12" x14ac:dyDescent="0.25">
      <c r="A40" s="2" t="s">
        <v>139</v>
      </c>
      <c r="B40" s="2">
        <v>63</v>
      </c>
      <c r="C40" s="2" t="s">
        <v>151</v>
      </c>
      <c r="D40" s="2" t="s">
        <v>114</v>
      </c>
      <c r="E40" s="2" t="s">
        <v>11</v>
      </c>
      <c r="F40" s="2" t="s">
        <v>90</v>
      </c>
      <c r="H40" s="2">
        <v>343</v>
      </c>
      <c r="I40" s="2">
        <v>0</v>
      </c>
      <c r="J40" s="2">
        <v>7</v>
      </c>
      <c r="K40" s="2">
        <v>37</v>
      </c>
      <c r="L40" s="8">
        <f>SUM(I40*24,J40,K40/60)</f>
        <v>7.6166666666666671</v>
      </c>
    </row>
    <row r="41" spans="1:12" x14ac:dyDescent="0.25">
      <c r="A41" s="2" t="s">
        <v>16</v>
      </c>
      <c r="B41" s="2">
        <v>60</v>
      </c>
      <c r="C41" s="2" t="s">
        <v>150</v>
      </c>
      <c r="D41" s="2" t="s">
        <v>104</v>
      </c>
      <c r="E41" s="2" t="s">
        <v>18</v>
      </c>
      <c r="F41" s="2" t="s">
        <v>17</v>
      </c>
      <c r="G41" s="2"/>
      <c r="H41" s="2">
        <v>327</v>
      </c>
      <c r="I41" s="2">
        <v>13</v>
      </c>
      <c r="J41" s="2">
        <v>10</v>
      </c>
      <c r="K41" s="2">
        <v>55</v>
      </c>
      <c r="L41" s="8">
        <f>SUM(I41*24,J41,K41/60)</f>
        <v>322.91666666666669</v>
      </c>
    </row>
    <row r="42" spans="1:12" x14ac:dyDescent="0.25">
      <c r="A42" s="2" t="s">
        <v>20</v>
      </c>
      <c r="B42" s="2">
        <v>60</v>
      </c>
      <c r="C42" s="2" t="s">
        <v>150</v>
      </c>
      <c r="D42" s="2" t="s">
        <v>106</v>
      </c>
      <c r="E42" s="2" t="s">
        <v>11</v>
      </c>
      <c r="F42" s="2" t="s">
        <v>21</v>
      </c>
      <c r="G42" s="2"/>
      <c r="H42" s="2">
        <v>327</v>
      </c>
      <c r="I42" s="2">
        <v>2</v>
      </c>
      <c r="J42" s="2">
        <v>8</v>
      </c>
      <c r="K42" s="2">
        <v>3</v>
      </c>
      <c r="L42" s="8">
        <f>SUM(I42*24,J42,K42/60)</f>
        <v>56.05</v>
      </c>
    </row>
    <row r="43" spans="1:12" x14ac:dyDescent="0.25">
      <c r="A43" s="2" t="s">
        <v>25</v>
      </c>
      <c r="B43" s="2">
        <v>60</v>
      </c>
      <c r="C43" s="2" t="s">
        <v>150</v>
      </c>
      <c r="D43" s="2" t="s">
        <v>103</v>
      </c>
      <c r="E43" s="2" t="s">
        <v>92</v>
      </c>
      <c r="F43" s="2" t="s">
        <v>26</v>
      </c>
      <c r="G43" s="2"/>
      <c r="H43" s="2">
        <v>293</v>
      </c>
      <c r="I43" s="2">
        <v>24</v>
      </c>
      <c r="J43" s="2">
        <v>8</v>
      </c>
      <c r="K43" s="2">
        <v>49</v>
      </c>
      <c r="L43" s="8">
        <f>SUM(I43*24,J43,K43/60)</f>
        <v>584.81666666666672</v>
      </c>
    </row>
    <row r="44" spans="1:12" x14ac:dyDescent="0.25">
      <c r="A44" s="2" t="s">
        <v>62</v>
      </c>
      <c r="B44" s="2">
        <v>60</v>
      </c>
      <c r="C44" s="2" t="s">
        <v>150</v>
      </c>
      <c r="D44" s="2" t="s">
        <v>110</v>
      </c>
      <c r="E44" s="2" t="s">
        <v>49</v>
      </c>
      <c r="F44" s="2" t="s">
        <v>63</v>
      </c>
      <c r="G44" s="2"/>
      <c r="H44" s="2">
        <v>306</v>
      </c>
      <c r="I44" s="2">
        <v>3</v>
      </c>
      <c r="J44" s="2">
        <v>4</v>
      </c>
      <c r="K44" s="2">
        <v>14</v>
      </c>
      <c r="L44" s="8">
        <f>SUM(I44*24,J44,K44/60)</f>
        <v>76.233333333333334</v>
      </c>
    </row>
    <row r="45" spans="1:12" x14ac:dyDescent="0.25">
      <c r="A45" s="2" t="s">
        <v>64</v>
      </c>
      <c r="B45" s="2">
        <v>60</v>
      </c>
      <c r="C45" s="2" t="s">
        <v>150</v>
      </c>
      <c r="D45" s="2" t="s">
        <v>111</v>
      </c>
      <c r="E45" s="2" t="s">
        <v>7</v>
      </c>
      <c r="F45" s="2" t="s">
        <v>34</v>
      </c>
      <c r="G45" s="2"/>
      <c r="H45" s="2">
        <v>327</v>
      </c>
      <c r="I45" s="2">
        <v>25</v>
      </c>
      <c r="J45" s="2">
        <v>9</v>
      </c>
      <c r="K45" s="2">
        <v>25</v>
      </c>
      <c r="L45" s="8">
        <f>SUM(I45*24,J45,K45/60)</f>
        <v>609.41666666666663</v>
      </c>
    </row>
    <row r="46" spans="1:12" x14ac:dyDescent="0.25">
      <c r="A46" s="2" t="s">
        <v>73</v>
      </c>
      <c r="B46" s="2">
        <v>60</v>
      </c>
      <c r="C46" s="2" t="s">
        <v>150</v>
      </c>
      <c r="D46" s="2" t="s">
        <v>103</v>
      </c>
      <c r="E46" s="2" t="s">
        <v>2</v>
      </c>
      <c r="F46" s="2" t="s">
        <v>63</v>
      </c>
      <c r="G46" s="2"/>
      <c r="H46" s="2">
        <v>327</v>
      </c>
      <c r="I46" s="2">
        <v>3</v>
      </c>
      <c r="J46" s="2">
        <v>20</v>
      </c>
      <c r="K46" s="2">
        <v>23</v>
      </c>
      <c r="L46" s="8">
        <f>SUM(I46*24,J46,K46/60)</f>
        <v>92.38333333333334</v>
      </c>
    </row>
    <row r="47" spans="1:12" x14ac:dyDescent="0.25">
      <c r="A47" s="2" t="s">
        <v>87</v>
      </c>
      <c r="B47" s="2">
        <v>60</v>
      </c>
      <c r="C47" s="2" t="s">
        <v>150</v>
      </c>
      <c r="D47" s="2" t="s">
        <v>110</v>
      </c>
      <c r="E47" s="2" t="s">
        <v>4</v>
      </c>
      <c r="F47" s="2" t="s">
        <v>67</v>
      </c>
      <c r="G47" s="2"/>
      <c r="H47" s="2">
        <v>327</v>
      </c>
      <c r="I47" s="2">
        <v>15</v>
      </c>
      <c r="J47" s="2">
        <v>12</v>
      </c>
      <c r="K47" s="2">
        <v>11</v>
      </c>
      <c r="L47" s="8">
        <f>SUM(I47*24,J47,K47/60)</f>
        <v>372.18333333333334</v>
      </c>
    </row>
    <row r="48" spans="1:12" x14ac:dyDescent="0.25">
      <c r="A48" s="2" t="s">
        <v>54</v>
      </c>
      <c r="B48" s="2">
        <v>53</v>
      </c>
      <c r="C48" s="2" t="s">
        <v>151</v>
      </c>
      <c r="D48" s="2" t="s">
        <v>114</v>
      </c>
      <c r="E48" s="2" t="s">
        <v>11</v>
      </c>
      <c r="F48" s="2" t="s">
        <v>90</v>
      </c>
      <c r="G48" s="2"/>
      <c r="H48" s="2">
        <v>270</v>
      </c>
      <c r="I48" s="2">
        <v>1</v>
      </c>
      <c r="J48" s="2">
        <v>21</v>
      </c>
      <c r="K48" s="2">
        <v>3</v>
      </c>
      <c r="L48" s="8">
        <f>SUM(I48*24,J48,K48/60)</f>
        <v>45.05</v>
      </c>
    </row>
    <row r="49" spans="1:13" x14ac:dyDescent="0.25">
      <c r="A49" s="2" t="s">
        <v>55</v>
      </c>
      <c r="B49" s="2">
        <v>51</v>
      </c>
      <c r="C49" s="2" t="s">
        <v>150</v>
      </c>
      <c r="D49" s="2" t="s">
        <v>106</v>
      </c>
      <c r="E49" s="2" t="s">
        <v>32</v>
      </c>
      <c r="F49" s="2" t="s">
        <v>56</v>
      </c>
      <c r="G49" s="2"/>
      <c r="H49" s="2">
        <v>253</v>
      </c>
      <c r="I49" s="2">
        <v>0</v>
      </c>
      <c r="J49" s="2">
        <v>14</v>
      </c>
      <c r="K49" s="2">
        <v>6</v>
      </c>
      <c r="L49" s="8">
        <f>SUM(I49*24,J49,K49/60)</f>
        <v>14.1</v>
      </c>
    </row>
    <row r="50" spans="1:13" x14ac:dyDescent="0.25">
      <c r="A50" s="2" t="s">
        <v>52</v>
      </c>
      <c r="B50" s="2">
        <v>50</v>
      </c>
      <c r="C50" s="2" t="s">
        <v>151</v>
      </c>
      <c r="D50" s="2" t="s">
        <v>113</v>
      </c>
      <c r="E50" s="2" t="s">
        <v>37</v>
      </c>
      <c r="F50" s="2" t="s">
        <v>53</v>
      </c>
      <c r="G50" s="2"/>
      <c r="H50" s="2">
        <v>247</v>
      </c>
      <c r="I50" s="2">
        <v>4</v>
      </c>
      <c r="J50" s="2">
        <v>8</v>
      </c>
      <c r="K50" s="2">
        <v>58</v>
      </c>
      <c r="L50" s="8">
        <f>SUM(I50*24,J50,K50/60)</f>
        <v>104.96666666666667</v>
      </c>
    </row>
    <row r="51" spans="1:13" x14ac:dyDescent="0.25">
      <c r="A51" s="2" t="s">
        <v>57</v>
      </c>
      <c r="B51" s="2">
        <v>50</v>
      </c>
      <c r="C51" s="2" t="s">
        <v>150</v>
      </c>
      <c r="D51" s="2" t="s">
        <v>111</v>
      </c>
      <c r="E51" s="2" t="s">
        <v>46</v>
      </c>
      <c r="F51" s="2" t="s">
        <v>58</v>
      </c>
      <c r="G51" s="2"/>
      <c r="H51" s="2">
        <v>247</v>
      </c>
      <c r="I51" s="2">
        <v>4</v>
      </c>
      <c r="J51" s="2">
        <v>15</v>
      </c>
      <c r="K51" s="2">
        <v>23</v>
      </c>
      <c r="L51" s="8">
        <f>SUM(I51*24,J51,K51/60)</f>
        <v>111.38333333333334</v>
      </c>
    </row>
    <row r="52" spans="1:13" x14ac:dyDescent="0.25">
      <c r="A52" s="2" t="s">
        <v>59</v>
      </c>
      <c r="B52" s="2">
        <v>50</v>
      </c>
      <c r="C52" s="2" t="s">
        <v>150</v>
      </c>
      <c r="D52" s="2" t="s">
        <v>115</v>
      </c>
      <c r="E52" s="2" t="s">
        <v>18</v>
      </c>
      <c r="F52" s="2" t="s">
        <v>17</v>
      </c>
      <c r="G52" s="2"/>
      <c r="H52" s="2">
        <v>247</v>
      </c>
      <c r="I52" s="2">
        <v>4</v>
      </c>
      <c r="J52" s="2">
        <v>12</v>
      </c>
      <c r="K52" s="2">
        <v>50</v>
      </c>
      <c r="L52" s="8">
        <f>SUM(I52*24,J52,K52/60)</f>
        <v>108.83333333333333</v>
      </c>
    </row>
    <row r="53" spans="1:13" x14ac:dyDescent="0.25">
      <c r="A53" s="2" t="s">
        <v>60</v>
      </c>
      <c r="B53" s="2">
        <v>50</v>
      </c>
      <c r="C53" s="2" t="s">
        <v>150</v>
      </c>
      <c r="D53" s="2" t="s">
        <v>116</v>
      </c>
      <c r="E53" s="2" t="s">
        <v>49</v>
      </c>
      <c r="F53" s="2" t="s">
        <v>61</v>
      </c>
      <c r="G53" s="2"/>
      <c r="H53" s="2">
        <v>247</v>
      </c>
      <c r="I53" s="2">
        <v>1</v>
      </c>
      <c r="J53" s="2">
        <v>22</v>
      </c>
      <c r="K53" s="2">
        <v>27</v>
      </c>
      <c r="L53" s="8">
        <f>SUM(I53*24,J53,K53/60)</f>
        <v>46.45</v>
      </c>
    </row>
    <row r="54" spans="1:13" x14ac:dyDescent="0.25">
      <c r="A54" s="2" t="s">
        <v>142</v>
      </c>
      <c r="B54" s="2">
        <v>45</v>
      </c>
      <c r="C54" s="2" t="s">
        <v>150</v>
      </c>
      <c r="D54" s="2" t="s">
        <v>115</v>
      </c>
      <c r="E54" s="2" t="s">
        <v>32</v>
      </c>
      <c r="F54" s="2" t="s">
        <v>31</v>
      </c>
      <c r="H54" s="2">
        <v>220</v>
      </c>
      <c r="I54" s="2">
        <v>3</v>
      </c>
      <c r="J54" s="2">
        <v>12</v>
      </c>
      <c r="K54" s="2">
        <v>15</v>
      </c>
      <c r="L54" s="8">
        <f>SUM(I54*24,J54,K54/60)</f>
        <v>84.25</v>
      </c>
    </row>
    <row r="55" spans="1:13" x14ac:dyDescent="0.25">
      <c r="A55" s="2" t="s">
        <v>146</v>
      </c>
      <c r="B55" s="2">
        <v>40</v>
      </c>
      <c r="C55" s="2" t="s">
        <v>151</v>
      </c>
      <c r="D55" s="2" t="s">
        <v>102</v>
      </c>
      <c r="E55" s="2" t="s">
        <v>2</v>
      </c>
      <c r="F55" s="2" t="s">
        <v>63</v>
      </c>
      <c r="H55" s="2">
        <v>192</v>
      </c>
      <c r="I55" s="2">
        <v>5</v>
      </c>
      <c r="J55" s="2">
        <v>0</v>
      </c>
      <c r="K55" s="2">
        <v>0</v>
      </c>
      <c r="L55" s="8">
        <f>SUM(I55*24,J55,K55/60)</f>
        <v>120</v>
      </c>
    </row>
    <row r="56" spans="1:13" x14ac:dyDescent="0.25">
      <c r="A56" s="2" t="s">
        <v>141</v>
      </c>
      <c r="B56" s="2">
        <v>30</v>
      </c>
      <c r="C56" s="2" t="s">
        <v>151</v>
      </c>
      <c r="D56" s="2" t="s">
        <v>112</v>
      </c>
      <c r="E56" s="2" t="s">
        <v>92</v>
      </c>
      <c r="F56" s="2" t="s">
        <v>79</v>
      </c>
      <c r="H56" s="2">
        <v>135</v>
      </c>
      <c r="I56" s="2">
        <v>0</v>
      </c>
      <c r="J56" s="2">
        <v>8</v>
      </c>
      <c r="K56" s="2">
        <v>18</v>
      </c>
      <c r="L56" s="8">
        <f>SUM(I56*24,J56,K56/60)</f>
        <v>8.3000000000000007</v>
      </c>
    </row>
    <row r="57" spans="1:13" x14ac:dyDescent="0.25">
      <c r="A57" s="2" t="s">
        <v>140</v>
      </c>
      <c r="B57" s="2">
        <v>29</v>
      </c>
      <c r="C57" s="2" t="s">
        <v>151</v>
      </c>
      <c r="D57" s="2" t="s">
        <v>114</v>
      </c>
      <c r="E57" s="2" t="s">
        <v>7</v>
      </c>
      <c r="F57" s="2" t="s">
        <v>34</v>
      </c>
      <c r="H57" s="2">
        <v>130</v>
      </c>
      <c r="I57" s="2">
        <v>0</v>
      </c>
      <c r="J57" s="2">
        <v>9</v>
      </c>
      <c r="K57" s="2">
        <v>9</v>
      </c>
      <c r="L57" s="8">
        <f>SUM(I57*24,J57,K57/60)</f>
        <v>9.15</v>
      </c>
    </row>
    <row r="58" spans="1:13" x14ac:dyDescent="0.25">
      <c r="A58" s="2" t="s">
        <v>144</v>
      </c>
      <c r="B58" s="2">
        <v>23</v>
      </c>
      <c r="C58" s="2" t="s">
        <v>151</v>
      </c>
      <c r="D58" s="2" t="s">
        <v>145</v>
      </c>
      <c r="E58" s="2" t="s">
        <v>92</v>
      </c>
      <c r="F58" s="2" t="s">
        <v>15</v>
      </c>
      <c r="H58" s="2">
        <v>95</v>
      </c>
      <c r="I58" s="2">
        <v>0</v>
      </c>
      <c r="J58" s="2">
        <v>0</v>
      </c>
      <c r="K58" s="2">
        <v>10</v>
      </c>
      <c r="L58" s="8">
        <f>SUM(I58*24,J58,K58/60)</f>
        <v>0.16666666666666666</v>
      </c>
    </row>
    <row r="59" spans="1:13" x14ac:dyDescent="0.25">
      <c r="A59" s="2" t="s">
        <v>143</v>
      </c>
      <c r="B59" s="2">
        <v>22</v>
      </c>
      <c r="C59" s="2" t="s">
        <v>151</v>
      </c>
      <c r="D59" s="2" t="s">
        <v>102</v>
      </c>
      <c r="E59" s="2" t="s">
        <v>49</v>
      </c>
      <c r="F59" s="2" t="s">
        <v>48</v>
      </c>
      <c r="H59" s="2">
        <v>90</v>
      </c>
      <c r="I59" s="2">
        <v>1</v>
      </c>
      <c r="J59" s="2">
        <v>4</v>
      </c>
      <c r="K59" s="2">
        <v>28</v>
      </c>
      <c r="L59" s="8">
        <f>SUM(I59*24,J59,K59/60)</f>
        <v>28.466666666666665</v>
      </c>
    </row>
    <row r="60" spans="1:13" ht="15.75" thickBot="1" x14ac:dyDescent="0.3">
      <c r="A60" s="2" t="s">
        <v>138</v>
      </c>
      <c r="B60" s="2">
        <v>21</v>
      </c>
      <c r="C60" s="2" t="s">
        <v>150</v>
      </c>
      <c r="D60" s="2" t="s">
        <v>104</v>
      </c>
      <c r="E60" s="2" t="s">
        <v>92</v>
      </c>
      <c r="F60" s="2" t="s">
        <v>26</v>
      </c>
      <c r="H60" s="2">
        <v>84</v>
      </c>
      <c r="I60" s="2">
        <v>0</v>
      </c>
      <c r="J60" s="2">
        <v>3</v>
      </c>
      <c r="K60" s="2">
        <v>19</v>
      </c>
      <c r="L60" s="8">
        <f>SUM(I60*24,J60,K60/60)</f>
        <v>3.3166666666666664</v>
      </c>
    </row>
    <row r="61" spans="1:13" ht="15.75" thickBot="1" x14ac:dyDescent="0.3">
      <c r="I61" s="1">
        <f>SUM(I2:I60)</f>
        <v>403</v>
      </c>
      <c r="J61" s="1">
        <f>SUM(J2:J60)</f>
        <v>677</v>
      </c>
      <c r="K61" s="1">
        <f>SUM(K2:K60)</f>
        <v>1743</v>
      </c>
      <c r="L61" s="9">
        <f>SUM(I61*24,J61,K61/60)</f>
        <v>10378.049999999999</v>
      </c>
    </row>
    <row r="62" spans="1:13" x14ac:dyDescent="0.25">
      <c r="I62" s="2">
        <f>I61*24</f>
        <v>9672</v>
      </c>
      <c r="J62" s="2">
        <f>J61</f>
        <v>677</v>
      </c>
      <c r="K62" s="5">
        <f>K61/60</f>
        <v>29.05</v>
      </c>
    </row>
    <row r="64" spans="1:13" x14ac:dyDescent="0.25">
      <c r="L64" s="5">
        <f>SUM(I62:K62)</f>
        <v>10378.049999999999</v>
      </c>
      <c r="M64" t="s">
        <v>154</v>
      </c>
    </row>
    <row r="65" spans="12:13" x14ac:dyDescent="0.25">
      <c r="L65" s="5">
        <f>L64/24</f>
        <v>432.41874999999999</v>
      </c>
      <c r="M65" t="s">
        <v>155</v>
      </c>
    </row>
    <row r="66" spans="12:13" x14ac:dyDescent="0.25">
      <c r="L66" s="4">
        <f>L65/365</f>
        <v>1.1847089041095891</v>
      </c>
      <c r="M66" t="s">
        <v>156</v>
      </c>
    </row>
  </sheetData>
  <sortState xmlns:xlrd2="http://schemas.microsoft.com/office/spreadsheetml/2017/richdata2" ref="A2:L62">
    <sortCondition descending="1" ref="B2:B62"/>
  </sortState>
  <conditionalFormatting sqref="B1:C1048576">
    <cfRule type="colorScale" priority="3">
      <colorScale>
        <cfvo type="min"/>
        <cfvo type="percentile" val="50"/>
        <cfvo type="max"/>
        <color rgb="FFF8696B"/>
        <color rgb="FFFFEB84"/>
        <color rgb="FF63BE7B"/>
      </colorScale>
    </cfRule>
  </conditionalFormatting>
  <conditionalFormatting sqref="C1:C1048576">
    <cfRule type="containsText" dxfId="48" priority="1" operator="containsText" text="Alliance">
      <formula>NOT(ISERROR(SEARCH("Alliance",C1)))</formula>
    </cfRule>
    <cfRule type="containsText" dxfId="47" priority="2" operator="containsText" text="Horde">
      <formula>NOT(ISERROR(SEARCH("Horde",C1)))</formula>
    </cfRule>
  </conditionalFormatting>
  <conditionalFormatting sqref="E1:E1048576">
    <cfRule type="containsText" dxfId="46" priority="4" operator="containsText" text="Rogue">
      <formula>NOT(ISERROR(SEARCH("Rogue",E1)))</formula>
    </cfRule>
    <cfRule type="containsText" dxfId="45" priority="5" operator="containsText" text="Monk">
      <formula>NOT(ISERROR(SEARCH("Monk",E1)))</formula>
    </cfRule>
    <cfRule type="containsText" dxfId="44" priority="6" operator="containsText" text="Death Knight">
      <formula>NOT(ISERROR(SEARCH("Death Knight",E1)))</formula>
    </cfRule>
    <cfRule type="containsText" dxfId="43" priority="7" operator="containsText" text="Warrior">
      <formula>NOT(ISERROR(SEARCH("Warrior",E1)))</formula>
    </cfRule>
    <cfRule type="containsText" dxfId="42" priority="8" operator="containsText" text="Druid">
      <formula>NOT(ISERROR(SEARCH("Druid",E1)))</formula>
    </cfRule>
    <cfRule type="containsText" dxfId="41" priority="9" operator="containsText" text="Mage">
      <formula>NOT(ISERROR(SEARCH("Mage",E1)))</formula>
    </cfRule>
    <cfRule type="containsText" dxfId="40" priority="10" operator="containsText" text="Evoker">
      <formula>NOT(ISERROR(SEARCH("Evoker",E1)))</formula>
    </cfRule>
    <cfRule type="containsText" dxfId="39" priority="11" operator="containsText" text="Demon Hunter">
      <formula>NOT(ISERROR(SEARCH("Demon Hunter",E1)))</formula>
    </cfRule>
    <cfRule type="containsText" dxfId="38" priority="12" operator="containsText" text="Hunter">
      <formula>NOT(ISERROR(SEARCH("Hunter",E1)))</formula>
    </cfRule>
    <cfRule type="containsText" dxfId="37" priority="14" operator="containsText" text="Shaman">
      <formula>NOT(ISERROR(SEARCH("Shaman",E1)))</formula>
    </cfRule>
    <cfRule type="containsText" dxfId="36" priority="15" operator="containsText" text="Warlock">
      <formula>NOT(ISERROR(SEARCH("Warlock",E1)))</formula>
    </cfRule>
    <cfRule type="containsText" dxfId="35" priority="16" operator="containsText" text="Paladin">
      <formula>NOT(ISERROR(SEARCH("Paladin",E1)))</formula>
    </cfRule>
  </conditionalFormatting>
  <pageMargins left="0.7" right="0.7" top="0.75" bottom="0.75" header="0.3" footer="0.3"/>
  <pageSetup paperSize="9"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7B9E34-2391-4444-9D69-2AE8E8EB92B0}">
  <dimension ref="A3:C20"/>
  <sheetViews>
    <sheetView workbookViewId="0">
      <selection activeCell="A11" sqref="A11"/>
    </sheetView>
  </sheetViews>
  <sheetFormatPr defaultRowHeight="15" x14ac:dyDescent="0.25"/>
  <cols>
    <col min="1" max="1" width="13.25" bestFit="1" customWidth="1"/>
    <col min="2" max="2" width="4.875" bestFit="1" customWidth="1"/>
  </cols>
  <sheetData>
    <row r="3" spans="1:3" x14ac:dyDescent="0.25">
      <c r="A3" s="13"/>
      <c r="B3" s="14"/>
      <c r="C3" s="15"/>
    </row>
    <row r="4" spans="1:3" x14ac:dyDescent="0.25">
      <c r="A4" s="22"/>
      <c r="B4" s="23"/>
      <c r="C4" s="24"/>
    </row>
    <row r="5" spans="1:3" x14ac:dyDescent="0.25">
      <c r="A5" s="22"/>
      <c r="B5" s="23"/>
      <c r="C5" s="24"/>
    </row>
    <row r="6" spans="1:3" x14ac:dyDescent="0.25">
      <c r="A6" s="22"/>
      <c r="B6" s="23"/>
      <c r="C6" s="24"/>
    </row>
    <row r="7" spans="1:3" x14ac:dyDescent="0.25">
      <c r="A7" s="22"/>
      <c r="B7" s="23"/>
      <c r="C7" s="24"/>
    </row>
    <row r="8" spans="1:3" x14ac:dyDescent="0.25">
      <c r="A8" s="22"/>
      <c r="B8" s="23"/>
      <c r="C8" s="24"/>
    </row>
    <row r="9" spans="1:3" x14ac:dyDescent="0.25">
      <c r="A9" s="22"/>
      <c r="B9" s="23"/>
      <c r="C9" s="24"/>
    </row>
    <row r="10" spans="1:3" x14ac:dyDescent="0.25">
      <c r="A10" s="22"/>
      <c r="B10" s="23"/>
      <c r="C10" s="24"/>
    </row>
    <row r="11" spans="1:3" x14ac:dyDescent="0.25">
      <c r="A11" s="22"/>
      <c r="B11" s="23"/>
      <c r="C11" s="24"/>
    </row>
    <row r="12" spans="1:3" x14ac:dyDescent="0.25">
      <c r="A12" s="22"/>
      <c r="B12" s="23"/>
      <c r="C12" s="24"/>
    </row>
    <row r="13" spans="1:3" x14ac:dyDescent="0.25">
      <c r="A13" s="22"/>
      <c r="B13" s="23"/>
      <c r="C13" s="24"/>
    </row>
    <row r="14" spans="1:3" x14ac:dyDescent="0.25">
      <c r="A14" s="22"/>
      <c r="B14" s="23"/>
      <c r="C14" s="24"/>
    </row>
    <row r="15" spans="1:3" x14ac:dyDescent="0.25">
      <c r="A15" s="22"/>
      <c r="B15" s="23"/>
      <c r="C15" s="24"/>
    </row>
    <row r="16" spans="1:3" x14ac:dyDescent="0.25">
      <c r="A16" s="22"/>
      <c r="B16" s="23"/>
      <c r="C16" s="24"/>
    </row>
    <row r="17" spans="1:3" x14ac:dyDescent="0.25">
      <c r="A17" s="22"/>
      <c r="B17" s="23"/>
      <c r="C17" s="24"/>
    </row>
    <row r="18" spans="1:3" x14ac:dyDescent="0.25">
      <c r="A18" s="22"/>
      <c r="B18" s="23"/>
      <c r="C18" s="24"/>
    </row>
    <row r="19" spans="1:3" x14ac:dyDescent="0.25">
      <c r="A19" s="22"/>
      <c r="B19" s="23"/>
      <c r="C19" s="24"/>
    </row>
    <row r="20" spans="1:3" x14ac:dyDescent="0.25">
      <c r="A20" s="25"/>
      <c r="B20" s="26"/>
      <c r="C20" s="27"/>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BD3306-0954-4C81-B35A-727F36C25616}">
  <sheetPr filterMode="1"/>
  <dimension ref="A2:O89"/>
  <sheetViews>
    <sheetView workbookViewId="0">
      <selection activeCell="E57" sqref="E57"/>
    </sheetView>
  </sheetViews>
  <sheetFormatPr defaultRowHeight="15" x14ac:dyDescent="0.25"/>
  <cols>
    <col min="1" max="1" width="18.5" bestFit="1" customWidth="1"/>
    <col min="2" max="2" width="18.75" bestFit="1" customWidth="1"/>
    <col min="5" max="5" width="12.75" bestFit="1" customWidth="1"/>
    <col min="6" max="6" width="18.75" bestFit="1" customWidth="1"/>
    <col min="8" max="8" width="18.5" bestFit="1" customWidth="1"/>
    <col min="9" max="9" width="13.125" bestFit="1" customWidth="1"/>
    <col min="11" max="11" width="12.75" bestFit="1" customWidth="1"/>
    <col min="12" max="12" width="9.625" bestFit="1" customWidth="1"/>
    <col min="14" max="14" width="12.75" bestFit="1" customWidth="1"/>
    <col min="15" max="15" width="13.125" bestFit="1" customWidth="1"/>
  </cols>
  <sheetData>
    <row r="2" spans="1:15" x14ac:dyDescent="0.25">
      <c r="A2" s="10" t="s">
        <v>158</v>
      </c>
      <c r="B2" t="s">
        <v>162</v>
      </c>
      <c r="E2" s="10" t="s">
        <v>158</v>
      </c>
      <c r="F2" t="s">
        <v>162</v>
      </c>
      <c r="H2" s="10" t="s">
        <v>158</v>
      </c>
      <c r="I2" t="s">
        <v>164</v>
      </c>
      <c r="K2" s="10" t="s">
        <v>158</v>
      </c>
      <c r="L2" t="s">
        <v>165</v>
      </c>
      <c r="N2" s="10" t="s">
        <v>158</v>
      </c>
      <c r="O2" t="s">
        <v>166</v>
      </c>
    </row>
    <row r="3" spans="1:15" x14ac:dyDescent="0.25">
      <c r="A3" s="11" t="s">
        <v>151</v>
      </c>
      <c r="B3" s="21">
        <v>1271.6000000000001</v>
      </c>
      <c r="E3" s="12" t="s">
        <v>92</v>
      </c>
      <c r="F3" s="7">
        <v>755.35</v>
      </c>
      <c r="H3" s="11" t="s">
        <v>103</v>
      </c>
      <c r="I3" s="36">
        <v>4</v>
      </c>
      <c r="K3" s="11" t="s">
        <v>92</v>
      </c>
      <c r="L3" s="36">
        <v>7</v>
      </c>
      <c r="N3" s="11" t="s">
        <v>67</v>
      </c>
      <c r="O3" s="36">
        <v>3</v>
      </c>
    </row>
    <row r="4" spans="1:15" x14ac:dyDescent="0.25">
      <c r="A4" s="11" t="s">
        <v>150</v>
      </c>
      <c r="B4" s="21">
        <v>9106.4500000000025</v>
      </c>
      <c r="E4" s="12" t="s">
        <v>91</v>
      </c>
      <c r="F4" s="7">
        <v>1109.2</v>
      </c>
      <c r="H4" s="11" t="s">
        <v>114</v>
      </c>
      <c r="I4" s="36">
        <v>3</v>
      </c>
      <c r="K4" s="11" t="s">
        <v>91</v>
      </c>
      <c r="L4" s="36">
        <v>3</v>
      </c>
      <c r="N4" s="11" t="s">
        <v>31</v>
      </c>
      <c r="O4" s="36">
        <v>2</v>
      </c>
    </row>
    <row r="5" spans="1:15" x14ac:dyDescent="0.25">
      <c r="E5" s="12" t="s">
        <v>37</v>
      </c>
      <c r="F5" s="7">
        <v>684.05</v>
      </c>
      <c r="H5" s="11" t="s">
        <v>107</v>
      </c>
      <c r="I5" s="36">
        <v>1</v>
      </c>
      <c r="K5" s="11" t="s">
        <v>37</v>
      </c>
      <c r="L5" s="36">
        <v>4</v>
      </c>
      <c r="N5" s="11" t="s">
        <v>23</v>
      </c>
      <c r="O5" s="36">
        <v>2</v>
      </c>
    </row>
    <row r="6" spans="1:15" x14ac:dyDescent="0.25">
      <c r="E6" s="12" t="s">
        <v>29</v>
      </c>
      <c r="F6" s="7">
        <v>100.31666666666666</v>
      </c>
      <c r="H6" s="11" t="s">
        <v>148</v>
      </c>
      <c r="I6" s="36">
        <v>1</v>
      </c>
      <c r="K6" s="11" t="s">
        <v>29</v>
      </c>
      <c r="L6" s="36">
        <v>1</v>
      </c>
      <c r="N6" s="11" t="s">
        <v>45</v>
      </c>
      <c r="O6" s="36">
        <v>1</v>
      </c>
    </row>
    <row r="7" spans="1:15" x14ac:dyDescent="0.25">
      <c r="A7" s="10" t="s">
        <v>158</v>
      </c>
      <c r="B7" t="s">
        <v>162</v>
      </c>
      <c r="E7" s="12" t="s">
        <v>11</v>
      </c>
      <c r="F7" s="7">
        <v>1450.9666666666665</v>
      </c>
      <c r="H7" s="11" t="s">
        <v>99</v>
      </c>
      <c r="I7" s="36">
        <v>2</v>
      </c>
      <c r="K7" s="11" t="s">
        <v>11</v>
      </c>
      <c r="L7" s="36">
        <v>6</v>
      </c>
      <c r="N7" s="11" t="s">
        <v>36</v>
      </c>
      <c r="O7" s="36">
        <v>1</v>
      </c>
    </row>
    <row r="8" spans="1:15" x14ac:dyDescent="0.25">
      <c r="A8" s="11" t="s">
        <v>103</v>
      </c>
      <c r="B8" s="6">
        <v>1771.8833333333334</v>
      </c>
      <c r="E8" s="12" t="s">
        <v>32</v>
      </c>
      <c r="F8" s="7">
        <v>351.56666666666666</v>
      </c>
      <c r="H8" s="11" t="s">
        <v>104</v>
      </c>
      <c r="I8" s="36">
        <v>5</v>
      </c>
      <c r="K8" s="11" t="s">
        <v>32</v>
      </c>
      <c r="L8" s="36">
        <v>5</v>
      </c>
      <c r="N8" s="11" t="s">
        <v>90</v>
      </c>
      <c r="O8" s="36">
        <v>4</v>
      </c>
    </row>
    <row r="9" spans="1:15" x14ac:dyDescent="0.25">
      <c r="A9" s="11" t="s">
        <v>114</v>
      </c>
      <c r="B9" s="6">
        <v>61.816666666666663</v>
      </c>
      <c r="E9" s="12" t="s">
        <v>18</v>
      </c>
      <c r="F9" s="7">
        <v>563.81666666666672</v>
      </c>
      <c r="H9" s="11" t="s">
        <v>145</v>
      </c>
      <c r="I9" s="36">
        <v>1</v>
      </c>
      <c r="K9" s="11" t="s">
        <v>18</v>
      </c>
      <c r="L9" s="36">
        <v>4</v>
      </c>
      <c r="N9" s="11" t="s">
        <v>79</v>
      </c>
      <c r="O9" s="36">
        <v>2</v>
      </c>
    </row>
    <row r="10" spans="1:15" x14ac:dyDescent="0.25">
      <c r="A10" s="11" t="s">
        <v>107</v>
      </c>
      <c r="B10" s="6">
        <v>100.31666666666666</v>
      </c>
      <c r="E10" s="12" t="s">
        <v>2</v>
      </c>
      <c r="F10" s="7">
        <v>1414.7833333333333</v>
      </c>
      <c r="H10" s="11" t="s">
        <v>110</v>
      </c>
      <c r="I10" s="36">
        <v>3</v>
      </c>
      <c r="K10" s="11" t="s">
        <v>2</v>
      </c>
      <c r="L10" s="36">
        <v>5</v>
      </c>
      <c r="N10" s="11" t="s">
        <v>3</v>
      </c>
      <c r="O10" s="36">
        <v>1</v>
      </c>
    </row>
    <row r="11" spans="1:15" x14ac:dyDescent="0.25">
      <c r="A11" s="11" t="s">
        <v>148</v>
      </c>
      <c r="B11" s="6">
        <v>9.0166666666666675</v>
      </c>
      <c r="E11" s="12" t="s">
        <v>49</v>
      </c>
      <c r="F11" s="7">
        <v>1353.1833333333334</v>
      </c>
      <c r="H11" s="11" t="s">
        <v>109</v>
      </c>
      <c r="I11" s="36">
        <v>2</v>
      </c>
      <c r="K11" s="11" t="s">
        <v>49</v>
      </c>
      <c r="L11" s="36">
        <v>5</v>
      </c>
      <c r="N11" s="11" t="s">
        <v>9</v>
      </c>
      <c r="O11" s="36">
        <v>1</v>
      </c>
    </row>
    <row r="12" spans="1:15" x14ac:dyDescent="0.25">
      <c r="A12" s="11" t="s">
        <v>99</v>
      </c>
      <c r="B12" s="6">
        <v>360.20000000000005</v>
      </c>
      <c r="E12" s="12" t="s">
        <v>46</v>
      </c>
      <c r="F12" s="7">
        <v>339.06666666666666</v>
      </c>
      <c r="H12" s="11" t="s">
        <v>102</v>
      </c>
      <c r="I12" s="36">
        <v>3</v>
      </c>
      <c r="K12" s="11" t="s">
        <v>46</v>
      </c>
      <c r="L12" s="36">
        <v>3</v>
      </c>
      <c r="N12" s="11" t="s">
        <v>28</v>
      </c>
      <c r="O12" s="36">
        <v>1</v>
      </c>
    </row>
    <row r="13" spans="1:15" x14ac:dyDescent="0.25">
      <c r="A13" s="11" t="s">
        <v>104</v>
      </c>
      <c r="B13" s="6">
        <v>1655.8666666666668</v>
      </c>
      <c r="E13" s="12" t="s">
        <v>7</v>
      </c>
      <c r="F13" s="7">
        <v>821.84999999999991</v>
      </c>
      <c r="H13" s="11" t="s">
        <v>113</v>
      </c>
      <c r="I13" s="36">
        <v>1</v>
      </c>
      <c r="K13" s="11" t="s">
        <v>7</v>
      </c>
      <c r="L13" s="36">
        <v>5</v>
      </c>
      <c r="N13" s="11" t="s">
        <v>61</v>
      </c>
      <c r="O13" s="36">
        <v>1</v>
      </c>
    </row>
    <row r="14" spans="1:15" x14ac:dyDescent="0.25">
      <c r="A14" s="11" t="s">
        <v>145</v>
      </c>
      <c r="B14" s="6">
        <v>0.16666666666666666</v>
      </c>
      <c r="E14" s="12" t="s">
        <v>4</v>
      </c>
      <c r="F14" s="7">
        <v>642.13333333333344</v>
      </c>
      <c r="H14" s="11" t="s">
        <v>118</v>
      </c>
      <c r="I14" s="36">
        <v>1</v>
      </c>
      <c r="K14" s="11" t="s">
        <v>4</v>
      </c>
      <c r="L14" s="36">
        <v>5</v>
      </c>
      <c r="N14" s="11" t="s">
        <v>34</v>
      </c>
      <c r="O14" s="36">
        <v>4</v>
      </c>
    </row>
    <row r="15" spans="1:15" x14ac:dyDescent="0.25">
      <c r="A15" s="11" t="s">
        <v>110</v>
      </c>
      <c r="B15" s="6">
        <v>471.38333333333333</v>
      </c>
      <c r="E15" s="12" t="s">
        <v>24</v>
      </c>
      <c r="F15" s="7">
        <v>791.76666666666665</v>
      </c>
      <c r="H15" s="11" t="s">
        <v>116</v>
      </c>
      <c r="I15" s="36">
        <v>4</v>
      </c>
      <c r="K15" s="11" t="s">
        <v>24</v>
      </c>
      <c r="L15" s="36">
        <v>6</v>
      </c>
      <c r="N15" s="11" t="s">
        <v>6</v>
      </c>
      <c r="O15" s="36">
        <v>1</v>
      </c>
    </row>
    <row r="16" spans="1:15" x14ac:dyDescent="0.25">
      <c r="A16" s="11" t="s">
        <v>109</v>
      </c>
      <c r="B16" s="6">
        <v>231.86666666666667</v>
      </c>
      <c r="H16" s="11" t="s">
        <v>119</v>
      </c>
      <c r="I16" s="36">
        <v>1</v>
      </c>
      <c r="N16" s="11" t="s">
        <v>53</v>
      </c>
      <c r="O16" s="36">
        <v>2</v>
      </c>
    </row>
    <row r="17" spans="1:15" x14ac:dyDescent="0.25">
      <c r="A17" s="11" t="s">
        <v>102</v>
      </c>
      <c r="B17" s="6">
        <v>202.26666666666668</v>
      </c>
      <c r="H17" s="11" t="s">
        <v>117</v>
      </c>
      <c r="I17" s="36">
        <v>2</v>
      </c>
      <c r="N17" s="11" t="s">
        <v>56</v>
      </c>
      <c r="O17" s="36">
        <v>2</v>
      </c>
    </row>
    <row r="18" spans="1:15" x14ac:dyDescent="0.25">
      <c r="A18" s="11" t="s">
        <v>113</v>
      </c>
      <c r="B18" s="6">
        <v>104.96666666666667</v>
      </c>
      <c r="H18" s="11" t="s">
        <v>115</v>
      </c>
      <c r="I18" s="36">
        <v>3</v>
      </c>
      <c r="N18" s="11" t="s">
        <v>26</v>
      </c>
      <c r="O18" s="36">
        <v>4</v>
      </c>
    </row>
    <row r="19" spans="1:15" x14ac:dyDescent="0.25">
      <c r="A19" s="11" t="s">
        <v>118</v>
      </c>
      <c r="B19" s="6">
        <v>105.33333333333333</v>
      </c>
      <c r="E19" s="10" t="s">
        <v>158</v>
      </c>
      <c r="F19" t="s">
        <v>162</v>
      </c>
      <c r="H19" s="11" t="s">
        <v>105</v>
      </c>
      <c r="I19" s="36">
        <v>2</v>
      </c>
      <c r="N19" s="11" t="s">
        <v>41</v>
      </c>
      <c r="O19" s="36">
        <v>3</v>
      </c>
    </row>
    <row r="20" spans="1:15" x14ac:dyDescent="0.25">
      <c r="A20" s="11" t="s">
        <v>116</v>
      </c>
      <c r="B20" s="6">
        <v>1296.1333333333334</v>
      </c>
      <c r="E20" s="11" t="s">
        <v>67</v>
      </c>
      <c r="F20" s="6">
        <v>389.8</v>
      </c>
      <c r="H20" s="11" t="s">
        <v>111</v>
      </c>
      <c r="I20" s="36">
        <v>6</v>
      </c>
      <c r="N20" s="11" t="s">
        <v>75</v>
      </c>
      <c r="O20" s="36">
        <v>1</v>
      </c>
    </row>
    <row r="21" spans="1:15" x14ac:dyDescent="0.25">
      <c r="A21" s="11" t="s">
        <v>119</v>
      </c>
      <c r="B21" s="6">
        <v>10.133333333333333</v>
      </c>
      <c r="E21" s="11" t="s">
        <v>31</v>
      </c>
      <c r="F21" s="6">
        <v>161.83333333333331</v>
      </c>
      <c r="H21" s="11" t="s">
        <v>108</v>
      </c>
      <c r="I21" s="36">
        <v>2</v>
      </c>
      <c r="N21" s="11" t="s">
        <v>13</v>
      </c>
      <c r="O21" s="36">
        <v>1</v>
      </c>
    </row>
    <row r="22" spans="1:15" x14ac:dyDescent="0.25">
      <c r="A22" s="11" t="s">
        <v>117</v>
      </c>
      <c r="B22" s="6">
        <v>251.76666666666668</v>
      </c>
      <c r="E22" s="11" t="s">
        <v>23</v>
      </c>
      <c r="F22" s="6">
        <v>57.93333333333333</v>
      </c>
      <c r="H22" s="11" t="s">
        <v>100</v>
      </c>
      <c r="I22" s="36">
        <v>3</v>
      </c>
      <c r="N22" s="11" t="s">
        <v>63</v>
      </c>
      <c r="O22" s="36">
        <v>3</v>
      </c>
    </row>
    <row r="23" spans="1:15" x14ac:dyDescent="0.25">
      <c r="A23" s="11" t="s">
        <v>115</v>
      </c>
      <c r="B23" s="6">
        <v>359.33333333333331</v>
      </c>
      <c r="E23" s="11" t="s">
        <v>45</v>
      </c>
      <c r="F23" s="6">
        <v>151.28333333333333</v>
      </c>
      <c r="H23" s="11" t="s">
        <v>106</v>
      </c>
      <c r="I23" s="36">
        <v>3</v>
      </c>
      <c r="K23" s="10" t="s">
        <v>158</v>
      </c>
      <c r="L23" t="s">
        <v>171</v>
      </c>
      <c r="N23" s="11" t="s">
        <v>39</v>
      </c>
      <c r="O23" s="36">
        <v>1</v>
      </c>
    </row>
    <row r="24" spans="1:15" x14ac:dyDescent="0.25">
      <c r="A24" s="11" t="s">
        <v>105</v>
      </c>
      <c r="B24" s="6">
        <v>455.03333333333336</v>
      </c>
      <c r="E24" s="11" t="s">
        <v>36</v>
      </c>
      <c r="F24" s="6">
        <v>165.48333333333332</v>
      </c>
      <c r="H24" s="11" t="s">
        <v>112</v>
      </c>
      <c r="I24" s="36">
        <v>3</v>
      </c>
      <c r="K24" s="11" t="s">
        <v>92</v>
      </c>
      <c r="L24" s="7">
        <v>606</v>
      </c>
      <c r="N24" s="11" t="s">
        <v>69</v>
      </c>
      <c r="O24" s="36">
        <v>1</v>
      </c>
    </row>
    <row r="25" spans="1:15" x14ac:dyDescent="0.25">
      <c r="A25" s="11" t="s">
        <v>111</v>
      </c>
      <c r="B25" s="6">
        <v>891.48333333333323</v>
      </c>
      <c r="E25" s="11" t="s">
        <v>90</v>
      </c>
      <c r="F25" s="6">
        <v>1267.3999999999999</v>
      </c>
      <c r="H25" s="11" t="s">
        <v>101</v>
      </c>
      <c r="I25" s="36">
        <v>3</v>
      </c>
      <c r="K25" s="11" t="s">
        <v>91</v>
      </c>
      <c r="L25" s="7">
        <v>639</v>
      </c>
      <c r="N25" s="11" t="s">
        <v>72</v>
      </c>
      <c r="O25" s="36">
        <v>1</v>
      </c>
    </row>
    <row r="26" spans="1:15" x14ac:dyDescent="0.25">
      <c r="A26" s="11" t="s">
        <v>108</v>
      </c>
      <c r="B26" s="6">
        <v>86.199999999999989</v>
      </c>
      <c r="E26" s="11" t="s">
        <v>79</v>
      </c>
      <c r="F26" s="6">
        <v>90.166666666666657</v>
      </c>
      <c r="K26" s="11" t="s">
        <v>37</v>
      </c>
      <c r="L26" s="7">
        <v>589</v>
      </c>
      <c r="N26" s="11" t="s">
        <v>1</v>
      </c>
      <c r="O26" s="36">
        <v>3</v>
      </c>
    </row>
    <row r="27" spans="1:15" x14ac:dyDescent="0.25">
      <c r="A27" s="11" t="s">
        <v>100</v>
      </c>
      <c r="B27" s="6">
        <v>299.88333333333333</v>
      </c>
      <c r="E27" s="11" t="s">
        <v>3</v>
      </c>
      <c r="F27" s="6">
        <v>234.5</v>
      </c>
      <c r="K27" s="11" t="s">
        <v>29</v>
      </c>
      <c r="L27" s="7">
        <v>630</v>
      </c>
      <c r="N27" s="11" t="s">
        <v>48</v>
      </c>
      <c r="O27" s="36">
        <v>3</v>
      </c>
    </row>
    <row r="28" spans="1:15" x14ac:dyDescent="0.25">
      <c r="A28" s="11" t="s">
        <v>106</v>
      </c>
      <c r="B28" s="6">
        <v>146.54999999999998</v>
      </c>
      <c r="E28" s="11" t="s">
        <v>9</v>
      </c>
      <c r="F28" s="6">
        <v>17.833333333333332</v>
      </c>
      <c r="K28" s="11" t="s">
        <v>11</v>
      </c>
      <c r="L28" s="7">
        <v>649</v>
      </c>
      <c r="N28" s="11" t="s">
        <v>58</v>
      </c>
      <c r="O28" s="36">
        <v>1</v>
      </c>
    </row>
    <row r="29" spans="1:15" x14ac:dyDescent="0.25">
      <c r="A29" s="11" t="s">
        <v>112</v>
      </c>
      <c r="B29" s="6">
        <v>226.25</v>
      </c>
      <c r="E29" s="11" t="s">
        <v>28</v>
      </c>
      <c r="F29" s="6">
        <v>100.31666666666666</v>
      </c>
      <c r="K29" s="11" t="s">
        <v>32</v>
      </c>
      <c r="L29" s="7">
        <v>598</v>
      </c>
      <c r="N29" s="11" t="s">
        <v>21</v>
      </c>
      <c r="O29" s="36">
        <v>1</v>
      </c>
    </row>
    <row r="30" spans="1:15" x14ac:dyDescent="0.25">
      <c r="A30" s="11" t="s">
        <v>101</v>
      </c>
      <c r="B30" s="6">
        <v>1280.2</v>
      </c>
      <c r="E30" s="11" t="s">
        <v>61</v>
      </c>
      <c r="F30" s="6">
        <v>46.45</v>
      </c>
      <c r="H30" s="10" t="s">
        <v>158</v>
      </c>
      <c r="I30" t="s">
        <v>159</v>
      </c>
      <c r="K30" s="11" t="s">
        <v>18</v>
      </c>
      <c r="L30" s="7">
        <v>599</v>
      </c>
      <c r="N30" s="11" t="s">
        <v>15</v>
      </c>
      <c r="O30" s="36">
        <v>2</v>
      </c>
    </row>
    <row r="31" spans="1:15" x14ac:dyDescent="0.25">
      <c r="E31" s="11" t="s">
        <v>34</v>
      </c>
      <c r="F31" s="6">
        <v>650.29999999999995</v>
      </c>
      <c r="H31" s="11" t="s">
        <v>68</v>
      </c>
      <c r="I31" s="36">
        <v>70</v>
      </c>
      <c r="K31" s="11" t="s">
        <v>2</v>
      </c>
      <c r="L31" s="7">
        <v>658</v>
      </c>
      <c r="N31" s="11" t="s">
        <v>77</v>
      </c>
      <c r="O31" s="36">
        <v>2</v>
      </c>
    </row>
    <row r="32" spans="1:15" x14ac:dyDescent="0.25">
      <c r="E32" s="11" t="s">
        <v>6</v>
      </c>
      <c r="F32" s="6">
        <v>171.55</v>
      </c>
      <c r="H32" s="11" t="s">
        <v>22</v>
      </c>
      <c r="I32" s="36">
        <v>70</v>
      </c>
      <c r="K32" s="11" t="s">
        <v>49</v>
      </c>
      <c r="L32" s="7">
        <v>623</v>
      </c>
      <c r="N32" s="11" t="s">
        <v>17</v>
      </c>
      <c r="O32" s="36">
        <v>4</v>
      </c>
    </row>
    <row r="33" spans="1:12" x14ac:dyDescent="0.25">
      <c r="A33" s="10" t="s">
        <v>158</v>
      </c>
      <c r="B33" t="s">
        <v>163</v>
      </c>
      <c r="E33" s="11" t="s">
        <v>53</v>
      </c>
      <c r="F33" s="6">
        <v>171.63333333333333</v>
      </c>
      <c r="H33" s="11" t="s">
        <v>76</v>
      </c>
      <c r="I33" s="36">
        <v>70</v>
      </c>
      <c r="K33" s="11" t="s">
        <v>46</v>
      </c>
      <c r="L33" s="7">
        <v>605</v>
      </c>
    </row>
    <row r="34" spans="1:12" x14ac:dyDescent="0.25">
      <c r="A34" s="11" t="s">
        <v>151</v>
      </c>
      <c r="B34" s="36">
        <v>19</v>
      </c>
      <c r="E34" s="11" t="s">
        <v>56</v>
      </c>
      <c r="F34" s="6">
        <v>23.483333333333334</v>
      </c>
      <c r="H34" s="11" t="s">
        <v>83</v>
      </c>
      <c r="I34" s="36">
        <v>70</v>
      </c>
      <c r="K34" s="11" t="s">
        <v>7</v>
      </c>
      <c r="L34" s="7">
        <v>565</v>
      </c>
    </row>
    <row r="35" spans="1:12" x14ac:dyDescent="0.25">
      <c r="A35" s="11" t="s">
        <v>150</v>
      </c>
      <c r="B35" s="36">
        <v>40</v>
      </c>
      <c r="E35" s="11" t="s">
        <v>26</v>
      </c>
      <c r="F35" s="6">
        <v>783.63333333333344</v>
      </c>
      <c r="H35" s="11" t="s">
        <v>81</v>
      </c>
      <c r="I35" s="36">
        <v>70</v>
      </c>
      <c r="K35" s="11" t="s">
        <v>4</v>
      </c>
      <c r="L35" s="7">
        <v>615</v>
      </c>
    </row>
    <row r="36" spans="1:12" x14ac:dyDescent="0.25">
      <c r="E36" s="11" t="s">
        <v>41</v>
      </c>
      <c r="F36" s="6">
        <v>667.45</v>
      </c>
      <c r="H36" s="11" t="s">
        <v>43</v>
      </c>
      <c r="I36" s="36">
        <v>80</v>
      </c>
      <c r="K36" s="11" t="s">
        <v>24</v>
      </c>
      <c r="L36" s="7">
        <v>614</v>
      </c>
    </row>
    <row r="37" spans="1:12" x14ac:dyDescent="0.25">
      <c r="E37" s="11" t="s">
        <v>75</v>
      </c>
      <c r="F37" s="6">
        <v>346.93333333333334</v>
      </c>
      <c r="H37" s="11" t="s">
        <v>57</v>
      </c>
      <c r="I37" s="36">
        <v>50</v>
      </c>
    </row>
    <row r="38" spans="1:12" x14ac:dyDescent="0.25">
      <c r="A38" s="10" t="s">
        <v>158</v>
      </c>
      <c r="B38" t="s">
        <v>160</v>
      </c>
      <c r="E38" s="11" t="s">
        <v>13</v>
      </c>
      <c r="F38" s="6">
        <v>1047.75</v>
      </c>
      <c r="H38" s="11" t="s">
        <v>85</v>
      </c>
      <c r="I38" s="36">
        <v>70</v>
      </c>
      <c r="K38" s="16"/>
      <c r="L38" s="16"/>
    </row>
    <row r="39" spans="1:12" hidden="1" x14ac:dyDescent="0.25">
      <c r="A39" s="11">
        <v>21</v>
      </c>
      <c r="B39" s="36">
        <v>1</v>
      </c>
      <c r="E39" s="11" t="s">
        <v>63</v>
      </c>
      <c r="F39" s="6">
        <v>288.61666666666667</v>
      </c>
      <c r="H39" s="11" t="s">
        <v>42</v>
      </c>
      <c r="I39" s="36">
        <v>80</v>
      </c>
      <c r="K39" s="16"/>
      <c r="L39" s="16"/>
    </row>
    <row r="40" spans="1:12" hidden="1" x14ac:dyDescent="0.25">
      <c r="A40" s="11">
        <v>22</v>
      </c>
      <c r="B40" s="36">
        <v>1</v>
      </c>
      <c r="E40" s="11" t="s">
        <v>39</v>
      </c>
      <c r="F40" s="6">
        <v>127.51666666666667</v>
      </c>
      <c r="H40" s="11" t="s">
        <v>14</v>
      </c>
      <c r="I40" s="36">
        <v>70</v>
      </c>
      <c r="K40" s="16"/>
      <c r="L40" s="16"/>
    </row>
    <row r="41" spans="1:12" hidden="1" x14ac:dyDescent="0.25">
      <c r="A41" s="11">
        <v>23</v>
      </c>
      <c r="B41" s="36">
        <v>1</v>
      </c>
      <c r="E41" s="11" t="s">
        <v>69</v>
      </c>
      <c r="F41" s="6">
        <v>76.400000000000006</v>
      </c>
      <c r="H41" s="11" t="s">
        <v>78</v>
      </c>
      <c r="I41" s="36">
        <v>70</v>
      </c>
      <c r="K41" s="16"/>
      <c r="L41" s="16"/>
    </row>
    <row r="42" spans="1:12" hidden="1" x14ac:dyDescent="0.25">
      <c r="A42" s="11">
        <v>29</v>
      </c>
      <c r="B42" s="36">
        <v>1</v>
      </c>
      <c r="E42" s="11" t="s">
        <v>72</v>
      </c>
      <c r="F42" s="6">
        <v>66.38333333333334</v>
      </c>
      <c r="H42" s="11" t="s">
        <v>8</v>
      </c>
      <c r="I42" s="36">
        <v>80</v>
      </c>
      <c r="K42" s="16"/>
      <c r="L42" s="16"/>
    </row>
    <row r="43" spans="1:12" hidden="1" x14ac:dyDescent="0.25">
      <c r="A43" s="11">
        <v>30</v>
      </c>
      <c r="B43" s="36">
        <v>1</v>
      </c>
      <c r="E43" s="11" t="s">
        <v>1</v>
      </c>
      <c r="F43" s="6">
        <v>1202.3999999999999</v>
      </c>
      <c r="H43" s="11" t="s">
        <v>16</v>
      </c>
      <c r="I43" s="36">
        <v>60</v>
      </c>
      <c r="K43" s="16"/>
      <c r="L43" s="16"/>
    </row>
    <row r="44" spans="1:12" hidden="1" x14ac:dyDescent="0.25">
      <c r="A44" s="11">
        <v>40</v>
      </c>
      <c r="B44" s="36">
        <v>1</v>
      </c>
      <c r="E44" s="11" t="s">
        <v>48</v>
      </c>
      <c r="F44" s="6">
        <v>1230.5</v>
      </c>
      <c r="H44" s="11" t="s">
        <v>38</v>
      </c>
      <c r="I44" s="36">
        <v>80</v>
      </c>
      <c r="K44" s="16"/>
      <c r="L44" s="16"/>
    </row>
    <row r="45" spans="1:12" hidden="1" x14ac:dyDescent="0.25">
      <c r="A45" s="11">
        <v>45</v>
      </c>
      <c r="B45" s="36">
        <v>1</v>
      </c>
      <c r="E45" s="11" t="s">
        <v>58</v>
      </c>
      <c r="F45" s="6">
        <v>111.38333333333334</v>
      </c>
      <c r="H45" s="11" t="s">
        <v>147</v>
      </c>
      <c r="I45" s="36">
        <v>71</v>
      </c>
      <c r="K45" s="16"/>
      <c r="L45" s="16"/>
    </row>
    <row r="46" spans="1:12" hidden="1" x14ac:dyDescent="0.25">
      <c r="A46" s="11">
        <v>50</v>
      </c>
      <c r="B46" s="36">
        <v>4</v>
      </c>
      <c r="E46" s="11" t="s">
        <v>21</v>
      </c>
      <c r="F46" s="6">
        <v>56.05</v>
      </c>
      <c r="H46" s="11" t="s">
        <v>44</v>
      </c>
      <c r="I46" s="36">
        <v>80</v>
      </c>
      <c r="K46" s="16"/>
      <c r="L46" s="16"/>
    </row>
    <row r="47" spans="1:12" hidden="1" x14ac:dyDescent="0.25">
      <c r="A47" s="11">
        <v>51</v>
      </c>
      <c r="B47" s="36">
        <v>1</v>
      </c>
      <c r="E47" s="11" t="s">
        <v>15</v>
      </c>
      <c r="F47" s="6">
        <v>47.8</v>
      </c>
      <c r="H47" s="11" t="s">
        <v>87</v>
      </c>
      <c r="I47" s="36">
        <v>60</v>
      </c>
      <c r="K47" s="16"/>
      <c r="L47" s="16"/>
    </row>
    <row r="48" spans="1:12" hidden="1" x14ac:dyDescent="0.25">
      <c r="A48" s="11">
        <v>53</v>
      </c>
      <c r="B48" s="36">
        <v>1</v>
      </c>
      <c r="E48" s="11" t="s">
        <v>77</v>
      </c>
      <c r="F48" s="6">
        <v>61.449999999999996</v>
      </c>
      <c r="H48" s="11" t="s">
        <v>51</v>
      </c>
      <c r="I48" s="36">
        <v>70</v>
      </c>
      <c r="K48" s="16"/>
      <c r="L48" s="16"/>
    </row>
    <row r="49" spans="1:12" hidden="1" x14ac:dyDescent="0.25">
      <c r="A49" s="11">
        <v>60</v>
      </c>
      <c r="B49" s="36">
        <v>7</v>
      </c>
      <c r="E49" s="11" t="s">
        <v>17</v>
      </c>
      <c r="F49" s="6">
        <v>563.81666666666672</v>
      </c>
      <c r="H49" s="11" t="s">
        <v>55</v>
      </c>
      <c r="I49" s="36">
        <v>51</v>
      </c>
      <c r="K49" s="16"/>
      <c r="L49" s="16"/>
    </row>
    <row r="50" spans="1:12" hidden="1" x14ac:dyDescent="0.25">
      <c r="A50" s="11">
        <v>63</v>
      </c>
      <c r="B50" s="36">
        <v>1</v>
      </c>
      <c r="H50" s="11" t="s">
        <v>139</v>
      </c>
      <c r="I50" s="36">
        <v>63</v>
      </c>
      <c r="K50" s="16"/>
      <c r="L50" s="16"/>
    </row>
    <row r="51" spans="1:12" x14ac:dyDescent="0.25">
      <c r="A51" s="11">
        <v>70</v>
      </c>
      <c r="B51" s="36">
        <v>20</v>
      </c>
      <c r="H51" s="11" t="s">
        <v>40</v>
      </c>
      <c r="I51" s="36">
        <v>80</v>
      </c>
      <c r="K51" s="16"/>
      <c r="L51" s="16"/>
    </row>
    <row r="52" spans="1:12" x14ac:dyDescent="0.25">
      <c r="A52" s="11">
        <v>71</v>
      </c>
      <c r="B52" s="36">
        <v>1</v>
      </c>
      <c r="H52" s="11" t="s">
        <v>54</v>
      </c>
      <c r="I52" s="36">
        <v>53</v>
      </c>
      <c r="K52" s="16"/>
      <c r="L52" s="16"/>
    </row>
    <row r="53" spans="1:12" x14ac:dyDescent="0.25">
      <c r="A53" s="11">
        <v>80</v>
      </c>
      <c r="B53" s="36">
        <v>17</v>
      </c>
      <c r="H53" s="11" t="s">
        <v>0</v>
      </c>
      <c r="I53" s="36">
        <v>80</v>
      </c>
      <c r="K53" s="16"/>
      <c r="L53" s="16"/>
    </row>
    <row r="54" spans="1:12" x14ac:dyDescent="0.25">
      <c r="H54" s="11" t="s">
        <v>73</v>
      </c>
      <c r="I54" s="36">
        <v>60</v>
      </c>
      <c r="K54" s="16"/>
      <c r="L54" s="16"/>
    </row>
    <row r="55" spans="1:12" x14ac:dyDescent="0.25">
      <c r="H55" s="11" t="s">
        <v>74</v>
      </c>
      <c r="I55" s="36">
        <v>70</v>
      </c>
      <c r="K55" s="16"/>
      <c r="L55" s="16"/>
    </row>
    <row r="56" spans="1:12" x14ac:dyDescent="0.25">
      <c r="E56" s="37" t="s">
        <v>172</v>
      </c>
      <c r="H56" s="11" t="s">
        <v>141</v>
      </c>
      <c r="I56" s="36">
        <v>30</v>
      </c>
      <c r="K56" s="16"/>
      <c r="L56" s="16"/>
    </row>
    <row r="57" spans="1:12" x14ac:dyDescent="0.25">
      <c r="E57" s="7">
        <v>17</v>
      </c>
      <c r="H57" s="11" t="s">
        <v>82</v>
      </c>
      <c r="I57" s="36">
        <v>70</v>
      </c>
      <c r="K57" s="16"/>
      <c r="L57" s="16"/>
    </row>
    <row r="58" spans="1:12" x14ac:dyDescent="0.25">
      <c r="H58" s="11" t="s">
        <v>33</v>
      </c>
      <c r="I58" s="36">
        <v>80</v>
      </c>
      <c r="K58" s="16"/>
      <c r="L58" s="16"/>
    </row>
    <row r="59" spans="1:12" x14ac:dyDescent="0.25">
      <c r="H59" s="11" t="s">
        <v>65</v>
      </c>
      <c r="I59" s="36">
        <v>70</v>
      </c>
      <c r="K59" s="16"/>
      <c r="L59" s="16"/>
    </row>
    <row r="60" spans="1:12" x14ac:dyDescent="0.25">
      <c r="H60" s="11" t="s">
        <v>30</v>
      </c>
      <c r="I60" s="36">
        <v>80</v>
      </c>
      <c r="K60" s="16"/>
      <c r="L60" s="16"/>
    </row>
    <row r="61" spans="1:12" x14ac:dyDescent="0.25">
      <c r="H61" s="11" t="s">
        <v>143</v>
      </c>
      <c r="I61" s="36">
        <v>22</v>
      </c>
      <c r="K61" s="16"/>
      <c r="L61" s="16"/>
    </row>
    <row r="62" spans="1:12" x14ac:dyDescent="0.25">
      <c r="H62" s="11" t="s">
        <v>140</v>
      </c>
      <c r="I62" s="36">
        <v>29</v>
      </c>
      <c r="K62" s="16"/>
      <c r="L62" s="16"/>
    </row>
    <row r="63" spans="1:12" x14ac:dyDescent="0.25">
      <c r="H63" s="11" t="s">
        <v>138</v>
      </c>
      <c r="I63" s="36">
        <v>21</v>
      </c>
      <c r="K63" s="16"/>
      <c r="L63" s="16"/>
    </row>
    <row r="64" spans="1:12" x14ac:dyDescent="0.25">
      <c r="H64" s="11" t="s">
        <v>153</v>
      </c>
      <c r="I64" s="36">
        <v>80</v>
      </c>
      <c r="K64" s="16"/>
      <c r="L64" s="16"/>
    </row>
    <row r="65" spans="8:12" x14ac:dyDescent="0.25">
      <c r="H65" s="11" t="s">
        <v>71</v>
      </c>
      <c r="I65" s="36">
        <v>70</v>
      </c>
      <c r="K65" s="11"/>
      <c r="L65" s="6"/>
    </row>
    <row r="66" spans="8:12" x14ac:dyDescent="0.25">
      <c r="H66" s="11" t="s">
        <v>20</v>
      </c>
      <c r="I66" s="36">
        <v>60</v>
      </c>
      <c r="K66" s="11"/>
      <c r="L66" s="6"/>
    </row>
    <row r="67" spans="8:12" x14ac:dyDescent="0.25">
      <c r="H67" s="11" t="s">
        <v>144</v>
      </c>
      <c r="I67" s="36">
        <v>23</v>
      </c>
      <c r="K67" s="11"/>
      <c r="L67" s="6"/>
    </row>
    <row r="68" spans="8:12" x14ac:dyDescent="0.25">
      <c r="H68" s="11" t="s">
        <v>64</v>
      </c>
      <c r="I68" s="36">
        <v>60</v>
      </c>
    </row>
    <row r="69" spans="8:12" x14ac:dyDescent="0.25">
      <c r="H69" s="11" t="s">
        <v>10</v>
      </c>
      <c r="I69" s="36">
        <v>80</v>
      </c>
    </row>
    <row r="70" spans="8:12" x14ac:dyDescent="0.25">
      <c r="H70" s="11" t="s">
        <v>70</v>
      </c>
      <c r="I70" s="36">
        <v>70</v>
      </c>
    </row>
    <row r="71" spans="8:12" x14ac:dyDescent="0.25">
      <c r="H71" s="11" t="s">
        <v>66</v>
      </c>
      <c r="I71" s="36">
        <v>70</v>
      </c>
    </row>
    <row r="72" spans="8:12" x14ac:dyDescent="0.25">
      <c r="H72" s="11" t="s">
        <v>60</v>
      </c>
      <c r="I72" s="36">
        <v>50</v>
      </c>
    </row>
    <row r="73" spans="8:12" x14ac:dyDescent="0.25">
      <c r="H73" s="11" t="s">
        <v>19</v>
      </c>
      <c r="I73" s="36">
        <v>70</v>
      </c>
    </row>
    <row r="74" spans="8:12" x14ac:dyDescent="0.25">
      <c r="H74" s="11" t="s">
        <v>62</v>
      </c>
      <c r="I74" s="36">
        <v>60</v>
      </c>
    </row>
    <row r="75" spans="8:12" x14ac:dyDescent="0.25">
      <c r="H75" s="11" t="s">
        <v>5</v>
      </c>
      <c r="I75" s="36">
        <v>80</v>
      </c>
    </row>
    <row r="76" spans="8:12" x14ac:dyDescent="0.25">
      <c r="H76" s="11" t="s">
        <v>146</v>
      </c>
      <c r="I76" s="36">
        <v>40</v>
      </c>
    </row>
    <row r="77" spans="8:12" x14ac:dyDescent="0.25">
      <c r="H77" s="11" t="s">
        <v>35</v>
      </c>
      <c r="I77" s="36">
        <v>80</v>
      </c>
    </row>
    <row r="78" spans="8:12" x14ac:dyDescent="0.25">
      <c r="H78" s="11" t="s">
        <v>12</v>
      </c>
      <c r="I78" s="36">
        <v>80</v>
      </c>
    </row>
    <row r="79" spans="8:12" x14ac:dyDescent="0.25">
      <c r="H79" s="11" t="s">
        <v>80</v>
      </c>
      <c r="I79" s="36">
        <v>70</v>
      </c>
    </row>
    <row r="80" spans="8:12" x14ac:dyDescent="0.25">
      <c r="H80" s="11" t="s">
        <v>142</v>
      </c>
      <c r="I80" s="36">
        <v>45</v>
      </c>
    </row>
    <row r="81" spans="8:9" x14ac:dyDescent="0.25">
      <c r="H81" s="11" t="s">
        <v>59</v>
      </c>
      <c r="I81" s="36">
        <v>50</v>
      </c>
    </row>
    <row r="82" spans="8:9" x14ac:dyDescent="0.25">
      <c r="H82" s="11" t="s">
        <v>52</v>
      </c>
      <c r="I82" s="36">
        <v>50</v>
      </c>
    </row>
    <row r="83" spans="8:9" x14ac:dyDescent="0.25">
      <c r="H83" s="11" t="s">
        <v>47</v>
      </c>
      <c r="I83" s="36">
        <v>80</v>
      </c>
    </row>
    <row r="84" spans="8:9" x14ac:dyDescent="0.25">
      <c r="H84" s="11" t="s">
        <v>86</v>
      </c>
      <c r="I84" s="36">
        <v>70</v>
      </c>
    </row>
    <row r="85" spans="8:9" x14ac:dyDescent="0.25">
      <c r="H85" s="11" t="s">
        <v>50</v>
      </c>
      <c r="I85" s="36">
        <v>70</v>
      </c>
    </row>
    <row r="86" spans="8:9" x14ac:dyDescent="0.25">
      <c r="H86" s="11" t="s">
        <v>25</v>
      </c>
      <c r="I86" s="36">
        <v>60</v>
      </c>
    </row>
    <row r="87" spans="8:9" x14ac:dyDescent="0.25">
      <c r="H87" s="11" t="s">
        <v>97</v>
      </c>
      <c r="I87" s="36">
        <v>80</v>
      </c>
    </row>
    <row r="88" spans="8:9" x14ac:dyDescent="0.25">
      <c r="H88" s="11" t="s">
        <v>84</v>
      </c>
      <c r="I88" s="36">
        <v>70</v>
      </c>
    </row>
    <row r="89" spans="8:9" x14ac:dyDescent="0.25">
      <c r="H89" s="11" t="s">
        <v>27</v>
      </c>
      <c r="I89" s="36">
        <v>80</v>
      </c>
    </row>
  </sheetData>
  <autoFilter ref="A38:B53" xr:uid="{34BD3306-0954-4C81-B35A-727F36C25616}">
    <filterColumn colId="0">
      <customFilters>
        <customFilter operator="greaterThanOrEqual" val="70"/>
      </customFilters>
    </filterColumn>
  </autoFilter>
  <pageMargins left="0.7" right="0.7" top="0.75" bottom="0.75" header="0.3" footer="0.3"/>
  <drawing r:id="rId12"/>
  <extLst>
    <ext xmlns:x14="http://schemas.microsoft.com/office/spreadsheetml/2009/9/main" uri="{A8765BA9-456A-4dab-B4F3-ACF838C121DE}">
      <x14:slicerList>
        <x14:slicer r:id="rId1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906102-2F44-432A-A726-1BFA900D7BE2}">
  <dimension ref="F1:U5"/>
  <sheetViews>
    <sheetView showGridLines="0" workbookViewId="0">
      <selection activeCell="O6" sqref="O6"/>
    </sheetView>
  </sheetViews>
  <sheetFormatPr defaultRowHeight="15" x14ac:dyDescent="0.25"/>
  <cols>
    <col min="1" max="1" width="5.625" customWidth="1"/>
    <col min="2" max="2" width="9" customWidth="1"/>
    <col min="7" max="7" width="15.25" customWidth="1"/>
    <col min="10" max="10" width="13" customWidth="1"/>
    <col min="12" max="12" width="14.25" customWidth="1"/>
    <col min="16" max="16" width="12.5" customWidth="1"/>
    <col min="18" max="18" width="12.875" customWidth="1"/>
    <col min="19" max="19" width="10.375" customWidth="1"/>
    <col min="21" max="21" width="16.25" customWidth="1"/>
  </cols>
  <sheetData>
    <row r="1" spans="6:21" ht="15.75" thickBot="1" x14ac:dyDescent="0.3"/>
    <row r="2" spans="6:21" ht="21.75" thickBot="1" x14ac:dyDescent="0.4">
      <c r="F2" s="33" t="s">
        <v>161</v>
      </c>
      <c r="G2" s="34"/>
      <c r="I2" s="33" t="s">
        <v>167</v>
      </c>
      <c r="J2" s="34"/>
      <c r="K2" s="33" t="s">
        <v>173</v>
      </c>
      <c r="L2" s="34"/>
      <c r="R2" s="17" t="s">
        <v>98</v>
      </c>
      <c r="S2" s="17" t="s">
        <v>93</v>
      </c>
      <c r="T2" s="17" t="s">
        <v>89</v>
      </c>
      <c r="U2" s="17" t="s">
        <v>169</v>
      </c>
    </row>
    <row r="3" spans="6:21" ht="38.25" customHeight="1" thickBot="1" x14ac:dyDescent="0.3">
      <c r="F3" s="38">
        <f>SUM(Tables!B3:B4)</f>
        <v>10378.050000000003</v>
      </c>
      <c r="G3" s="39"/>
      <c r="I3" s="40">
        <f>SUM(Tables!B51:B60)</f>
        <v>38</v>
      </c>
      <c r="J3" s="41"/>
      <c r="K3" s="40">
        <f>Tables!$E$57</f>
        <v>17</v>
      </c>
      <c r="L3" s="41"/>
      <c r="M3" s="30" t="s">
        <v>168</v>
      </c>
      <c r="N3" s="31"/>
      <c r="O3" s="32"/>
      <c r="P3" s="18" t="s">
        <v>153</v>
      </c>
      <c r="R3" s="20" t="str" cm="1">
        <f t="array" ref="R3:S3">_xlfn.XLOOKUP($P$3,Wowchar!$A$2:$A$60,Wowchar!$D$2:$E$60)</f>
        <v>Night Elf</v>
      </c>
      <c r="S3" s="19" t="str">
        <v>Demon Hunter</v>
      </c>
      <c r="T3" s="28">
        <f>_xlfn.XLOOKUP($P$3,Wowchar!$A$2:$A$60,Wowchar!$B$2:$B$60)</f>
        <v>80</v>
      </c>
      <c r="U3" s="29">
        <f>_xlfn.XLOOKUP($P$3,Wowchar!$A$2:$A$60,Wowchar!$L$2:$L$60)</f>
        <v>14.516666666666667</v>
      </c>
    </row>
    <row r="4" spans="6:21" x14ac:dyDescent="0.25">
      <c r="S4" s="7"/>
    </row>
    <row r="5" spans="6:21" ht="15.75" x14ac:dyDescent="0.25">
      <c r="F5" s="35" t="str">
        <f>ROUND(F3/24,0)&amp;" Days and counting..."</f>
        <v>432 Days and counting...</v>
      </c>
      <c r="G5" s="35"/>
    </row>
  </sheetData>
  <mergeCells count="8">
    <mergeCell ref="M3:O3"/>
    <mergeCell ref="F2:G2"/>
    <mergeCell ref="F3:G3"/>
    <mergeCell ref="F5:G5"/>
    <mergeCell ref="I2:J2"/>
    <mergeCell ref="I3:J3"/>
    <mergeCell ref="K2:L2"/>
    <mergeCell ref="K3:L3"/>
  </mergeCells>
  <conditionalFormatting sqref="S3">
    <cfRule type="containsText" dxfId="34" priority="1" operator="containsText" text="Rogue">
      <formula>NOT(ISERROR(SEARCH("Rogue",S3)))</formula>
    </cfRule>
    <cfRule type="containsText" dxfId="33" priority="2" operator="containsText" text="Monk">
      <formula>NOT(ISERROR(SEARCH("Monk",S3)))</formula>
    </cfRule>
    <cfRule type="containsText" dxfId="32" priority="3" operator="containsText" text="Death Knight">
      <formula>NOT(ISERROR(SEARCH("Death Knight",S3)))</formula>
    </cfRule>
    <cfRule type="containsText" dxfId="31" priority="4" operator="containsText" text="Warrior">
      <formula>NOT(ISERROR(SEARCH("Warrior",S3)))</formula>
    </cfRule>
    <cfRule type="containsText" dxfId="30" priority="5" operator="containsText" text="Druid">
      <formula>NOT(ISERROR(SEARCH("Druid",S3)))</formula>
    </cfRule>
    <cfRule type="containsText" dxfId="29" priority="6" operator="containsText" text="Mage">
      <formula>NOT(ISERROR(SEARCH("Mage",S3)))</formula>
    </cfRule>
    <cfRule type="containsText" dxfId="28" priority="7" operator="containsText" text="Evoker">
      <formula>NOT(ISERROR(SEARCH("Evoker",S3)))</formula>
    </cfRule>
    <cfRule type="containsText" dxfId="27" priority="8" operator="containsText" text="Demon Hunter">
      <formula>NOT(ISERROR(SEARCH("Demon Hunter",S3)))</formula>
    </cfRule>
    <cfRule type="containsText" dxfId="26" priority="9" operator="containsText" text="Hunter">
      <formula>NOT(ISERROR(SEARCH("Hunter",S3)))</formula>
    </cfRule>
    <cfRule type="containsText" dxfId="25" priority="10" operator="containsText" text="Shaman">
      <formula>NOT(ISERROR(SEARCH("Shaman",S3)))</formula>
    </cfRule>
    <cfRule type="containsText" dxfId="24" priority="11" operator="containsText" text="Warlock">
      <formula>NOT(ISERROR(SEARCH("Warlock",S3)))</formula>
    </cfRule>
    <cfRule type="containsText" dxfId="23" priority="12" operator="containsText" text="Paladin">
      <formula>NOT(ISERROR(SEARCH("Paladin",S3)))</formula>
    </cfRule>
  </conditionalFormatting>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Wowchar</vt:lpstr>
      <vt:lpstr>Pivot</vt:lpstr>
      <vt:lpstr>Tables</vt:lpstr>
      <vt:lpstr>Dash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Russ Smith</cp:lastModifiedBy>
  <dcterms:created xsi:type="dcterms:W3CDTF">2025-05-02T20:51:20Z</dcterms:created>
  <dcterms:modified xsi:type="dcterms:W3CDTF">2025-05-08T23:29:15Z</dcterms:modified>
</cp:coreProperties>
</file>