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C:\Users\Rutanshu Desai\Google Drive\1_USA\1_UTD\Resume tutorials\2 Application\"/>
    </mc:Choice>
  </mc:AlternateContent>
  <bookViews>
    <workbookView xWindow="0" yWindow="0" windowWidth="20460" windowHeight="7500" tabRatio="942"/>
  </bookViews>
  <sheets>
    <sheet name="Questions" sheetId="7" r:id="rId1"/>
    <sheet name="Home Games Past 5 Seasons Data" sheetId="8" r:id="rId2"/>
    <sheet name=" REF (Given data)" sheetId="3" r:id="rId3"/>
    <sheet name="PivotTable Data" sheetId="17" r:id="rId4"/>
    <sheet name="PivotTable" sheetId="11" r:id="rId5"/>
    <sheet name="Raw Data for Correlation " sheetId="21" r:id="rId6"/>
    <sheet name="Correlation Results" sheetId="23" r:id="rId7"/>
    <sheet name="Statistical Analysis I" sheetId="16" r:id="rId8"/>
    <sheet name="Statistical Analysis II" sheetId="18" r:id="rId9"/>
    <sheet name="Time-Series " sheetId="24" r:id="rId10"/>
    <sheet name="Steps to fetch, Attendance Data" sheetId="12" r:id="rId11"/>
  </sheets>
  <definedNames>
    <definedName name="_xlnm._FilterDatabase" localSheetId="2" hidden="1">' REF (Given data)'!$A$1:$B$30</definedName>
    <definedName name="_xlnm._FilterDatabase" localSheetId="1" hidden="1">'Home Games Past 5 Seasons Data'!$A$1:$L$198</definedName>
  </definedNames>
  <calcPr calcId="171027"/>
  <pivotCaches>
    <pivotCache cacheId="0" r:id="rId12"/>
    <pivotCache cacheId="1" r:id="rId13"/>
  </pivotCaches>
</workbook>
</file>

<file path=xl/calcChain.xml><?xml version="1.0" encoding="utf-8"?>
<calcChain xmlns="http://schemas.openxmlformats.org/spreadsheetml/2006/main">
  <c r="G16" i="16" l="1"/>
  <c r="F16" i="16"/>
  <c r="L158" i="8" l="1"/>
  <c r="L117" i="8"/>
  <c r="L76" i="8"/>
  <c r="L43"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59" i="8"/>
  <c r="I160" i="8"/>
  <c r="L160" i="8" s="1"/>
  <c r="I161" i="8"/>
  <c r="L161" i="8" s="1"/>
  <c r="I162" i="8"/>
  <c r="L162" i="8" s="1"/>
  <c r="I163" i="8"/>
  <c r="L163" i="8" s="1"/>
  <c r="I164" i="8"/>
  <c r="L164" i="8" s="1"/>
  <c r="I165" i="8"/>
  <c r="L165" i="8" s="1"/>
  <c r="I166" i="8"/>
  <c r="L166" i="8" s="1"/>
  <c r="I167" i="8"/>
  <c r="L167" i="8" s="1"/>
  <c r="I168" i="8"/>
  <c r="L168" i="8" s="1"/>
  <c r="I169" i="8"/>
  <c r="L169" i="8" s="1"/>
  <c r="I170" i="8"/>
  <c r="L170" i="8" s="1"/>
  <c r="I171" i="8"/>
  <c r="L171" i="8" s="1"/>
  <c r="I172" i="8"/>
  <c r="L172" i="8" s="1"/>
  <c r="I173" i="8"/>
  <c r="L173" i="8" s="1"/>
  <c r="I174" i="8"/>
  <c r="L174" i="8" s="1"/>
  <c r="I175" i="8"/>
  <c r="L175" i="8" s="1"/>
  <c r="I176" i="8"/>
  <c r="L176" i="8" s="1"/>
  <c r="I177" i="8"/>
  <c r="L177" i="8" s="1"/>
  <c r="I178" i="8"/>
  <c r="L178" i="8" s="1"/>
  <c r="I179" i="8"/>
  <c r="L179" i="8" s="1"/>
  <c r="I180" i="8"/>
  <c r="L180" i="8" s="1"/>
  <c r="I181" i="8"/>
  <c r="L181" i="8" s="1"/>
  <c r="I182" i="8"/>
  <c r="L182" i="8" s="1"/>
  <c r="I183" i="8"/>
  <c r="L183" i="8" s="1"/>
  <c r="I184" i="8"/>
  <c r="L184" i="8" s="1"/>
  <c r="I185" i="8"/>
  <c r="L185" i="8" s="1"/>
  <c r="I186" i="8"/>
  <c r="L186" i="8" s="1"/>
  <c r="I187" i="8"/>
  <c r="L187" i="8" s="1"/>
  <c r="I188" i="8"/>
  <c r="L188" i="8" s="1"/>
  <c r="I189" i="8"/>
  <c r="L189" i="8" s="1"/>
  <c r="I190" i="8"/>
  <c r="L190" i="8" s="1"/>
  <c r="I191" i="8"/>
  <c r="L191" i="8" s="1"/>
  <c r="I192" i="8"/>
  <c r="L192" i="8" s="1"/>
  <c r="I193" i="8"/>
  <c r="L193" i="8" s="1"/>
  <c r="I194" i="8"/>
  <c r="L194" i="8" s="1"/>
  <c r="I195" i="8"/>
  <c r="L195" i="8" s="1"/>
  <c r="I196" i="8"/>
  <c r="L196" i="8" s="1"/>
  <c r="I197" i="8"/>
  <c r="L197" i="8" s="1"/>
  <c r="I198" i="8"/>
  <c r="L198" i="8" s="1"/>
  <c r="I159" i="8"/>
  <c r="L159" i="8" s="1"/>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18" i="8"/>
  <c r="I119" i="8"/>
  <c r="L119" i="8" s="1"/>
  <c r="I120" i="8"/>
  <c r="L120" i="8" s="1"/>
  <c r="I121" i="8"/>
  <c r="L121" i="8" s="1"/>
  <c r="I122" i="8"/>
  <c r="L122" i="8" s="1"/>
  <c r="I123" i="8"/>
  <c r="L123" i="8" s="1"/>
  <c r="I124" i="8"/>
  <c r="L124" i="8" s="1"/>
  <c r="I125" i="8"/>
  <c r="L125" i="8" s="1"/>
  <c r="I126" i="8"/>
  <c r="L126" i="8" s="1"/>
  <c r="I127" i="8"/>
  <c r="L127" i="8" s="1"/>
  <c r="I128" i="8"/>
  <c r="L128" i="8" s="1"/>
  <c r="I129" i="8"/>
  <c r="L129" i="8" s="1"/>
  <c r="I130" i="8"/>
  <c r="L130" i="8" s="1"/>
  <c r="I131" i="8"/>
  <c r="L131" i="8" s="1"/>
  <c r="I132" i="8"/>
  <c r="L132" i="8" s="1"/>
  <c r="I133" i="8"/>
  <c r="L133" i="8" s="1"/>
  <c r="I134" i="8"/>
  <c r="L134" i="8" s="1"/>
  <c r="I135" i="8"/>
  <c r="L135" i="8" s="1"/>
  <c r="I136" i="8"/>
  <c r="L136" i="8" s="1"/>
  <c r="I137" i="8"/>
  <c r="L137" i="8" s="1"/>
  <c r="I138" i="8"/>
  <c r="L138" i="8" s="1"/>
  <c r="I139" i="8"/>
  <c r="L139" i="8" s="1"/>
  <c r="I140" i="8"/>
  <c r="L140" i="8" s="1"/>
  <c r="I141" i="8"/>
  <c r="L141" i="8" s="1"/>
  <c r="I142" i="8"/>
  <c r="L142" i="8" s="1"/>
  <c r="I143" i="8"/>
  <c r="L143" i="8" s="1"/>
  <c r="I144" i="8"/>
  <c r="L144" i="8" s="1"/>
  <c r="I145" i="8"/>
  <c r="L145" i="8" s="1"/>
  <c r="I146" i="8"/>
  <c r="L146" i="8" s="1"/>
  <c r="I147" i="8"/>
  <c r="L147" i="8" s="1"/>
  <c r="I148" i="8"/>
  <c r="L148" i="8" s="1"/>
  <c r="I149" i="8"/>
  <c r="L149" i="8" s="1"/>
  <c r="I150" i="8"/>
  <c r="L150" i="8" s="1"/>
  <c r="I151" i="8"/>
  <c r="L151" i="8" s="1"/>
  <c r="I152" i="8"/>
  <c r="L152" i="8" s="1"/>
  <c r="I153" i="8"/>
  <c r="I154" i="8"/>
  <c r="L154" i="8" s="1"/>
  <c r="I155" i="8"/>
  <c r="L155" i="8" s="1"/>
  <c r="I156" i="8"/>
  <c r="L156" i="8" s="1"/>
  <c r="I157" i="8"/>
  <c r="L157" i="8" s="1"/>
  <c r="I118" i="8"/>
  <c r="L118" i="8" s="1"/>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77" i="8"/>
  <c r="I78" i="8"/>
  <c r="L78" i="8" s="1"/>
  <c r="I79" i="8"/>
  <c r="L79" i="8" s="1"/>
  <c r="I80" i="8"/>
  <c r="L80" i="8" s="1"/>
  <c r="I81" i="8"/>
  <c r="L81" i="8" s="1"/>
  <c r="I82" i="8"/>
  <c r="L82" i="8" s="1"/>
  <c r="I83" i="8"/>
  <c r="L83" i="8" s="1"/>
  <c r="I84" i="8"/>
  <c r="L84" i="8" s="1"/>
  <c r="I85" i="8"/>
  <c r="L85" i="8" s="1"/>
  <c r="I86" i="8"/>
  <c r="I87" i="8"/>
  <c r="L87" i="8" s="1"/>
  <c r="I88" i="8"/>
  <c r="L88" i="8" s="1"/>
  <c r="I89" i="8"/>
  <c r="L89" i="8" s="1"/>
  <c r="I90" i="8"/>
  <c r="L90" i="8" s="1"/>
  <c r="I91" i="8"/>
  <c r="L91" i="8" s="1"/>
  <c r="I92" i="8"/>
  <c r="L92" i="8" s="1"/>
  <c r="I93" i="8"/>
  <c r="L93" i="8" s="1"/>
  <c r="I94" i="8"/>
  <c r="L94" i="8" s="1"/>
  <c r="I95" i="8"/>
  <c r="L95" i="8" s="1"/>
  <c r="I96" i="8"/>
  <c r="L96" i="8" s="1"/>
  <c r="I97" i="8"/>
  <c r="L97" i="8" s="1"/>
  <c r="I98" i="8"/>
  <c r="L98" i="8" s="1"/>
  <c r="I99" i="8"/>
  <c r="L99" i="8" s="1"/>
  <c r="I100" i="8"/>
  <c r="L100" i="8" s="1"/>
  <c r="I101" i="8"/>
  <c r="L101" i="8" s="1"/>
  <c r="I102" i="8"/>
  <c r="L102" i="8" s="1"/>
  <c r="I103" i="8"/>
  <c r="L103" i="8" s="1"/>
  <c r="I104" i="8"/>
  <c r="L104" i="8" s="1"/>
  <c r="I105" i="8"/>
  <c r="L105" i="8" s="1"/>
  <c r="I106" i="8"/>
  <c r="L106" i="8" s="1"/>
  <c r="I107" i="8"/>
  <c r="L107" i="8" s="1"/>
  <c r="I108" i="8"/>
  <c r="L108" i="8" s="1"/>
  <c r="I109" i="8"/>
  <c r="L109" i="8" s="1"/>
  <c r="I110" i="8"/>
  <c r="L110" i="8" s="1"/>
  <c r="I111" i="8"/>
  <c r="L111" i="8" s="1"/>
  <c r="I112" i="8"/>
  <c r="L112" i="8" s="1"/>
  <c r="I113" i="8"/>
  <c r="L113" i="8" s="1"/>
  <c r="I114" i="8"/>
  <c r="L114" i="8" s="1"/>
  <c r="I115" i="8"/>
  <c r="L115" i="8" s="1"/>
  <c r="I116" i="8"/>
  <c r="I77" i="8"/>
  <c r="L77" i="8" s="1"/>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44" i="8"/>
  <c r="I45" i="8"/>
  <c r="L45" i="8" s="1"/>
  <c r="I46" i="8"/>
  <c r="L46" i="8" s="1"/>
  <c r="I47" i="8"/>
  <c r="L47" i="8" s="1"/>
  <c r="I48" i="8"/>
  <c r="L48" i="8" s="1"/>
  <c r="I49" i="8"/>
  <c r="L49" i="8" s="1"/>
  <c r="I50" i="8"/>
  <c r="L50" i="8" s="1"/>
  <c r="I51" i="8"/>
  <c r="L51" i="8" s="1"/>
  <c r="I52" i="8"/>
  <c r="L52" i="8" s="1"/>
  <c r="I53" i="8"/>
  <c r="L53" i="8" s="1"/>
  <c r="I54" i="8"/>
  <c r="L54" i="8" s="1"/>
  <c r="I55" i="8"/>
  <c r="L55" i="8" s="1"/>
  <c r="I56" i="8"/>
  <c r="L56" i="8" s="1"/>
  <c r="I57" i="8"/>
  <c r="L57" i="8" s="1"/>
  <c r="I58" i="8"/>
  <c r="L58" i="8" s="1"/>
  <c r="I59" i="8"/>
  <c r="L59" i="8" s="1"/>
  <c r="I60" i="8"/>
  <c r="L60" i="8" s="1"/>
  <c r="I61" i="8"/>
  <c r="L61" i="8" s="1"/>
  <c r="I62" i="8"/>
  <c r="L62" i="8" s="1"/>
  <c r="I63" i="8"/>
  <c r="L63" i="8" s="1"/>
  <c r="I64" i="8"/>
  <c r="L64" i="8" s="1"/>
  <c r="I65" i="8"/>
  <c r="L65" i="8" s="1"/>
  <c r="I66" i="8"/>
  <c r="L66" i="8" s="1"/>
  <c r="I67" i="8"/>
  <c r="L67" i="8" s="1"/>
  <c r="I68" i="8"/>
  <c r="L68" i="8" s="1"/>
  <c r="I69" i="8"/>
  <c r="L69" i="8" s="1"/>
  <c r="I70" i="8"/>
  <c r="L70" i="8" s="1"/>
  <c r="I71" i="8"/>
  <c r="I72" i="8"/>
  <c r="L72" i="8" s="1"/>
  <c r="I73" i="8"/>
  <c r="L73" i="8" s="1"/>
  <c r="I74" i="8"/>
  <c r="L74" i="8" s="1"/>
  <c r="I75" i="8"/>
  <c r="L75" i="8" s="1"/>
  <c r="I44" i="8"/>
  <c r="L44" i="8" s="1"/>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3" i="8"/>
  <c r="J4" i="8"/>
  <c r="I20" i="8"/>
  <c r="I21" i="8"/>
  <c r="I22" i="8"/>
  <c r="I23" i="8"/>
  <c r="I24" i="8"/>
  <c r="I25" i="8"/>
  <c r="I26" i="8"/>
  <c r="I27" i="8"/>
  <c r="I28" i="8"/>
  <c r="I29" i="8"/>
  <c r="I30" i="8"/>
  <c r="I31" i="8"/>
  <c r="I32" i="8"/>
  <c r="I33" i="8"/>
  <c r="I34" i="8"/>
  <c r="I35" i="8"/>
  <c r="I36" i="8"/>
  <c r="I37" i="8"/>
  <c r="I38" i="8"/>
  <c r="I39" i="8"/>
  <c r="I40" i="8"/>
  <c r="I41" i="8"/>
  <c r="I42" i="8"/>
  <c r="I3" i="8"/>
  <c r="I4" i="8"/>
  <c r="I5" i="8"/>
  <c r="I6" i="8"/>
  <c r="I7" i="8"/>
  <c r="I8" i="8"/>
  <c r="I9" i="8"/>
  <c r="I10" i="8"/>
  <c r="I11" i="8"/>
  <c r="I12" i="8"/>
  <c r="I13" i="8"/>
  <c r="I14" i="8"/>
  <c r="I15" i="8"/>
  <c r="I16" i="8"/>
  <c r="I17" i="8"/>
  <c r="I18" i="8"/>
  <c r="I19" i="8"/>
  <c r="J2" i="8"/>
  <c r="I2" i="8"/>
  <c r="L2" i="8" s="1"/>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58"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17"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76"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3" i="8"/>
  <c r="K4" i="8"/>
  <c r="K5" i="8"/>
  <c r="K6" i="8"/>
  <c r="K7" i="8"/>
  <c r="K2" i="8"/>
  <c r="K43"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2" i="8"/>
  <c r="O27" i="7" s="1" a="1"/>
  <c r="O27" i="7" s="1"/>
  <c r="L71" i="8" l="1"/>
  <c r="L116" i="8"/>
  <c r="L153" i="8"/>
  <c r="L86" i="8"/>
  <c r="L17" i="8"/>
  <c r="L18" i="8"/>
  <c r="L14" i="8"/>
  <c r="L10" i="8"/>
  <c r="L6" i="8"/>
  <c r="L42" i="8"/>
  <c r="L38" i="8"/>
  <c r="L34" i="8"/>
  <c r="L30" i="8"/>
  <c r="L26" i="8"/>
  <c r="L22" i="8"/>
  <c r="L16" i="8"/>
  <c r="L12" i="8"/>
  <c r="L8" i="8"/>
  <c r="L4" i="8"/>
  <c r="L40" i="8"/>
  <c r="L36" i="8"/>
  <c r="L32" i="8"/>
  <c r="L28" i="8"/>
  <c r="L24" i="8"/>
  <c r="L20" i="8"/>
  <c r="L13" i="8"/>
  <c r="L9" i="8"/>
  <c r="L5" i="8"/>
  <c r="L41" i="8"/>
  <c r="L37" i="8"/>
  <c r="L33" i="8"/>
  <c r="L29" i="8"/>
  <c r="L25" i="8"/>
  <c r="L21" i="8"/>
  <c r="L19" i="8"/>
  <c r="L15" i="8"/>
  <c r="L11" i="8"/>
  <c r="L7" i="8"/>
  <c r="L3" i="8"/>
  <c r="L39" i="8"/>
  <c r="L35" i="8"/>
  <c r="L31" i="8"/>
  <c r="L27" i="8"/>
  <c r="L23" i="8"/>
</calcChain>
</file>

<file path=xl/sharedStrings.xml><?xml version="1.0" encoding="utf-8"?>
<sst xmlns="http://schemas.openxmlformats.org/spreadsheetml/2006/main" count="1342" uniqueCount="123">
  <si>
    <t>Part I - Probability</t>
  </si>
  <si>
    <t>Part II - Excel</t>
  </si>
  <si>
    <t>Date</t>
  </si>
  <si>
    <t>Season</t>
  </si>
  <si>
    <t>Opponent</t>
  </si>
  <si>
    <t>2010-2011</t>
  </si>
  <si>
    <t>2011-2012</t>
  </si>
  <si>
    <t>2012-2013</t>
  </si>
  <si>
    <t>2013-2014</t>
  </si>
  <si>
    <t>2014-2015</t>
  </si>
  <si>
    <t>Miami Heat</t>
  </si>
  <si>
    <t>Detroit Pistons</t>
  </si>
  <si>
    <t>New Orleans Pelicans</t>
  </si>
  <si>
    <t>Toronto Raptors</t>
  </si>
  <si>
    <t>Denver Nuggets</t>
  </si>
  <si>
    <t>Utah Jazz</t>
  </si>
  <si>
    <t>Orlando Magic</t>
  </si>
  <si>
    <t>Dallas Mavericks</t>
  </si>
  <si>
    <t>Milwaukee Bucks</t>
  </si>
  <si>
    <t>Philadelphia 76ers</t>
  </si>
  <si>
    <t>Boston Celtics</t>
  </si>
  <si>
    <t>Minnesota Timberwolves</t>
  </si>
  <si>
    <t>Oklahoma City Thunder</t>
  </si>
  <si>
    <t>Cleveland Cavaliers</t>
  </si>
  <si>
    <t>Chicago Bulls</t>
  </si>
  <si>
    <t>Golden State Warriors</t>
  </si>
  <si>
    <t>Washington Wizards</t>
  </si>
  <si>
    <t>Brooklyn Nets</t>
  </si>
  <si>
    <t>New York Knicks</t>
  </si>
  <si>
    <t>Portland Trail Blazers</t>
  </si>
  <si>
    <t>San Antonio Spurs</t>
  </si>
  <si>
    <t>Memphis Grizzlies</t>
  </si>
  <si>
    <t>Phoenix Suns</t>
  </si>
  <si>
    <t>Atlanta Hawks</t>
  </si>
  <si>
    <t>Los Angeles Clippers</t>
  </si>
  <si>
    <t>Indiana Pacers</t>
  </si>
  <si>
    <t>Houston Rockets</t>
  </si>
  <si>
    <t>Sacramento Kings</t>
  </si>
  <si>
    <t>Los Angeles Lakers</t>
  </si>
  <si>
    <t>Game Result</t>
  </si>
  <si>
    <t>Win</t>
  </si>
  <si>
    <t>Loss</t>
  </si>
  <si>
    <t xml:space="preserve">Create a Pivot Table of the given data set on a new tab. Filter on the 2014-15 season and Eastern Conference </t>
  </si>
  <si>
    <t xml:space="preserve"> </t>
  </si>
  <si>
    <t xml:space="preserve"> A reference table is provided in the 'REF' tab.</t>
  </si>
  <si>
    <t>Conference</t>
  </si>
  <si>
    <t>Eastern Conference</t>
  </si>
  <si>
    <t>Western Conference</t>
  </si>
  <si>
    <t>Answer:</t>
  </si>
  <si>
    <t>The probability of generating more than $300k in Non-Full Season ticket revenue for a regular season game, given</t>
  </si>
  <si>
    <t>that the game is on a Friday, is 73%. The probability of generating less than $300k in Non-Full Season ticket</t>
  </si>
  <si>
    <t>revenue  for a regular season game, given that the game is NOT on a Friday is 53%. The probability that a regular</t>
  </si>
  <si>
    <t xml:space="preserve"> season game is on a Friday is 14%. What is the probability that a regular  season game is not on a Friday, given</t>
  </si>
  <si>
    <t>that the game generates more than $300k in Non-Full Season ticket revenue?</t>
  </si>
  <si>
    <t>Part III - Statistical Analysis</t>
  </si>
  <si>
    <t>What other means of analysis might you use?</t>
  </si>
  <si>
    <t>Explain in non-technical terms what an R-squared value is and what it signifies.</t>
  </si>
  <si>
    <t>Attendance</t>
  </si>
  <si>
    <t>Fill in the attendance under the "Attendance" column in the 'Home Games' tab for each game</t>
  </si>
  <si>
    <r>
      <t xml:space="preserve">Add a column in the 'Home Games' tab that uses a </t>
    </r>
    <r>
      <rPr>
        <b/>
        <sz val="11"/>
        <color theme="1"/>
        <rFont val="Calibri"/>
        <family val="2"/>
        <scheme val="minor"/>
      </rPr>
      <t>VLOOKUP()</t>
    </r>
    <r>
      <rPr>
        <sz val="11"/>
        <color theme="1"/>
        <rFont val="Calibri"/>
        <family val="2"/>
        <scheme val="minor"/>
      </rPr>
      <t xml:space="preserve"> statement to populate the opponent's conference.</t>
    </r>
  </si>
  <si>
    <r>
      <t xml:space="preserve">Add a column in the 'Home Games' tab that uses a </t>
    </r>
    <r>
      <rPr>
        <b/>
        <sz val="11"/>
        <color theme="1"/>
        <rFont val="Calibri"/>
        <family val="2"/>
        <scheme val="minor"/>
      </rPr>
      <t>COUNTIFS()</t>
    </r>
    <r>
      <rPr>
        <sz val="11"/>
        <color theme="1"/>
        <rFont val="Calibri"/>
        <family val="2"/>
        <scheme val="minor"/>
      </rPr>
      <t xml:space="preserve"> statement to calculate the </t>
    </r>
    <r>
      <rPr>
        <b/>
        <sz val="11"/>
        <color theme="1"/>
        <rFont val="Calibri"/>
        <family val="2"/>
        <scheme val="minor"/>
      </rPr>
      <t>cumulative</t>
    </r>
    <r>
      <rPr>
        <sz val="11"/>
        <color theme="1"/>
        <rFont val="Calibri"/>
        <family val="2"/>
        <scheme val="minor"/>
      </rPr>
      <t xml:space="preserve"> number of </t>
    </r>
    <r>
      <rPr>
        <b/>
        <sz val="11"/>
        <color theme="1"/>
        <rFont val="Calibri"/>
        <family val="2"/>
        <scheme val="minor"/>
      </rPr>
      <t>HOME</t>
    </r>
  </si>
  <si>
    <r>
      <t>wins</t>
    </r>
    <r>
      <rPr>
        <b/>
        <sz val="11"/>
        <color theme="1"/>
        <rFont val="Calibri"/>
        <family val="2"/>
        <scheme val="minor"/>
      </rPr>
      <t xml:space="preserve"> in a season at the time of each game</t>
    </r>
    <r>
      <rPr>
        <sz val="11"/>
        <color theme="1"/>
        <rFont val="Calibri"/>
        <family val="2"/>
        <scheme val="minor"/>
      </rPr>
      <t>. Add another column that uses a</t>
    </r>
    <r>
      <rPr>
        <b/>
        <sz val="11"/>
        <color theme="1"/>
        <rFont val="Calibri"/>
        <family val="2"/>
        <scheme val="minor"/>
      </rPr>
      <t xml:space="preserve"> COUNTIFS()</t>
    </r>
    <r>
      <rPr>
        <sz val="11"/>
        <color theme="1"/>
        <rFont val="Calibri"/>
        <family val="2"/>
        <scheme val="minor"/>
      </rPr>
      <t xml:space="preserve"> statement to calculate</t>
    </r>
  </si>
  <si>
    <r>
      <t xml:space="preserve">the cumulative number of </t>
    </r>
    <r>
      <rPr>
        <b/>
        <sz val="11"/>
        <color theme="1"/>
        <rFont val="Calibri"/>
        <family val="2"/>
        <scheme val="minor"/>
      </rPr>
      <t>HOME</t>
    </r>
    <r>
      <rPr>
        <sz val="11"/>
        <color theme="1"/>
        <rFont val="Calibri"/>
        <family val="2"/>
        <scheme val="minor"/>
      </rPr>
      <t xml:space="preserve"> losses </t>
    </r>
    <r>
      <rPr>
        <b/>
        <sz val="11"/>
        <color theme="1"/>
        <rFont val="Calibri"/>
        <family val="2"/>
        <scheme val="minor"/>
      </rPr>
      <t>in a season at the time of each game</t>
    </r>
    <r>
      <rPr>
        <sz val="11"/>
        <color theme="1"/>
        <rFont val="Calibri"/>
        <family val="2"/>
        <scheme val="minor"/>
      </rPr>
      <t>. Add a column that calculates</t>
    </r>
  </si>
  <si>
    <r>
      <t xml:space="preserve">Hornets' </t>
    </r>
    <r>
      <rPr>
        <b/>
        <sz val="11"/>
        <color theme="1"/>
        <rFont val="Calibri"/>
        <family val="2"/>
        <scheme val="minor"/>
      </rPr>
      <t>overall Win Percent</t>
    </r>
    <r>
      <rPr>
        <sz val="11"/>
        <color theme="1"/>
        <rFont val="Calibri"/>
        <family val="2"/>
        <scheme val="minor"/>
      </rPr>
      <t xml:space="preserve"> at the time of each game, and another column that calculates </t>
    </r>
    <r>
      <rPr>
        <b/>
        <sz val="11"/>
        <color theme="1"/>
        <rFont val="Calibri"/>
        <family val="2"/>
        <scheme val="minor"/>
      </rPr>
      <t>HOME Win Percent</t>
    </r>
    <r>
      <rPr>
        <sz val="11"/>
        <color theme="1"/>
        <rFont val="Calibri"/>
        <family val="2"/>
        <scheme val="minor"/>
      </rPr>
      <t>.</t>
    </r>
  </si>
  <si>
    <t>Overall Wins By Season</t>
  </si>
  <si>
    <t>Overall Losses By Season</t>
  </si>
  <si>
    <t xml:space="preserve">opponents. Show the opponents by row and have 'Game Result' in the values. </t>
  </si>
  <si>
    <r>
      <rPr>
        <b/>
        <sz val="11"/>
        <color theme="1"/>
        <rFont val="Calibri"/>
        <family val="2"/>
        <scheme val="minor"/>
      </rPr>
      <t>*BONUS*</t>
    </r>
    <r>
      <rPr>
        <sz val="11"/>
        <color theme="1"/>
        <rFont val="Calibri"/>
        <family val="2"/>
        <scheme val="minor"/>
      </rPr>
      <t xml:space="preserve"> </t>
    </r>
    <r>
      <rPr>
        <b/>
        <sz val="11"/>
        <color theme="1"/>
        <rFont val="Calibri"/>
        <family val="2"/>
        <scheme val="minor"/>
      </rPr>
      <t>Without sorting or filtering</t>
    </r>
    <r>
      <rPr>
        <sz val="11"/>
        <color theme="1"/>
        <rFont val="Calibri"/>
        <family val="2"/>
        <scheme val="minor"/>
      </rPr>
      <t xml:space="preserve"> the data on the 'Home Games' tab, use an </t>
    </r>
    <r>
      <rPr>
        <b/>
        <sz val="11"/>
        <color theme="1"/>
        <rFont val="Calibri"/>
        <family val="2"/>
        <scheme val="minor"/>
      </rPr>
      <t>array formula</t>
    </r>
    <r>
      <rPr>
        <sz val="11"/>
        <color theme="1"/>
        <rFont val="Calibri"/>
        <family val="2"/>
        <scheme val="minor"/>
      </rPr>
      <t xml:space="preserve"> in the highlighted </t>
    </r>
  </si>
  <si>
    <r>
      <t xml:space="preserve">cell to the right that returns name of the </t>
    </r>
    <r>
      <rPr>
        <b/>
        <sz val="11"/>
        <color theme="1"/>
        <rFont val="Calibri"/>
        <family val="2"/>
        <scheme val="minor"/>
      </rPr>
      <t>Western Conference team</t>
    </r>
    <r>
      <rPr>
        <sz val="11"/>
        <color theme="1"/>
        <rFont val="Calibri"/>
        <family val="2"/>
        <scheme val="minor"/>
      </rPr>
      <t xml:space="preserve"> that had the </t>
    </r>
    <r>
      <rPr>
        <b/>
        <sz val="11"/>
        <color theme="1"/>
        <rFont val="Calibri"/>
        <family val="2"/>
        <scheme val="minor"/>
      </rPr>
      <t>highest attendance</t>
    </r>
    <r>
      <rPr>
        <sz val="11"/>
        <color theme="1"/>
        <rFont val="Calibri"/>
        <family val="2"/>
        <scheme val="minor"/>
      </rPr>
      <t xml:space="preserve"> in the </t>
    </r>
    <r>
      <rPr>
        <b/>
        <sz val="11"/>
        <color theme="1"/>
        <rFont val="Calibri"/>
        <family val="2"/>
        <scheme val="minor"/>
      </rPr>
      <t>2010-11 season</t>
    </r>
  </si>
  <si>
    <r>
      <rPr>
        <b/>
        <sz val="11"/>
        <color theme="1"/>
        <rFont val="Calibri"/>
        <family val="2"/>
        <scheme val="minor"/>
      </rPr>
      <t>Do your own research online</t>
    </r>
    <r>
      <rPr>
        <sz val="11"/>
        <color theme="1"/>
        <rFont val="Calibri"/>
        <family val="2"/>
        <scheme val="minor"/>
      </rPr>
      <t xml:space="preserve"> to find the Hornets/Bobcats attendance for each HOME game in the past 5 seasons.</t>
    </r>
  </si>
  <si>
    <t>Determine if Overall Win Percent has a significant impact on Attendance data. What about Home Win Pct? How did you</t>
  </si>
  <si>
    <t xml:space="preserve">make this determination?  What is the 95% confidence interval? Did you have to make adjustments to the data? </t>
  </si>
  <si>
    <t xml:space="preserve">If you were tasked with projecting attendance for future Games, what other factors might you consider? </t>
  </si>
  <si>
    <t>Cumulative Home Wins</t>
  </si>
  <si>
    <t>Cumulative Home Losses</t>
  </si>
  <si>
    <t>Overall Win %</t>
  </si>
  <si>
    <t>Overall Home Win %</t>
  </si>
  <si>
    <t>Row Labels</t>
  </si>
  <si>
    <t>Grand Total</t>
  </si>
  <si>
    <t>Count of Game Result</t>
  </si>
  <si>
    <t>Home Ground</t>
  </si>
  <si>
    <t>Spectrum Center</t>
  </si>
  <si>
    <t>How did I get the attendance Data?</t>
  </si>
  <si>
    <t>Step 1:</t>
  </si>
  <si>
    <t>http://www.espn.com/nba/team/schedule/_/name/cha/year/2011</t>
  </si>
  <si>
    <t>Step 2:</t>
  </si>
  <si>
    <t>Clicked on the "RESULT" column</t>
  </si>
  <si>
    <t>Step3:</t>
  </si>
  <si>
    <t>Went to "SUMMARY" tab in the page opened</t>
  </si>
  <si>
    <t>Step4:</t>
  </si>
  <si>
    <t>Cap = 19,077</t>
  </si>
  <si>
    <t>Mean</t>
  </si>
  <si>
    <t>Standard Error</t>
  </si>
  <si>
    <t>Median</t>
  </si>
  <si>
    <t>Mode</t>
  </si>
  <si>
    <t>Standard Deviation</t>
  </si>
  <si>
    <t>Sample Variance</t>
  </si>
  <si>
    <t>Kurtosis</t>
  </si>
  <si>
    <t>Skewness</t>
  </si>
  <si>
    <t>Range</t>
  </si>
  <si>
    <t>Minimum</t>
  </si>
  <si>
    <t>Maximum</t>
  </si>
  <si>
    <t>Sum</t>
  </si>
  <si>
    <t>Count</t>
  </si>
  <si>
    <t>Confidence Level(95.0%)</t>
  </si>
  <si>
    <t>So the Confidence Interval (95% confidence) is 15424.75 to 16109.51</t>
  </si>
  <si>
    <t>Sum of Attendance</t>
  </si>
  <si>
    <t>Count of Attendance</t>
  </si>
  <si>
    <t>(Used T-Distribution, considering the given data as the sample and the Interval depicts the range in between which the Attendance would usually lie considering the entire population in future.)</t>
  </si>
  <si>
    <t>Further, the correlation matrix does not support much to the fact that Win % has an impact on Attendance.</t>
  </si>
  <si>
    <t>Even with low win of 20% to 30%, Attendance is high as seen in the Scatter Plot.</t>
  </si>
  <si>
    <t xml:space="preserve"> Even with low win % we have good Attendance.</t>
  </si>
  <si>
    <t xml:space="preserve"> the correlation matrix does not show a very strong support </t>
  </si>
  <si>
    <t>that Home Win % increases the Attendance.</t>
  </si>
  <si>
    <r>
      <rPr>
        <b/>
        <i/>
        <u/>
        <sz val="11"/>
        <color theme="1"/>
        <rFont val="Calibri"/>
        <family val="2"/>
        <scheme val="minor"/>
      </rPr>
      <t>Result:</t>
    </r>
    <r>
      <rPr>
        <sz val="11"/>
        <color theme="1"/>
        <rFont val="Calibri"/>
        <family val="2"/>
        <scheme val="minor"/>
      </rPr>
      <t xml:space="preserve"> Similar to the previous analysis, the R-Squared as well as</t>
    </r>
  </si>
  <si>
    <t xml:space="preserve">Answer: I do not find any strong correlation between both overall and overall home Win % and Attendance considering the R-squared value was near to zero and also the correlation matrix did not show any strong support. The Confidence Interval (95% confidence) is 15424.75 to 16109.51 </t>
  </si>
  <si>
    <r>
      <t xml:space="preserve">For the start, other methods I would use would be a </t>
    </r>
    <r>
      <rPr>
        <b/>
        <i/>
        <sz val="11"/>
        <color theme="1"/>
        <rFont val="Calibri"/>
        <family val="2"/>
        <scheme val="minor"/>
      </rPr>
      <t>Time Series Line Plot</t>
    </r>
    <r>
      <rPr>
        <b/>
        <sz val="11"/>
        <color theme="1"/>
        <rFont val="Calibri"/>
        <family val="2"/>
        <scheme val="minor"/>
      </rPr>
      <t xml:space="preserve">, which would indicate how have the population responded to the games over the years. If the trend is going down, means we need to change something to attract them more. Another method I would use would be </t>
    </r>
    <r>
      <rPr>
        <b/>
        <i/>
        <sz val="11"/>
        <color theme="1"/>
        <rFont val="Calibri"/>
        <family val="2"/>
        <scheme val="minor"/>
      </rPr>
      <t>Machine Learning techniques</t>
    </r>
    <r>
      <rPr>
        <b/>
        <sz val="11"/>
        <color theme="1"/>
        <rFont val="Calibri"/>
        <family val="2"/>
        <scheme val="minor"/>
      </rPr>
      <t xml:space="preserve"> to learn from the past data and predict what could be the future trend.</t>
    </r>
  </si>
  <si>
    <t>R-Squared shows how much does of the Independent variable explains the occurence of the data of the Dependent Variable. If the R-squared (Range 0 to 1) is high, it means that as we increase the Independent variable, dependant variable follows its pattern of increment in a very good manner. So any change in independent variable will highly affect the resulting data of dependent variable.</t>
  </si>
  <si>
    <t>Went to the website and searched by Season drop down menu.</t>
  </si>
  <si>
    <t>Scrolled down to "GAME INFORMATION" on extreme left side of the page and fetched the Attendance Data.</t>
  </si>
  <si>
    <r>
      <rPr>
        <b/>
        <i/>
        <u/>
        <sz val="11"/>
        <color theme="1"/>
        <rFont val="Calibri"/>
        <family val="2"/>
        <scheme val="minor"/>
      </rPr>
      <t>Result:</t>
    </r>
    <r>
      <rPr>
        <sz val="11"/>
        <color theme="1"/>
        <rFont val="Calibri"/>
        <family val="2"/>
        <scheme val="minor"/>
      </rPr>
      <t xml:space="preserve"> The analysis depicts that the Coefficiant of Determination R-Squared is near to 0.  </t>
    </r>
  </si>
  <si>
    <t>I find that instead of depending on the % win, attendance is quite dependent on the team against which it is playing. Consider just one of the instance, from Statistical Analysis II worksheet, I find that Toronto Raptors (131177) and Brooklyn Nets (129398) played 9 games, but had consistantly lower attendence. Compare to Miami Heat (169112) and Chicago Bulls (151173), having played same games (9) but consistantly higher attendance. Other factors would be if it is an opening game or a crucial game then it would have more excitement attracting more viewers.</t>
  </si>
  <si>
    <t>Note: The results shown here are purely based on the Data collected from ESPN website for each individual game. For more information on how I obtained the data, please refer to the last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</si>
</sst>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b/>
      <i/>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cellStyleXfs>
  <cellXfs count="69">
    <xf numFmtId="0" fontId="0" fillId="0" borderId="0" xfId="0"/>
    <xf numFmtId="0" fontId="1" fillId="0" borderId="0" xfId="0" applyFont="1"/>
    <xf numFmtId="14" fontId="1" fillId="0" borderId="0" xfId="0" applyNumberFormat="1" applyFont="1" applyAlignment="1">
      <alignment horizontal="center"/>
    </xf>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3" xfId="0" applyFont="1"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0" xfId="0" applyFont="1" applyFill="1" applyBorder="1" applyAlignment="1"/>
    <xf numFmtId="0" fontId="1" fillId="0" borderId="6" xfId="0" applyFont="1" applyBorder="1"/>
    <xf numFmtId="0" fontId="0" fillId="0" borderId="4" xfId="1" applyNumberFormat="1" applyFont="1" applyBorder="1"/>
    <xf numFmtId="0" fontId="0" fillId="0" borderId="0" xfId="1" applyNumberFormat="1" applyFont="1" applyBorder="1"/>
    <xf numFmtId="0" fontId="0" fillId="0" borderId="0" xfId="1" applyNumberFormat="1" applyFont="1" applyFill="1" applyBorder="1"/>
    <xf numFmtId="0" fontId="0" fillId="0" borderId="9" xfId="1" applyNumberFormat="1" applyFont="1" applyFill="1" applyBorder="1"/>
    <xf numFmtId="0" fontId="1" fillId="2" borderId="2" xfId="1" applyNumberFormat="1" applyFont="1" applyFill="1" applyBorder="1" applyAlignment="1">
      <alignment horizontal="center"/>
    </xf>
    <xf numFmtId="0" fontId="0" fillId="0" borderId="9" xfId="1" applyNumberFormat="1" applyFont="1" applyBorder="1"/>
    <xf numFmtId="0" fontId="0" fillId="0" borderId="0" xfId="1" applyNumberFormat="1" applyFont="1"/>
    <xf numFmtId="10" fontId="0" fillId="0" borderId="0" xfId="1" applyNumberFormat="1" applyFont="1"/>
    <xf numFmtId="10" fontId="1" fillId="0" borderId="0" xfId="1" applyNumberFormat="1" applyFont="1"/>
    <xf numFmtId="14" fontId="0" fillId="2" borderId="0" xfId="0" applyNumberFormat="1" applyFill="1" applyAlignment="1">
      <alignment horizontal="center"/>
    </xf>
    <xf numFmtId="0" fontId="0" fillId="2" borderId="0" xfId="0" applyFill="1" applyAlignment="1">
      <alignment horizontal="center"/>
    </xf>
    <xf numFmtId="0" fontId="0" fillId="2" borderId="0" xfId="0" applyFill="1"/>
    <xf numFmtId="10" fontId="0" fillId="2" borderId="0" xfId="1" applyNumberFormat="1" applyFont="1" applyFill="1"/>
    <xf numFmtId="0" fontId="0" fillId="0" borderId="0" xfId="0" applyFill="1"/>
    <xf numFmtId="10" fontId="0" fillId="0" borderId="0" xfId="1" applyNumberFormat="1" applyFont="1" applyFill="1"/>
    <xf numFmtId="0" fontId="0" fillId="0" borderId="0" xfId="0" pivotButton="1"/>
    <xf numFmtId="0" fontId="0" fillId="0" borderId="0" xfId="0" applyAlignment="1">
      <alignment horizontal="left"/>
    </xf>
    <xf numFmtId="0" fontId="0" fillId="0" borderId="0" xfId="0" applyNumberFormat="1"/>
    <xf numFmtId="0" fontId="0" fillId="2" borderId="0" xfId="0" applyFill="1" applyAlignment="1">
      <alignment horizontal="left"/>
    </xf>
    <xf numFmtId="0" fontId="0" fillId="2" borderId="0" xfId="0" applyNumberFormat="1" applyFill="1"/>
    <xf numFmtId="164" fontId="1" fillId="0" borderId="0" xfId="2" applyNumberFormat="1" applyFont="1"/>
    <xf numFmtId="164" fontId="0" fillId="2" borderId="0" xfId="2" applyNumberFormat="1" applyFont="1" applyFill="1"/>
    <xf numFmtId="164" fontId="0" fillId="0" borderId="0" xfId="2" applyNumberFormat="1" applyFont="1"/>
    <xf numFmtId="0" fontId="3" fillId="0" borderId="0" xfId="3"/>
    <xf numFmtId="0" fontId="1" fillId="0" borderId="0" xfId="0" applyFont="1" applyBorder="1"/>
    <xf numFmtId="0" fontId="0" fillId="0" borderId="4" xfId="1" applyNumberFormat="1" applyFont="1" applyBorder="1" applyAlignment="1">
      <alignment horizontal="center"/>
    </xf>
    <xf numFmtId="0" fontId="0" fillId="0" borderId="0" xfId="0" applyFill="1" applyBorder="1" applyAlignment="1"/>
    <xf numFmtId="0" fontId="0" fillId="0" borderId="11" xfId="0" applyFill="1" applyBorder="1" applyAlignment="1"/>
    <xf numFmtId="0" fontId="4" fillId="0" borderId="12" xfId="0" applyFont="1" applyFill="1" applyBorder="1" applyAlignment="1">
      <alignment horizontal="center"/>
    </xf>
    <xf numFmtId="0" fontId="4" fillId="0" borderId="12" xfId="0" applyFont="1" applyFill="1" applyBorder="1" applyAlignment="1">
      <alignment horizontal="centerContinuous"/>
    </xf>
    <xf numFmtId="0" fontId="1" fillId="0" borderId="6" xfId="0" applyFont="1" applyBorder="1" applyAlignment="1">
      <alignment wrapText="1"/>
    </xf>
    <xf numFmtId="0" fontId="1" fillId="0" borderId="8" xfId="0" applyFont="1" applyBorder="1" applyAlignment="1">
      <alignment wrapText="1"/>
    </xf>
    <xf numFmtId="0" fontId="0" fillId="0" borderId="0" xfId="0" applyAlignment="1">
      <alignment wrapText="1"/>
    </xf>
    <xf numFmtId="0" fontId="0" fillId="0" borderId="0" xfId="0" applyAlignment="1">
      <alignment horizontal="left" indent="1"/>
    </xf>
    <xf numFmtId="0" fontId="0" fillId="0" borderId="0" xfId="0" applyAlignment="1">
      <alignment horizontal="center" indent="1"/>
    </xf>
    <xf numFmtId="0" fontId="4" fillId="0" borderId="0" xfId="0" applyFont="1"/>
    <xf numFmtId="0" fontId="0" fillId="0" borderId="6" xfId="0" applyBorder="1" applyAlignment="1">
      <alignment vertical="top"/>
    </xf>
    <xf numFmtId="0" fontId="0" fillId="0" borderId="0" xfId="1" applyNumberFormat="1" applyFont="1" applyBorder="1" applyAlignment="1"/>
    <xf numFmtId="0" fontId="0" fillId="0" borderId="9" xfId="1" applyNumberFormat="1" applyFont="1" applyBorder="1" applyAlignment="1"/>
    <xf numFmtId="0" fontId="0" fillId="0" borderId="0" xfId="0" applyAlignment="1">
      <alignment vertical="top"/>
    </xf>
    <xf numFmtId="0" fontId="0" fillId="0" borderId="6" xfId="0" applyFill="1" applyBorder="1"/>
    <xf numFmtId="0" fontId="0" fillId="0" borderId="0" xfId="0" applyFill="1" applyBorder="1"/>
    <xf numFmtId="0" fontId="1" fillId="0" borderId="6" xfId="0" applyFont="1" applyBorder="1" applyAlignment="1">
      <alignment wrapText="1"/>
    </xf>
    <xf numFmtId="0" fontId="0" fillId="0" borderId="0" xfId="0" applyFill="1" applyBorder="1" applyAlignment="1">
      <alignment horizontal="left" vertical="top"/>
    </xf>
    <xf numFmtId="0" fontId="0" fillId="0" borderId="7" xfId="0" applyFill="1"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0" xfId="0"/>
    <xf numFmtId="0" fontId="0" fillId="0" borderId="0" xfId="0" applyAlignment="1"/>
  </cellXfs>
  <cellStyles count="4">
    <cellStyle name="Comma" xfId="2" builtinId="3"/>
    <cellStyle name="Hyperlink" xfId="3" builtinId="8"/>
    <cellStyle name="Normal" xfId="0" builtinId="0"/>
    <cellStyle name="Percent" xfId="1" builtinId="5"/>
  </cellStyles>
  <dxfs count="6">
    <dxf>
      <alignment wrapText="1"/>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'Raw Data for Correlation '!$B$1</c:f>
              <c:strCache>
                <c:ptCount val="1"/>
                <c:pt idx="0">
                  <c:v>Attendance</c:v>
                </c:pt>
              </c:strCache>
            </c:strRef>
          </c:tx>
          <c:spPr>
            <a:ln w="25400" cap="rnd">
              <a:noFill/>
              <a:round/>
            </a:ln>
            <a:effectLst>
              <a:outerShdw blurRad="40000" dist="23000" dir="5400000" rotWithShape="0">
                <a:srgbClr val="000000">
                  <a:alpha val="35000"/>
                </a:srgbClr>
              </a:outerShdw>
            </a:effectLst>
          </c:spPr>
          <c:marker>
            <c:symbol val="circle"/>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1"/>
            <c:dispEq val="1"/>
            <c:trendlineLbl>
              <c:layout>
                <c:manualLayout>
                  <c:x val="0.14164720034995626"/>
                  <c:y val="-0.12086869349664625"/>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sz="1050" b="1" baseline="0"/>
                      <a:t>y = 2151.8x + 15034</a:t>
                    </a:r>
                    <a:br>
                      <a:rPr lang="en-US" sz="1050" b="1" baseline="0"/>
                    </a:br>
                    <a:r>
                      <a:rPr lang="en-US" sz="1050" b="1" baseline="0"/>
                      <a:t>R² = 0.0173</a:t>
                    </a:r>
                    <a:endParaRPr lang="en-US" sz="105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'Raw Data for Correlation '!$A$2:$A$198</c:f>
              <c:numCache>
                <c:formatCode>0.00%</c:formatCode>
                <c:ptCount val="197"/>
                <c:pt idx="0">
                  <c:v>0</c:v>
                </c:pt>
                <c:pt idx="1">
                  <c:v>0.2</c:v>
                </c:pt>
                <c:pt idx="2">
                  <c:v>0.16666666666666666</c:v>
                </c:pt>
                <c:pt idx="3">
                  <c:v>0.33333333333333331</c:v>
                </c:pt>
                <c:pt idx="4">
                  <c:v>0.3</c:v>
                </c:pt>
                <c:pt idx="5">
                  <c:v>0.33333333333333331</c:v>
                </c:pt>
                <c:pt idx="6">
                  <c:v>0.35714285714285715</c:v>
                </c:pt>
                <c:pt idx="7">
                  <c:v>0.33333333333333331</c:v>
                </c:pt>
                <c:pt idx="8">
                  <c:v>0.33333333333333331</c:v>
                </c:pt>
                <c:pt idx="9">
                  <c:v>0.35</c:v>
                </c:pt>
                <c:pt idx="10">
                  <c:v>0.36363636363636365</c:v>
                </c:pt>
                <c:pt idx="11">
                  <c:v>0.34782608695652173</c:v>
                </c:pt>
                <c:pt idx="12">
                  <c:v>0.33333333333333331</c:v>
                </c:pt>
                <c:pt idx="13">
                  <c:v>0.32142857142857145</c:v>
                </c:pt>
                <c:pt idx="14">
                  <c:v>0.34482758620689657</c:v>
                </c:pt>
                <c:pt idx="15">
                  <c:v>0.36666666666666664</c:v>
                </c:pt>
                <c:pt idx="16">
                  <c:v>0.35483870967741937</c:v>
                </c:pt>
                <c:pt idx="17">
                  <c:v>0.36363636363636365</c:v>
                </c:pt>
                <c:pt idx="18">
                  <c:v>0.38235294117647056</c:v>
                </c:pt>
                <c:pt idx="19">
                  <c:v>0.4</c:v>
                </c:pt>
                <c:pt idx="20">
                  <c:v>0.40540540540540543</c:v>
                </c:pt>
                <c:pt idx="21">
                  <c:v>0.4</c:v>
                </c:pt>
                <c:pt idx="22">
                  <c:v>0.41463414634146339</c:v>
                </c:pt>
                <c:pt idx="23">
                  <c:v>0.4375</c:v>
                </c:pt>
                <c:pt idx="24">
                  <c:v>0.42857142857142855</c:v>
                </c:pt>
                <c:pt idx="25">
                  <c:v>0.42</c:v>
                </c:pt>
                <c:pt idx="26">
                  <c:v>0.42307692307692307</c:v>
                </c:pt>
                <c:pt idx="27">
                  <c:v>0.42592592592592593</c:v>
                </c:pt>
                <c:pt idx="28">
                  <c:v>0.42857142857142855</c:v>
                </c:pt>
                <c:pt idx="29">
                  <c:v>0.43859649122807015</c:v>
                </c:pt>
                <c:pt idx="30">
                  <c:v>0.41935483870967744</c:v>
                </c:pt>
                <c:pt idx="31">
                  <c:v>0.41269841269841268</c:v>
                </c:pt>
                <c:pt idx="32">
                  <c:v>0.40625</c:v>
                </c:pt>
                <c:pt idx="33">
                  <c:v>0.40579710144927539</c:v>
                </c:pt>
                <c:pt idx="34">
                  <c:v>0.40845070422535212</c:v>
                </c:pt>
                <c:pt idx="35">
                  <c:v>0.41666666666666669</c:v>
                </c:pt>
                <c:pt idx="36">
                  <c:v>0.42465753424657532</c:v>
                </c:pt>
                <c:pt idx="37">
                  <c:v>0.42666666666666669</c:v>
                </c:pt>
                <c:pt idx="38">
                  <c:v>0.41558441558441561</c:v>
                </c:pt>
                <c:pt idx="39">
                  <c:v>0.4050632911392405</c:v>
                </c:pt>
                <c:pt idx="40">
                  <c:v>0.40740740740740738</c:v>
                </c:pt>
                <c:pt idx="41">
                  <c:v>0</c:v>
                </c:pt>
                <c:pt idx="42">
                  <c:v>1</c:v>
                </c:pt>
                <c:pt idx="43">
                  <c:v>0.5</c:v>
                </c:pt>
                <c:pt idx="44">
                  <c:v>0.33333333333333331</c:v>
                </c:pt>
                <c:pt idx="45">
                  <c:v>0.22222222222222221</c:v>
                </c:pt>
                <c:pt idx="46">
                  <c:v>0.18181818181818182</c:v>
                </c:pt>
                <c:pt idx="47">
                  <c:v>0.16666666666666666</c:v>
                </c:pt>
                <c:pt idx="48">
                  <c:v>0.23076923076923078</c:v>
                </c:pt>
                <c:pt idx="49">
                  <c:v>0.17647058823529413</c:v>
                </c:pt>
                <c:pt idx="50">
                  <c:v>0.15</c:v>
                </c:pt>
                <c:pt idx="51">
                  <c:v>0.12</c:v>
                </c:pt>
                <c:pt idx="52">
                  <c:v>0.11538461538461539</c:v>
                </c:pt>
                <c:pt idx="53">
                  <c:v>0.1111111111111111</c:v>
                </c:pt>
                <c:pt idx="54">
                  <c:v>0.12903225806451613</c:v>
                </c:pt>
                <c:pt idx="55">
                  <c:v>0.11764705882352941</c:v>
                </c:pt>
                <c:pt idx="56">
                  <c:v>0.11428571428571428</c:v>
                </c:pt>
                <c:pt idx="57">
                  <c:v>0.1388888888888889</c:v>
                </c:pt>
                <c:pt idx="58">
                  <c:v>0.13513513513513514</c:v>
                </c:pt>
                <c:pt idx="59">
                  <c:v>0.14285714285714285</c:v>
                </c:pt>
                <c:pt idx="60">
                  <c:v>0.16279069767441862</c:v>
                </c:pt>
                <c:pt idx="61">
                  <c:v>0.15909090909090909</c:v>
                </c:pt>
                <c:pt idx="62">
                  <c:v>0.15217391304347827</c:v>
                </c:pt>
                <c:pt idx="63">
                  <c:v>0.14893617021276595</c:v>
                </c:pt>
                <c:pt idx="64">
                  <c:v>0.14583333333333334</c:v>
                </c:pt>
                <c:pt idx="65">
                  <c:v>0.13207547169811321</c:v>
                </c:pt>
                <c:pt idx="66">
                  <c:v>0.12962962962962962</c:v>
                </c:pt>
                <c:pt idx="67">
                  <c:v>0.125</c:v>
                </c:pt>
                <c:pt idx="68">
                  <c:v>0.1206896551724138</c:v>
                </c:pt>
                <c:pt idx="69">
                  <c:v>0.11864406779661017</c:v>
                </c:pt>
                <c:pt idx="70">
                  <c:v>0.11666666666666667</c:v>
                </c:pt>
                <c:pt idx="71">
                  <c:v>0.11475409836065574</c:v>
                </c:pt>
                <c:pt idx="72">
                  <c:v>0.11290322580645161</c:v>
                </c:pt>
                <c:pt idx="73">
                  <c:v>0.1076923076923077</c:v>
                </c:pt>
                <c:pt idx="74">
                  <c:v>0</c:v>
                </c:pt>
                <c:pt idx="75">
                  <c:v>0.5</c:v>
                </c:pt>
                <c:pt idx="76">
                  <c:v>0.25</c:v>
                </c:pt>
                <c:pt idx="77">
                  <c:v>0.4</c:v>
                </c:pt>
                <c:pt idx="78">
                  <c:v>0.5714285714285714</c:v>
                </c:pt>
                <c:pt idx="79">
                  <c:v>0.5</c:v>
                </c:pt>
                <c:pt idx="80">
                  <c:v>0.55555555555555558</c:v>
                </c:pt>
                <c:pt idx="81">
                  <c:v>0.6</c:v>
                </c:pt>
                <c:pt idx="82">
                  <c:v>0.5</c:v>
                </c:pt>
                <c:pt idx="83">
                  <c:v>0.46666666666666667</c:v>
                </c:pt>
                <c:pt idx="84">
                  <c:v>0.4375</c:v>
                </c:pt>
                <c:pt idx="85">
                  <c:v>0.3888888888888889</c:v>
                </c:pt>
                <c:pt idx="86">
                  <c:v>0.36842105263157893</c:v>
                </c:pt>
                <c:pt idx="87">
                  <c:v>0.35</c:v>
                </c:pt>
                <c:pt idx="88">
                  <c:v>0.31818181818181818</c:v>
                </c:pt>
                <c:pt idx="89">
                  <c:v>0.25925925925925924</c:v>
                </c:pt>
                <c:pt idx="90">
                  <c:v>0.2413793103448276</c:v>
                </c:pt>
                <c:pt idx="91">
                  <c:v>0.25806451612903225</c:v>
                </c:pt>
                <c:pt idx="92">
                  <c:v>0.27272727272727271</c:v>
                </c:pt>
                <c:pt idx="93">
                  <c:v>0.24324324324324326</c:v>
                </c:pt>
                <c:pt idx="94">
                  <c:v>0.25641025641025639</c:v>
                </c:pt>
                <c:pt idx="95">
                  <c:v>0.25</c:v>
                </c:pt>
                <c:pt idx="96">
                  <c:v>0.24390243902439024</c:v>
                </c:pt>
                <c:pt idx="97">
                  <c:v>0.23809523809523808</c:v>
                </c:pt>
                <c:pt idx="98">
                  <c:v>0.22916666666666666</c:v>
                </c:pt>
                <c:pt idx="99">
                  <c:v>0.22</c:v>
                </c:pt>
                <c:pt idx="100">
                  <c:v>0.24528301886792453</c:v>
                </c:pt>
                <c:pt idx="101">
                  <c:v>0.24074074074074073</c:v>
                </c:pt>
                <c:pt idx="102">
                  <c:v>0.23636363636363636</c:v>
                </c:pt>
                <c:pt idx="103">
                  <c:v>0.21666666666666667</c:v>
                </c:pt>
                <c:pt idx="104">
                  <c:v>0.21311475409836064</c:v>
                </c:pt>
                <c:pt idx="105">
                  <c:v>0.20634920634920634</c:v>
                </c:pt>
                <c:pt idx="106">
                  <c:v>0.21212121212121213</c:v>
                </c:pt>
                <c:pt idx="107">
                  <c:v>0.22388059701492538</c:v>
                </c:pt>
                <c:pt idx="108">
                  <c:v>0.23529411764705882</c:v>
                </c:pt>
                <c:pt idx="109">
                  <c:v>0.22857142857142856</c:v>
                </c:pt>
                <c:pt idx="110">
                  <c:v>0.22972972972972974</c:v>
                </c:pt>
                <c:pt idx="111">
                  <c:v>0.24</c:v>
                </c:pt>
                <c:pt idx="112">
                  <c:v>0.22784810126582278</c:v>
                </c:pt>
                <c:pt idx="113">
                  <c:v>0.23749999999999999</c:v>
                </c:pt>
                <c:pt idx="114">
                  <c:v>0.24691358024691357</c:v>
                </c:pt>
                <c:pt idx="115">
                  <c:v>0</c:v>
                </c:pt>
                <c:pt idx="116">
                  <c:v>0.5</c:v>
                </c:pt>
                <c:pt idx="117">
                  <c:v>0.6</c:v>
                </c:pt>
                <c:pt idx="118">
                  <c:v>0.5</c:v>
                </c:pt>
                <c:pt idx="119">
                  <c:v>0.55555555555555558</c:v>
                </c:pt>
                <c:pt idx="120">
                  <c:v>0.45454545454545453</c:v>
                </c:pt>
                <c:pt idx="121">
                  <c:v>0.5</c:v>
                </c:pt>
                <c:pt idx="122">
                  <c:v>0.5</c:v>
                </c:pt>
                <c:pt idx="123">
                  <c:v>0.46666666666666667</c:v>
                </c:pt>
                <c:pt idx="124">
                  <c:v>0.4375</c:v>
                </c:pt>
                <c:pt idx="125">
                  <c:v>0.42105263157894735</c:v>
                </c:pt>
                <c:pt idx="126">
                  <c:v>0.45</c:v>
                </c:pt>
                <c:pt idx="127">
                  <c:v>0.47619047619047616</c:v>
                </c:pt>
                <c:pt idx="128">
                  <c:v>0.43478260869565216</c:v>
                </c:pt>
                <c:pt idx="129">
                  <c:v>0.41666666666666669</c:v>
                </c:pt>
                <c:pt idx="130">
                  <c:v>0.48148148148148145</c:v>
                </c:pt>
                <c:pt idx="131">
                  <c:v>0.4642857142857143</c:v>
                </c:pt>
                <c:pt idx="132">
                  <c:v>0.48275862068965519</c:v>
                </c:pt>
                <c:pt idx="133">
                  <c:v>0.42857142857142855</c:v>
                </c:pt>
                <c:pt idx="134">
                  <c:v>0.39473684210526316</c:v>
                </c:pt>
                <c:pt idx="135">
                  <c:v>0.41463414634146339</c:v>
                </c:pt>
                <c:pt idx="136">
                  <c:v>0.40476190476190477</c:v>
                </c:pt>
                <c:pt idx="137">
                  <c:v>0.41860465116279072</c:v>
                </c:pt>
                <c:pt idx="138">
                  <c:v>0.42222222222222222</c:v>
                </c:pt>
                <c:pt idx="139">
                  <c:v>0.44</c:v>
                </c:pt>
                <c:pt idx="140">
                  <c:v>0.43137254901960786</c:v>
                </c:pt>
                <c:pt idx="141">
                  <c:v>0.44444444444444442</c:v>
                </c:pt>
                <c:pt idx="142">
                  <c:v>0.45454545454545453</c:v>
                </c:pt>
                <c:pt idx="143">
                  <c:v>0.4642857142857143</c:v>
                </c:pt>
                <c:pt idx="144">
                  <c:v>0.45</c:v>
                </c:pt>
                <c:pt idx="145">
                  <c:v>0.45901639344262296</c:v>
                </c:pt>
                <c:pt idx="146">
                  <c:v>0.46031746031746029</c:v>
                </c:pt>
                <c:pt idx="147">
                  <c:v>0.47692307692307695</c:v>
                </c:pt>
                <c:pt idx="148">
                  <c:v>0.4925373134328358</c:v>
                </c:pt>
                <c:pt idx="149">
                  <c:v>0.47826086956521741</c:v>
                </c:pt>
                <c:pt idx="150">
                  <c:v>0.48571428571428571</c:v>
                </c:pt>
                <c:pt idx="151">
                  <c:v>0.47887323943661969</c:v>
                </c:pt>
                <c:pt idx="152">
                  <c:v>0.47945205479452052</c:v>
                </c:pt>
                <c:pt idx="153">
                  <c:v>0.49333333333333335</c:v>
                </c:pt>
                <c:pt idx="154">
                  <c:v>0.50632911392405067</c:v>
                </c:pt>
                <c:pt idx="155">
                  <c:v>0.51851851851851849</c:v>
                </c:pt>
                <c:pt idx="156">
                  <c:v>0</c:v>
                </c:pt>
                <c:pt idx="157">
                  <c:v>1</c:v>
                </c:pt>
                <c:pt idx="158">
                  <c:v>0.25</c:v>
                </c:pt>
                <c:pt idx="159">
                  <c:v>0.4</c:v>
                </c:pt>
                <c:pt idx="160">
                  <c:v>0.4</c:v>
                </c:pt>
                <c:pt idx="161">
                  <c:v>0.33333333333333331</c:v>
                </c:pt>
                <c:pt idx="162">
                  <c:v>0.2857142857142857</c:v>
                </c:pt>
                <c:pt idx="163">
                  <c:v>0.26666666666666666</c:v>
                </c:pt>
                <c:pt idx="164">
                  <c:v>0.25</c:v>
                </c:pt>
                <c:pt idx="165">
                  <c:v>0.22222222222222221</c:v>
                </c:pt>
                <c:pt idx="166">
                  <c:v>0.21052631578947367</c:v>
                </c:pt>
                <c:pt idx="167">
                  <c:v>0.25</c:v>
                </c:pt>
                <c:pt idx="168">
                  <c:v>0.27272727272727271</c:v>
                </c:pt>
                <c:pt idx="169">
                  <c:v>0.25</c:v>
                </c:pt>
                <c:pt idx="170">
                  <c:v>0.26923076923076922</c:v>
                </c:pt>
                <c:pt idx="171">
                  <c:v>0.29629629629629628</c:v>
                </c:pt>
                <c:pt idx="172">
                  <c:v>0.33333333333333331</c:v>
                </c:pt>
                <c:pt idx="173">
                  <c:v>0.32258064516129031</c:v>
                </c:pt>
                <c:pt idx="174">
                  <c:v>0.30303030303030304</c:v>
                </c:pt>
                <c:pt idx="175">
                  <c:v>0.33333333333333331</c:v>
                </c:pt>
                <c:pt idx="176">
                  <c:v>0.38461538461538464</c:v>
                </c:pt>
                <c:pt idx="177">
                  <c:v>0.375</c:v>
                </c:pt>
                <c:pt idx="178">
                  <c:v>0.3902439024390244</c:v>
                </c:pt>
                <c:pt idx="179">
                  <c:v>0.40476190476190477</c:v>
                </c:pt>
                <c:pt idx="180">
                  <c:v>0.40909090909090912</c:v>
                </c:pt>
                <c:pt idx="181">
                  <c:v>0.4375</c:v>
                </c:pt>
                <c:pt idx="182">
                  <c:v>0.44</c:v>
                </c:pt>
                <c:pt idx="183">
                  <c:v>0.43137254901960786</c:v>
                </c:pt>
                <c:pt idx="184">
                  <c:v>0.42307692307692307</c:v>
                </c:pt>
                <c:pt idx="185">
                  <c:v>0.42105263157894735</c:v>
                </c:pt>
                <c:pt idx="186">
                  <c:v>0.44067796610169491</c:v>
                </c:pt>
                <c:pt idx="187">
                  <c:v>0.45901639344262296</c:v>
                </c:pt>
                <c:pt idx="188">
                  <c:v>0.45161290322580644</c:v>
                </c:pt>
                <c:pt idx="189">
                  <c:v>0.44444444444444442</c:v>
                </c:pt>
                <c:pt idx="190">
                  <c:v>0.43478260869565216</c:v>
                </c:pt>
                <c:pt idx="191">
                  <c:v>0.42253521126760563</c:v>
                </c:pt>
                <c:pt idx="192">
                  <c:v>0.43055555555555558</c:v>
                </c:pt>
                <c:pt idx="193">
                  <c:v>0.42465753424657532</c:v>
                </c:pt>
                <c:pt idx="194">
                  <c:v>0.42666666666666669</c:v>
                </c:pt>
                <c:pt idx="195">
                  <c:v>0.42857142857142855</c:v>
                </c:pt>
                <c:pt idx="196">
                  <c:v>0.41249999999999998</c:v>
                </c:pt>
              </c:numCache>
            </c:numRef>
          </c:xVal>
          <c:yVal>
            <c:numRef>
              <c:f>'Raw Data for Correlation '!$B$2:$B$198</c:f>
              <c:numCache>
                <c:formatCode>_(* #,##0_);_(* \(#,##0\);_(* "-"??_);_(@_)</c:formatCode>
                <c:ptCount val="197"/>
                <c:pt idx="0">
                  <c:v>18351</c:v>
                </c:pt>
                <c:pt idx="1">
                  <c:v>18136</c:v>
                </c:pt>
                <c:pt idx="2">
                  <c:v>14152</c:v>
                </c:pt>
                <c:pt idx="3">
                  <c:v>15486</c:v>
                </c:pt>
                <c:pt idx="4">
                  <c:v>11211</c:v>
                </c:pt>
                <c:pt idx="5">
                  <c:v>16428</c:v>
                </c:pt>
                <c:pt idx="6">
                  <c:v>15588</c:v>
                </c:pt>
                <c:pt idx="7">
                  <c:v>16473</c:v>
                </c:pt>
                <c:pt idx="8">
                  <c:v>12183</c:v>
                </c:pt>
                <c:pt idx="9">
                  <c:v>15737</c:v>
                </c:pt>
                <c:pt idx="10">
                  <c:v>19603</c:v>
                </c:pt>
                <c:pt idx="11">
                  <c:v>12482</c:v>
                </c:pt>
                <c:pt idx="12">
                  <c:v>16876</c:v>
                </c:pt>
                <c:pt idx="13">
                  <c:v>14418</c:v>
                </c:pt>
                <c:pt idx="14">
                  <c:v>15287</c:v>
                </c:pt>
                <c:pt idx="15">
                  <c:v>16249</c:v>
                </c:pt>
                <c:pt idx="16">
                  <c:v>19233</c:v>
                </c:pt>
                <c:pt idx="17">
                  <c:v>16038</c:v>
                </c:pt>
                <c:pt idx="18">
                  <c:v>10188</c:v>
                </c:pt>
                <c:pt idx="19">
                  <c:v>12468</c:v>
                </c:pt>
                <c:pt idx="20">
                  <c:v>17486</c:v>
                </c:pt>
                <c:pt idx="21">
                  <c:v>14326</c:v>
                </c:pt>
                <c:pt idx="22">
                  <c:v>17286</c:v>
                </c:pt>
                <c:pt idx="23">
                  <c:v>19592</c:v>
                </c:pt>
                <c:pt idx="24">
                  <c:v>17743</c:v>
                </c:pt>
                <c:pt idx="25">
                  <c:v>19081</c:v>
                </c:pt>
                <c:pt idx="26">
                  <c:v>15386</c:v>
                </c:pt>
                <c:pt idx="27">
                  <c:v>19488</c:v>
                </c:pt>
                <c:pt idx="28">
                  <c:v>12976</c:v>
                </c:pt>
                <c:pt idx="29">
                  <c:v>15782</c:v>
                </c:pt>
                <c:pt idx="30">
                  <c:v>16438</c:v>
                </c:pt>
                <c:pt idx="31">
                  <c:v>15286</c:v>
                </c:pt>
                <c:pt idx="32">
                  <c:v>18176</c:v>
                </c:pt>
                <c:pt idx="33">
                  <c:v>14703</c:v>
                </c:pt>
                <c:pt idx="34">
                  <c:v>19356</c:v>
                </c:pt>
                <c:pt idx="35">
                  <c:v>12368</c:v>
                </c:pt>
                <c:pt idx="36">
                  <c:v>12584</c:v>
                </c:pt>
                <c:pt idx="37">
                  <c:v>16444</c:v>
                </c:pt>
                <c:pt idx="38">
                  <c:v>16234</c:v>
                </c:pt>
                <c:pt idx="39">
                  <c:v>16234</c:v>
                </c:pt>
                <c:pt idx="40">
                  <c:v>16138</c:v>
                </c:pt>
                <c:pt idx="41">
                  <c:v>17173</c:v>
                </c:pt>
                <c:pt idx="42">
                  <c:v>19614</c:v>
                </c:pt>
                <c:pt idx="43">
                  <c:v>18064</c:v>
                </c:pt>
                <c:pt idx="44">
                  <c:v>17827</c:v>
                </c:pt>
                <c:pt idx="45">
                  <c:v>13421</c:v>
                </c:pt>
                <c:pt idx="46">
                  <c:v>18043</c:v>
                </c:pt>
                <c:pt idx="47">
                  <c:v>16122</c:v>
                </c:pt>
                <c:pt idx="48">
                  <c:v>14988</c:v>
                </c:pt>
                <c:pt idx="49">
                  <c:v>16802</c:v>
                </c:pt>
                <c:pt idx="50">
                  <c:v>17761</c:v>
                </c:pt>
                <c:pt idx="51">
                  <c:v>19379</c:v>
                </c:pt>
                <c:pt idx="52">
                  <c:v>19110</c:v>
                </c:pt>
                <c:pt idx="53">
                  <c:v>13773</c:v>
                </c:pt>
                <c:pt idx="54">
                  <c:v>13458</c:v>
                </c:pt>
                <c:pt idx="55">
                  <c:v>13564</c:v>
                </c:pt>
                <c:pt idx="56">
                  <c:v>13110</c:v>
                </c:pt>
                <c:pt idx="57">
                  <c:v>10891</c:v>
                </c:pt>
                <c:pt idx="58">
                  <c:v>14672</c:v>
                </c:pt>
                <c:pt idx="59">
                  <c:v>15108</c:v>
                </c:pt>
                <c:pt idx="60">
                  <c:v>12792</c:v>
                </c:pt>
                <c:pt idx="61">
                  <c:v>13729</c:v>
                </c:pt>
                <c:pt idx="62">
                  <c:v>16357</c:v>
                </c:pt>
                <c:pt idx="63">
                  <c:v>10540</c:v>
                </c:pt>
                <c:pt idx="64">
                  <c:v>13806</c:v>
                </c:pt>
                <c:pt idx="65">
                  <c:v>14715</c:v>
                </c:pt>
                <c:pt idx="66">
                  <c:v>10303</c:v>
                </c:pt>
                <c:pt idx="67">
                  <c:v>10828</c:v>
                </c:pt>
                <c:pt idx="68">
                  <c:v>15169</c:v>
                </c:pt>
                <c:pt idx="69">
                  <c:v>10876</c:v>
                </c:pt>
                <c:pt idx="70">
                  <c:v>14221</c:v>
                </c:pt>
                <c:pt idx="71">
                  <c:v>13428</c:v>
                </c:pt>
                <c:pt idx="72">
                  <c:v>11317</c:v>
                </c:pt>
                <c:pt idx="73">
                  <c:v>16023</c:v>
                </c:pt>
                <c:pt idx="74">
                  <c:v>19124</c:v>
                </c:pt>
                <c:pt idx="75">
                  <c:v>13905</c:v>
                </c:pt>
                <c:pt idx="76">
                  <c:v>15763</c:v>
                </c:pt>
                <c:pt idx="77">
                  <c:v>11139</c:v>
                </c:pt>
                <c:pt idx="78">
                  <c:v>16541</c:v>
                </c:pt>
                <c:pt idx="79">
                  <c:v>11248</c:v>
                </c:pt>
                <c:pt idx="80">
                  <c:v>15240</c:v>
                </c:pt>
                <c:pt idx="81">
                  <c:v>17868</c:v>
                </c:pt>
                <c:pt idx="82">
                  <c:v>13202</c:v>
                </c:pt>
                <c:pt idx="83">
                  <c:v>12640</c:v>
                </c:pt>
                <c:pt idx="84">
                  <c:v>18097</c:v>
                </c:pt>
                <c:pt idx="85">
                  <c:v>17321</c:v>
                </c:pt>
                <c:pt idx="86">
                  <c:v>13169</c:v>
                </c:pt>
                <c:pt idx="87">
                  <c:v>16786</c:v>
                </c:pt>
                <c:pt idx="88">
                  <c:v>16217</c:v>
                </c:pt>
                <c:pt idx="89">
                  <c:v>19602</c:v>
                </c:pt>
                <c:pt idx="90">
                  <c:v>18110</c:v>
                </c:pt>
                <c:pt idx="91">
                  <c:v>15576</c:v>
                </c:pt>
                <c:pt idx="92">
                  <c:v>13347</c:v>
                </c:pt>
                <c:pt idx="93">
                  <c:v>12996</c:v>
                </c:pt>
                <c:pt idx="94">
                  <c:v>17012</c:v>
                </c:pt>
                <c:pt idx="95">
                  <c:v>16108</c:v>
                </c:pt>
                <c:pt idx="96">
                  <c:v>12534</c:v>
                </c:pt>
                <c:pt idx="97">
                  <c:v>15397</c:v>
                </c:pt>
                <c:pt idx="98">
                  <c:v>19624</c:v>
                </c:pt>
                <c:pt idx="99">
                  <c:v>15709</c:v>
                </c:pt>
                <c:pt idx="100">
                  <c:v>13112</c:v>
                </c:pt>
                <c:pt idx="101">
                  <c:v>17870</c:v>
                </c:pt>
                <c:pt idx="102">
                  <c:v>18481</c:v>
                </c:pt>
                <c:pt idx="103">
                  <c:v>13382</c:v>
                </c:pt>
                <c:pt idx="104">
                  <c:v>18870</c:v>
                </c:pt>
                <c:pt idx="105">
                  <c:v>15006</c:v>
                </c:pt>
                <c:pt idx="106">
                  <c:v>10141</c:v>
                </c:pt>
                <c:pt idx="107">
                  <c:v>12872</c:v>
                </c:pt>
                <c:pt idx="108">
                  <c:v>16375</c:v>
                </c:pt>
                <c:pt idx="109">
                  <c:v>11839</c:v>
                </c:pt>
                <c:pt idx="110">
                  <c:v>13097</c:v>
                </c:pt>
                <c:pt idx="111">
                  <c:v>19568</c:v>
                </c:pt>
                <c:pt idx="112">
                  <c:v>14680</c:v>
                </c:pt>
                <c:pt idx="113">
                  <c:v>15238</c:v>
                </c:pt>
                <c:pt idx="114">
                  <c:v>13487</c:v>
                </c:pt>
                <c:pt idx="115">
                  <c:v>18017</c:v>
                </c:pt>
                <c:pt idx="116">
                  <c:v>11118</c:v>
                </c:pt>
                <c:pt idx="117">
                  <c:v>16465</c:v>
                </c:pt>
                <c:pt idx="118">
                  <c:v>13996</c:v>
                </c:pt>
                <c:pt idx="119">
                  <c:v>19084</c:v>
                </c:pt>
                <c:pt idx="120">
                  <c:v>13843</c:v>
                </c:pt>
                <c:pt idx="121">
                  <c:v>14916</c:v>
                </c:pt>
                <c:pt idx="122">
                  <c:v>13558</c:v>
                </c:pt>
                <c:pt idx="123">
                  <c:v>15170</c:v>
                </c:pt>
                <c:pt idx="124">
                  <c:v>15081</c:v>
                </c:pt>
                <c:pt idx="125">
                  <c:v>14088</c:v>
                </c:pt>
                <c:pt idx="126">
                  <c:v>13129</c:v>
                </c:pt>
                <c:pt idx="127">
                  <c:v>11377</c:v>
                </c:pt>
                <c:pt idx="128">
                  <c:v>17101</c:v>
                </c:pt>
                <c:pt idx="129">
                  <c:v>11339</c:v>
                </c:pt>
                <c:pt idx="130">
                  <c:v>18078</c:v>
                </c:pt>
                <c:pt idx="131">
                  <c:v>13534</c:v>
                </c:pt>
                <c:pt idx="132">
                  <c:v>18129</c:v>
                </c:pt>
                <c:pt idx="133">
                  <c:v>12079</c:v>
                </c:pt>
                <c:pt idx="134">
                  <c:v>15156</c:v>
                </c:pt>
                <c:pt idx="135">
                  <c:v>19631</c:v>
                </c:pt>
                <c:pt idx="136">
                  <c:v>14929</c:v>
                </c:pt>
                <c:pt idx="137">
                  <c:v>14760</c:v>
                </c:pt>
                <c:pt idx="138">
                  <c:v>18252</c:v>
                </c:pt>
                <c:pt idx="139">
                  <c:v>19084</c:v>
                </c:pt>
                <c:pt idx="140">
                  <c:v>11467</c:v>
                </c:pt>
                <c:pt idx="141">
                  <c:v>14400</c:v>
                </c:pt>
                <c:pt idx="142">
                  <c:v>15867</c:v>
                </c:pt>
                <c:pt idx="143">
                  <c:v>18317</c:v>
                </c:pt>
                <c:pt idx="144">
                  <c:v>15372</c:v>
                </c:pt>
                <c:pt idx="145">
                  <c:v>15688</c:v>
                </c:pt>
                <c:pt idx="146">
                  <c:v>14312</c:v>
                </c:pt>
                <c:pt idx="147">
                  <c:v>16983</c:v>
                </c:pt>
                <c:pt idx="148">
                  <c:v>14419</c:v>
                </c:pt>
                <c:pt idx="149">
                  <c:v>18706</c:v>
                </c:pt>
                <c:pt idx="150">
                  <c:v>15511</c:v>
                </c:pt>
                <c:pt idx="151">
                  <c:v>15943</c:v>
                </c:pt>
                <c:pt idx="152">
                  <c:v>14894</c:v>
                </c:pt>
                <c:pt idx="153">
                  <c:v>17708</c:v>
                </c:pt>
                <c:pt idx="154">
                  <c:v>17140</c:v>
                </c:pt>
                <c:pt idx="155">
                  <c:v>17627</c:v>
                </c:pt>
                <c:pt idx="156">
                  <c:v>19439</c:v>
                </c:pt>
                <c:pt idx="157">
                  <c:v>18133</c:v>
                </c:pt>
                <c:pt idx="158">
                  <c:v>15874</c:v>
                </c:pt>
                <c:pt idx="159">
                  <c:v>15891</c:v>
                </c:pt>
                <c:pt idx="160">
                  <c:v>15345</c:v>
                </c:pt>
                <c:pt idx="161">
                  <c:v>18126</c:v>
                </c:pt>
                <c:pt idx="162">
                  <c:v>17180</c:v>
                </c:pt>
                <c:pt idx="163">
                  <c:v>16972</c:v>
                </c:pt>
                <c:pt idx="164">
                  <c:v>19381</c:v>
                </c:pt>
                <c:pt idx="165">
                  <c:v>16887</c:v>
                </c:pt>
                <c:pt idx="166">
                  <c:v>19102</c:v>
                </c:pt>
                <c:pt idx="167">
                  <c:v>15276</c:v>
                </c:pt>
                <c:pt idx="168">
                  <c:v>17113</c:v>
                </c:pt>
                <c:pt idx="169">
                  <c:v>15459</c:v>
                </c:pt>
                <c:pt idx="170">
                  <c:v>17384</c:v>
                </c:pt>
                <c:pt idx="171">
                  <c:v>16913</c:v>
                </c:pt>
                <c:pt idx="172">
                  <c:v>19085</c:v>
                </c:pt>
                <c:pt idx="173">
                  <c:v>17430</c:v>
                </c:pt>
                <c:pt idx="174">
                  <c:v>19307</c:v>
                </c:pt>
                <c:pt idx="175">
                  <c:v>15171</c:v>
                </c:pt>
                <c:pt idx="176">
                  <c:v>17309</c:v>
                </c:pt>
                <c:pt idx="177">
                  <c:v>19285</c:v>
                </c:pt>
                <c:pt idx="178">
                  <c:v>17989</c:v>
                </c:pt>
                <c:pt idx="179">
                  <c:v>16914</c:v>
                </c:pt>
                <c:pt idx="180">
                  <c:v>19117</c:v>
                </c:pt>
                <c:pt idx="181">
                  <c:v>17019</c:v>
                </c:pt>
                <c:pt idx="182">
                  <c:v>16991</c:v>
                </c:pt>
                <c:pt idx="183">
                  <c:v>15876</c:v>
                </c:pt>
                <c:pt idx="184">
                  <c:v>19303</c:v>
                </c:pt>
                <c:pt idx="185">
                  <c:v>16947</c:v>
                </c:pt>
                <c:pt idx="186">
                  <c:v>19080</c:v>
                </c:pt>
                <c:pt idx="187">
                  <c:v>15119</c:v>
                </c:pt>
                <c:pt idx="188">
                  <c:v>15885</c:v>
                </c:pt>
                <c:pt idx="189">
                  <c:v>19183</c:v>
                </c:pt>
                <c:pt idx="190">
                  <c:v>15091</c:v>
                </c:pt>
                <c:pt idx="191">
                  <c:v>19122</c:v>
                </c:pt>
                <c:pt idx="192">
                  <c:v>15140</c:v>
                </c:pt>
                <c:pt idx="193">
                  <c:v>15372</c:v>
                </c:pt>
                <c:pt idx="194">
                  <c:v>17286</c:v>
                </c:pt>
                <c:pt idx="195">
                  <c:v>15593</c:v>
                </c:pt>
                <c:pt idx="196">
                  <c:v>15797</c:v>
                </c:pt>
              </c:numCache>
            </c:numRef>
          </c:yVal>
          <c:smooth val="0"/>
          <c:extLst>
            <c:ext xmlns:c16="http://schemas.microsoft.com/office/drawing/2014/chart" uri="{C3380CC4-5D6E-409C-BE32-E72D297353CC}">
              <c16:uniqueId val="{00000000-D567-42F2-BA39-3AF09A3ADCF3}"/>
            </c:ext>
          </c:extLst>
        </c:ser>
        <c:dLbls>
          <c:showLegendKey val="0"/>
          <c:showVal val="0"/>
          <c:showCatName val="0"/>
          <c:showSerName val="0"/>
          <c:showPercent val="0"/>
          <c:showBubbleSize val="0"/>
        </c:dLbls>
        <c:axId val="533313960"/>
        <c:axId val="533314288"/>
      </c:scatterChart>
      <c:valAx>
        <c:axId val="533313960"/>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lgn="ctr" rtl="0">
                  <a:defRPr lang="en-US" sz="1100" b="1" i="0" u="none" strike="noStrike" kern="1200" baseline="0">
                    <a:solidFill>
                      <a:srgbClr val="1F497D"/>
                    </a:solidFill>
                    <a:latin typeface="+mn-lt"/>
                    <a:ea typeface="+mn-ea"/>
                    <a:cs typeface="+mn-cs"/>
                  </a:defRPr>
                </a:pPr>
                <a:r>
                  <a:rPr lang="en-US" sz="1100" b="1" i="0" u="none" strike="noStrike" kern="1200" baseline="0">
                    <a:solidFill>
                      <a:srgbClr val="1F497D"/>
                    </a:solidFill>
                    <a:latin typeface="+mn-lt"/>
                    <a:ea typeface="+mn-ea"/>
                    <a:cs typeface="+mn-cs"/>
                  </a:rPr>
                  <a:t>Overall Win %</a:t>
                </a:r>
              </a:p>
            </c:rich>
          </c:tx>
          <c:overlay val="0"/>
          <c:spPr>
            <a:noFill/>
            <a:ln>
              <a:noFill/>
            </a:ln>
            <a:effectLst/>
          </c:spPr>
          <c:txPr>
            <a:bodyPr rot="0" spcFirstLastPara="1" vertOverflow="ellipsis" vert="horz" wrap="square" anchor="ctr" anchorCtr="1"/>
            <a:lstStyle/>
            <a:p>
              <a:pPr algn="ctr" rtl="0">
                <a:defRPr lang="en-US" sz="1100" b="1" i="0" u="none" strike="noStrike" kern="1200" baseline="0">
                  <a:solidFill>
                    <a:srgbClr val="1F497D"/>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3314288"/>
        <c:crosses val="autoZero"/>
        <c:crossBetween val="midCat"/>
      </c:valAx>
      <c:valAx>
        <c:axId val="53331428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100"/>
                  <a:t>Attendance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33139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1F497D"/>
              </a:solidFill>
              <a:latin typeface="+mn-lt"/>
              <a:ea typeface="+mn-ea"/>
              <a:cs typeface="+mn-cs"/>
            </a:defRPr>
          </a:pPr>
          <a:endParaRPr lang="en-US"/>
        </a:p>
      </c:txPr>
    </c:title>
    <c:autoTitleDeleted val="0"/>
    <c:plotArea>
      <c:layout/>
      <c:scatterChart>
        <c:scatterStyle val="lineMarker"/>
        <c:varyColors val="0"/>
        <c:ser>
          <c:idx val="0"/>
          <c:order val="0"/>
          <c:tx>
            <c:strRef>
              <c:f>'Raw Data for Correlation '!$E$1</c:f>
              <c:strCache>
                <c:ptCount val="1"/>
                <c:pt idx="0">
                  <c:v>Attendance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5057786526684164"/>
                  <c:y val="-0.17238990959463402"/>
                </c:manualLayout>
              </c:layout>
              <c:numFmt formatCode="General" sourceLinked="0"/>
              <c:spPr>
                <a:noFill/>
                <a:ln>
                  <a:noFill/>
                </a:ln>
                <a:effectLst/>
              </c:spPr>
              <c:txPr>
                <a:bodyPr rot="0" spcFirstLastPara="1" vertOverflow="ellipsis" vert="horz" wrap="square" anchor="ctr" anchorCtr="1"/>
                <a:lstStyle/>
                <a:p>
                  <a:pPr algn="ctr" rtl="0">
                    <a:defRPr lang="en-US" sz="1050" b="1" i="0" u="none" strike="noStrike" kern="1200" baseline="0">
                      <a:solidFill>
                        <a:srgbClr val="1F497D"/>
                      </a:solidFill>
                      <a:latin typeface="+mn-lt"/>
                      <a:ea typeface="+mn-ea"/>
                      <a:cs typeface="+mn-cs"/>
                    </a:defRPr>
                  </a:pPr>
                  <a:endParaRPr lang="en-US"/>
                </a:p>
              </c:txPr>
            </c:trendlineLbl>
          </c:trendline>
          <c:xVal>
            <c:numRef>
              <c:f>'Raw Data for Correlation '!$D$2:$D$198</c:f>
              <c:numCache>
                <c:formatCode>0.00%</c:formatCode>
                <c:ptCount val="197"/>
                <c:pt idx="0">
                  <c:v>0</c:v>
                </c:pt>
                <c:pt idx="1">
                  <c:v>0</c:v>
                </c:pt>
                <c:pt idx="2">
                  <c:v>0</c:v>
                </c:pt>
                <c:pt idx="3">
                  <c:v>0</c:v>
                </c:pt>
                <c:pt idx="4">
                  <c:v>0</c:v>
                </c:pt>
                <c:pt idx="5">
                  <c:v>0.2</c:v>
                </c:pt>
                <c:pt idx="6">
                  <c:v>0.33333333333333331</c:v>
                </c:pt>
                <c:pt idx="7">
                  <c:v>0.2857142857142857</c:v>
                </c:pt>
                <c:pt idx="8">
                  <c:v>0.375</c:v>
                </c:pt>
                <c:pt idx="9">
                  <c:v>0.44444444444444442</c:v>
                </c:pt>
                <c:pt idx="10">
                  <c:v>0.5</c:v>
                </c:pt>
                <c:pt idx="11">
                  <c:v>0.45454545454545453</c:v>
                </c:pt>
                <c:pt idx="12">
                  <c:v>0.5</c:v>
                </c:pt>
                <c:pt idx="13">
                  <c:v>0.46153846153846156</c:v>
                </c:pt>
                <c:pt idx="14">
                  <c:v>0.5</c:v>
                </c:pt>
                <c:pt idx="15">
                  <c:v>0.53333333333333333</c:v>
                </c:pt>
                <c:pt idx="16">
                  <c:v>0.5</c:v>
                </c:pt>
                <c:pt idx="17">
                  <c:v>0.47058823529411764</c:v>
                </c:pt>
                <c:pt idx="18">
                  <c:v>0.5</c:v>
                </c:pt>
                <c:pt idx="19">
                  <c:v>0.52631578947368418</c:v>
                </c:pt>
                <c:pt idx="20">
                  <c:v>0.55000000000000004</c:v>
                </c:pt>
                <c:pt idx="21">
                  <c:v>0.52380952380952384</c:v>
                </c:pt>
                <c:pt idx="22">
                  <c:v>0.54545454545454541</c:v>
                </c:pt>
                <c:pt idx="23">
                  <c:v>0.52173913043478259</c:v>
                </c:pt>
                <c:pt idx="24">
                  <c:v>0.5</c:v>
                </c:pt>
                <c:pt idx="25">
                  <c:v>0.48</c:v>
                </c:pt>
                <c:pt idx="26">
                  <c:v>0.5</c:v>
                </c:pt>
                <c:pt idx="27">
                  <c:v>0.48148148148148145</c:v>
                </c:pt>
                <c:pt idx="28">
                  <c:v>0.5</c:v>
                </c:pt>
                <c:pt idx="29">
                  <c:v>0.51724137931034486</c:v>
                </c:pt>
                <c:pt idx="30">
                  <c:v>0.53333333333333333</c:v>
                </c:pt>
                <c:pt idx="31">
                  <c:v>0.5161290322580645</c:v>
                </c:pt>
                <c:pt idx="32">
                  <c:v>0.5</c:v>
                </c:pt>
                <c:pt idx="33">
                  <c:v>0.51515151515151514</c:v>
                </c:pt>
                <c:pt idx="34">
                  <c:v>0.5</c:v>
                </c:pt>
                <c:pt idx="35">
                  <c:v>0.51428571428571423</c:v>
                </c:pt>
                <c:pt idx="36">
                  <c:v>0.52777777777777779</c:v>
                </c:pt>
                <c:pt idx="37">
                  <c:v>0.54054054054054057</c:v>
                </c:pt>
                <c:pt idx="38">
                  <c:v>0.52631578947368418</c:v>
                </c:pt>
                <c:pt idx="39">
                  <c:v>0.51282051282051277</c:v>
                </c:pt>
                <c:pt idx="40">
                  <c:v>0.5</c:v>
                </c:pt>
                <c:pt idx="41">
                  <c:v>0</c:v>
                </c:pt>
                <c:pt idx="42">
                  <c:v>1</c:v>
                </c:pt>
                <c:pt idx="43">
                  <c:v>0.5</c:v>
                </c:pt>
                <c:pt idx="44">
                  <c:v>0.33333333333333331</c:v>
                </c:pt>
                <c:pt idx="45">
                  <c:v>0.25</c:v>
                </c:pt>
                <c:pt idx="46">
                  <c:v>0.2</c:v>
                </c:pt>
                <c:pt idx="47">
                  <c:v>0.16666666666666666</c:v>
                </c:pt>
                <c:pt idx="48">
                  <c:v>0.2857142857142857</c:v>
                </c:pt>
                <c:pt idx="49">
                  <c:v>0.25</c:v>
                </c:pt>
                <c:pt idx="50">
                  <c:v>0.22222222222222221</c:v>
                </c:pt>
                <c:pt idx="51">
                  <c:v>0.2</c:v>
                </c:pt>
                <c:pt idx="52">
                  <c:v>0.18181818181818182</c:v>
                </c:pt>
                <c:pt idx="53">
                  <c:v>0.16666666666666666</c:v>
                </c:pt>
                <c:pt idx="54">
                  <c:v>0.15384615384615385</c:v>
                </c:pt>
                <c:pt idx="55">
                  <c:v>0.14285714285714285</c:v>
                </c:pt>
                <c:pt idx="56">
                  <c:v>0.13333333333333333</c:v>
                </c:pt>
                <c:pt idx="57">
                  <c:v>0.1875</c:v>
                </c:pt>
                <c:pt idx="58">
                  <c:v>0.17647058823529413</c:v>
                </c:pt>
                <c:pt idx="59">
                  <c:v>0.16666666666666666</c:v>
                </c:pt>
                <c:pt idx="60">
                  <c:v>0.21052631578947367</c:v>
                </c:pt>
                <c:pt idx="61">
                  <c:v>0.2</c:v>
                </c:pt>
                <c:pt idx="62">
                  <c:v>0.19047619047619047</c:v>
                </c:pt>
                <c:pt idx="63">
                  <c:v>0.18181818181818182</c:v>
                </c:pt>
                <c:pt idx="64">
                  <c:v>0.17391304347826086</c:v>
                </c:pt>
                <c:pt idx="65">
                  <c:v>0.16666666666666666</c:v>
                </c:pt>
                <c:pt idx="66">
                  <c:v>0.16</c:v>
                </c:pt>
                <c:pt idx="67">
                  <c:v>0.15384615384615385</c:v>
                </c:pt>
                <c:pt idx="68">
                  <c:v>0.14814814814814814</c:v>
                </c:pt>
                <c:pt idx="69">
                  <c:v>0.14285714285714285</c:v>
                </c:pt>
                <c:pt idx="70">
                  <c:v>0.13793103448275862</c:v>
                </c:pt>
                <c:pt idx="71">
                  <c:v>0.13333333333333333</c:v>
                </c:pt>
                <c:pt idx="72">
                  <c:v>0.12903225806451613</c:v>
                </c:pt>
                <c:pt idx="73">
                  <c:v>0.125</c:v>
                </c:pt>
                <c:pt idx="74">
                  <c:v>0</c:v>
                </c:pt>
                <c:pt idx="75">
                  <c:v>1</c:v>
                </c:pt>
                <c:pt idx="76">
                  <c:v>0.5</c:v>
                </c:pt>
                <c:pt idx="77">
                  <c:v>0.66666666666666663</c:v>
                </c:pt>
                <c:pt idx="78">
                  <c:v>0.75</c:v>
                </c:pt>
                <c:pt idx="79">
                  <c:v>0.6</c:v>
                </c:pt>
                <c:pt idx="80">
                  <c:v>0.66666666666666663</c:v>
                </c:pt>
                <c:pt idx="81">
                  <c:v>0.7142857142857143</c:v>
                </c:pt>
                <c:pt idx="82">
                  <c:v>0.625</c:v>
                </c:pt>
                <c:pt idx="83">
                  <c:v>0.55555555555555558</c:v>
                </c:pt>
                <c:pt idx="84">
                  <c:v>0.5</c:v>
                </c:pt>
                <c:pt idx="85">
                  <c:v>0.45454545454545453</c:v>
                </c:pt>
                <c:pt idx="86">
                  <c:v>0.41666666666666669</c:v>
                </c:pt>
                <c:pt idx="87">
                  <c:v>0.38461538461538464</c:v>
                </c:pt>
                <c:pt idx="88">
                  <c:v>0.35714285714285715</c:v>
                </c:pt>
                <c:pt idx="89">
                  <c:v>0.33333333333333331</c:v>
                </c:pt>
                <c:pt idx="90">
                  <c:v>0.3125</c:v>
                </c:pt>
                <c:pt idx="91">
                  <c:v>0.29411764705882354</c:v>
                </c:pt>
                <c:pt idx="92">
                  <c:v>0.27777777777777779</c:v>
                </c:pt>
                <c:pt idx="93">
                  <c:v>0.26315789473684209</c:v>
                </c:pt>
                <c:pt idx="94">
                  <c:v>0.25</c:v>
                </c:pt>
                <c:pt idx="95">
                  <c:v>0.23809523809523808</c:v>
                </c:pt>
                <c:pt idx="96">
                  <c:v>0.22727272727272727</c:v>
                </c:pt>
                <c:pt idx="97">
                  <c:v>0.21739130434782608</c:v>
                </c:pt>
                <c:pt idx="98">
                  <c:v>0.25</c:v>
                </c:pt>
                <c:pt idx="99">
                  <c:v>0.24</c:v>
                </c:pt>
                <c:pt idx="100">
                  <c:v>0.26923076923076922</c:v>
                </c:pt>
                <c:pt idx="101">
                  <c:v>0.25925925925925924</c:v>
                </c:pt>
                <c:pt idx="102">
                  <c:v>0.25</c:v>
                </c:pt>
                <c:pt idx="103">
                  <c:v>0.2413793103448276</c:v>
                </c:pt>
                <c:pt idx="104">
                  <c:v>0.23333333333333334</c:v>
                </c:pt>
                <c:pt idx="105">
                  <c:v>0.22580645161290322</c:v>
                </c:pt>
                <c:pt idx="106">
                  <c:v>0.25</c:v>
                </c:pt>
                <c:pt idx="107">
                  <c:v>0.27272727272727271</c:v>
                </c:pt>
                <c:pt idx="108">
                  <c:v>0.29411764705882354</c:v>
                </c:pt>
                <c:pt idx="109">
                  <c:v>0.2857142857142857</c:v>
                </c:pt>
                <c:pt idx="110">
                  <c:v>0.30555555555555558</c:v>
                </c:pt>
                <c:pt idx="111">
                  <c:v>0.32432432432432434</c:v>
                </c:pt>
                <c:pt idx="112">
                  <c:v>0.31578947368421051</c:v>
                </c:pt>
                <c:pt idx="113">
                  <c:v>0.33333333333333331</c:v>
                </c:pt>
                <c:pt idx="114">
                  <c:v>0.35</c:v>
                </c:pt>
                <c:pt idx="115">
                  <c:v>0</c:v>
                </c:pt>
                <c:pt idx="116">
                  <c:v>1</c:v>
                </c:pt>
                <c:pt idx="117">
                  <c:v>1</c:v>
                </c:pt>
                <c:pt idx="118">
                  <c:v>0.66666666666666663</c:v>
                </c:pt>
                <c:pt idx="119">
                  <c:v>0.5</c:v>
                </c:pt>
                <c:pt idx="120">
                  <c:v>0.4</c:v>
                </c:pt>
                <c:pt idx="121">
                  <c:v>0.5</c:v>
                </c:pt>
                <c:pt idx="122">
                  <c:v>0.42857142857142855</c:v>
                </c:pt>
                <c:pt idx="123">
                  <c:v>0.375</c:v>
                </c:pt>
                <c:pt idx="124">
                  <c:v>0.33333333333333331</c:v>
                </c:pt>
                <c:pt idx="125">
                  <c:v>0.4</c:v>
                </c:pt>
                <c:pt idx="126">
                  <c:v>0.45454545454545453</c:v>
                </c:pt>
                <c:pt idx="127">
                  <c:v>0.5</c:v>
                </c:pt>
                <c:pt idx="128">
                  <c:v>0.46153846153846156</c:v>
                </c:pt>
                <c:pt idx="129">
                  <c:v>0.42857142857142855</c:v>
                </c:pt>
                <c:pt idx="130">
                  <c:v>0.46666666666666667</c:v>
                </c:pt>
                <c:pt idx="131">
                  <c:v>0.4375</c:v>
                </c:pt>
                <c:pt idx="132">
                  <c:v>0.47058823529411764</c:v>
                </c:pt>
                <c:pt idx="133">
                  <c:v>0.44444444444444442</c:v>
                </c:pt>
                <c:pt idx="134">
                  <c:v>0.42105263157894735</c:v>
                </c:pt>
                <c:pt idx="135">
                  <c:v>0.45</c:v>
                </c:pt>
                <c:pt idx="136">
                  <c:v>0.42857142857142855</c:v>
                </c:pt>
                <c:pt idx="137">
                  <c:v>0.45454545454545453</c:v>
                </c:pt>
                <c:pt idx="138">
                  <c:v>0.47826086956521741</c:v>
                </c:pt>
                <c:pt idx="139">
                  <c:v>0.45833333333333331</c:v>
                </c:pt>
                <c:pt idx="140">
                  <c:v>0.44</c:v>
                </c:pt>
                <c:pt idx="141">
                  <c:v>0.46153846153846156</c:v>
                </c:pt>
                <c:pt idx="142">
                  <c:v>0.48148148148148145</c:v>
                </c:pt>
                <c:pt idx="143">
                  <c:v>0.5</c:v>
                </c:pt>
                <c:pt idx="144">
                  <c:v>0.51724137931034486</c:v>
                </c:pt>
                <c:pt idx="145">
                  <c:v>0.53333333333333333</c:v>
                </c:pt>
                <c:pt idx="146">
                  <c:v>0.54838709677419351</c:v>
                </c:pt>
                <c:pt idx="147">
                  <c:v>0.5625</c:v>
                </c:pt>
                <c:pt idx="148">
                  <c:v>0.5757575757575758</c:v>
                </c:pt>
                <c:pt idx="149">
                  <c:v>0.55882352941176472</c:v>
                </c:pt>
                <c:pt idx="150">
                  <c:v>0.5714285714285714</c:v>
                </c:pt>
                <c:pt idx="151">
                  <c:v>0.55555555555555558</c:v>
                </c:pt>
                <c:pt idx="152">
                  <c:v>0.56756756756756754</c:v>
                </c:pt>
                <c:pt idx="153">
                  <c:v>0.57894736842105265</c:v>
                </c:pt>
                <c:pt idx="154">
                  <c:v>0.58974358974358976</c:v>
                </c:pt>
                <c:pt idx="155">
                  <c:v>0.6</c:v>
                </c:pt>
                <c:pt idx="156">
                  <c:v>0</c:v>
                </c:pt>
                <c:pt idx="157">
                  <c:v>1</c:v>
                </c:pt>
                <c:pt idx="158">
                  <c:v>0.25</c:v>
                </c:pt>
                <c:pt idx="159">
                  <c:v>0.8</c:v>
                </c:pt>
                <c:pt idx="160">
                  <c:v>0.3</c:v>
                </c:pt>
                <c:pt idx="161">
                  <c:v>0.25</c:v>
                </c:pt>
                <c:pt idx="162">
                  <c:v>0.21428571428571427</c:v>
                </c:pt>
                <c:pt idx="163">
                  <c:v>0.2</c:v>
                </c:pt>
                <c:pt idx="164">
                  <c:v>0.1875</c:v>
                </c:pt>
                <c:pt idx="165">
                  <c:v>0.16666666666666666</c:v>
                </c:pt>
                <c:pt idx="166">
                  <c:v>0.15789473684210525</c:v>
                </c:pt>
                <c:pt idx="167">
                  <c:v>0.2</c:v>
                </c:pt>
                <c:pt idx="168">
                  <c:v>0.22727272727272727</c:v>
                </c:pt>
                <c:pt idx="169">
                  <c:v>0.20833333333333334</c:v>
                </c:pt>
                <c:pt idx="170">
                  <c:v>0.19230769230769232</c:v>
                </c:pt>
                <c:pt idx="171">
                  <c:v>0.22222222222222221</c:v>
                </c:pt>
                <c:pt idx="172">
                  <c:v>0.23333333333333334</c:v>
                </c:pt>
                <c:pt idx="173">
                  <c:v>0.22580645161290322</c:v>
                </c:pt>
                <c:pt idx="174">
                  <c:v>0.21212121212121213</c:v>
                </c:pt>
                <c:pt idx="175">
                  <c:v>0.19444444444444445</c:v>
                </c:pt>
                <c:pt idx="176">
                  <c:v>0.20512820512820512</c:v>
                </c:pt>
                <c:pt idx="177">
                  <c:v>0.2</c:v>
                </c:pt>
                <c:pt idx="178">
                  <c:v>0.21951219512195122</c:v>
                </c:pt>
                <c:pt idx="179">
                  <c:v>0.23809523809523808</c:v>
                </c:pt>
                <c:pt idx="180">
                  <c:v>0.25</c:v>
                </c:pt>
                <c:pt idx="181">
                  <c:v>0.25</c:v>
                </c:pt>
                <c:pt idx="182">
                  <c:v>0.26</c:v>
                </c:pt>
                <c:pt idx="183">
                  <c:v>0.25490196078431371</c:v>
                </c:pt>
                <c:pt idx="184">
                  <c:v>0.25</c:v>
                </c:pt>
                <c:pt idx="185">
                  <c:v>0.22807017543859648</c:v>
                </c:pt>
                <c:pt idx="186">
                  <c:v>0.23728813559322035</c:v>
                </c:pt>
                <c:pt idx="187">
                  <c:v>0.24590163934426229</c:v>
                </c:pt>
                <c:pt idx="188">
                  <c:v>0.24193548387096775</c:v>
                </c:pt>
                <c:pt idx="189">
                  <c:v>0.23809523809523808</c:v>
                </c:pt>
                <c:pt idx="190">
                  <c:v>0.2318840579710145</c:v>
                </c:pt>
                <c:pt idx="191">
                  <c:v>0.22535211267605634</c:v>
                </c:pt>
                <c:pt idx="192">
                  <c:v>0.2361111111111111</c:v>
                </c:pt>
                <c:pt idx="193">
                  <c:v>0.23287671232876711</c:v>
                </c:pt>
                <c:pt idx="194">
                  <c:v>0.24</c:v>
                </c:pt>
                <c:pt idx="195">
                  <c:v>0.24675324675324675</c:v>
                </c:pt>
                <c:pt idx="196">
                  <c:v>0.25</c:v>
                </c:pt>
              </c:numCache>
            </c:numRef>
          </c:xVal>
          <c:yVal>
            <c:numRef>
              <c:f>'Raw Data for Correlation '!$E$2:$E$198</c:f>
              <c:numCache>
                <c:formatCode>_(* #,##0_);_(* \(#,##0\);_(* "-"??_);_(@_)</c:formatCode>
                <c:ptCount val="197"/>
                <c:pt idx="0">
                  <c:v>18351</c:v>
                </c:pt>
                <c:pt idx="1">
                  <c:v>18136</c:v>
                </c:pt>
                <c:pt idx="2">
                  <c:v>14152</c:v>
                </c:pt>
                <c:pt idx="3">
                  <c:v>15486</c:v>
                </c:pt>
                <c:pt idx="4">
                  <c:v>11211</c:v>
                </c:pt>
                <c:pt idx="5">
                  <c:v>16428</c:v>
                </c:pt>
                <c:pt idx="6">
                  <c:v>15588</c:v>
                </c:pt>
                <c:pt idx="7">
                  <c:v>16473</c:v>
                </c:pt>
                <c:pt idx="8">
                  <c:v>12183</c:v>
                </c:pt>
                <c:pt idx="9">
                  <c:v>15737</c:v>
                </c:pt>
                <c:pt idx="10">
                  <c:v>19603</c:v>
                </c:pt>
                <c:pt idx="11">
                  <c:v>12482</c:v>
                </c:pt>
                <c:pt idx="12">
                  <c:v>16876</c:v>
                </c:pt>
                <c:pt idx="13">
                  <c:v>14418</c:v>
                </c:pt>
                <c:pt idx="14">
                  <c:v>15287</c:v>
                </c:pt>
                <c:pt idx="15">
                  <c:v>16249</c:v>
                </c:pt>
                <c:pt idx="16">
                  <c:v>19233</c:v>
                </c:pt>
                <c:pt idx="17">
                  <c:v>16038</c:v>
                </c:pt>
                <c:pt idx="18">
                  <c:v>10188</c:v>
                </c:pt>
                <c:pt idx="19">
                  <c:v>12468</c:v>
                </c:pt>
                <c:pt idx="20">
                  <c:v>17486</c:v>
                </c:pt>
                <c:pt idx="21">
                  <c:v>14326</c:v>
                </c:pt>
                <c:pt idx="22">
                  <c:v>17286</c:v>
                </c:pt>
                <c:pt idx="23">
                  <c:v>19592</c:v>
                </c:pt>
                <c:pt idx="24">
                  <c:v>17743</c:v>
                </c:pt>
                <c:pt idx="25">
                  <c:v>19081</c:v>
                </c:pt>
                <c:pt idx="26">
                  <c:v>15386</c:v>
                </c:pt>
                <c:pt idx="27">
                  <c:v>19488</c:v>
                </c:pt>
                <c:pt idx="28">
                  <c:v>12976</c:v>
                </c:pt>
                <c:pt idx="29">
                  <c:v>15782</c:v>
                </c:pt>
                <c:pt idx="30">
                  <c:v>16438</c:v>
                </c:pt>
                <c:pt idx="31">
                  <c:v>15286</c:v>
                </c:pt>
                <c:pt idx="32">
                  <c:v>18176</c:v>
                </c:pt>
                <c:pt idx="33">
                  <c:v>14703</c:v>
                </c:pt>
                <c:pt idx="34">
                  <c:v>19356</c:v>
                </c:pt>
                <c:pt idx="35">
                  <c:v>12368</c:v>
                </c:pt>
                <c:pt idx="36">
                  <c:v>12584</c:v>
                </c:pt>
                <c:pt idx="37">
                  <c:v>16444</c:v>
                </c:pt>
                <c:pt idx="38">
                  <c:v>16234</c:v>
                </c:pt>
                <c:pt idx="39">
                  <c:v>16234</c:v>
                </c:pt>
                <c:pt idx="40">
                  <c:v>16138</c:v>
                </c:pt>
                <c:pt idx="41">
                  <c:v>17173</c:v>
                </c:pt>
                <c:pt idx="42">
                  <c:v>19614</c:v>
                </c:pt>
                <c:pt idx="43">
                  <c:v>18064</c:v>
                </c:pt>
                <c:pt idx="44">
                  <c:v>17827</c:v>
                </c:pt>
                <c:pt idx="45">
                  <c:v>13421</c:v>
                </c:pt>
                <c:pt idx="46">
                  <c:v>18043</c:v>
                </c:pt>
                <c:pt idx="47">
                  <c:v>16122</c:v>
                </c:pt>
                <c:pt idx="48">
                  <c:v>14988</c:v>
                </c:pt>
                <c:pt idx="49">
                  <c:v>16802</c:v>
                </c:pt>
                <c:pt idx="50">
                  <c:v>17761</c:v>
                </c:pt>
                <c:pt idx="51">
                  <c:v>19379</c:v>
                </c:pt>
                <c:pt idx="52">
                  <c:v>19110</c:v>
                </c:pt>
                <c:pt idx="53">
                  <c:v>13773</c:v>
                </c:pt>
                <c:pt idx="54">
                  <c:v>13458</c:v>
                </c:pt>
                <c:pt idx="55">
                  <c:v>13564</c:v>
                </c:pt>
                <c:pt idx="56">
                  <c:v>13110</c:v>
                </c:pt>
                <c:pt idx="57">
                  <c:v>10891</c:v>
                </c:pt>
                <c:pt idx="58">
                  <c:v>14672</c:v>
                </c:pt>
                <c:pt idx="59">
                  <c:v>15108</c:v>
                </c:pt>
                <c:pt idx="60">
                  <c:v>12792</c:v>
                </c:pt>
                <c:pt idx="61">
                  <c:v>13729</c:v>
                </c:pt>
                <c:pt idx="62">
                  <c:v>16357</c:v>
                </c:pt>
                <c:pt idx="63">
                  <c:v>10540</c:v>
                </c:pt>
                <c:pt idx="64">
                  <c:v>13806</c:v>
                </c:pt>
                <c:pt idx="65">
                  <c:v>14715</c:v>
                </c:pt>
                <c:pt idx="66">
                  <c:v>10303</c:v>
                </c:pt>
                <c:pt idx="67">
                  <c:v>10828</c:v>
                </c:pt>
                <c:pt idx="68">
                  <c:v>15169</c:v>
                </c:pt>
                <c:pt idx="69">
                  <c:v>10876</c:v>
                </c:pt>
                <c:pt idx="70">
                  <c:v>14221</c:v>
                </c:pt>
                <c:pt idx="71">
                  <c:v>13428</c:v>
                </c:pt>
                <c:pt idx="72">
                  <c:v>11317</c:v>
                </c:pt>
                <c:pt idx="73">
                  <c:v>16023</c:v>
                </c:pt>
                <c:pt idx="74">
                  <c:v>19124</c:v>
                </c:pt>
                <c:pt idx="75">
                  <c:v>13905</c:v>
                </c:pt>
                <c:pt idx="76">
                  <c:v>15763</c:v>
                </c:pt>
                <c:pt idx="77">
                  <c:v>11139</c:v>
                </c:pt>
                <c:pt idx="78">
                  <c:v>16541</c:v>
                </c:pt>
                <c:pt idx="79">
                  <c:v>11248</c:v>
                </c:pt>
                <c:pt idx="80">
                  <c:v>15240</c:v>
                </c:pt>
                <c:pt idx="81">
                  <c:v>17868</c:v>
                </c:pt>
                <c:pt idx="82">
                  <c:v>13202</c:v>
                </c:pt>
                <c:pt idx="83">
                  <c:v>12640</c:v>
                </c:pt>
                <c:pt idx="84">
                  <c:v>18097</c:v>
                </c:pt>
                <c:pt idx="85">
                  <c:v>17321</c:v>
                </c:pt>
                <c:pt idx="86">
                  <c:v>13169</c:v>
                </c:pt>
                <c:pt idx="87">
                  <c:v>16786</c:v>
                </c:pt>
                <c:pt idx="88">
                  <c:v>16217</c:v>
                </c:pt>
                <c:pt idx="89">
                  <c:v>19602</c:v>
                </c:pt>
                <c:pt idx="90">
                  <c:v>18110</c:v>
                </c:pt>
                <c:pt idx="91">
                  <c:v>15576</c:v>
                </c:pt>
                <c:pt idx="92">
                  <c:v>13347</c:v>
                </c:pt>
                <c:pt idx="93">
                  <c:v>12996</c:v>
                </c:pt>
                <c:pt idx="94">
                  <c:v>17012</c:v>
                </c:pt>
                <c:pt idx="95">
                  <c:v>16108</c:v>
                </c:pt>
                <c:pt idx="96">
                  <c:v>12534</c:v>
                </c:pt>
                <c:pt idx="97">
                  <c:v>15397</c:v>
                </c:pt>
                <c:pt idx="98">
                  <c:v>19624</c:v>
                </c:pt>
                <c:pt idx="99">
                  <c:v>15709</c:v>
                </c:pt>
                <c:pt idx="100">
                  <c:v>13112</c:v>
                </c:pt>
                <c:pt idx="101">
                  <c:v>17870</c:v>
                </c:pt>
                <c:pt idx="102">
                  <c:v>18481</c:v>
                </c:pt>
                <c:pt idx="103">
                  <c:v>13382</c:v>
                </c:pt>
                <c:pt idx="104">
                  <c:v>18870</c:v>
                </c:pt>
                <c:pt idx="105">
                  <c:v>15006</c:v>
                </c:pt>
                <c:pt idx="106">
                  <c:v>10141</c:v>
                </c:pt>
                <c:pt idx="107">
                  <c:v>12872</c:v>
                </c:pt>
                <c:pt idx="108">
                  <c:v>16375</c:v>
                </c:pt>
                <c:pt idx="109">
                  <c:v>11839</c:v>
                </c:pt>
                <c:pt idx="110">
                  <c:v>13097</c:v>
                </c:pt>
                <c:pt idx="111">
                  <c:v>19568</c:v>
                </c:pt>
                <c:pt idx="112">
                  <c:v>14680</c:v>
                </c:pt>
                <c:pt idx="113">
                  <c:v>15238</c:v>
                </c:pt>
                <c:pt idx="114">
                  <c:v>13487</c:v>
                </c:pt>
                <c:pt idx="115">
                  <c:v>18017</c:v>
                </c:pt>
                <c:pt idx="116">
                  <c:v>11118</c:v>
                </c:pt>
                <c:pt idx="117">
                  <c:v>16465</c:v>
                </c:pt>
                <c:pt idx="118">
                  <c:v>13996</c:v>
                </c:pt>
                <c:pt idx="119">
                  <c:v>19084</c:v>
                </c:pt>
                <c:pt idx="120">
                  <c:v>13843</c:v>
                </c:pt>
                <c:pt idx="121">
                  <c:v>14916</c:v>
                </c:pt>
                <c:pt idx="122">
                  <c:v>13558</c:v>
                </c:pt>
                <c:pt idx="123">
                  <c:v>15170</c:v>
                </c:pt>
                <c:pt idx="124">
                  <c:v>15081</c:v>
                </c:pt>
                <c:pt idx="125">
                  <c:v>14088</c:v>
                </c:pt>
                <c:pt idx="126">
                  <c:v>13129</c:v>
                </c:pt>
                <c:pt idx="127">
                  <c:v>11377</c:v>
                </c:pt>
                <c:pt idx="128">
                  <c:v>17101</c:v>
                </c:pt>
                <c:pt idx="129">
                  <c:v>11339</c:v>
                </c:pt>
                <c:pt idx="130">
                  <c:v>18078</c:v>
                </c:pt>
                <c:pt idx="131">
                  <c:v>13534</c:v>
                </c:pt>
                <c:pt idx="132">
                  <c:v>18129</c:v>
                </c:pt>
                <c:pt idx="133">
                  <c:v>12079</c:v>
                </c:pt>
                <c:pt idx="134">
                  <c:v>15156</c:v>
                </c:pt>
                <c:pt idx="135">
                  <c:v>19631</c:v>
                </c:pt>
                <c:pt idx="136">
                  <c:v>14929</c:v>
                </c:pt>
                <c:pt idx="137">
                  <c:v>14760</c:v>
                </c:pt>
                <c:pt idx="138">
                  <c:v>18252</c:v>
                </c:pt>
                <c:pt idx="139">
                  <c:v>19084</c:v>
                </c:pt>
                <c:pt idx="140">
                  <c:v>11467</c:v>
                </c:pt>
                <c:pt idx="141">
                  <c:v>14400</c:v>
                </c:pt>
                <c:pt idx="142">
                  <c:v>15867</c:v>
                </c:pt>
                <c:pt idx="143">
                  <c:v>18317</c:v>
                </c:pt>
                <c:pt idx="144">
                  <c:v>15372</c:v>
                </c:pt>
                <c:pt idx="145">
                  <c:v>15688</c:v>
                </c:pt>
                <c:pt idx="146">
                  <c:v>14312</c:v>
                </c:pt>
                <c:pt idx="147">
                  <c:v>16983</c:v>
                </c:pt>
                <c:pt idx="148">
                  <c:v>14419</c:v>
                </c:pt>
                <c:pt idx="149">
                  <c:v>18706</c:v>
                </c:pt>
                <c:pt idx="150">
                  <c:v>15511</c:v>
                </c:pt>
                <c:pt idx="151">
                  <c:v>15943</c:v>
                </c:pt>
                <c:pt idx="152">
                  <c:v>14894</c:v>
                </c:pt>
                <c:pt idx="153">
                  <c:v>17708</c:v>
                </c:pt>
                <c:pt idx="154">
                  <c:v>17140</c:v>
                </c:pt>
                <c:pt idx="155">
                  <c:v>17627</c:v>
                </c:pt>
                <c:pt idx="156">
                  <c:v>19439</c:v>
                </c:pt>
                <c:pt idx="157">
                  <c:v>18133</c:v>
                </c:pt>
                <c:pt idx="158">
                  <c:v>15874</c:v>
                </c:pt>
                <c:pt idx="159">
                  <c:v>15891</c:v>
                </c:pt>
                <c:pt idx="160">
                  <c:v>15345</c:v>
                </c:pt>
                <c:pt idx="161">
                  <c:v>18126</c:v>
                </c:pt>
                <c:pt idx="162">
                  <c:v>17180</c:v>
                </c:pt>
                <c:pt idx="163">
                  <c:v>16972</c:v>
                </c:pt>
                <c:pt idx="164">
                  <c:v>19381</c:v>
                </c:pt>
                <c:pt idx="165">
                  <c:v>16887</c:v>
                </c:pt>
                <c:pt idx="166">
                  <c:v>19102</c:v>
                </c:pt>
                <c:pt idx="167">
                  <c:v>15276</c:v>
                </c:pt>
                <c:pt idx="168">
                  <c:v>17113</c:v>
                </c:pt>
                <c:pt idx="169">
                  <c:v>15459</c:v>
                </c:pt>
                <c:pt idx="170">
                  <c:v>17384</c:v>
                </c:pt>
                <c:pt idx="171">
                  <c:v>16913</c:v>
                </c:pt>
                <c:pt idx="172">
                  <c:v>19085</c:v>
                </c:pt>
                <c:pt idx="173">
                  <c:v>17430</c:v>
                </c:pt>
                <c:pt idx="174">
                  <c:v>19307</c:v>
                </c:pt>
                <c:pt idx="175">
                  <c:v>15171</c:v>
                </c:pt>
                <c:pt idx="176">
                  <c:v>17309</c:v>
                </c:pt>
                <c:pt idx="177">
                  <c:v>19285</c:v>
                </c:pt>
                <c:pt idx="178">
                  <c:v>17989</c:v>
                </c:pt>
                <c:pt idx="179">
                  <c:v>16914</c:v>
                </c:pt>
                <c:pt idx="180">
                  <c:v>19117</c:v>
                </c:pt>
                <c:pt idx="181">
                  <c:v>17019</c:v>
                </c:pt>
                <c:pt idx="182">
                  <c:v>16991</c:v>
                </c:pt>
                <c:pt idx="183">
                  <c:v>15876</c:v>
                </c:pt>
                <c:pt idx="184">
                  <c:v>19303</c:v>
                </c:pt>
                <c:pt idx="185">
                  <c:v>16947</c:v>
                </c:pt>
                <c:pt idx="186">
                  <c:v>19080</c:v>
                </c:pt>
                <c:pt idx="187">
                  <c:v>15119</c:v>
                </c:pt>
                <c:pt idx="188">
                  <c:v>15885</c:v>
                </c:pt>
                <c:pt idx="189">
                  <c:v>19183</c:v>
                </c:pt>
                <c:pt idx="190">
                  <c:v>15091</c:v>
                </c:pt>
                <c:pt idx="191">
                  <c:v>19122</c:v>
                </c:pt>
                <c:pt idx="192">
                  <c:v>15140</c:v>
                </c:pt>
                <c:pt idx="193">
                  <c:v>15372</c:v>
                </c:pt>
                <c:pt idx="194">
                  <c:v>17286</c:v>
                </c:pt>
                <c:pt idx="195">
                  <c:v>15593</c:v>
                </c:pt>
                <c:pt idx="196">
                  <c:v>15797</c:v>
                </c:pt>
              </c:numCache>
            </c:numRef>
          </c:yVal>
          <c:smooth val="0"/>
          <c:extLst>
            <c:ext xmlns:c16="http://schemas.microsoft.com/office/drawing/2014/chart" uri="{C3380CC4-5D6E-409C-BE32-E72D297353CC}">
              <c16:uniqueId val="{00000000-7840-43A2-AFBF-CBFDF005C959}"/>
            </c:ext>
          </c:extLst>
        </c:ser>
        <c:dLbls>
          <c:showLegendKey val="0"/>
          <c:showVal val="0"/>
          <c:showCatName val="0"/>
          <c:showSerName val="0"/>
          <c:showPercent val="0"/>
          <c:showBubbleSize val="0"/>
        </c:dLbls>
        <c:axId val="480163672"/>
        <c:axId val="480161704"/>
      </c:scatterChart>
      <c:valAx>
        <c:axId val="480163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lgn="ctr" rtl="0">
                  <a:defRPr lang="en-US" sz="1100" b="1" i="0" u="none" strike="noStrike" kern="1200" baseline="0">
                    <a:solidFill>
                      <a:srgbClr val="1F497D"/>
                    </a:solidFill>
                    <a:latin typeface="+mn-lt"/>
                    <a:ea typeface="+mn-ea"/>
                    <a:cs typeface="+mn-cs"/>
                  </a:defRPr>
                </a:pPr>
                <a:r>
                  <a:rPr lang="en-US" sz="1100" b="1" i="0" u="none" strike="noStrike" kern="1200" baseline="0">
                    <a:solidFill>
                      <a:srgbClr val="1F497D"/>
                    </a:solidFill>
                    <a:latin typeface="+mn-lt"/>
                    <a:ea typeface="+mn-ea"/>
                    <a:cs typeface="+mn-cs"/>
                  </a:rPr>
                  <a:t>Overall Home Win %</a:t>
                </a:r>
              </a:p>
            </c:rich>
          </c:tx>
          <c:overlay val="0"/>
          <c:spPr>
            <a:noFill/>
            <a:ln>
              <a:noFill/>
            </a:ln>
            <a:effectLst/>
          </c:spPr>
          <c:txPr>
            <a:bodyPr rot="0" spcFirstLastPara="1" vertOverflow="ellipsis" vert="horz" wrap="square" anchor="ctr" anchorCtr="1"/>
            <a:lstStyle/>
            <a:p>
              <a:pPr algn="ctr" rtl="0">
                <a:defRPr lang="en-US" sz="1100" b="1" i="0" u="none" strike="noStrike" kern="1200" baseline="0">
                  <a:solidFill>
                    <a:srgbClr val="1F497D"/>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80161704"/>
        <c:crosses val="autoZero"/>
        <c:crossBetween val="midCat"/>
      </c:valAx>
      <c:valAx>
        <c:axId val="480161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US" sz="1100" b="1" i="0" u="none" strike="noStrike" kern="1200" baseline="0">
                    <a:solidFill>
                      <a:srgbClr val="1F497D"/>
                    </a:solidFill>
                    <a:latin typeface="+mn-lt"/>
                    <a:ea typeface="+mn-ea"/>
                    <a:cs typeface="+mn-cs"/>
                  </a:defRPr>
                </a:pPr>
                <a:r>
                  <a:rPr lang="en-US" sz="1100" b="1" i="0" u="none" strike="noStrike" kern="1200" baseline="0">
                    <a:solidFill>
                      <a:srgbClr val="1F497D"/>
                    </a:solidFill>
                    <a:latin typeface="+mn-lt"/>
                    <a:ea typeface="+mn-ea"/>
                    <a:cs typeface="+mn-cs"/>
                  </a:rPr>
                  <a:t>Attendance</a:t>
                </a:r>
              </a:p>
            </c:rich>
          </c:tx>
          <c:overlay val="0"/>
          <c:spPr>
            <a:noFill/>
            <a:ln>
              <a:noFill/>
            </a:ln>
            <a:effectLst/>
          </c:spPr>
          <c:txPr>
            <a:bodyPr rot="-5400000" spcFirstLastPara="1" vertOverflow="ellipsis" vert="horz" wrap="square" anchor="ctr" anchorCtr="1"/>
            <a:lstStyle/>
            <a:p>
              <a:pPr algn="ctr" rtl="0">
                <a:defRPr lang="en-US" sz="1100" b="1" i="0" u="none" strike="noStrike" kern="1200" baseline="0">
                  <a:solidFill>
                    <a:srgbClr val="1F497D"/>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801636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Season v/s Attendance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'Time-Series '!$B$1</c:f>
              <c:strCache>
                <c:ptCount val="1"/>
                <c:pt idx="0">
                  <c:v>Attendance</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cat>
            <c:numRef>
              <c:f>'Time-Series '!$A$2:$A$198</c:f>
              <c:numCache>
                <c:formatCode>m/d/yyyy</c:formatCode>
                <c:ptCount val="197"/>
                <c:pt idx="0">
                  <c:v>40480</c:v>
                </c:pt>
                <c:pt idx="1">
                  <c:v>40488</c:v>
                </c:pt>
                <c:pt idx="2">
                  <c:v>40490</c:v>
                </c:pt>
                <c:pt idx="3">
                  <c:v>40495</c:v>
                </c:pt>
                <c:pt idx="4">
                  <c:v>40497</c:v>
                </c:pt>
                <c:pt idx="5">
                  <c:v>40502</c:v>
                </c:pt>
                <c:pt idx="6">
                  <c:v>40506</c:v>
                </c:pt>
                <c:pt idx="7">
                  <c:v>40508</c:v>
                </c:pt>
                <c:pt idx="8">
                  <c:v>40515</c:v>
                </c:pt>
                <c:pt idx="9">
                  <c:v>40519</c:v>
                </c:pt>
                <c:pt idx="10">
                  <c:v>40523</c:v>
                </c:pt>
                <c:pt idx="11">
                  <c:v>40526</c:v>
                </c:pt>
                <c:pt idx="12">
                  <c:v>40533</c:v>
                </c:pt>
                <c:pt idx="13">
                  <c:v>40539</c:v>
                </c:pt>
                <c:pt idx="14">
                  <c:v>40541</c:v>
                </c:pt>
                <c:pt idx="15">
                  <c:v>40543</c:v>
                </c:pt>
                <c:pt idx="16">
                  <c:v>40546</c:v>
                </c:pt>
                <c:pt idx="17">
                  <c:v>40551</c:v>
                </c:pt>
                <c:pt idx="18">
                  <c:v>40553</c:v>
                </c:pt>
                <c:pt idx="19">
                  <c:v>40555</c:v>
                </c:pt>
                <c:pt idx="20">
                  <c:v>40558</c:v>
                </c:pt>
                <c:pt idx="21">
                  <c:v>40563</c:v>
                </c:pt>
                <c:pt idx="22">
                  <c:v>40565</c:v>
                </c:pt>
                <c:pt idx="23">
                  <c:v>40578</c:v>
                </c:pt>
                <c:pt idx="24">
                  <c:v>40579</c:v>
                </c:pt>
                <c:pt idx="25">
                  <c:v>40581</c:v>
                </c:pt>
                <c:pt idx="26">
                  <c:v>40585</c:v>
                </c:pt>
                <c:pt idx="27">
                  <c:v>40588</c:v>
                </c:pt>
                <c:pt idx="28">
                  <c:v>40596</c:v>
                </c:pt>
                <c:pt idx="29">
                  <c:v>40599</c:v>
                </c:pt>
                <c:pt idx="30">
                  <c:v>40609</c:v>
                </c:pt>
                <c:pt idx="31">
                  <c:v>40611</c:v>
                </c:pt>
                <c:pt idx="32">
                  <c:v>40613</c:v>
                </c:pt>
                <c:pt idx="33">
                  <c:v>40625</c:v>
                </c:pt>
                <c:pt idx="34">
                  <c:v>40628</c:v>
                </c:pt>
                <c:pt idx="35">
                  <c:v>40630</c:v>
                </c:pt>
                <c:pt idx="36">
                  <c:v>40632</c:v>
                </c:pt>
                <c:pt idx="37">
                  <c:v>40636</c:v>
                </c:pt>
                <c:pt idx="38">
                  <c:v>40639</c:v>
                </c:pt>
                <c:pt idx="39">
                  <c:v>40643</c:v>
                </c:pt>
                <c:pt idx="40">
                  <c:v>40646</c:v>
                </c:pt>
                <c:pt idx="41">
                  <c:v>40903</c:v>
                </c:pt>
                <c:pt idx="42">
                  <c:v>40905</c:v>
                </c:pt>
                <c:pt idx="43">
                  <c:v>40907</c:v>
                </c:pt>
                <c:pt idx="44">
                  <c:v>40914</c:v>
                </c:pt>
                <c:pt idx="45">
                  <c:v>40918</c:v>
                </c:pt>
                <c:pt idx="46">
                  <c:v>40921</c:v>
                </c:pt>
                <c:pt idx="47">
                  <c:v>40922</c:v>
                </c:pt>
                <c:pt idx="48">
                  <c:v>40924</c:v>
                </c:pt>
                <c:pt idx="49">
                  <c:v>40932</c:v>
                </c:pt>
                <c:pt idx="50">
                  <c:v>40936</c:v>
                </c:pt>
                <c:pt idx="51">
                  <c:v>40949</c:v>
                </c:pt>
                <c:pt idx="52">
                  <c:v>40950</c:v>
                </c:pt>
                <c:pt idx="53">
                  <c:v>40952</c:v>
                </c:pt>
                <c:pt idx="54">
                  <c:v>40961</c:v>
                </c:pt>
                <c:pt idx="55">
                  <c:v>40972</c:v>
                </c:pt>
                <c:pt idx="56">
                  <c:v>40974</c:v>
                </c:pt>
                <c:pt idx="57">
                  <c:v>40975</c:v>
                </c:pt>
                <c:pt idx="58">
                  <c:v>40977</c:v>
                </c:pt>
                <c:pt idx="59">
                  <c:v>40985</c:v>
                </c:pt>
                <c:pt idx="60">
                  <c:v>40987</c:v>
                </c:pt>
                <c:pt idx="61">
                  <c:v>40991</c:v>
                </c:pt>
                <c:pt idx="62">
                  <c:v>40994</c:v>
                </c:pt>
                <c:pt idx="63">
                  <c:v>40996</c:v>
                </c:pt>
                <c:pt idx="64">
                  <c:v>40998</c:v>
                </c:pt>
                <c:pt idx="65">
                  <c:v>41006</c:v>
                </c:pt>
                <c:pt idx="66">
                  <c:v>41008</c:v>
                </c:pt>
                <c:pt idx="67">
                  <c:v>41011</c:v>
                </c:pt>
                <c:pt idx="68">
                  <c:v>41014</c:v>
                </c:pt>
                <c:pt idx="69">
                  <c:v>41015</c:v>
                </c:pt>
                <c:pt idx="70">
                  <c:v>41017</c:v>
                </c:pt>
                <c:pt idx="71">
                  <c:v>41019</c:v>
                </c:pt>
                <c:pt idx="72">
                  <c:v>41021</c:v>
                </c:pt>
                <c:pt idx="73">
                  <c:v>41025</c:v>
                </c:pt>
                <c:pt idx="74">
                  <c:v>41215</c:v>
                </c:pt>
                <c:pt idx="75">
                  <c:v>41220</c:v>
                </c:pt>
                <c:pt idx="76">
                  <c:v>41223</c:v>
                </c:pt>
                <c:pt idx="77">
                  <c:v>41226</c:v>
                </c:pt>
                <c:pt idx="78">
                  <c:v>41230</c:v>
                </c:pt>
                <c:pt idx="79">
                  <c:v>41232</c:v>
                </c:pt>
                <c:pt idx="80">
                  <c:v>41234</c:v>
                </c:pt>
                <c:pt idx="81">
                  <c:v>41236</c:v>
                </c:pt>
                <c:pt idx="82">
                  <c:v>41243</c:v>
                </c:pt>
                <c:pt idx="83">
                  <c:v>41246</c:v>
                </c:pt>
                <c:pt idx="84">
                  <c:v>41248</c:v>
                </c:pt>
                <c:pt idx="85">
                  <c:v>41251</c:v>
                </c:pt>
                <c:pt idx="86">
                  <c:v>41253</c:v>
                </c:pt>
                <c:pt idx="87">
                  <c:v>41255</c:v>
                </c:pt>
                <c:pt idx="88">
                  <c:v>41258</c:v>
                </c:pt>
                <c:pt idx="89">
                  <c:v>41269</c:v>
                </c:pt>
                <c:pt idx="90">
                  <c:v>41272</c:v>
                </c:pt>
                <c:pt idx="91">
                  <c:v>41278</c:v>
                </c:pt>
                <c:pt idx="92">
                  <c:v>41283</c:v>
                </c:pt>
                <c:pt idx="93">
                  <c:v>41289</c:v>
                </c:pt>
                <c:pt idx="94">
                  <c:v>41293</c:v>
                </c:pt>
                <c:pt idx="95">
                  <c:v>41295</c:v>
                </c:pt>
                <c:pt idx="96">
                  <c:v>41297</c:v>
                </c:pt>
                <c:pt idx="97">
                  <c:v>41300</c:v>
                </c:pt>
                <c:pt idx="98">
                  <c:v>41313</c:v>
                </c:pt>
                <c:pt idx="99">
                  <c:v>41316</c:v>
                </c:pt>
                <c:pt idx="100">
                  <c:v>41325</c:v>
                </c:pt>
                <c:pt idx="101">
                  <c:v>41327</c:v>
                </c:pt>
                <c:pt idx="102">
                  <c:v>41328</c:v>
                </c:pt>
                <c:pt idx="103">
                  <c:v>41339</c:v>
                </c:pt>
                <c:pt idx="104">
                  <c:v>41341</c:v>
                </c:pt>
                <c:pt idx="105">
                  <c:v>41345</c:v>
                </c:pt>
                <c:pt idx="106">
                  <c:v>41351</c:v>
                </c:pt>
                <c:pt idx="107">
                  <c:v>41353</c:v>
                </c:pt>
                <c:pt idx="108">
                  <c:v>41356</c:v>
                </c:pt>
                <c:pt idx="109">
                  <c:v>41360</c:v>
                </c:pt>
                <c:pt idx="110">
                  <c:v>41367</c:v>
                </c:pt>
                <c:pt idx="111">
                  <c:v>41369</c:v>
                </c:pt>
                <c:pt idx="112">
                  <c:v>41377</c:v>
                </c:pt>
                <c:pt idx="113">
                  <c:v>41379</c:v>
                </c:pt>
                <c:pt idx="114">
                  <c:v>41381</c:v>
                </c:pt>
                <c:pt idx="115">
                  <c:v>41579</c:v>
                </c:pt>
                <c:pt idx="116">
                  <c:v>41584</c:v>
                </c:pt>
                <c:pt idx="117">
                  <c:v>41586</c:v>
                </c:pt>
                <c:pt idx="118">
                  <c:v>41589</c:v>
                </c:pt>
                <c:pt idx="119">
                  <c:v>41594</c:v>
                </c:pt>
                <c:pt idx="120">
                  <c:v>41598</c:v>
                </c:pt>
                <c:pt idx="121">
                  <c:v>41600</c:v>
                </c:pt>
                <c:pt idx="122">
                  <c:v>41603</c:v>
                </c:pt>
                <c:pt idx="123">
                  <c:v>41605</c:v>
                </c:pt>
                <c:pt idx="124">
                  <c:v>41607</c:v>
                </c:pt>
                <c:pt idx="125">
                  <c:v>41614</c:v>
                </c:pt>
                <c:pt idx="126">
                  <c:v>41617</c:v>
                </c:pt>
                <c:pt idx="127">
                  <c:v>41619</c:v>
                </c:pt>
                <c:pt idx="128">
                  <c:v>41622</c:v>
                </c:pt>
                <c:pt idx="129">
                  <c:v>41625</c:v>
                </c:pt>
                <c:pt idx="130">
                  <c:v>41629</c:v>
                </c:pt>
                <c:pt idx="131">
                  <c:v>41631</c:v>
                </c:pt>
                <c:pt idx="132">
                  <c:v>41635</c:v>
                </c:pt>
                <c:pt idx="133">
                  <c:v>41646</c:v>
                </c:pt>
                <c:pt idx="134">
                  <c:v>41653</c:v>
                </c:pt>
                <c:pt idx="135">
                  <c:v>41657</c:v>
                </c:pt>
                <c:pt idx="136">
                  <c:v>41659</c:v>
                </c:pt>
                <c:pt idx="137">
                  <c:v>41661</c:v>
                </c:pt>
                <c:pt idx="138">
                  <c:v>41664</c:v>
                </c:pt>
                <c:pt idx="139">
                  <c:v>41678</c:v>
                </c:pt>
                <c:pt idx="140">
                  <c:v>41681</c:v>
                </c:pt>
                <c:pt idx="141">
                  <c:v>41689</c:v>
                </c:pt>
                <c:pt idx="142">
                  <c:v>41691</c:v>
                </c:pt>
                <c:pt idx="143">
                  <c:v>41692</c:v>
                </c:pt>
                <c:pt idx="144">
                  <c:v>41703</c:v>
                </c:pt>
                <c:pt idx="145">
                  <c:v>41705</c:v>
                </c:pt>
                <c:pt idx="146">
                  <c:v>41708</c:v>
                </c:pt>
                <c:pt idx="147">
                  <c:v>41712</c:v>
                </c:pt>
                <c:pt idx="148">
                  <c:v>41715</c:v>
                </c:pt>
                <c:pt idx="149">
                  <c:v>41720</c:v>
                </c:pt>
                <c:pt idx="150">
                  <c:v>41722</c:v>
                </c:pt>
                <c:pt idx="151">
                  <c:v>41724</c:v>
                </c:pt>
                <c:pt idx="152">
                  <c:v>41729</c:v>
                </c:pt>
                <c:pt idx="153">
                  <c:v>41733</c:v>
                </c:pt>
                <c:pt idx="154">
                  <c:v>41741</c:v>
                </c:pt>
                <c:pt idx="155">
                  <c:v>41745</c:v>
                </c:pt>
                <c:pt idx="156">
                  <c:v>41941</c:v>
                </c:pt>
                <c:pt idx="157">
                  <c:v>41944</c:v>
                </c:pt>
                <c:pt idx="158">
                  <c:v>41948</c:v>
                </c:pt>
                <c:pt idx="159">
                  <c:v>41950</c:v>
                </c:pt>
                <c:pt idx="160">
                  <c:v>41960</c:v>
                </c:pt>
                <c:pt idx="161">
                  <c:v>41964</c:v>
                </c:pt>
                <c:pt idx="162">
                  <c:v>41967</c:v>
                </c:pt>
                <c:pt idx="163">
                  <c:v>41969</c:v>
                </c:pt>
                <c:pt idx="164">
                  <c:v>41971</c:v>
                </c:pt>
                <c:pt idx="165">
                  <c:v>41976</c:v>
                </c:pt>
                <c:pt idx="166">
                  <c:v>41978</c:v>
                </c:pt>
                <c:pt idx="167">
                  <c:v>41983</c:v>
                </c:pt>
                <c:pt idx="168">
                  <c:v>41986</c:v>
                </c:pt>
                <c:pt idx="169">
                  <c:v>41990</c:v>
                </c:pt>
                <c:pt idx="170">
                  <c:v>41993</c:v>
                </c:pt>
                <c:pt idx="171">
                  <c:v>41995</c:v>
                </c:pt>
                <c:pt idx="172">
                  <c:v>42000</c:v>
                </c:pt>
                <c:pt idx="173">
                  <c:v>42002</c:v>
                </c:pt>
                <c:pt idx="174">
                  <c:v>42006</c:v>
                </c:pt>
                <c:pt idx="175">
                  <c:v>42011</c:v>
                </c:pt>
                <c:pt idx="176">
                  <c:v>42018</c:v>
                </c:pt>
                <c:pt idx="177">
                  <c:v>42021</c:v>
                </c:pt>
                <c:pt idx="178">
                  <c:v>42023</c:v>
                </c:pt>
                <c:pt idx="179">
                  <c:v>42025</c:v>
                </c:pt>
                <c:pt idx="180">
                  <c:v>42028</c:v>
                </c:pt>
                <c:pt idx="181">
                  <c:v>42040</c:v>
                </c:pt>
                <c:pt idx="182">
                  <c:v>42043</c:v>
                </c:pt>
                <c:pt idx="183">
                  <c:v>42045</c:v>
                </c:pt>
                <c:pt idx="184">
                  <c:v>42056</c:v>
                </c:pt>
                <c:pt idx="185">
                  <c:v>42066</c:v>
                </c:pt>
                <c:pt idx="186">
                  <c:v>42069</c:v>
                </c:pt>
                <c:pt idx="187">
                  <c:v>42072</c:v>
                </c:pt>
                <c:pt idx="188">
                  <c:v>42074</c:v>
                </c:pt>
                <c:pt idx="189">
                  <c:v>42076</c:v>
                </c:pt>
                <c:pt idx="190">
                  <c:v>42088</c:v>
                </c:pt>
                <c:pt idx="191">
                  <c:v>42091</c:v>
                </c:pt>
                <c:pt idx="192">
                  <c:v>42093</c:v>
                </c:pt>
                <c:pt idx="193">
                  <c:v>42095</c:v>
                </c:pt>
                <c:pt idx="194">
                  <c:v>42098</c:v>
                </c:pt>
                <c:pt idx="195">
                  <c:v>42102</c:v>
                </c:pt>
                <c:pt idx="196">
                  <c:v>42107</c:v>
                </c:pt>
              </c:numCache>
            </c:numRef>
          </c:cat>
          <c:val>
            <c:numRef>
              <c:f>'Time-Series '!$B$2:$B$198</c:f>
              <c:numCache>
                <c:formatCode>_(* #,##0_);_(* \(#,##0\);_(* "-"??_);_(@_)</c:formatCode>
                <c:ptCount val="197"/>
                <c:pt idx="0">
                  <c:v>18351</c:v>
                </c:pt>
                <c:pt idx="1">
                  <c:v>18136</c:v>
                </c:pt>
                <c:pt idx="2">
                  <c:v>14152</c:v>
                </c:pt>
                <c:pt idx="3">
                  <c:v>15486</c:v>
                </c:pt>
                <c:pt idx="4">
                  <c:v>11211</c:v>
                </c:pt>
                <c:pt idx="5">
                  <c:v>16428</c:v>
                </c:pt>
                <c:pt idx="6">
                  <c:v>15588</c:v>
                </c:pt>
                <c:pt idx="7">
                  <c:v>16473</c:v>
                </c:pt>
                <c:pt idx="8">
                  <c:v>12183</c:v>
                </c:pt>
                <c:pt idx="9">
                  <c:v>15737</c:v>
                </c:pt>
                <c:pt idx="10">
                  <c:v>19603</c:v>
                </c:pt>
                <c:pt idx="11">
                  <c:v>12482</c:v>
                </c:pt>
                <c:pt idx="12">
                  <c:v>16876</c:v>
                </c:pt>
                <c:pt idx="13">
                  <c:v>14418</c:v>
                </c:pt>
                <c:pt idx="14">
                  <c:v>15287</c:v>
                </c:pt>
                <c:pt idx="15">
                  <c:v>16249</c:v>
                </c:pt>
                <c:pt idx="16">
                  <c:v>19233</c:v>
                </c:pt>
                <c:pt idx="17">
                  <c:v>16038</c:v>
                </c:pt>
                <c:pt idx="18">
                  <c:v>10188</c:v>
                </c:pt>
                <c:pt idx="19">
                  <c:v>12468</c:v>
                </c:pt>
                <c:pt idx="20">
                  <c:v>17486</c:v>
                </c:pt>
                <c:pt idx="21">
                  <c:v>14326</c:v>
                </c:pt>
                <c:pt idx="22">
                  <c:v>17286</c:v>
                </c:pt>
                <c:pt idx="23">
                  <c:v>19592</c:v>
                </c:pt>
                <c:pt idx="24">
                  <c:v>17743</c:v>
                </c:pt>
                <c:pt idx="25">
                  <c:v>19081</c:v>
                </c:pt>
                <c:pt idx="26">
                  <c:v>15386</c:v>
                </c:pt>
                <c:pt idx="27">
                  <c:v>19488</c:v>
                </c:pt>
                <c:pt idx="28">
                  <c:v>12976</c:v>
                </c:pt>
                <c:pt idx="29">
                  <c:v>15782</c:v>
                </c:pt>
                <c:pt idx="30">
                  <c:v>16438</c:v>
                </c:pt>
                <c:pt idx="31">
                  <c:v>15286</c:v>
                </c:pt>
                <c:pt idx="32">
                  <c:v>18176</c:v>
                </c:pt>
                <c:pt idx="33">
                  <c:v>14703</c:v>
                </c:pt>
                <c:pt idx="34">
                  <c:v>19356</c:v>
                </c:pt>
                <c:pt idx="35">
                  <c:v>12368</c:v>
                </c:pt>
                <c:pt idx="36">
                  <c:v>12584</c:v>
                </c:pt>
                <c:pt idx="37">
                  <c:v>16444</c:v>
                </c:pt>
                <c:pt idx="38">
                  <c:v>16234</c:v>
                </c:pt>
                <c:pt idx="39">
                  <c:v>16234</c:v>
                </c:pt>
                <c:pt idx="40">
                  <c:v>16138</c:v>
                </c:pt>
                <c:pt idx="41">
                  <c:v>17173</c:v>
                </c:pt>
                <c:pt idx="42">
                  <c:v>19614</c:v>
                </c:pt>
                <c:pt idx="43">
                  <c:v>18064</c:v>
                </c:pt>
                <c:pt idx="44">
                  <c:v>17827</c:v>
                </c:pt>
                <c:pt idx="45">
                  <c:v>13421</c:v>
                </c:pt>
                <c:pt idx="46">
                  <c:v>18043</c:v>
                </c:pt>
                <c:pt idx="47">
                  <c:v>16122</c:v>
                </c:pt>
                <c:pt idx="48">
                  <c:v>14988</c:v>
                </c:pt>
                <c:pt idx="49">
                  <c:v>16802</c:v>
                </c:pt>
                <c:pt idx="50">
                  <c:v>17761</c:v>
                </c:pt>
                <c:pt idx="51">
                  <c:v>19379</c:v>
                </c:pt>
                <c:pt idx="52">
                  <c:v>19110</c:v>
                </c:pt>
                <c:pt idx="53">
                  <c:v>13773</c:v>
                </c:pt>
                <c:pt idx="54">
                  <c:v>13458</c:v>
                </c:pt>
                <c:pt idx="55">
                  <c:v>13564</c:v>
                </c:pt>
                <c:pt idx="56">
                  <c:v>13110</c:v>
                </c:pt>
                <c:pt idx="57">
                  <c:v>10891</c:v>
                </c:pt>
                <c:pt idx="58">
                  <c:v>14672</c:v>
                </c:pt>
                <c:pt idx="59">
                  <c:v>15108</c:v>
                </c:pt>
                <c:pt idx="60">
                  <c:v>12792</c:v>
                </c:pt>
                <c:pt idx="61">
                  <c:v>13729</c:v>
                </c:pt>
                <c:pt idx="62">
                  <c:v>16357</c:v>
                </c:pt>
                <c:pt idx="63">
                  <c:v>10540</c:v>
                </c:pt>
                <c:pt idx="64">
                  <c:v>13806</c:v>
                </c:pt>
                <c:pt idx="65">
                  <c:v>14715</c:v>
                </c:pt>
                <c:pt idx="66">
                  <c:v>10303</c:v>
                </c:pt>
                <c:pt idx="67">
                  <c:v>10828</c:v>
                </c:pt>
                <c:pt idx="68">
                  <c:v>15169</c:v>
                </c:pt>
                <c:pt idx="69">
                  <c:v>10876</c:v>
                </c:pt>
                <c:pt idx="70">
                  <c:v>14221</c:v>
                </c:pt>
                <c:pt idx="71">
                  <c:v>13428</c:v>
                </c:pt>
                <c:pt idx="72">
                  <c:v>11317</c:v>
                </c:pt>
                <c:pt idx="73">
                  <c:v>16023</c:v>
                </c:pt>
                <c:pt idx="74">
                  <c:v>19124</c:v>
                </c:pt>
                <c:pt idx="75">
                  <c:v>13905</c:v>
                </c:pt>
                <c:pt idx="76">
                  <c:v>15763</c:v>
                </c:pt>
                <c:pt idx="77">
                  <c:v>11139</c:v>
                </c:pt>
                <c:pt idx="78">
                  <c:v>16541</c:v>
                </c:pt>
                <c:pt idx="79">
                  <c:v>11248</c:v>
                </c:pt>
                <c:pt idx="80">
                  <c:v>15240</c:v>
                </c:pt>
                <c:pt idx="81">
                  <c:v>17868</c:v>
                </c:pt>
                <c:pt idx="82">
                  <c:v>13202</c:v>
                </c:pt>
                <c:pt idx="83">
                  <c:v>12640</c:v>
                </c:pt>
                <c:pt idx="84">
                  <c:v>18097</c:v>
                </c:pt>
                <c:pt idx="85">
                  <c:v>17321</c:v>
                </c:pt>
                <c:pt idx="86">
                  <c:v>13169</c:v>
                </c:pt>
                <c:pt idx="87">
                  <c:v>16786</c:v>
                </c:pt>
                <c:pt idx="88">
                  <c:v>16217</c:v>
                </c:pt>
                <c:pt idx="89">
                  <c:v>19602</c:v>
                </c:pt>
                <c:pt idx="90">
                  <c:v>18110</c:v>
                </c:pt>
                <c:pt idx="91">
                  <c:v>15576</c:v>
                </c:pt>
                <c:pt idx="92">
                  <c:v>13347</c:v>
                </c:pt>
                <c:pt idx="93">
                  <c:v>12996</c:v>
                </c:pt>
                <c:pt idx="94">
                  <c:v>17012</c:v>
                </c:pt>
                <c:pt idx="95">
                  <c:v>16108</c:v>
                </c:pt>
                <c:pt idx="96">
                  <c:v>12534</c:v>
                </c:pt>
                <c:pt idx="97">
                  <c:v>15397</c:v>
                </c:pt>
                <c:pt idx="98">
                  <c:v>19624</c:v>
                </c:pt>
                <c:pt idx="99">
                  <c:v>15709</c:v>
                </c:pt>
                <c:pt idx="100">
                  <c:v>13112</c:v>
                </c:pt>
                <c:pt idx="101">
                  <c:v>17870</c:v>
                </c:pt>
                <c:pt idx="102">
                  <c:v>18481</c:v>
                </c:pt>
                <c:pt idx="103">
                  <c:v>13382</c:v>
                </c:pt>
                <c:pt idx="104">
                  <c:v>18870</c:v>
                </c:pt>
                <c:pt idx="105">
                  <c:v>15006</c:v>
                </c:pt>
                <c:pt idx="106">
                  <c:v>10141</c:v>
                </c:pt>
                <c:pt idx="107">
                  <c:v>12872</c:v>
                </c:pt>
                <c:pt idx="108">
                  <c:v>16375</c:v>
                </c:pt>
                <c:pt idx="109">
                  <c:v>11839</c:v>
                </c:pt>
                <c:pt idx="110">
                  <c:v>13097</c:v>
                </c:pt>
                <c:pt idx="111">
                  <c:v>19568</c:v>
                </c:pt>
                <c:pt idx="112">
                  <c:v>14680</c:v>
                </c:pt>
                <c:pt idx="113">
                  <c:v>15238</c:v>
                </c:pt>
                <c:pt idx="114">
                  <c:v>13487</c:v>
                </c:pt>
                <c:pt idx="115">
                  <c:v>18017</c:v>
                </c:pt>
                <c:pt idx="116">
                  <c:v>11118</c:v>
                </c:pt>
                <c:pt idx="117">
                  <c:v>16465</c:v>
                </c:pt>
                <c:pt idx="118">
                  <c:v>13996</c:v>
                </c:pt>
                <c:pt idx="119">
                  <c:v>19084</c:v>
                </c:pt>
                <c:pt idx="120">
                  <c:v>13843</c:v>
                </c:pt>
                <c:pt idx="121">
                  <c:v>14916</c:v>
                </c:pt>
                <c:pt idx="122">
                  <c:v>13558</c:v>
                </c:pt>
                <c:pt idx="123">
                  <c:v>15170</c:v>
                </c:pt>
                <c:pt idx="124">
                  <c:v>15081</c:v>
                </c:pt>
                <c:pt idx="125">
                  <c:v>14088</c:v>
                </c:pt>
                <c:pt idx="126">
                  <c:v>13129</c:v>
                </c:pt>
                <c:pt idx="127">
                  <c:v>11377</c:v>
                </c:pt>
                <c:pt idx="128">
                  <c:v>17101</c:v>
                </c:pt>
                <c:pt idx="129">
                  <c:v>11339</c:v>
                </c:pt>
                <c:pt idx="130">
                  <c:v>18078</c:v>
                </c:pt>
                <c:pt idx="131">
                  <c:v>13534</c:v>
                </c:pt>
                <c:pt idx="132">
                  <c:v>18129</c:v>
                </c:pt>
                <c:pt idx="133">
                  <c:v>12079</c:v>
                </c:pt>
                <c:pt idx="134">
                  <c:v>15156</c:v>
                </c:pt>
                <c:pt idx="135">
                  <c:v>19631</c:v>
                </c:pt>
                <c:pt idx="136">
                  <c:v>14929</c:v>
                </c:pt>
                <c:pt idx="137">
                  <c:v>14760</c:v>
                </c:pt>
                <c:pt idx="138">
                  <c:v>18252</c:v>
                </c:pt>
                <c:pt idx="139">
                  <c:v>19084</c:v>
                </c:pt>
                <c:pt idx="140">
                  <c:v>11467</c:v>
                </c:pt>
                <c:pt idx="141">
                  <c:v>14400</c:v>
                </c:pt>
                <c:pt idx="142">
                  <c:v>15867</c:v>
                </c:pt>
                <c:pt idx="143">
                  <c:v>18317</c:v>
                </c:pt>
                <c:pt idx="144">
                  <c:v>15372</c:v>
                </c:pt>
                <c:pt idx="145">
                  <c:v>15688</c:v>
                </c:pt>
                <c:pt idx="146">
                  <c:v>14312</c:v>
                </c:pt>
                <c:pt idx="147">
                  <c:v>16983</c:v>
                </c:pt>
                <c:pt idx="148">
                  <c:v>14419</c:v>
                </c:pt>
                <c:pt idx="149">
                  <c:v>18706</c:v>
                </c:pt>
                <c:pt idx="150">
                  <c:v>15511</c:v>
                </c:pt>
                <c:pt idx="151">
                  <c:v>15943</c:v>
                </c:pt>
                <c:pt idx="152">
                  <c:v>14894</c:v>
                </c:pt>
                <c:pt idx="153">
                  <c:v>17708</c:v>
                </c:pt>
                <c:pt idx="154">
                  <c:v>17140</c:v>
                </c:pt>
                <c:pt idx="155">
                  <c:v>17627</c:v>
                </c:pt>
                <c:pt idx="156">
                  <c:v>19439</c:v>
                </c:pt>
                <c:pt idx="157">
                  <c:v>18133</c:v>
                </c:pt>
                <c:pt idx="158">
                  <c:v>15874</c:v>
                </c:pt>
                <c:pt idx="159">
                  <c:v>15891</c:v>
                </c:pt>
                <c:pt idx="160">
                  <c:v>15345</c:v>
                </c:pt>
                <c:pt idx="161">
                  <c:v>18126</c:v>
                </c:pt>
                <c:pt idx="162">
                  <c:v>17180</c:v>
                </c:pt>
                <c:pt idx="163">
                  <c:v>16972</c:v>
                </c:pt>
                <c:pt idx="164">
                  <c:v>19381</c:v>
                </c:pt>
                <c:pt idx="165">
                  <c:v>16887</c:v>
                </c:pt>
                <c:pt idx="166">
                  <c:v>19102</c:v>
                </c:pt>
                <c:pt idx="167">
                  <c:v>15276</c:v>
                </c:pt>
                <c:pt idx="168">
                  <c:v>17113</c:v>
                </c:pt>
                <c:pt idx="169">
                  <c:v>15459</c:v>
                </c:pt>
                <c:pt idx="170">
                  <c:v>17384</c:v>
                </c:pt>
                <c:pt idx="171">
                  <c:v>16913</c:v>
                </c:pt>
                <c:pt idx="172">
                  <c:v>19085</c:v>
                </c:pt>
                <c:pt idx="173">
                  <c:v>17430</c:v>
                </c:pt>
                <c:pt idx="174">
                  <c:v>19307</c:v>
                </c:pt>
                <c:pt idx="175">
                  <c:v>15171</c:v>
                </c:pt>
                <c:pt idx="176">
                  <c:v>17309</c:v>
                </c:pt>
                <c:pt idx="177">
                  <c:v>19285</c:v>
                </c:pt>
                <c:pt idx="178">
                  <c:v>17989</c:v>
                </c:pt>
                <c:pt idx="179">
                  <c:v>16914</c:v>
                </c:pt>
                <c:pt idx="180">
                  <c:v>19117</c:v>
                </c:pt>
                <c:pt idx="181">
                  <c:v>17019</c:v>
                </c:pt>
                <c:pt idx="182">
                  <c:v>16991</c:v>
                </c:pt>
                <c:pt idx="183">
                  <c:v>15876</c:v>
                </c:pt>
                <c:pt idx="184">
                  <c:v>19303</c:v>
                </c:pt>
                <c:pt idx="185">
                  <c:v>16947</c:v>
                </c:pt>
                <c:pt idx="186">
                  <c:v>19080</c:v>
                </c:pt>
                <c:pt idx="187">
                  <c:v>15119</c:v>
                </c:pt>
                <c:pt idx="188">
                  <c:v>15885</c:v>
                </c:pt>
                <c:pt idx="189">
                  <c:v>19183</c:v>
                </c:pt>
                <c:pt idx="190">
                  <c:v>15091</c:v>
                </c:pt>
                <c:pt idx="191">
                  <c:v>19122</c:v>
                </c:pt>
                <c:pt idx="192">
                  <c:v>15140</c:v>
                </c:pt>
                <c:pt idx="193">
                  <c:v>15372</c:v>
                </c:pt>
                <c:pt idx="194">
                  <c:v>17286</c:v>
                </c:pt>
                <c:pt idx="195">
                  <c:v>15593</c:v>
                </c:pt>
                <c:pt idx="196">
                  <c:v>15797</c:v>
                </c:pt>
              </c:numCache>
            </c:numRef>
          </c:val>
          <c:smooth val="0"/>
          <c:extLst>
            <c:ext xmlns:c16="http://schemas.microsoft.com/office/drawing/2014/chart" uri="{C3380CC4-5D6E-409C-BE32-E72D297353CC}">
              <c16:uniqueId val="{00000000-7C49-4BE5-8A51-5294FC7ADDBA}"/>
            </c:ext>
          </c:extLst>
        </c:ser>
        <c:dLbls>
          <c:showLegendKey val="0"/>
          <c:showVal val="0"/>
          <c:showCatName val="0"/>
          <c:showSerName val="0"/>
          <c:showPercent val="0"/>
          <c:showBubbleSize val="0"/>
        </c:dLbls>
        <c:smooth val="0"/>
        <c:axId val="380518672"/>
        <c:axId val="380516704"/>
      </c:lineChart>
      <c:dateAx>
        <c:axId val="3805186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Game Dates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80516704"/>
        <c:crosses val="autoZero"/>
        <c:auto val="1"/>
        <c:lblOffset val="100"/>
        <c:baseTimeUnit val="days"/>
      </c:dateAx>
      <c:valAx>
        <c:axId val="3805167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Attendance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80518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13</xdr:col>
      <xdr:colOff>1</xdr:colOff>
      <xdr:row>2</xdr:row>
      <xdr:rowOff>0</xdr:rowOff>
    </xdr:from>
    <xdr:to>
      <xdr:col>15</xdr:col>
      <xdr:colOff>318136</xdr:colOff>
      <xdr:row>17</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15351" y="381000"/>
          <a:ext cx="4232910" cy="2886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19050</xdr:rowOff>
    </xdr:from>
    <xdr:to>
      <xdr:col>5</xdr:col>
      <xdr:colOff>657225</xdr:colOff>
      <xdr:row>18</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0</xdr:rowOff>
    </xdr:from>
    <xdr:to>
      <xdr:col>14</xdr:col>
      <xdr:colOff>581025</xdr:colOff>
      <xdr:row>18</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666750</xdr:colOff>
      <xdr:row>0</xdr:row>
      <xdr:rowOff>9525</xdr:rowOff>
    </xdr:from>
    <xdr:to>
      <xdr:col>10</xdr:col>
      <xdr:colOff>552450</xdr:colOff>
      <xdr:row>18</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utanshu Desai" refreshedDate="42777.526316087962" createdVersion="6" refreshedVersion="6" minRefreshableVersion="3" recordCount="197">
  <cacheSource type="worksheet">
    <worksheetSource ref="A1:L198" sheet="Home Games Past 5 Seasons Data"/>
  </cacheSource>
  <cacheFields count="12">
    <cacheField name="Date" numFmtId="14">
      <sharedItems containsSemiMixedTypes="0" containsNonDate="0" containsDate="1" containsString="0" minDate="2010-10-29T00:00:00" maxDate="2015-04-14T00:00:00" count="197">
        <d v="2010-10-29T00:00:00"/>
        <d v="2010-11-06T00:00:00"/>
        <d v="2010-11-08T00:00:00"/>
        <d v="2010-11-13T00:00:00"/>
        <d v="2010-11-15T00:00:00"/>
        <d v="2010-11-20T00:00:00"/>
        <d v="2010-11-24T00:00:00"/>
        <d v="2010-11-26T00:00:00"/>
        <d v="2010-12-03T00:00:00"/>
        <d v="2010-12-07T00:00:00"/>
        <d v="2010-12-11T00:00:00"/>
        <d v="2010-12-14T00:00:00"/>
        <d v="2010-12-21T00:00:00"/>
        <d v="2010-12-27T00:00:00"/>
        <d v="2010-12-29T00:00:00"/>
        <d v="2010-12-31T00:00:00"/>
        <d v="2011-01-03T00:00:00"/>
        <d v="2011-01-08T00:00:00"/>
        <d v="2011-01-10T00:00:00"/>
        <d v="2011-01-12T00:00:00"/>
        <d v="2011-01-15T00:00:00"/>
        <d v="2011-01-20T00:00:00"/>
        <d v="2011-01-22T00:00:00"/>
        <d v="2011-02-04T00:00:00"/>
        <d v="2011-02-05T00:00:00"/>
        <d v="2011-02-07T00:00:00"/>
        <d v="2011-02-11T00:00:00"/>
        <d v="2011-02-14T00:00:00"/>
        <d v="2011-02-22T00:00:00"/>
        <d v="2011-02-25T00:00:00"/>
        <d v="2011-03-07T00:00:00"/>
        <d v="2011-03-09T00:00:00"/>
        <d v="2011-03-11T00:00:00"/>
        <d v="2011-03-23T00:00:00"/>
        <d v="2011-03-26T00:00:00"/>
        <d v="2011-03-28T00:00:00"/>
        <d v="2011-03-30T00:00:00"/>
        <d v="2011-04-03T00:00:00"/>
        <d v="2011-04-06T00:00:00"/>
        <d v="2011-04-10T00:00:00"/>
        <d v="2011-04-13T00:00:00"/>
        <d v="2011-12-26T00:00:00"/>
        <d v="2011-12-28T00:00:00"/>
        <d v="2011-12-30T00:00:00"/>
        <d v="2012-01-06T00:00:00"/>
        <d v="2012-01-10T00:00:00"/>
        <d v="2012-01-13T00:00:00"/>
        <d v="2012-01-14T00:00:00"/>
        <d v="2012-01-16T00:00:00"/>
        <d v="2012-01-24T00:00:00"/>
        <d v="2012-01-28T00:00:00"/>
        <d v="2012-02-10T00:00:00"/>
        <d v="2012-02-11T00:00:00"/>
        <d v="2012-02-13T00:00:00"/>
        <d v="2012-02-22T00:00:00"/>
        <d v="2012-03-04T00:00:00"/>
        <d v="2012-03-06T00:00:00"/>
        <d v="2012-03-07T00:00:00"/>
        <d v="2012-03-09T00:00:00"/>
        <d v="2012-03-17T00:00:00"/>
        <d v="2012-03-19T00:00:00"/>
        <d v="2012-03-23T00:00:00"/>
        <d v="2012-03-26T00:00:00"/>
        <d v="2012-03-28T00:00:00"/>
        <d v="2012-03-30T00:00:00"/>
        <d v="2012-04-07T00:00:00"/>
        <d v="2012-04-09T00:00:00"/>
        <d v="2012-04-12T00:00:00"/>
        <d v="2012-04-15T00:00:00"/>
        <d v="2012-04-16T00:00:00"/>
        <d v="2012-04-18T00:00:00"/>
        <d v="2012-04-20T00:00:00"/>
        <d v="2012-04-22T00:00:00"/>
        <d v="2012-04-26T00:00:00"/>
        <d v="2012-11-02T00:00:00"/>
        <d v="2012-11-07T00:00:00"/>
        <d v="2012-11-10T00:00:00"/>
        <d v="2012-11-13T00:00:00"/>
        <d v="2012-11-17T00:00:00"/>
        <d v="2012-11-19T00:00:00"/>
        <d v="2012-11-21T00:00:00"/>
        <d v="2012-11-23T00:00:00"/>
        <d v="2012-11-30T00:00:00"/>
        <d v="2012-12-03T00:00:00"/>
        <d v="2012-12-05T00:00:00"/>
        <d v="2012-12-08T00:00:00"/>
        <d v="2012-12-10T00:00:00"/>
        <d v="2012-12-12T00:00:00"/>
        <d v="2012-12-15T00:00:00"/>
        <d v="2012-12-26T00:00:00"/>
        <d v="2012-12-29T00:00:00"/>
        <d v="2013-01-04T00:00:00"/>
        <d v="2013-01-09T00:00:00"/>
        <d v="2013-01-15T00:00:00"/>
        <d v="2013-01-19T00:00:00"/>
        <d v="2013-01-21T00:00:00"/>
        <d v="2013-01-23T00:00:00"/>
        <d v="2013-01-26T00:00:00"/>
        <d v="2013-02-08T00:00:00"/>
        <d v="2013-02-11T00:00:00"/>
        <d v="2013-02-20T00:00:00"/>
        <d v="2013-02-22T00:00:00"/>
        <d v="2013-02-23T00:00:00"/>
        <d v="2013-03-06T00:00:00"/>
        <d v="2013-03-08T00:00:00"/>
        <d v="2013-03-12T00:00:00"/>
        <d v="2013-03-18T00:00:00"/>
        <d v="2013-03-20T00:00:00"/>
        <d v="2013-03-23T00:00:00"/>
        <d v="2013-03-27T00:00:00"/>
        <d v="2013-04-03T00:00:00"/>
        <d v="2013-04-05T00:00:00"/>
        <d v="2013-04-13T00:00:00"/>
        <d v="2013-04-15T00:00:00"/>
        <d v="2013-04-17T00:00:00"/>
        <d v="2013-11-01T00:00:00"/>
        <d v="2013-11-06T00:00:00"/>
        <d v="2013-11-08T00:00:00"/>
        <d v="2013-11-11T00:00:00"/>
        <d v="2013-11-16T00:00:00"/>
        <d v="2013-11-20T00:00:00"/>
        <d v="2013-11-22T00:00:00"/>
        <d v="2013-11-25T00:00:00"/>
        <d v="2013-11-27T00:00:00"/>
        <d v="2013-11-29T00:00:00"/>
        <d v="2013-12-06T00:00:00"/>
        <d v="2013-12-09T00:00:00"/>
        <d v="2013-12-11T00:00:00"/>
        <d v="2013-12-14T00:00:00"/>
        <d v="2013-12-17T00:00:00"/>
        <d v="2013-12-21T00:00:00"/>
        <d v="2013-12-23T00:00:00"/>
        <d v="2013-12-27T00:00:00"/>
        <d v="2014-01-07T00:00:00"/>
        <d v="2014-01-14T00:00:00"/>
        <d v="2014-01-18T00:00:00"/>
        <d v="2014-01-20T00:00:00"/>
        <d v="2014-01-22T00:00:00"/>
        <d v="2014-01-25T00:00:00"/>
        <d v="2014-02-08T00:00:00"/>
        <d v="2014-02-11T00:00:00"/>
        <d v="2014-02-19T00:00:00"/>
        <d v="2014-02-21T00:00:00"/>
        <d v="2014-02-22T00:00:00"/>
        <d v="2014-03-05T00:00:00"/>
        <d v="2014-03-07T00:00:00"/>
        <d v="2014-03-10T00:00:00"/>
        <d v="2014-03-14T00:00:00"/>
        <d v="2014-03-17T00:00:00"/>
        <d v="2014-03-22T00:00:00"/>
        <d v="2014-03-24T00:00:00"/>
        <d v="2014-03-26T00:00:00"/>
        <d v="2014-03-31T00:00:00"/>
        <d v="2014-04-04T00:00:00"/>
        <d v="2014-04-12T00:00:00"/>
        <d v="2014-04-16T00:00:00"/>
        <d v="2014-10-29T00:00:00"/>
        <d v="2014-11-01T00:00:00"/>
        <d v="2014-11-05T00:00:00"/>
        <d v="2014-11-07T00:00:00"/>
        <d v="2014-11-17T00:00:00"/>
        <d v="2014-11-21T00:00:00"/>
        <d v="2014-11-24T00:00:00"/>
        <d v="2014-11-26T00:00:00"/>
        <d v="2014-11-28T00:00:00"/>
        <d v="2014-12-03T00:00:00"/>
        <d v="2014-12-05T00:00:00"/>
        <d v="2014-12-10T00:00:00"/>
        <d v="2014-12-13T00:00:00"/>
        <d v="2014-12-17T00:00:00"/>
        <d v="2014-12-20T00:00:00"/>
        <d v="2014-12-22T00:00:00"/>
        <d v="2014-12-27T00:00:00"/>
        <d v="2014-12-29T00:00:00"/>
        <d v="2015-01-02T00:00:00"/>
        <d v="2015-01-07T00:00:00"/>
        <d v="2015-01-14T00:00:00"/>
        <d v="2015-01-17T00:00:00"/>
        <d v="2015-01-19T00:00:00"/>
        <d v="2015-01-21T00:00:00"/>
        <d v="2015-01-24T00:00:00"/>
        <d v="2015-02-05T00:00:00"/>
        <d v="2015-02-08T00:00:00"/>
        <d v="2015-02-10T00:00:00"/>
        <d v="2015-02-21T00:00:00"/>
        <d v="2015-03-03T00:00:00"/>
        <d v="2015-03-06T00:00:00"/>
        <d v="2015-03-09T00:00:00"/>
        <d v="2015-03-11T00:00:00"/>
        <d v="2015-03-13T00:00:00"/>
        <d v="2015-03-25T00:00:00"/>
        <d v="2015-03-28T00:00:00"/>
        <d v="2015-03-30T00:00:00"/>
        <d v="2015-04-01T00:00:00"/>
        <d v="2015-04-04T00:00:00"/>
        <d v="2015-04-08T00:00:00"/>
        <d v="2015-04-13T00:00:00"/>
      </sharedItems>
    </cacheField>
    <cacheField name="Season" numFmtId="0">
      <sharedItems count="5">
        <s v="2010-2011"/>
        <s v="2011-2012"/>
        <s v="2012-2013"/>
        <s v="2013-2014"/>
        <s v="2014-2015"/>
      </sharedItems>
    </cacheField>
    <cacheField name="Opponent" numFmtId="0">
      <sharedItems count="29">
        <s v="Indiana Pacers"/>
        <s v="Orlando Magic"/>
        <s v="San Antonio Spurs"/>
        <s v="Utah Jazz"/>
        <s v="Minnesota Timberwolves"/>
        <s v="Phoenix Suns"/>
        <s v="New York Knicks"/>
        <s v="Houston Rockets"/>
        <s v="Brooklyn Nets"/>
        <s v="Denver Nuggets"/>
        <s v="Boston Celtics"/>
        <s v="Toronto Raptors"/>
        <s v="Oklahoma City Thunder"/>
        <s v="Detroit Pistons"/>
        <s v="Cleveland Cavaliers"/>
        <s v="Golden State Warriors"/>
        <s v="Miami Heat"/>
        <s v="Washington Wizards"/>
        <s v="Memphis Grizzlies"/>
        <s v="Chicago Bulls"/>
        <s v="New Orleans Pelicans"/>
        <s v="Philadelphia 76ers"/>
        <s v="Atlanta Hawks"/>
        <s v="Dallas Mavericks"/>
        <s v="Los Angeles Lakers"/>
        <s v="Sacramento Kings"/>
        <s v="Los Angeles Clippers"/>
        <s v="Portland Trail Blazers"/>
        <s v="Milwaukee Bucks"/>
      </sharedItems>
    </cacheField>
    <cacheField name="Game Result" numFmtId="0">
      <sharedItems/>
    </cacheField>
    <cacheField name="Overall Wins By Season" numFmtId="0">
      <sharedItems containsSemiMixedTypes="0" containsString="0" containsNumber="1" containsInteger="1" minValue="0" maxValue="42"/>
    </cacheField>
    <cacheField name="Overall Losses By Season" numFmtId="0">
      <sharedItems containsSemiMixedTypes="0" containsString="0" containsNumber="1" containsInteger="1" minValue="0" maxValue="61"/>
    </cacheField>
    <cacheField name="Attendance" numFmtId="0">
      <sharedItems containsNonDate="0" containsString="0" containsBlank="1"/>
    </cacheField>
    <cacheField name="Conference" numFmtId="0">
      <sharedItems count="2">
        <s v="Eastern Conference"/>
        <s v="Western Conference"/>
      </sharedItems>
    </cacheField>
    <cacheField name="Cumulative Home Wins" numFmtId="0">
      <sharedItems containsSemiMixedTypes="0" containsString="0" containsNumber="1" containsInteger="1" minValue="0" maxValue="24"/>
    </cacheField>
    <cacheField name="Cumulative Home Losses" numFmtId="0">
      <sharedItems containsSemiMixedTypes="0" containsString="0" containsNumber="1" containsInteger="1" minValue="0" maxValue="28"/>
    </cacheField>
    <cacheField name="Overall Win %" numFmtId="10">
      <sharedItems containsSemiMixedTypes="0" containsString="0" containsNumber="1" minValue="0" maxValue="1"/>
    </cacheField>
    <cacheField name="Overall Home Win %" numFmtId="10">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utanshu Desai" refreshedDate="42778.431943171294" createdVersion="6" refreshedVersion="6" minRefreshableVersion="3" recordCount="197">
  <cacheSource type="worksheet">
    <worksheetSource ref="A1:C198" sheet="PivotTable Data"/>
  </cacheSource>
  <cacheFields count="3">
    <cacheField name="Season" numFmtId="0">
      <sharedItems count="5">
        <s v="2010-2011"/>
        <s v="2011-2012"/>
        <s v="2012-2013"/>
        <s v="2013-2014"/>
        <s v="2014-2015"/>
      </sharedItems>
    </cacheField>
    <cacheField name="Opponent" numFmtId="0">
      <sharedItems count="29">
        <s v="Indiana Pacers"/>
        <s v="Orlando Magic"/>
        <s v="San Antonio Spurs"/>
        <s v="Utah Jazz"/>
        <s v="Minnesota Timberwolves"/>
        <s v="Phoenix Suns"/>
        <s v="New York Knicks"/>
        <s v="Houston Rockets"/>
        <s v="Brooklyn Nets"/>
        <s v="Denver Nuggets"/>
        <s v="Boston Celtics"/>
        <s v="Toronto Raptors"/>
        <s v="Oklahoma City Thunder"/>
        <s v="Detroit Pistons"/>
        <s v="Cleveland Cavaliers"/>
        <s v="Golden State Warriors"/>
        <s v="Miami Heat"/>
        <s v="Washington Wizards"/>
        <s v="Memphis Grizzlies"/>
        <s v="Chicago Bulls"/>
        <s v="New Orleans Pelicans"/>
        <s v="Philadelphia 76ers"/>
        <s v="Atlanta Hawks"/>
        <s v="Dallas Mavericks"/>
        <s v="Los Angeles Lakers"/>
        <s v="Sacramento Kings"/>
        <s v="Los Angeles Clippers"/>
        <s v="Portland Trail Blazers"/>
        <s v="Milwaukee Bucks"/>
      </sharedItems>
    </cacheField>
    <cacheField name="Attendance" numFmtId="164">
      <sharedItems containsSemiMixedTypes="0" containsString="0" containsNumber="1" containsInteger="1" minValue="10141" maxValue="1963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7">
  <r>
    <x v="0"/>
    <x v="0"/>
    <x v="0"/>
    <s v="Loss"/>
    <n v="0"/>
    <n v="1"/>
    <m/>
    <x v="0"/>
    <n v="0"/>
    <n v="0"/>
    <n v="0"/>
    <n v="0"/>
  </r>
  <r>
    <x v="1"/>
    <x v="0"/>
    <x v="1"/>
    <s v="Loss"/>
    <n v="1"/>
    <n v="4"/>
    <m/>
    <x v="0"/>
    <n v="0"/>
    <n v="1"/>
    <n v="0.2"/>
    <n v="0"/>
  </r>
  <r>
    <x v="2"/>
    <x v="0"/>
    <x v="2"/>
    <s v="Loss"/>
    <n v="1"/>
    <n v="5"/>
    <m/>
    <x v="1"/>
    <n v="0"/>
    <n v="2"/>
    <n v="0.16666666666666666"/>
    <n v="0"/>
  </r>
  <r>
    <x v="3"/>
    <x v="0"/>
    <x v="3"/>
    <s v="Loss"/>
    <n v="3"/>
    <n v="6"/>
    <m/>
    <x v="1"/>
    <n v="0"/>
    <n v="3"/>
    <n v="0.33333333333333331"/>
    <n v="0"/>
  </r>
  <r>
    <x v="4"/>
    <x v="0"/>
    <x v="4"/>
    <s v="Win"/>
    <n v="3"/>
    <n v="7"/>
    <m/>
    <x v="1"/>
    <n v="0"/>
    <n v="4"/>
    <n v="0.3"/>
    <n v="0"/>
  </r>
  <r>
    <x v="5"/>
    <x v="0"/>
    <x v="5"/>
    <s v="Win"/>
    <n v="4"/>
    <n v="8"/>
    <m/>
    <x v="1"/>
    <n v="1"/>
    <n v="4"/>
    <n v="0.33333333333333331"/>
    <n v="0.2"/>
  </r>
  <r>
    <x v="6"/>
    <x v="0"/>
    <x v="6"/>
    <s v="Loss"/>
    <n v="5"/>
    <n v="9"/>
    <m/>
    <x v="0"/>
    <n v="2"/>
    <n v="4"/>
    <n v="0.35714285714285715"/>
    <n v="0.33333333333333331"/>
  </r>
  <r>
    <x v="7"/>
    <x v="0"/>
    <x v="7"/>
    <s v="Win"/>
    <n v="5"/>
    <n v="10"/>
    <m/>
    <x v="1"/>
    <n v="2"/>
    <n v="5"/>
    <n v="0.33333333333333331"/>
    <n v="0.2857142857142857"/>
  </r>
  <r>
    <x v="8"/>
    <x v="0"/>
    <x v="8"/>
    <s v="Win"/>
    <n v="6"/>
    <n v="12"/>
    <m/>
    <x v="0"/>
    <n v="3"/>
    <n v="5"/>
    <n v="0.33333333333333331"/>
    <n v="0.375"/>
  </r>
  <r>
    <x v="9"/>
    <x v="0"/>
    <x v="9"/>
    <s v="Win"/>
    <n v="7"/>
    <n v="13"/>
    <m/>
    <x v="1"/>
    <n v="4"/>
    <n v="5"/>
    <n v="0.35"/>
    <n v="0.44444444444444442"/>
  </r>
  <r>
    <x v="10"/>
    <x v="0"/>
    <x v="10"/>
    <s v="Loss"/>
    <n v="8"/>
    <n v="14"/>
    <m/>
    <x v="0"/>
    <n v="5"/>
    <n v="5"/>
    <n v="0.36363636363636365"/>
    <n v="0.5"/>
  </r>
  <r>
    <x v="11"/>
    <x v="0"/>
    <x v="11"/>
    <s v="Win"/>
    <n v="8"/>
    <n v="15"/>
    <m/>
    <x v="0"/>
    <n v="5"/>
    <n v="6"/>
    <n v="0.34782608695652173"/>
    <n v="0.45454545454545453"/>
  </r>
  <r>
    <x v="12"/>
    <x v="0"/>
    <x v="12"/>
    <s v="Loss"/>
    <n v="9"/>
    <n v="18"/>
    <m/>
    <x v="1"/>
    <n v="6"/>
    <n v="6"/>
    <n v="0.33333333333333331"/>
    <n v="0.5"/>
  </r>
  <r>
    <x v="13"/>
    <x v="0"/>
    <x v="13"/>
    <s v="Win"/>
    <n v="9"/>
    <n v="19"/>
    <m/>
    <x v="0"/>
    <n v="6"/>
    <n v="7"/>
    <n v="0.32142857142857145"/>
    <n v="0.46153846153846156"/>
  </r>
  <r>
    <x v="14"/>
    <x v="0"/>
    <x v="14"/>
    <s v="Win"/>
    <n v="10"/>
    <n v="19"/>
    <m/>
    <x v="0"/>
    <n v="7"/>
    <n v="7"/>
    <n v="0.34482758620689657"/>
    <n v="0.5"/>
  </r>
  <r>
    <x v="15"/>
    <x v="0"/>
    <x v="15"/>
    <s v="Loss"/>
    <n v="11"/>
    <n v="19"/>
    <m/>
    <x v="1"/>
    <n v="8"/>
    <n v="7"/>
    <n v="0.36666666666666664"/>
    <n v="0.53333333333333333"/>
  </r>
  <r>
    <x v="16"/>
    <x v="0"/>
    <x v="16"/>
    <s v="Loss"/>
    <n v="11"/>
    <n v="20"/>
    <m/>
    <x v="0"/>
    <n v="8"/>
    <n v="8"/>
    <n v="0.35483870967741937"/>
    <n v="0.5"/>
  </r>
  <r>
    <x v="17"/>
    <x v="0"/>
    <x v="17"/>
    <s v="Win"/>
    <n v="12"/>
    <n v="21"/>
    <m/>
    <x v="0"/>
    <n v="8"/>
    <n v="9"/>
    <n v="0.36363636363636365"/>
    <n v="0.47058823529411764"/>
  </r>
  <r>
    <x v="18"/>
    <x v="0"/>
    <x v="18"/>
    <s v="Win"/>
    <n v="13"/>
    <n v="21"/>
    <m/>
    <x v="1"/>
    <n v="9"/>
    <n v="9"/>
    <n v="0.38235294117647056"/>
    <n v="0.5"/>
  </r>
  <r>
    <x v="19"/>
    <x v="0"/>
    <x v="19"/>
    <s v="Win"/>
    <n v="14"/>
    <n v="21"/>
    <m/>
    <x v="0"/>
    <n v="10"/>
    <n v="9"/>
    <n v="0.4"/>
    <n v="0.52631578947368418"/>
  </r>
  <r>
    <x v="20"/>
    <x v="0"/>
    <x v="20"/>
    <s v="Loss"/>
    <n v="15"/>
    <n v="22"/>
    <m/>
    <x v="1"/>
    <n v="11"/>
    <n v="9"/>
    <n v="0.40540540540540543"/>
    <n v="0.55000000000000004"/>
  </r>
  <r>
    <x v="21"/>
    <x v="0"/>
    <x v="21"/>
    <s v="Win"/>
    <n v="16"/>
    <n v="24"/>
    <m/>
    <x v="0"/>
    <n v="11"/>
    <n v="10"/>
    <n v="0.4"/>
    <n v="0.52380952380952384"/>
  </r>
  <r>
    <x v="22"/>
    <x v="0"/>
    <x v="22"/>
    <s v="Loss"/>
    <n v="17"/>
    <n v="24"/>
    <m/>
    <x v="0"/>
    <n v="12"/>
    <n v="10"/>
    <n v="0.41463414634146339"/>
    <n v="0.54545454545454541"/>
  </r>
  <r>
    <x v="23"/>
    <x v="0"/>
    <x v="16"/>
    <s v="Loss"/>
    <n v="21"/>
    <n v="27"/>
    <m/>
    <x v="0"/>
    <n v="12"/>
    <n v="11"/>
    <n v="0.4375"/>
    <n v="0.52173913043478259"/>
  </r>
  <r>
    <x v="24"/>
    <x v="0"/>
    <x v="23"/>
    <s v="Loss"/>
    <n v="21"/>
    <n v="28"/>
    <m/>
    <x v="1"/>
    <n v="12"/>
    <n v="12"/>
    <n v="0.42857142857142855"/>
    <n v="0.5"/>
  </r>
  <r>
    <x v="25"/>
    <x v="0"/>
    <x v="10"/>
    <s v="Win"/>
    <n v="21"/>
    <n v="29"/>
    <m/>
    <x v="0"/>
    <n v="12"/>
    <n v="13"/>
    <n v="0.42"/>
    <n v="0.48"/>
  </r>
  <r>
    <x v="26"/>
    <x v="0"/>
    <x v="8"/>
    <s v="Loss"/>
    <n v="22"/>
    <n v="30"/>
    <m/>
    <x v="0"/>
    <n v="13"/>
    <n v="13"/>
    <n v="0.42307692307692307"/>
    <n v="0.5"/>
  </r>
  <r>
    <x v="27"/>
    <x v="0"/>
    <x v="24"/>
    <s v="Win"/>
    <n v="23"/>
    <n v="31"/>
    <m/>
    <x v="1"/>
    <n v="13"/>
    <n v="14"/>
    <n v="0.42592592592592593"/>
    <n v="0.48148148148148145"/>
  </r>
  <r>
    <x v="28"/>
    <x v="0"/>
    <x v="11"/>
    <s v="Win"/>
    <n v="24"/>
    <n v="32"/>
    <m/>
    <x v="0"/>
    <n v="14"/>
    <n v="14"/>
    <n v="0.42857142857142855"/>
    <n v="0.5"/>
  </r>
  <r>
    <x v="29"/>
    <x v="0"/>
    <x v="25"/>
    <s v="Win"/>
    <n v="25"/>
    <n v="32"/>
    <m/>
    <x v="1"/>
    <n v="15"/>
    <n v="14"/>
    <n v="0.43859649122807015"/>
    <n v="0.51724137931034486"/>
  </r>
  <r>
    <x v="30"/>
    <x v="0"/>
    <x v="26"/>
    <s v="Loss"/>
    <n v="26"/>
    <n v="36"/>
    <m/>
    <x v="1"/>
    <n v="16"/>
    <n v="14"/>
    <n v="0.41935483870967744"/>
    <n v="0.53333333333333333"/>
  </r>
  <r>
    <x v="31"/>
    <x v="0"/>
    <x v="19"/>
    <s v="Loss"/>
    <n v="26"/>
    <n v="37"/>
    <m/>
    <x v="0"/>
    <n v="16"/>
    <n v="15"/>
    <n v="0.41269841269841268"/>
    <n v="0.5161290322580645"/>
  </r>
  <r>
    <x v="32"/>
    <x v="0"/>
    <x v="27"/>
    <s v="Win"/>
    <n v="26"/>
    <n v="38"/>
    <m/>
    <x v="1"/>
    <n v="16"/>
    <n v="16"/>
    <n v="0.40625"/>
    <n v="0.5"/>
  </r>
  <r>
    <x v="33"/>
    <x v="0"/>
    <x v="0"/>
    <s v="Loss"/>
    <n v="28"/>
    <n v="41"/>
    <m/>
    <x v="0"/>
    <n v="17"/>
    <n v="16"/>
    <n v="0.40579710144927539"/>
    <n v="0.51515151515151514"/>
  </r>
  <r>
    <x v="34"/>
    <x v="0"/>
    <x v="6"/>
    <s v="Win"/>
    <n v="29"/>
    <n v="42"/>
    <m/>
    <x v="0"/>
    <n v="17"/>
    <n v="17"/>
    <n v="0.40845070422535212"/>
    <n v="0.5"/>
  </r>
  <r>
    <x v="35"/>
    <x v="0"/>
    <x v="28"/>
    <s v="Win"/>
    <n v="30"/>
    <n v="42"/>
    <m/>
    <x v="0"/>
    <n v="18"/>
    <n v="17"/>
    <n v="0.41666666666666669"/>
    <n v="0.51428571428571423"/>
  </r>
  <r>
    <x v="36"/>
    <x v="0"/>
    <x v="14"/>
    <s v="Win"/>
    <n v="31"/>
    <n v="42"/>
    <m/>
    <x v="0"/>
    <n v="19"/>
    <n v="17"/>
    <n v="0.42465753424657532"/>
    <n v="0.52777777777777779"/>
  </r>
  <r>
    <x v="37"/>
    <x v="0"/>
    <x v="17"/>
    <s v="Loss"/>
    <n v="32"/>
    <n v="43"/>
    <m/>
    <x v="0"/>
    <n v="20"/>
    <n v="17"/>
    <n v="0.42666666666666669"/>
    <n v="0.54054054054054057"/>
  </r>
  <r>
    <x v="38"/>
    <x v="0"/>
    <x v="1"/>
    <s v="Loss"/>
    <n v="32"/>
    <n v="45"/>
    <m/>
    <x v="0"/>
    <n v="20"/>
    <n v="18"/>
    <n v="0.41558441558441561"/>
    <n v="0.52631578947368418"/>
  </r>
  <r>
    <x v="39"/>
    <x v="0"/>
    <x v="13"/>
    <s v="Loss"/>
    <n v="32"/>
    <n v="47"/>
    <m/>
    <x v="0"/>
    <n v="20"/>
    <n v="19"/>
    <n v="0.4050632911392405"/>
    <n v="0.51282051282051277"/>
  </r>
  <r>
    <x v="40"/>
    <x v="0"/>
    <x v="22"/>
    <s v="Win"/>
    <n v="33"/>
    <n v="48"/>
    <m/>
    <x v="0"/>
    <n v="20"/>
    <n v="20"/>
    <n v="0.40740740740740738"/>
    <n v="0.5"/>
  </r>
  <r>
    <x v="41"/>
    <x v="1"/>
    <x v="28"/>
    <s v="Win"/>
    <n v="0"/>
    <n v="0"/>
    <m/>
    <x v="0"/>
    <n v="0"/>
    <n v="0"/>
    <n v="0"/>
    <n v="0"/>
  </r>
  <r>
    <x v="42"/>
    <x v="1"/>
    <x v="16"/>
    <s v="Loss"/>
    <n v="1"/>
    <n v="0"/>
    <m/>
    <x v="0"/>
    <n v="1"/>
    <n v="0"/>
    <n v="1"/>
    <n v="1"/>
  </r>
  <r>
    <x v="43"/>
    <x v="1"/>
    <x v="1"/>
    <s v="Loss"/>
    <n v="1"/>
    <n v="1"/>
    <m/>
    <x v="0"/>
    <n v="1"/>
    <n v="1"/>
    <n v="0.5"/>
    <n v="0.5"/>
  </r>
  <r>
    <x v="44"/>
    <x v="1"/>
    <x v="22"/>
    <s v="Loss"/>
    <n v="2"/>
    <n v="4"/>
    <m/>
    <x v="0"/>
    <n v="1"/>
    <n v="2"/>
    <n v="0.33333333333333331"/>
    <n v="0.33333333333333331"/>
  </r>
  <r>
    <x v="45"/>
    <x v="1"/>
    <x v="7"/>
    <s v="Loss"/>
    <n v="2"/>
    <n v="7"/>
    <m/>
    <x v="1"/>
    <n v="1"/>
    <n v="3"/>
    <n v="0.22222222222222221"/>
    <n v="0.25"/>
  </r>
  <r>
    <x v="46"/>
    <x v="1"/>
    <x v="13"/>
    <s v="Loss"/>
    <n v="2"/>
    <n v="9"/>
    <m/>
    <x v="0"/>
    <n v="1"/>
    <n v="4"/>
    <n v="0.18181818181818182"/>
    <n v="0.2"/>
  </r>
  <r>
    <x v="47"/>
    <x v="1"/>
    <x v="15"/>
    <s v="Win"/>
    <n v="2"/>
    <n v="10"/>
    <m/>
    <x v="1"/>
    <n v="1"/>
    <n v="5"/>
    <n v="0.16666666666666666"/>
    <n v="0.16666666666666666"/>
  </r>
  <r>
    <x v="48"/>
    <x v="1"/>
    <x v="14"/>
    <s v="Loss"/>
    <n v="3"/>
    <n v="10"/>
    <m/>
    <x v="0"/>
    <n v="2"/>
    <n v="5"/>
    <n v="0.23076923076923078"/>
    <n v="0.2857142857142857"/>
  </r>
  <r>
    <x v="49"/>
    <x v="1"/>
    <x v="6"/>
    <s v="Loss"/>
    <n v="3"/>
    <n v="14"/>
    <m/>
    <x v="0"/>
    <n v="2"/>
    <n v="6"/>
    <n v="0.17647058823529413"/>
    <n v="0.25"/>
  </r>
  <r>
    <x v="50"/>
    <x v="1"/>
    <x v="17"/>
    <s v="Loss"/>
    <n v="3"/>
    <n v="17"/>
    <m/>
    <x v="0"/>
    <n v="2"/>
    <n v="7"/>
    <n v="0.15"/>
    <n v="0.22222222222222221"/>
  </r>
  <r>
    <x v="51"/>
    <x v="1"/>
    <x v="19"/>
    <s v="Loss"/>
    <n v="3"/>
    <n v="22"/>
    <m/>
    <x v="0"/>
    <n v="2"/>
    <n v="8"/>
    <n v="0.12"/>
    <n v="0.2"/>
  </r>
  <r>
    <x v="52"/>
    <x v="1"/>
    <x v="26"/>
    <s v="Loss"/>
    <n v="3"/>
    <n v="23"/>
    <m/>
    <x v="1"/>
    <n v="2"/>
    <n v="9"/>
    <n v="0.11538461538461539"/>
    <n v="0.18181818181818182"/>
  </r>
  <r>
    <x v="53"/>
    <x v="1"/>
    <x v="21"/>
    <s v="Loss"/>
    <n v="3"/>
    <n v="24"/>
    <m/>
    <x v="0"/>
    <n v="2"/>
    <n v="10"/>
    <n v="0.1111111111111111"/>
    <n v="0.16666666666666666"/>
  </r>
  <r>
    <x v="54"/>
    <x v="1"/>
    <x v="0"/>
    <s v="Loss"/>
    <n v="4"/>
    <n v="27"/>
    <m/>
    <x v="0"/>
    <n v="2"/>
    <n v="11"/>
    <n v="0.12903225806451613"/>
    <n v="0.15384615384615385"/>
  </r>
  <r>
    <x v="55"/>
    <x v="1"/>
    <x v="8"/>
    <s v="Loss"/>
    <n v="4"/>
    <n v="30"/>
    <m/>
    <x v="0"/>
    <n v="2"/>
    <n v="12"/>
    <n v="0.11764705882352941"/>
    <n v="0.14285714285714285"/>
  </r>
  <r>
    <x v="56"/>
    <x v="1"/>
    <x v="1"/>
    <s v="Win"/>
    <n v="4"/>
    <n v="31"/>
    <m/>
    <x v="0"/>
    <n v="2"/>
    <n v="13"/>
    <n v="0.11428571428571428"/>
    <n v="0.13333333333333333"/>
  </r>
  <r>
    <x v="57"/>
    <x v="1"/>
    <x v="3"/>
    <s v="Loss"/>
    <n v="5"/>
    <n v="31"/>
    <m/>
    <x v="1"/>
    <n v="3"/>
    <n v="13"/>
    <n v="0.1388888888888889"/>
    <n v="0.1875"/>
  </r>
  <r>
    <x v="58"/>
    <x v="1"/>
    <x v="8"/>
    <s v="Loss"/>
    <n v="5"/>
    <n v="32"/>
    <m/>
    <x v="0"/>
    <n v="3"/>
    <n v="14"/>
    <n v="0.13513513513513514"/>
    <n v="0.17647058823529413"/>
  </r>
  <r>
    <x v="59"/>
    <x v="1"/>
    <x v="11"/>
    <s v="Win"/>
    <n v="6"/>
    <n v="36"/>
    <m/>
    <x v="0"/>
    <n v="3"/>
    <n v="15"/>
    <n v="0.14285714285714285"/>
    <n v="0.16666666666666666"/>
  </r>
  <r>
    <x v="60"/>
    <x v="1"/>
    <x v="21"/>
    <s v="Loss"/>
    <n v="7"/>
    <n v="36"/>
    <m/>
    <x v="0"/>
    <n v="4"/>
    <n v="15"/>
    <n v="0.16279069767441862"/>
    <n v="0.21052631578947367"/>
  </r>
  <r>
    <x v="61"/>
    <x v="1"/>
    <x v="28"/>
    <s v="Loss"/>
    <n v="7"/>
    <n v="37"/>
    <m/>
    <x v="0"/>
    <n v="4"/>
    <n v="16"/>
    <n v="0.15909090909090909"/>
    <n v="0.2"/>
  </r>
  <r>
    <x v="62"/>
    <x v="1"/>
    <x v="10"/>
    <s v="Loss"/>
    <n v="7"/>
    <n v="39"/>
    <m/>
    <x v="0"/>
    <n v="4"/>
    <n v="17"/>
    <n v="0.15217391304347827"/>
    <n v="0.19047619047619047"/>
  </r>
  <r>
    <x v="63"/>
    <x v="1"/>
    <x v="4"/>
    <s v="Loss"/>
    <n v="7"/>
    <n v="40"/>
    <m/>
    <x v="1"/>
    <n v="4"/>
    <n v="18"/>
    <n v="0.14893617021276595"/>
    <n v="0.18181818181818182"/>
  </r>
  <r>
    <x v="64"/>
    <x v="1"/>
    <x v="9"/>
    <s v="Loss"/>
    <n v="7"/>
    <n v="41"/>
    <m/>
    <x v="1"/>
    <n v="4"/>
    <n v="19"/>
    <n v="0.14583333333333334"/>
    <n v="0.17391304347826086"/>
  </r>
  <r>
    <x v="65"/>
    <x v="1"/>
    <x v="22"/>
    <s v="Loss"/>
    <n v="7"/>
    <n v="46"/>
    <m/>
    <x v="0"/>
    <n v="4"/>
    <n v="20"/>
    <n v="0.13207547169811321"/>
    <n v="0.16666666666666666"/>
  </r>
  <r>
    <x v="66"/>
    <x v="1"/>
    <x v="17"/>
    <s v="Loss"/>
    <n v="7"/>
    <n v="47"/>
    <m/>
    <x v="0"/>
    <n v="4"/>
    <n v="21"/>
    <n v="0.12962962962962962"/>
    <n v="0.16"/>
  </r>
  <r>
    <x v="67"/>
    <x v="1"/>
    <x v="13"/>
    <s v="Loss"/>
    <n v="7"/>
    <n v="49"/>
    <m/>
    <x v="0"/>
    <n v="4"/>
    <n v="22"/>
    <n v="0.125"/>
    <n v="0.15384615384615385"/>
  </r>
  <r>
    <x v="68"/>
    <x v="1"/>
    <x v="10"/>
    <s v="Loss"/>
    <n v="7"/>
    <n v="51"/>
    <m/>
    <x v="0"/>
    <n v="4"/>
    <n v="23"/>
    <n v="0.1206896551724138"/>
    <n v="0.14814814814814814"/>
  </r>
  <r>
    <x v="69"/>
    <x v="1"/>
    <x v="20"/>
    <s v="Loss"/>
    <n v="7"/>
    <n v="52"/>
    <m/>
    <x v="1"/>
    <n v="4"/>
    <n v="24"/>
    <n v="0.11864406779661017"/>
    <n v="0.14285714285714285"/>
  </r>
  <r>
    <x v="70"/>
    <x v="1"/>
    <x v="19"/>
    <s v="Loss"/>
    <n v="7"/>
    <n v="53"/>
    <m/>
    <x v="0"/>
    <n v="4"/>
    <n v="25"/>
    <n v="0.11666666666666667"/>
    <n v="0.13793103448275862"/>
  </r>
  <r>
    <x v="71"/>
    <x v="1"/>
    <x v="18"/>
    <s v="Loss"/>
    <n v="7"/>
    <n v="54"/>
    <m/>
    <x v="1"/>
    <n v="4"/>
    <n v="26"/>
    <n v="0.11475409836065574"/>
    <n v="0.13333333333333333"/>
  </r>
  <r>
    <x v="72"/>
    <x v="1"/>
    <x v="25"/>
    <s v="Loss"/>
    <n v="7"/>
    <n v="55"/>
    <m/>
    <x v="1"/>
    <n v="4"/>
    <n v="27"/>
    <n v="0.11290322580645161"/>
    <n v="0.12903225806451613"/>
  </r>
  <r>
    <x v="73"/>
    <x v="1"/>
    <x v="6"/>
    <s v="Loss"/>
    <n v="7"/>
    <n v="58"/>
    <m/>
    <x v="0"/>
    <n v="4"/>
    <n v="28"/>
    <n v="0.1076923076923077"/>
    <n v="0.125"/>
  </r>
  <r>
    <x v="74"/>
    <x v="2"/>
    <x v="0"/>
    <s v="Win"/>
    <n v="0"/>
    <n v="0"/>
    <m/>
    <x v="0"/>
    <n v="0"/>
    <n v="0"/>
    <n v="0"/>
    <n v="0"/>
  </r>
  <r>
    <x v="75"/>
    <x v="2"/>
    <x v="5"/>
    <s v="Loss"/>
    <n v="1"/>
    <n v="1"/>
    <m/>
    <x v="1"/>
    <n v="1"/>
    <n v="0"/>
    <n v="0.5"/>
    <n v="1"/>
  </r>
  <r>
    <x v="76"/>
    <x v="2"/>
    <x v="23"/>
    <s v="Win"/>
    <n v="1"/>
    <n v="3"/>
    <m/>
    <x v="1"/>
    <n v="1"/>
    <n v="1"/>
    <n v="0.25"/>
    <n v="0.5"/>
  </r>
  <r>
    <x v="77"/>
    <x v="2"/>
    <x v="17"/>
    <s v="Win"/>
    <n v="2"/>
    <n v="3"/>
    <m/>
    <x v="0"/>
    <n v="2"/>
    <n v="1"/>
    <n v="0.4"/>
    <n v="0.66666666666666663"/>
  </r>
  <r>
    <x v="78"/>
    <x v="2"/>
    <x v="18"/>
    <s v="Loss"/>
    <n v="4"/>
    <n v="3"/>
    <m/>
    <x v="1"/>
    <n v="3"/>
    <n v="1"/>
    <n v="0.5714285714285714"/>
    <n v="0.75"/>
  </r>
  <r>
    <x v="79"/>
    <x v="2"/>
    <x v="28"/>
    <s v="Win"/>
    <n v="4"/>
    <n v="4"/>
    <m/>
    <x v="0"/>
    <n v="3"/>
    <n v="2"/>
    <n v="0.5"/>
    <n v="0.6"/>
  </r>
  <r>
    <x v="80"/>
    <x v="2"/>
    <x v="11"/>
    <s v="Win"/>
    <n v="5"/>
    <n v="4"/>
    <m/>
    <x v="0"/>
    <n v="4"/>
    <n v="2"/>
    <n v="0.55555555555555558"/>
    <n v="0.66666666666666663"/>
  </r>
  <r>
    <x v="81"/>
    <x v="2"/>
    <x v="22"/>
    <s v="Loss"/>
    <n v="6"/>
    <n v="4"/>
    <m/>
    <x v="0"/>
    <n v="5"/>
    <n v="2"/>
    <n v="0.6"/>
    <n v="0.7142857142857143"/>
  </r>
  <r>
    <x v="82"/>
    <x v="2"/>
    <x v="21"/>
    <s v="Loss"/>
    <n v="7"/>
    <n v="7"/>
    <m/>
    <x v="0"/>
    <n v="5"/>
    <n v="3"/>
    <n v="0.5"/>
    <n v="0.625"/>
  </r>
  <r>
    <x v="83"/>
    <x v="2"/>
    <x v="27"/>
    <s v="Loss"/>
    <n v="7"/>
    <n v="8"/>
    <m/>
    <x v="1"/>
    <n v="5"/>
    <n v="4"/>
    <n v="0.46666666666666667"/>
    <n v="0.55555555555555558"/>
  </r>
  <r>
    <x v="84"/>
    <x v="2"/>
    <x v="6"/>
    <s v="Loss"/>
    <n v="7"/>
    <n v="9"/>
    <m/>
    <x v="0"/>
    <n v="5"/>
    <n v="5"/>
    <n v="0.4375"/>
    <n v="0.5"/>
  </r>
  <r>
    <x v="85"/>
    <x v="2"/>
    <x v="2"/>
    <s v="Loss"/>
    <n v="7"/>
    <n v="11"/>
    <m/>
    <x v="1"/>
    <n v="5"/>
    <n v="6"/>
    <n v="0.3888888888888889"/>
    <n v="0.45454545454545453"/>
  </r>
  <r>
    <x v="86"/>
    <x v="2"/>
    <x v="15"/>
    <s v="Loss"/>
    <n v="7"/>
    <n v="12"/>
    <m/>
    <x v="1"/>
    <n v="5"/>
    <n v="7"/>
    <n v="0.36842105263157893"/>
    <n v="0.41666666666666669"/>
  </r>
  <r>
    <x v="87"/>
    <x v="2"/>
    <x v="26"/>
    <s v="Loss"/>
    <n v="7"/>
    <n v="13"/>
    <m/>
    <x v="1"/>
    <n v="5"/>
    <n v="8"/>
    <n v="0.35"/>
    <n v="0.38461538461538464"/>
  </r>
  <r>
    <x v="88"/>
    <x v="2"/>
    <x v="1"/>
    <s v="Loss"/>
    <n v="7"/>
    <n v="15"/>
    <m/>
    <x v="0"/>
    <n v="5"/>
    <n v="9"/>
    <n v="0.31818181818181818"/>
    <n v="0.35714285714285715"/>
  </r>
  <r>
    <x v="89"/>
    <x v="2"/>
    <x v="16"/>
    <s v="Loss"/>
    <n v="7"/>
    <n v="20"/>
    <m/>
    <x v="0"/>
    <n v="5"/>
    <n v="10"/>
    <n v="0.25925925925925924"/>
    <n v="0.33333333333333331"/>
  </r>
  <r>
    <x v="90"/>
    <x v="2"/>
    <x v="20"/>
    <s v="Loss"/>
    <n v="7"/>
    <n v="22"/>
    <m/>
    <x v="1"/>
    <n v="5"/>
    <n v="11"/>
    <n v="0.2413793103448276"/>
    <n v="0.3125"/>
  </r>
  <r>
    <x v="91"/>
    <x v="2"/>
    <x v="14"/>
    <s v="Loss"/>
    <n v="8"/>
    <n v="23"/>
    <m/>
    <x v="0"/>
    <n v="5"/>
    <n v="12"/>
    <n v="0.25806451612903225"/>
    <n v="0.29411764705882354"/>
  </r>
  <r>
    <x v="92"/>
    <x v="2"/>
    <x v="3"/>
    <s v="Loss"/>
    <n v="9"/>
    <n v="24"/>
    <m/>
    <x v="1"/>
    <n v="5"/>
    <n v="13"/>
    <n v="0.27272727272727271"/>
    <n v="0.27777777777777779"/>
  </r>
  <r>
    <x v="93"/>
    <x v="2"/>
    <x v="0"/>
    <s v="Loss"/>
    <n v="9"/>
    <n v="28"/>
    <m/>
    <x v="0"/>
    <n v="5"/>
    <n v="14"/>
    <n v="0.24324324324324326"/>
    <n v="0.26315789473684209"/>
  </r>
  <r>
    <x v="94"/>
    <x v="2"/>
    <x v="25"/>
    <s v="Loss"/>
    <n v="10"/>
    <n v="29"/>
    <m/>
    <x v="1"/>
    <n v="5"/>
    <n v="15"/>
    <n v="0.25641025641025639"/>
    <n v="0.25"/>
  </r>
  <r>
    <x v="95"/>
    <x v="2"/>
    <x v="7"/>
    <s v="Loss"/>
    <n v="10"/>
    <n v="30"/>
    <m/>
    <x v="1"/>
    <n v="5"/>
    <n v="16"/>
    <n v="0.25"/>
    <n v="0.23809523809523808"/>
  </r>
  <r>
    <x v="96"/>
    <x v="2"/>
    <x v="22"/>
    <s v="Loss"/>
    <n v="10"/>
    <n v="31"/>
    <m/>
    <x v="0"/>
    <n v="5"/>
    <n v="17"/>
    <n v="0.24390243902439024"/>
    <n v="0.22727272727272727"/>
  </r>
  <r>
    <x v="97"/>
    <x v="2"/>
    <x v="4"/>
    <s v="Win"/>
    <n v="10"/>
    <n v="32"/>
    <m/>
    <x v="1"/>
    <n v="5"/>
    <n v="18"/>
    <n v="0.23809523809523808"/>
    <n v="0.21739130434782608"/>
  </r>
  <r>
    <x v="98"/>
    <x v="2"/>
    <x v="24"/>
    <s v="Loss"/>
    <n v="11"/>
    <n v="37"/>
    <m/>
    <x v="1"/>
    <n v="6"/>
    <n v="18"/>
    <n v="0.22916666666666666"/>
    <n v="0.25"/>
  </r>
  <r>
    <x v="99"/>
    <x v="2"/>
    <x v="10"/>
    <s v="Win"/>
    <n v="11"/>
    <n v="39"/>
    <m/>
    <x v="0"/>
    <n v="6"/>
    <n v="19"/>
    <n v="0.22"/>
    <n v="0.24"/>
  </r>
  <r>
    <x v="100"/>
    <x v="2"/>
    <x v="13"/>
    <s v="Loss"/>
    <n v="13"/>
    <n v="40"/>
    <m/>
    <x v="0"/>
    <n v="7"/>
    <n v="19"/>
    <n v="0.24528301886792453"/>
    <n v="0.26923076923076922"/>
  </r>
  <r>
    <x v="101"/>
    <x v="2"/>
    <x v="19"/>
    <s v="Loss"/>
    <n v="13"/>
    <n v="41"/>
    <m/>
    <x v="0"/>
    <n v="7"/>
    <n v="20"/>
    <n v="0.24074074074074073"/>
    <n v="0.25925925925925924"/>
  </r>
  <r>
    <x v="102"/>
    <x v="2"/>
    <x v="9"/>
    <s v="Loss"/>
    <n v="13"/>
    <n v="42"/>
    <m/>
    <x v="1"/>
    <n v="7"/>
    <n v="21"/>
    <n v="0.23636363636363636"/>
    <n v="0.25"/>
  </r>
  <r>
    <x v="103"/>
    <x v="2"/>
    <x v="8"/>
    <s v="Loss"/>
    <n v="13"/>
    <n v="47"/>
    <m/>
    <x v="0"/>
    <n v="7"/>
    <n v="22"/>
    <n v="0.21666666666666667"/>
    <n v="0.2413793103448276"/>
  </r>
  <r>
    <x v="104"/>
    <x v="2"/>
    <x v="12"/>
    <s v="Loss"/>
    <n v="13"/>
    <n v="48"/>
    <m/>
    <x v="1"/>
    <n v="7"/>
    <n v="23"/>
    <n v="0.21311475409836064"/>
    <n v="0.23333333333333334"/>
  </r>
  <r>
    <x v="105"/>
    <x v="2"/>
    <x v="10"/>
    <s v="Win"/>
    <n v="13"/>
    <n v="50"/>
    <m/>
    <x v="0"/>
    <n v="7"/>
    <n v="24"/>
    <n v="0.20634920634920634"/>
    <n v="0.22580645161290322"/>
  </r>
  <r>
    <x v="106"/>
    <x v="2"/>
    <x v="17"/>
    <s v="Win"/>
    <n v="14"/>
    <n v="52"/>
    <m/>
    <x v="0"/>
    <n v="8"/>
    <n v="24"/>
    <n v="0.21212121212121213"/>
    <n v="0.25"/>
  </r>
  <r>
    <x v="107"/>
    <x v="2"/>
    <x v="11"/>
    <s v="Win"/>
    <n v="15"/>
    <n v="52"/>
    <m/>
    <x v="0"/>
    <n v="9"/>
    <n v="24"/>
    <n v="0.22388059701492538"/>
    <n v="0.27272727272727271"/>
  </r>
  <r>
    <x v="108"/>
    <x v="2"/>
    <x v="13"/>
    <s v="Loss"/>
    <n v="16"/>
    <n v="52"/>
    <m/>
    <x v="0"/>
    <n v="10"/>
    <n v="24"/>
    <n v="0.23529411764705882"/>
    <n v="0.29411764705882354"/>
  </r>
  <r>
    <x v="109"/>
    <x v="2"/>
    <x v="1"/>
    <s v="Win"/>
    <n v="16"/>
    <n v="54"/>
    <m/>
    <x v="0"/>
    <n v="10"/>
    <n v="25"/>
    <n v="0.22857142857142856"/>
    <n v="0.2857142857142857"/>
  </r>
  <r>
    <x v="110"/>
    <x v="2"/>
    <x v="21"/>
    <s v="Win"/>
    <n v="17"/>
    <n v="57"/>
    <m/>
    <x v="0"/>
    <n v="11"/>
    <n v="25"/>
    <n v="0.22972972972972974"/>
    <n v="0.30555555555555558"/>
  </r>
  <r>
    <x v="111"/>
    <x v="2"/>
    <x v="16"/>
    <s v="Loss"/>
    <n v="18"/>
    <n v="57"/>
    <m/>
    <x v="0"/>
    <n v="12"/>
    <n v="25"/>
    <n v="0.24"/>
    <n v="0.32432432432432434"/>
  </r>
  <r>
    <x v="112"/>
    <x v="2"/>
    <x v="28"/>
    <s v="Win"/>
    <n v="18"/>
    <n v="61"/>
    <m/>
    <x v="0"/>
    <n v="12"/>
    <n v="26"/>
    <n v="0.22784810126582278"/>
    <n v="0.31578947368421051"/>
  </r>
  <r>
    <x v="113"/>
    <x v="2"/>
    <x v="6"/>
    <s v="Win"/>
    <n v="19"/>
    <n v="61"/>
    <m/>
    <x v="0"/>
    <n v="13"/>
    <n v="26"/>
    <n v="0.23749999999999999"/>
    <n v="0.33333333333333331"/>
  </r>
  <r>
    <x v="114"/>
    <x v="2"/>
    <x v="14"/>
    <s v="Win"/>
    <n v="20"/>
    <n v="61"/>
    <m/>
    <x v="0"/>
    <n v="14"/>
    <n v="26"/>
    <n v="0.24691358024691357"/>
    <n v="0.35"/>
  </r>
  <r>
    <x v="115"/>
    <x v="3"/>
    <x v="14"/>
    <s v="Win"/>
    <n v="0"/>
    <n v="1"/>
    <m/>
    <x v="0"/>
    <n v="0"/>
    <n v="0"/>
    <n v="0"/>
    <n v="0"/>
  </r>
  <r>
    <x v="116"/>
    <x v="3"/>
    <x v="11"/>
    <s v="Win"/>
    <n v="2"/>
    <n v="2"/>
    <m/>
    <x v="0"/>
    <n v="1"/>
    <n v="0"/>
    <n v="0.5"/>
    <n v="1"/>
  </r>
  <r>
    <x v="117"/>
    <x v="3"/>
    <x v="6"/>
    <s v="Loss"/>
    <n v="3"/>
    <n v="2"/>
    <m/>
    <x v="0"/>
    <n v="2"/>
    <n v="0"/>
    <n v="0.6"/>
    <n v="1"/>
  </r>
  <r>
    <x v="118"/>
    <x v="3"/>
    <x v="22"/>
    <s v="Loss"/>
    <n v="3"/>
    <n v="3"/>
    <m/>
    <x v="0"/>
    <n v="2"/>
    <n v="1"/>
    <n v="0.5"/>
    <n v="0.66666666666666663"/>
  </r>
  <r>
    <x v="119"/>
    <x v="3"/>
    <x v="16"/>
    <s v="Loss"/>
    <n v="5"/>
    <n v="4"/>
    <m/>
    <x v="0"/>
    <n v="2"/>
    <n v="2"/>
    <n v="0.55555555555555558"/>
    <n v="0.5"/>
  </r>
  <r>
    <x v="120"/>
    <x v="3"/>
    <x v="8"/>
    <s v="Win"/>
    <n v="5"/>
    <n v="6"/>
    <m/>
    <x v="0"/>
    <n v="2"/>
    <n v="3"/>
    <n v="0.45454545454545453"/>
    <n v="0.4"/>
  </r>
  <r>
    <x v="121"/>
    <x v="3"/>
    <x v="5"/>
    <s v="Loss"/>
    <n v="6"/>
    <n v="6"/>
    <m/>
    <x v="1"/>
    <n v="3"/>
    <n v="3"/>
    <n v="0.5"/>
    <n v="0.5"/>
  </r>
  <r>
    <x v="122"/>
    <x v="3"/>
    <x v="10"/>
    <s v="Loss"/>
    <n v="7"/>
    <n v="7"/>
    <m/>
    <x v="0"/>
    <n v="3"/>
    <n v="4"/>
    <n v="0.5"/>
    <n v="0.42857142857142855"/>
  </r>
  <r>
    <x v="123"/>
    <x v="3"/>
    <x v="0"/>
    <s v="Loss"/>
    <n v="7"/>
    <n v="8"/>
    <m/>
    <x v="0"/>
    <n v="3"/>
    <n v="5"/>
    <n v="0.46666666666666667"/>
    <n v="0.375"/>
  </r>
  <r>
    <x v="124"/>
    <x v="3"/>
    <x v="28"/>
    <s v="Win"/>
    <n v="7"/>
    <n v="9"/>
    <m/>
    <x v="0"/>
    <n v="3"/>
    <n v="6"/>
    <n v="0.4375"/>
    <n v="0.33333333333333331"/>
  </r>
  <r>
    <x v="125"/>
    <x v="3"/>
    <x v="21"/>
    <s v="Win"/>
    <n v="8"/>
    <n v="11"/>
    <m/>
    <x v="0"/>
    <n v="4"/>
    <n v="6"/>
    <n v="0.42105263157894735"/>
    <n v="0.4"/>
  </r>
  <r>
    <x v="126"/>
    <x v="3"/>
    <x v="15"/>
    <s v="Win"/>
    <n v="9"/>
    <n v="11"/>
    <m/>
    <x v="1"/>
    <n v="5"/>
    <n v="6"/>
    <n v="0.45"/>
    <n v="0.45454545454545453"/>
  </r>
  <r>
    <x v="127"/>
    <x v="3"/>
    <x v="1"/>
    <s v="Loss"/>
    <n v="10"/>
    <n v="11"/>
    <m/>
    <x v="0"/>
    <n v="6"/>
    <n v="6"/>
    <n v="0.47619047619047616"/>
    <n v="0.5"/>
  </r>
  <r>
    <x v="128"/>
    <x v="3"/>
    <x v="24"/>
    <s v="Loss"/>
    <n v="10"/>
    <n v="13"/>
    <m/>
    <x v="1"/>
    <n v="6"/>
    <n v="7"/>
    <n v="0.43478260869565216"/>
    <n v="0.46153846153846156"/>
  </r>
  <r>
    <x v="129"/>
    <x v="3"/>
    <x v="25"/>
    <s v="Win"/>
    <n v="10"/>
    <n v="14"/>
    <m/>
    <x v="1"/>
    <n v="6"/>
    <n v="8"/>
    <n v="0.41666666666666669"/>
    <n v="0.42857142857142855"/>
  </r>
  <r>
    <x v="130"/>
    <x v="3"/>
    <x v="3"/>
    <s v="Loss"/>
    <n v="13"/>
    <n v="14"/>
    <m/>
    <x v="1"/>
    <n v="7"/>
    <n v="8"/>
    <n v="0.48148148148148145"/>
    <n v="0.46666666666666667"/>
  </r>
  <r>
    <x v="131"/>
    <x v="3"/>
    <x v="28"/>
    <s v="Win"/>
    <n v="13"/>
    <n v="15"/>
    <m/>
    <x v="0"/>
    <n v="7"/>
    <n v="9"/>
    <n v="0.4642857142857143"/>
    <n v="0.4375"/>
  </r>
  <r>
    <x v="132"/>
    <x v="3"/>
    <x v="12"/>
    <s v="Loss"/>
    <n v="14"/>
    <n v="15"/>
    <m/>
    <x v="1"/>
    <n v="8"/>
    <n v="9"/>
    <n v="0.48275862068965519"/>
    <n v="0.47058823529411764"/>
  </r>
  <r>
    <x v="133"/>
    <x v="3"/>
    <x v="17"/>
    <s v="Loss"/>
    <n v="15"/>
    <n v="20"/>
    <m/>
    <x v="0"/>
    <n v="8"/>
    <n v="10"/>
    <n v="0.42857142857142855"/>
    <n v="0.44444444444444442"/>
  </r>
  <r>
    <x v="134"/>
    <x v="3"/>
    <x v="6"/>
    <s v="Win"/>
    <n v="15"/>
    <n v="23"/>
    <m/>
    <x v="0"/>
    <n v="8"/>
    <n v="11"/>
    <n v="0.39473684210526316"/>
    <n v="0.42105263157894735"/>
  </r>
  <r>
    <x v="135"/>
    <x v="3"/>
    <x v="16"/>
    <s v="Loss"/>
    <n v="17"/>
    <n v="24"/>
    <m/>
    <x v="0"/>
    <n v="9"/>
    <n v="11"/>
    <n v="0.41463414634146339"/>
    <n v="0.45"/>
  </r>
  <r>
    <x v="136"/>
    <x v="3"/>
    <x v="11"/>
    <s v="Win"/>
    <n v="17"/>
    <n v="25"/>
    <m/>
    <x v="0"/>
    <n v="9"/>
    <n v="12"/>
    <n v="0.40476190476190477"/>
    <n v="0.42857142857142855"/>
  </r>
  <r>
    <x v="137"/>
    <x v="3"/>
    <x v="26"/>
    <s v="Win"/>
    <n v="18"/>
    <n v="25"/>
    <m/>
    <x v="1"/>
    <n v="10"/>
    <n v="12"/>
    <n v="0.41860465116279072"/>
    <n v="0.45454545454545453"/>
  </r>
  <r>
    <x v="138"/>
    <x v="3"/>
    <x v="19"/>
    <s v="Loss"/>
    <n v="19"/>
    <n v="26"/>
    <m/>
    <x v="0"/>
    <n v="11"/>
    <n v="12"/>
    <n v="0.42222222222222222"/>
    <n v="0.47826086956521741"/>
  </r>
  <r>
    <x v="139"/>
    <x v="3"/>
    <x v="2"/>
    <s v="Loss"/>
    <n v="22"/>
    <n v="28"/>
    <m/>
    <x v="1"/>
    <n v="11"/>
    <n v="13"/>
    <n v="0.44"/>
    <n v="0.45833333333333331"/>
  </r>
  <r>
    <x v="140"/>
    <x v="3"/>
    <x v="23"/>
    <s v="Win"/>
    <n v="22"/>
    <n v="29"/>
    <m/>
    <x v="1"/>
    <n v="11"/>
    <n v="14"/>
    <n v="0.43137254901960786"/>
    <n v="0.44"/>
  </r>
  <r>
    <x v="141"/>
    <x v="3"/>
    <x v="13"/>
    <s v="Win"/>
    <n v="24"/>
    <n v="30"/>
    <m/>
    <x v="0"/>
    <n v="12"/>
    <n v="14"/>
    <n v="0.44444444444444442"/>
    <n v="0.46153846153846156"/>
  </r>
  <r>
    <x v="142"/>
    <x v="3"/>
    <x v="20"/>
    <s v="Win"/>
    <n v="25"/>
    <n v="30"/>
    <m/>
    <x v="1"/>
    <n v="13"/>
    <n v="14"/>
    <n v="0.45454545454545453"/>
    <n v="0.48148148148148145"/>
  </r>
  <r>
    <x v="143"/>
    <x v="3"/>
    <x v="18"/>
    <s v="Win"/>
    <n v="26"/>
    <n v="30"/>
    <m/>
    <x v="1"/>
    <n v="14"/>
    <n v="14"/>
    <n v="0.4642857142857143"/>
    <n v="0.5"/>
  </r>
  <r>
    <x v="144"/>
    <x v="3"/>
    <x v="0"/>
    <s v="Win"/>
    <n v="27"/>
    <n v="33"/>
    <m/>
    <x v="0"/>
    <n v="15"/>
    <n v="14"/>
    <n v="0.45"/>
    <n v="0.51724137931034486"/>
  </r>
  <r>
    <x v="145"/>
    <x v="3"/>
    <x v="14"/>
    <s v="Win"/>
    <n v="28"/>
    <n v="33"/>
    <m/>
    <x v="0"/>
    <n v="16"/>
    <n v="14"/>
    <n v="0.45901639344262296"/>
    <n v="0.53333333333333333"/>
  </r>
  <r>
    <x v="146"/>
    <x v="3"/>
    <x v="9"/>
    <s v="Win"/>
    <n v="29"/>
    <n v="34"/>
    <m/>
    <x v="1"/>
    <n v="17"/>
    <n v="14"/>
    <n v="0.46031746031746029"/>
    <n v="0.54838709677419351"/>
  </r>
  <r>
    <x v="147"/>
    <x v="3"/>
    <x v="4"/>
    <s v="Win"/>
    <n v="31"/>
    <n v="34"/>
    <m/>
    <x v="1"/>
    <n v="18"/>
    <n v="14"/>
    <n v="0.47692307692307695"/>
    <n v="0.5625"/>
  </r>
  <r>
    <x v="148"/>
    <x v="3"/>
    <x v="22"/>
    <s v="Loss"/>
    <n v="33"/>
    <n v="34"/>
    <m/>
    <x v="0"/>
    <n v="19"/>
    <n v="14"/>
    <n v="0.4925373134328358"/>
    <n v="0.5757575757575758"/>
  </r>
  <r>
    <x v="149"/>
    <x v="3"/>
    <x v="27"/>
    <s v="Win"/>
    <n v="33"/>
    <n v="36"/>
    <m/>
    <x v="1"/>
    <n v="19"/>
    <n v="15"/>
    <n v="0.47826086956521741"/>
    <n v="0.55882352941176472"/>
  </r>
  <r>
    <x v="150"/>
    <x v="3"/>
    <x v="7"/>
    <s v="Loss"/>
    <n v="34"/>
    <n v="36"/>
    <m/>
    <x v="1"/>
    <n v="20"/>
    <n v="15"/>
    <n v="0.48571428571428571"/>
    <n v="0.5714285714285714"/>
  </r>
  <r>
    <x v="151"/>
    <x v="3"/>
    <x v="8"/>
    <s v="Win"/>
    <n v="34"/>
    <n v="37"/>
    <m/>
    <x v="0"/>
    <n v="20"/>
    <n v="16"/>
    <n v="0.47887323943661969"/>
    <n v="0.55555555555555558"/>
  </r>
  <r>
    <x v="152"/>
    <x v="3"/>
    <x v="17"/>
    <s v="Win"/>
    <n v="35"/>
    <n v="38"/>
    <m/>
    <x v="0"/>
    <n v="21"/>
    <n v="16"/>
    <n v="0.47945205479452052"/>
    <n v="0.56756756756756754"/>
  </r>
  <r>
    <x v="153"/>
    <x v="3"/>
    <x v="1"/>
    <s v="Win"/>
    <n v="37"/>
    <n v="38"/>
    <m/>
    <x v="0"/>
    <n v="22"/>
    <n v="16"/>
    <n v="0.49333333333333335"/>
    <n v="0.57894736842105265"/>
  </r>
  <r>
    <x v="154"/>
    <x v="3"/>
    <x v="21"/>
    <s v="Win"/>
    <n v="40"/>
    <n v="39"/>
    <m/>
    <x v="0"/>
    <n v="23"/>
    <n v="16"/>
    <n v="0.50632911392405067"/>
    <n v="0.58974358974358976"/>
  </r>
  <r>
    <x v="155"/>
    <x v="3"/>
    <x v="19"/>
    <s v="Win"/>
    <n v="42"/>
    <n v="39"/>
    <m/>
    <x v="0"/>
    <n v="24"/>
    <n v="16"/>
    <n v="0.51851851851851849"/>
    <n v="0.6"/>
  </r>
  <r>
    <x v="156"/>
    <x v="4"/>
    <x v="28"/>
    <s v="Win"/>
    <n v="0"/>
    <n v="0"/>
    <m/>
    <x v="0"/>
    <n v="0"/>
    <n v="0"/>
    <n v="0"/>
    <n v="0"/>
  </r>
  <r>
    <x v="157"/>
    <x v="4"/>
    <x v="18"/>
    <s v="Loss"/>
    <n v="1"/>
    <n v="0"/>
    <m/>
    <x v="1"/>
    <n v="1"/>
    <n v="0"/>
    <n v="1"/>
    <n v="1"/>
  </r>
  <r>
    <x v="158"/>
    <x v="4"/>
    <x v="16"/>
    <s v="Win"/>
    <n v="1"/>
    <n v="3"/>
    <m/>
    <x v="0"/>
    <n v="1"/>
    <n v="1"/>
    <n v="0.25"/>
    <n v="0.25"/>
  </r>
  <r>
    <x v="159"/>
    <x v="4"/>
    <x v="22"/>
    <s v="Win"/>
    <n v="2"/>
    <n v="3"/>
    <m/>
    <x v="0"/>
    <n v="2"/>
    <n v="1"/>
    <n v="0.4"/>
    <n v="0.4"/>
  </r>
  <r>
    <x v="160"/>
    <x v="4"/>
    <x v="23"/>
    <s v="Loss"/>
    <n v="4"/>
    <n v="6"/>
    <m/>
    <x v="1"/>
    <n v="3"/>
    <n v="1"/>
    <n v="0.4"/>
    <n v="0.3"/>
  </r>
  <r>
    <x v="161"/>
    <x v="4"/>
    <x v="1"/>
    <s v="Loss"/>
    <n v="4"/>
    <n v="8"/>
    <m/>
    <x v="0"/>
    <n v="3"/>
    <n v="2"/>
    <n v="0.33333333333333331"/>
    <n v="0.25"/>
  </r>
  <r>
    <x v="162"/>
    <x v="4"/>
    <x v="26"/>
    <s v="Loss"/>
    <n v="4"/>
    <n v="10"/>
    <m/>
    <x v="1"/>
    <n v="3"/>
    <n v="3"/>
    <n v="0.2857142857142857"/>
    <n v="0.21428571428571427"/>
  </r>
  <r>
    <x v="163"/>
    <x v="4"/>
    <x v="27"/>
    <s v="Loss"/>
    <n v="4"/>
    <n v="11"/>
    <m/>
    <x v="1"/>
    <n v="3"/>
    <n v="4"/>
    <n v="0.26666666666666666"/>
    <n v="0.2"/>
  </r>
  <r>
    <x v="164"/>
    <x v="4"/>
    <x v="15"/>
    <s v="Loss"/>
    <n v="4"/>
    <n v="12"/>
    <m/>
    <x v="1"/>
    <n v="3"/>
    <n v="5"/>
    <n v="0.25"/>
    <n v="0.1875"/>
  </r>
  <r>
    <x v="165"/>
    <x v="4"/>
    <x v="19"/>
    <s v="Loss"/>
    <n v="4"/>
    <n v="14"/>
    <m/>
    <x v="0"/>
    <n v="3"/>
    <n v="6"/>
    <n v="0.22222222222222221"/>
    <n v="0.16666666666666666"/>
  </r>
  <r>
    <x v="166"/>
    <x v="4"/>
    <x v="6"/>
    <s v="Win"/>
    <n v="4"/>
    <n v="15"/>
    <m/>
    <x v="0"/>
    <n v="3"/>
    <n v="7"/>
    <n v="0.21052631578947367"/>
    <n v="0.15789473684210525"/>
  </r>
  <r>
    <x v="167"/>
    <x v="4"/>
    <x v="10"/>
    <s v="Win"/>
    <n v="5"/>
    <n v="15"/>
    <m/>
    <x v="0"/>
    <n v="4"/>
    <n v="7"/>
    <n v="0.25"/>
    <n v="0.2"/>
  </r>
  <r>
    <x v="168"/>
    <x v="4"/>
    <x v="8"/>
    <s v="Loss"/>
    <n v="6"/>
    <n v="16"/>
    <m/>
    <x v="0"/>
    <n v="5"/>
    <n v="7"/>
    <n v="0.27272727272727271"/>
    <n v="0.22727272727272727"/>
  </r>
  <r>
    <x v="169"/>
    <x v="4"/>
    <x v="5"/>
    <s v="Loss"/>
    <n v="6"/>
    <n v="18"/>
    <m/>
    <x v="1"/>
    <n v="5"/>
    <n v="8"/>
    <n v="0.25"/>
    <n v="0.20833333333333334"/>
  </r>
  <r>
    <x v="170"/>
    <x v="4"/>
    <x v="3"/>
    <s v="Win"/>
    <n v="7"/>
    <n v="19"/>
    <m/>
    <x v="1"/>
    <n v="5"/>
    <n v="9"/>
    <n v="0.26923076923076922"/>
    <n v="0.19230769230769232"/>
  </r>
  <r>
    <x v="171"/>
    <x v="4"/>
    <x v="9"/>
    <s v="Win"/>
    <n v="8"/>
    <n v="19"/>
    <m/>
    <x v="1"/>
    <n v="6"/>
    <n v="9"/>
    <n v="0.29629629629629628"/>
    <n v="0.22222222222222221"/>
  </r>
  <r>
    <x v="172"/>
    <x v="4"/>
    <x v="1"/>
    <s v="Loss"/>
    <n v="10"/>
    <n v="20"/>
    <m/>
    <x v="0"/>
    <n v="7"/>
    <n v="9"/>
    <n v="0.33333333333333331"/>
    <n v="0.23333333333333334"/>
  </r>
  <r>
    <x v="173"/>
    <x v="4"/>
    <x v="28"/>
    <s v="Loss"/>
    <n v="10"/>
    <n v="21"/>
    <m/>
    <x v="0"/>
    <n v="7"/>
    <n v="10"/>
    <n v="0.32258064516129031"/>
    <n v="0.22580645161290322"/>
  </r>
  <r>
    <x v="174"/>
    <x v="4"/>
    <x v="14"/>
    <s v="Loss"/>
    <n v="10"/>
    <n v="23"/>
    <m/>
    <x v="0"/>
    <n v="7"/>
    <n v="11"/>
    <n v="0.30303030303030304"/>
    <n v="0.21212121212121213"/>
  </r>
  <r>
    <x v="175"/>
    <x v="4"/>
    <x v="20"/>
    <s v="Win"/>
    <n v="12"/>
    <n v="24"/>
    <m/>
    <x v="1"/>
    <n v="7"/>
    <n v="12"/>
    <n v="0.33333333333333331"/>
    <n v="0.19444444444444445"/>
  </r>
  <r>
    <x v="176"/>
    <x v="4"/>
    <x v="2"/>
    <s v="Loss"/>
    <n v="15"/>
    <n v="24"/>
    <m/>
    <x v="1"/>
    <n v="8"/>
    <n v="12"/>
    <n v="0.38461538461538464"/>
    <n v="0.20512820512820512"/>
  </r>
  <r>
    <x v="177"/>
    <x v="4"/>
    <x v="0"/>
    <s v="Win"/>
    <n v="15"/>
    <n v="25"/>
    <m/>
    <x v="0"/>
    <n v="8"/>
    <n v="13"/>
    <n v="0.375"/>
    <n v="0.2"/>
  </r>
  <r>
    <x v="178"/>
    <x v="4"/>
    <x v="4"/>
    <s v="Win"/>
    <n v="16"/>
    <n v="25"/>
    <m/>
    <x v="1"/>
    <n v="9"/>
    <n v="13"/>
    <n v="0.3902439024390244"/>
    <n v="0.21951219512195122"/>
  </r>
  <r>
    <x v="179"/>
    <x v="4"/>
    <x v="16"/>
    <s v="Win"/>
    <n v="17"/>
    <n v="25"/>
    <m/>
    <x v="0"/>
    <n v="10"/>
    <n v="13"/>
    <n v="0.40476190476190477"/>
    <n v="0.23809523809523808"/>
  </r>
  <r>
    <x v="180"/>
    <x v="4"/>
    <x v="6"/>
    <s v="Win"/>
    <n v="18"/>
    <n v="26"/>
    <m/>
    <x v="0"/>
    <n v="11"/>
    <n v="13"/>
    <n v="0.40909090909090912"/>
    <n v="0.25"/>
  </r>
  <r>
    <x v="181"/>
    <x v="4"/>
    <x v="17"/>
    <s v="Win"/>
    <n v="21"/>
    <n v="27"/>
    <m/>
    <x v="0"/>
    <n v="12"/>
    <n v="13"/>
    <n v="0.4375"/>
    <n v="0.25"/>
  </r>
  <r>
    <x v="182"/>
    <x v="4"/>
    <x v="0"/>
    <s v="Loss"/>
    <n v="22"/>
    <n v="28"/>
    <m/>
    <x v="0"/>
    <n v="13"/>
    <n v="13"/>
    <n v="0.44"/>
    <n v="0.26"/>
  </r>
  <r>
    <x v="183"/>
    <x v="4"/>
    <x v="13"/>
    <s v="Loss"/>
    <n v="22"/>
    <n v="29"/>
    <m/>
    <x v="0"/>
    <n v="13"/>
    <n v="14"/>
    <n v="0.43137254901960786"/>
    <n v="0.25490196078431371"/>
  </r>
  <r>
    <x v="184"/>
    <x v="4"/>
    <x v="12"/>
    <s v="Loss"/>
    <n v="22"/>
    <n v="30"/>
    <m/>
    <x v="1"/>
    <n v="13"/>
    <n v="15"/>
    <n v="0.42307692307692307"/>
    <n v="0.25"/>
  </r>
  <r>
    <x v="185"/>
    <x v="4"/>
    <x v="24"/>
    <s v="Win"/>
    <n v="24"/>
    <n v="33"/>
    <m/>
    <x v="1"/>
    <n v="13"/>
    <n v="16"/>
    <n v="0.42105263157894735"/>
    <n v="0.22807017543859648"/>
  </r>
  <r>
    <x v="186"/>
    <x v="4"/>
    <x v="11"/>
    <s v="Win"/>
    <n v="26"/>
    <n v="33"/>
    <m/>
    <x v="0"/>
    <n v="14"/>
    <n v="16"/>
    <n v="0.44067796610169491"/>
    <n v="0.23728813559322035"/>
  </r>
  <r>
    <x v="187"/>
    <x v="4"/>
    <x v="17"/>
    <s v="Loss"/>
    <n v="28"/>
    <n v="33"/>
    <m/>
    <x v="0"/>
    <n v="15"/>
    <n v="16"/>
    <n v="0.45901639344262296"/>
    <n v="0.24590163934426229"/>
  </r>
  <r>
    <x v="188"/>
    <x v="4"/>
    <x v="25"/>
    <s v="Loss"/>
    <n v="28"/>
    <n v="34"/>
    <m/>
    <x v="1"/>
    <n v="15"/>
    <n v="17"/>
    <n v="0.45161290322580644"/>
    <n v="0.24193548387096775"/>
  </r>
  <r>
    <x v="189"/>
    <x v="4"/>
    <x v="19"/>
    <s v="Win"/>
    <n v="28"/>
    <n v="35"/>
    <m/>
    <x v="0"/>
    <n v="15"/>
    <n v="18"/>
    <n v="0.44444444444444442"/>
    <n v="0.23809523809523808"/>
  </r>
  <r>
    <x v="190"/>
    <x v="4"/>
    <x v="8"/>
    <s v="Loss"/>
    <n v="30"/>
    <n v="39"/>
    <m/>
    <x v="0"/>
    <n v="16"/>
    <n v="18"/>
    <n v="0.43478260869565216"/>
    <n v="0.2318840579710145"/>
  </r>
  <r>
    <x v="191"/>
    <x v="4"/>
    <x v="22"/>
    <s v="Win"/>
    <n v="30"/>
    <n v="41"/>
    <m/>
    <x v="0"/>
    <n v="16"/>
    <n v="19"/>
    <n v="0.42253521126760563"/>
    <n v="0.22535211267605634"/>
  </r>
  <r>
    <x v="192"/>
    <x v="4"/>
    <x v="10"/>
    <s v="Loss"/>
    <n v="31"/>
    <n v="41"/>
    <m/>
    <x v="0"/>
    <n v="17"/>
    <n v="19"/>
    <n v="0.43055555555555558"/>
    <n v="0.2361111111111111"/>
  </r>
  <r>
    <x v="193"/>
    <x v="4"/>
    <x v="13"/>
    <s v="Win"/>
    <n v="31"/>
    <n v="42"/>
    <m/>
    <x v="0"/>
    <n v="17"/>
    <n v="20"/>
    <n v="0.42465753424657532"/>
    <n v="0.23287671232876711"/>
  </r>
  <r>
    <x v="194"/>
    <x v="4"/>
    <x v="21"/>
    <s v="Win"/>
    <n v="32"/>
    <n v="43"/>
    <m/>
    <x v="0"/>
    <n v="18"/>
    <n v="20"/>
    <n v="0.42666666666666669"/>
    <n v="0.24"/>
  </r>
  <r>
    <x v="195"/>
    <x v="4"/>
    <x v="11"/>
    <s v="Loss"/>
    <n v="33"/>
    <n v="44"/>
    <m/>
    <x v="0"/>
    <n v="19"/>
    <n v="20"/>
    <n v="0.42857142857142855"/>
    <n v="0.24675324675324675"/>
  </r>
  <r>
    <x v="196"/>
    <x v="4"/>
    <x v="7"/>
    <s v="Loss"/>
    <n v="33"/>
    <n v="47"/>
    <m/>
    <x v="1"/>
    <n v="19"/>
    <n v="21"/>
    <n v="0.41249999999999998"/>
    <n v="0.23749999999999999"/>
  </r>
</pivotCacheRecords>
</file>

<file path=xl/pivotCache/pivotCacheRecords2.xml><?xml version="1.0" encoding="utf-8"?>
<pivotCacheRecords xmlns="http://schemas.openxmlformats.org/spreadsheetml/2006/main" xmlns:r="http://schemas.openxmlformats.org/officeDocument/2006/relationships" count="197">
  <r>
    <x v="0"/>
    <x v="0"/>
    <n v="18351"/>
  </r>
  <r>
    <x v="0"/>
    <x v="1"/>
    <n v="18136"/>
  </r>
  <r>
    <x v="0"/>
    <x v="2"/>
    <n v="14152"/>
  </r>
  <r>
    <x v="0"/>
    <x v="3"/>
    <n v="15486"/>
  </r>
  <r>
    <x v="0"/>
    <x v="4"/>
    <n v="11211"/>
  </r>
  <r>
    <x v="0"/>
    <x v="5"/>
    <n v="16428"/>
  </r>
  <r>
    <x v="0"/>
    <x v="6"/>
    <n v="15588"/>
  </r>
  <r>
    <x v="0"/>
    <x v="7"/>
    <n v="16473"/>
  </r>
  <r>
    <x v="0"/>
    <x v="8"/>
    <n v="12183"/>
  </r>
  <r>
    <x v="0"/>
    <x v="9"/>
    <n v="15737"/>
  </r>
  <r>
    <x v="0"/>
    <x v="10"/>
    <n v="19603"/>
  </r>
  <r>
    <x v="0"/>
    <x v="11"/>
    <n v="12482"/>
  </r>
  <r>
    <x v="0"/>
    <x v="12"/>
    <n v="16876"/>
  </r>
  <r>
    <x v="0"/>
    <x v="13"/>
    <n v="14418"/>
  </r>
  <r>
    <x v="0"/>
    <x v="14"/>
    <n v="15287"/>
  </r>
  <r>
    <x v="0"/>
    <x v="15"/>
    <n v="16249"/>
  </r>
  <r>
    <x v="0"/>
    <x v="16"/>
    <n v="19233"/>
  </r>
  <r>
    <x v="0"/>
    <x v="17"/>
    <n v="16038"/>
  </r>
  <r>
    <x v="0"/>
    <x v="18"/>
    <n v="10188"/>
  </r>
  <r>
    <x v="0"/>
    <x v="19"/>
    <n v="12468"/>
  </r>
  <r>
    <x v="0"/>
    <x v="20"/>
    <n v="17486"/>
  </r>
  <r>
    <x v="0"/>
    <x v="21"/>
    <n v="14326"/>
  </r>
  <r>
    <x v="0"/>
    <x v="22"/>
    <n v="17286"/>
  </r>
  <r>
    <x v="0"/>
    <x v="16"/>
    <n v="19592"/>
  </r>
  <r>
    <x v="0"/>
    <x v="23"/>
    <n v="17743"/>
  </r>
  <r>
    <x v="0"/>
    <x v="10"/>
    <n v="19081"/>
  </r>
  <r>
    <x v="0"/>
    <x v="8"/>
    <n v="15386"/>
  </r>
  <r>
    <x v="0"/>
    <x v="24"/>
    <n v="19488"/>
  </r>
  <r>
    <x v="0"/>
    <x v="11"/>
    <n v="12976"/>
  </r>
  <r>
    <x v="0"/>
    <x v="25"/>
    <n v="15782"/>
  </r>
  <r>
    <x v="0"/>
    <x v="26"/>
    <n v="16438"/>
  </r>
  <r>
    <x v="0"/>
    <x v="19"/>
    <n v="15286"/>
  </r>
  <r>
    <x v="0"/>
    <x v="27"/>
    <n v="18176"/>
  </r>
  <r>
    <x v="0"/>
    <x v="0"/>
    <n v="14703"/>
  </r>
  <r>
    <x v="0"/>
    <x v="6"/>
    <n v="19356"/>
  </r>
  <r>
    <x v="0"/>
    <x v="28"/>
    <n v="12368"/>
  </r>
  <r>
    <x v="0"/>
    <x v="14"/>
    <n v="12584"/>
  </r>
  <r>
    <x v="0"/>
    <x v="17"/>
    <n v="16444"/>
  </r>
  <r>
    <x v="0"/>
    <x v="1"/>
    <n v="16234"/>
  </r>
  <r>
    <x v="0"/>
    <x v="13"/>
    <n v="16234"/>
  </r>
  <r>
    <x v="0"/>
    <x v="22"/>
    <n v="16138"/>
  </r>
  <r>
    <x v="1"/>
    <x v="28"/>
    <n v="17173"/>
  </r>
  <r>
    <x v="1"/>
    <x v="16"/>
    <n v="19614"/>
  </r>
  <r>
    <x v="1"/>
    <x v="1"/>
    <n v="18064"/>
  </r>
  <r>
    <x v="1"/>
    <x v="22"/>
    <n v="17827"/>
  </r>
  <r>
    <x v="1"/>
    <x v="7"/>
    <n v="13421"/>
  </r>
  <r>
    <x v="1"/>
    <x v="13"/>
    <n v="18043"/>
  </r>
  <r>
    <x v="1"/>
    <x v="15"/>
    <n v="16122"/>
  </r>
  <r>
    <x v="1"/>
    <x v="14"/>
    <n v="14988"/>
  </r>
  <r>
    <x v="1"/>
    <x v="6"/>
    <n v="16802"/>
  </r>
  <r>
    <x v="1"/>
    <x v="17"/>
    <n v="17761"/>
  </r>
  <r>
    <x v="1"/>
    <x v="19"/>
    <n v="19379"/>
  </r>
  <r>
    <x v="1"/>
    <x v="26"/>
    <n v="19110"/>
  </r>
  <r>
    <x v="1"/>
    <x v="21"/>
    <n v="13773"/>
  </r>
  <r>
    <x v="1"/>
    <x v="0"/>
    <n v="13458"/>
  </r>
  <r>
    <x v="1"/>
    <x v="8"/>
    <n v="13564"/>
  </r>
  <r>
    <x v="1"/>
    <x v="1"/>
    <n v="13110"/>
  </r>
  <r>
    <x v="1"/>
    <x v="3"/>
    <n v="10891"/>
  </r>
  <r>
    <x v="1"/>
    <x v="8"/>
    <n v="14672"/>
  </r>
  <r>
    <x v="1"/>
    <x v="11"/>
    <n v="15108"/>
  </r>
  <r>
    <x v="1"/>
    <x v="21"/>
    <n v="12792"/>
  </r>
  <r>
    <x v="1"/>
    <x v="28"/>
    <n v="13729"/>
  </r>
  <r>
    <x v="1"/>
    <x v="10"/>
    <n v="16357"/>
  </r>
  <r>
    <x v="1"/>
    <x v="4"/>
    <n v="10540"/>
  </r>
  <r>
    <x v="1"/>
    <x v="9"/>
    <n v="13806"/>
  </r>
  <r>
    <x v="1"/>
    <x v="22"/>
    <n v="14715"/>
  </r>
  <r>
    <x v="1"/>
    <x v="17"/>
    <n v="10303"/>
  </r>
  <r>
    <x v="1"/>
    <x v="13"/>
    <n v="10828"/>
  </r>
  <r>
    <x v="1"/>
    <x v="10"/>
    <n v="15169"/>
  </r>
  <r>
    <x v="1"/>
    <x v="20"/>
    <n v="10876"/>
  </r>
  <r>
    <x v="1"/>
    <x v="19"/>
    <n v="14221"/>
  </r>
  <r>
    <x v="1"/>
    <x v="18"/>
    <n v="13428"/>
  </r>
  <r>
    <x v="1"/>
    <x v="25"/>
    <n v="11317"/>
  </r>
  <r>
    <x v="1"/>
    <x v="6"/>
    <n v="16023"/>
  </r>
  <r>
    <x v="2"/>
    <x v="0"/>
    <n v="19124"/>
  </r>
  <r>
    <x v="2"/>
    <x v="5"/>
    <n v="13905"/>
  </r>
  <r>
    <x v="2"/>
    <x v="23"/>
    <n v="15763"/>
  </r>
  <r>
    <x v="2"/>
    <x v="17"/>
    <n v="11139"/>
  </r>
  <r>
    <x v="2"/>
    <x v="18"/>
    <n v="16541"/>
  </r>
  <r>
    <x v="2"/>
    <x v="28"/>
    <n v="11248"/>
  </r>
  <r>
    <x v="2"/>
    <x v="11"/>
    <n v="15240"/>
  </r>
  <r>
    <x v="2"/>
    <x v="22"/>
    <n v="17868"/>
  </r>
  <r>
    <x v="2"/>
    <x v="21"/>
    <n v="13202"/>
  </r>
  <r>
    <x v="2"/>
    <x v="27"/>
    <n v="12640"/>
  </r>
  <r>
    <x v="2"/>
    <x v="6"/>
    <n v="18097"/>
  </r>
  <r>
    <x v="2"/>
    <x v="2"/>
    <n v="17321"/>
  </r>
  <r>
    <x v="2"/>
    <x v="15"/>
    <n v="13169"/>
  </r>
  <r>
    <x v="2"/>
    <x v="26"/>
    <n v="16786"/>
  </r>
  <r>
    <x v="2"/>
    <x v="1"/>
    <n v="16217"/>
  </r>
  <r>
    <x v="2"/>
    <x v="16"/>
    <n v="19602"/>
  </r>
  <r>
    <x v="2"/>
    <x v="20"/>
    <n v="18110"/>
  </r>
  <r>
    <x v="2"/>
    <x v="14"/>
    <n v="15576"/>
  </r>
  <r>
    <x v="2"/>
    <x v="3"/>
    <n v="13347"/>
  </r>
  <r>
    <x v="2"/>
    <x v="0"/>
    <n v="12996"/>
  </r>
  <r>
    <x v="2"/>
    <x v="25"/>
    <n v="17012"/>
  </r>
  <r>
    <x v="2"/>
    <x v="7"/>
    <n v="16108"/>
  </r>
  <r>
    <x v="2"/>
    <x v="22"/>
    <n v="12534"/>
  </r>
  <r>
    <x v="2"/>
    <x v="4"/>
    <n v="15397"/>
  </r>
  <r>
    <x v="2"/>
    <x v="24"/>
    <n v="19624"/>
  </r>
  <r>
    <x v="2"/>
    <x v="10"/>
    <n v="15709"/>
  </r>
  <r>
    <x v="2"/>
    <x v="13"/>
    <n v="13112"/>
  </r>
  <r>
    <x v="2"/>
    <x v="19"/>
    <n v="17870"/>
  </r>
  <r>
    <x v="2"/>
    <x v="9"/>
    <n v="18481"/>
  </r>
  <r>
    <x v="2"/>
    <x v="8"/>
    <n v="13382"/>
  </r>
  <r>
    <x v="2"/>
    <x v="12"/>
    <n v="18870"/>
  </r>
  <r>
    <x v="2"/>
    <x v="10"/>
    <n v="15006"/>
  </r>
  <r>
    <x v="2"/>
    <x v="17"/>
    <n v="10141"/>
  </r>
  <r>
    <x v="2"/>
    <x v="11"/>
    <n v="12872"/>
  </r>
  <r>
    <x v="2"/>
    <x v="13"/>
    <n v="16375"/>
  </r>
  <r>
    <x v="2"/>
    <x v="1"/>
    <n v="11839"/>
  </r>
  <r>
    <x v="2"/>
    <x v="21"/>
    <n v="13097"/>
  </r>
  <r>
    <x v="2"/>
    <x v="16"/>
    <n v="19568"/>
  </r>
  <r>
    <x v="2"/>
    <x v="28"/>
    <n v="14680"/>
  </r>
  <r>
    <x v="2"/>
    <x v="6"/>
    <n v="15238"/>
  </r>
  <r>
    <x v="2"/>
    <x v="14"/>
    <n v="13487"/>
  </r>
  <r>
    <x v="3"/>
    <x v="14"/>
    <n v="18017"/>
  </r>
  <r>
    <x v="3"/>
    <x v="11"/>
    <n v="11118"/>
  </r>
  <r>
    <x v="3"/>
    <x v="6"/>
    <n v="16465"/>
  </r>
  <r>
    <x v="3"/>
    <x v="22"/>
    <n v="13996"/>
  </r>
  <r>
    <x v="3"/>
    <x v="16"/>
    <n v="19084"/>
  </r>
  <r>
    <x v="3"/>
    <x v="8"/>
    <n v="13843"/>
  </r>
  <r>
    <x v="3"/>
    <x v="5"/>
    <n v="14916"/>
  </r>
  <r>
    <x v="3"/>
    <x v="10"/>
    <n v="13558"/>
  </r>
  <r>
    <x v="3"/>
    <x v="0"/>
    <n v="15170"/>
  </r>
  <r>
    <x v="3"/>
    <x v="28"/>
    <n v="15081"/>
  </r>
  <r>
    <x v="3"/>
    <x v="21"/>
    <n v="14088"/>
  </r>
  <r>
    <x v="3"/>
    <x v="15"/>
    <n v="13129"/>
  </r>
  <r>
    <x v="3"/>
    <x v="1"/>
    <n v="11377"/>
  </r>
  <r>
    <x v="3"/>
    <x v="24"/>
    <n v="17101"/>
  </r>
  <r>
    <x v="3"/>
    <x v="25"/>
    <n v="11339"/>
  </r>
  <r>
    <x v="3"/>
    <x v="3"/>
    <n v="18078"/>
  </r>
  <r>
    <x v="3"/>
    <x v="28"/>
    <n v="13534"/>
  </r>
  <r>
    <x v="3"/>
    <x v="12"/>
    <n v="18129"/>
  </r>
  <r>
    <x v="3"/>
    <x v="17"/>
    <n v="12079"/>
  </r>
  <r>
    <x v="3"/>
    <x v="6"/>
    <n v="15156"/>
  </r>
  <r>
    <x v="3"/>
    <x v="16"/>
    <n v="19631"/>
  </r>
  <r>
    <x v="3"/>
    <x v="11"/>
    <n v="14929"/>
  </r>
  <r>
    <x v="3"/>
    <x v="26"/>
    <n v="14760"/>
  </r>
  <r>
    <x v="3"/>
    <x v="19"/>
    <n v="18252"/>
  </r>
  <r>
    <x v="3"/>
    <x v="2"/>
    <n v="19084"/>
  </r>
  <r>
    <x v="3"/>
    <x v="23"/>
    <n v="11467"/>
  </r>
  <r>
    <x v="3"/>
    <x v="13"/>
    <n v="14400"/>
  </r>
  <r>
    <x v="3"/>
    <x v="20"/>
    <n v="15867"/>
  </r>
  <r>
    <x v="3"/>
    <x v="18"/>
    <n v="18317"/>
  </r>
  <r>
    <x v="3"/>
    <x v="0"/>
    <n v="15372"/>
  </r>
  <r>
    <x v="3"/>
    <x v="14"/>
    <n v="15688"/>
  </r>
  <r>
    <x v="3"/>
    <x v="9"/>
    <n v="14312"/>
  </r>
  <r>
    <x v="3"/>
    <x v="4"/>
    <n v="16983"/>
  </r>
  <r>
    <x v="3"/>
    <x v="22"/>
    <n v="14419"/>
  </r>
  <r>
    <x v="3"/>
    <x v="27"/>
    <n v="18706"/>
  </r>
  <r>
    <x v="3"/>
    <x v="7"/>
    <n v="15511"/>
  </r>
  <r>
    <x v="3"/>
    <x v="8"/>
    <n v="15943"/>
  </r>
  <r>
    <x v="3"/>
    <x v="17"/>
    <n v="14894"/>
  </r>
  <r>
    <x v="3"/>
    <x v="1"/>
    <n v="17708"/>
  </r>
  <r>
    <x v="3"/>
    <x v="21"/>
    <n v="17140"/>
  </r>
  <r>
    <x v="3"/>
    <x v="19"/>
    <n v="17627"/>
  </r>
  <r>
    <x v="4"/>
    <x v="28"/>
    <n v="19439"/>
  </r>
  <r>
    <x v="4"/>
    <x v="18"/>
    <n v="18133"/>
  </r>
  <r>
    <x v="4"/>
    <x v="16"/>
    <n v="15874"/>
  </r>
  <r>
    <x v="4"/>
    <x v="22"/>
    <n v="15891"/>
  </r>
  <r>
    <x v="4"/>
    <x v="23"/>
    <n v="15345"/>
  </r>
  <r>
    <x v="4"/>
    <x v="1"/>
    <n v="18126"/>
  </r>
  <r>
    <x v="4"/>
    <x v="26"/>
    <n v="17180"/>
  </r>
  <r>
    <x v="4"/>
    <x v="27"/>
    <n v="16972"/>
  </r>
  <r>
    <x v="4"/>
    <x v="15"/>
    <n v="19381"/>
  </r>
  <r>
    <x v="4"/>
    <x v="19"/>
    <n v="16887"/>
  </r>
  <r>
    <x v="4"/>
    <x v="6"/>
    <n v="19102"/>
  </r>
  <r>
    <x v="4"/>
    <x v="10"/>
    <n v="15276"/>
  </r>
  <r>
    <x v="4"/>
    <x v="8"/>
    <n v="17113"/>
  </r>
  <r>
    <x v="4"/>
    <x v="5"/>
    <n v="15459"/>
  </r>
  <r>
    <x v="4"/>
    <x v="3"/>
    <n v="17384"/>
  </r>
  <r>
    <x v="4"/>
    <x v="9"/>
    <n v="16913"/>
  </r>
  <r>
    <x v="4"/>
    <x v="1"/>
    <n v="19085"/>
  </r>
  <r>
    <x v="4"/>
    <x v="28"/>
    <n v="17430"/>
  </r>
  <r>
    <x v="4"/>
    <x v="14"/>
    <n v="19307"/>
  </r>
  <r>
    <x v="4"/>
    <x v="20"/>
    <n v="15171"/>
  </r>
  <r>
    <x v="4"/>
    <x v="2"/>
    <n v="17309"/>
  </r>
  <r>
    <x v="4"/>
    <x v="0"/>
    <n v="19285"/>
  </r>
  <r>
    <x v="4"/>
    <x v="4"/>
    <n v="17989"/>
  </r>
  <r>
    <x v="4"/>
    <x v="16"/>
    <n v="16914"/>
  </r>
  <r>
    <x v="4"/>
    <x v="6"/>
    <n v="19117"/>
  </r>
  <r>
    <x v="4"/>
    <x v="17"/>
    <n v="17019"/>
  </r>
  <r>
    <x v="4"/>
    <x v="0"/>
    <n v="16991"/>
  </r>
  <r>
    <x v="4"/>
    <x v="13"/>
    <n v="15876"/>
  </r>
  <r>
    <x v="4"/>
    <x v="12"/>
    <n v="19303"/>
  </r>
  <r>
    <x v="4"/>
    <x v="24"/>
    <n v="16947"/>
  </r>
  <r>
    <x v="4"/>
    <x v="11"/>
    <n v="19080"/>
  </r>
  <r>
    <x v="4"/>
    <x v="17"/>
    <n v="15119"/>
  </r>
  <r>
    <x v="4"/>
    <x v="25"/>
    <n v="15885"/>
  </r>
  <r>
    <x v="4"/>
    <x v="19"/>
    <n v="19183"/>
  </r>
  <r>
    <x v="4"/>
    <x v="8"/>
    <n v="15091"/>
  </r>
  <r>
    <x v="4"/>
    <x v="22"/>
    <n v="19122"/>
  </r>
  <r>
    <x v="4"/>
    <x v="10"/>
    <n v="15140"/>
  </r>
  <r>
    <x v="4"/>
    <x v="13"/>
    <n v="15372"/>
  </r>
  <r>
    <x v="4"/>
    <x v="21"/>
    <n v="17286"/>
  </r>
  <r>
    <x v="4"/>
    <x v="11"/>
    <n v="15593"/>
  </r>
  <r>
    <x v="4"/>
    <x v="7"/>
    <n v="157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19" firstHeaderRow="1" firstDataRow="1" firstDataCol="1" rowPageCount="2" colPageCount="1"/>
  <pivotFields count="12">
    <pivotField numFmtId="14" showAll="0">
      <items count="1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axis="axisPage" multipleItemSelectionAllowed="1" showAll="0">
      <items count="6">
        <item h="1" x="0"/>
        <item h="1" x="1"/>
        <item h="1" x="2"/>
        <item h="1" x="3"/>
        <item x="4"/>
        <item t="default"/>
      </items>
    </pivotField>
    <pivotField axis="axisRow" showAll="0">
      <items count="30">
        <item x="22"/>
        <item x="10"/>
        <item x="8"/>
        <item x="19"/>
        <item x="14"/>
        <item x="23"/>
        <item x="9"/>
        <item x="13"/>
        <item x="15"/>
        <item x="7"/>
        <item x="0"/>
        <item x="26"/>
        <item x="24"/>
        <item x="18"/>
        <item x="16"/>
        <item x="28"/>
        <item x="4"/>
        <item x="20"/>
        <item x="6"/>
        <item x="12"/>
        <item x="1"/>
        <item x="21"/>
        <item x="5"/>
        <item x="27"/>
        <item x="25"/>
        <item x="2"/>
        <item x="11"/>
        <item x="3"/>
        <item x="17"/>
        <item t="default"/>
      </items>
    </pivotField>
    <pivotField dataField="1" showAll="0"/>
    <pivotField showAll="0"/>
    <pivotField showAll="0"/>
    <pivotField showAll="0"/>
    <pivotField axis="axisPage" multipleItemSelectionAllowed="1" showAll="0">
      <items count="3">
        <item x="0"/>
        <item h="1" x="1"/>
        <item t="default"/>
      </items>
    </pivotField>
    <pivotField showAll="0"/>
    <pivotField showAll="0"/>
    <pivotField numFmtId="10" showAll="0"/>
    <pivotField numFmtId="10" showAll="0"/>
  </pivotFields>
  <rowFields count="1">
    <field x="2"/>
  </rowFields>
  <rowItems count="15">
    <i>
      <x/>
    </i>
    <i>
      <x v="1"/>
    </i>
    <i>
      <x v="2"/>
    </i>
    <i>
      <x v="3"/>
    </i>
    <i>
      <x v="4"/>
    </i>
    <i>
      <x v="7"/>
    </i>
    <i>
      <x v="10"/>
    </i>
    <i>
      <x v="14"/>
    </i>
    <i>
      <x v="15"/>
    </i>
    <i>
      <x v="18"/>
    </i>
    <i>
      <x v="20"/>
    </i>
    <i>
      <x v="21"/>
    </i>
    <i>
      <x v="26"/>
    </i>
    <i>
      <x v="28"/>
    </i>
    <i t="grand">
      <x/>
    </i>
  </rowItems>
  <colItems count="1">
    <i/>
  </colItems>
  <pageFields count="2">
    <pageField fld="1" hier="-1"/>
    <pageField fld="7" hier="-1"/>
  </pageFields>
  <dataFields count="1">
    <dataField name="Count of Game Result" fld="3" subtotal="count" baseField="2" baseItem="0"/>
  </dataFields>
  <formats count="4">
    <format dxfId="5">
      <pivotArea collapsedLevelsAreSubtotals="1" fieldPosition="0">
        <references count="1">
          <reference field="2" count="1">
            <x v="4"/>
          </reference>
        </references>
      </pivotArea>
    </format>
    <format dxfId="4">
      <pivotArea dataOnly="0" labelOnly="1" fieldPosition="0">
        <references count="1">
          <reference field="2" count="1">
            <x v="4"/>
          </reference>
        </references>
      </pivotArea>
    </format>
    <format dxfId="3">
      <pivotArea collapsedLevelsAreSubtotals="1" fieldPosition="0">
        <references count="1">
          <reference field="2" count="1">
            <x v="21"/>
          </reference>
        </references>
      </pivotArea>
    </format>
    <format dxfId="2">
      <pivotArea dataOnly="0" labelOnly="1" fieldPosition="0">
        <references count="1">
          <reference field="2"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72" firstHeaderRow="0" firstDataRow="1" firstDataCol="1"/>
  <pivotFields count="3">
    <pivotField axis="axisRow" showAll="0">
      <items count="6">
        <item x="0"/>
        <item x="1"/>
        <item x="2"/>
        <item x="3"/>
        <item x="4"/>
        <item t="default"/>
      </items>
    </pivotField>
    <pivotField axis="axisRow" showAll="0" sortType="descending">
      <items count="30">
        <item x="22"/>
        <item x="10"/>
        <item x="8"/>
        <item x="19"/>
        <item x="14"/>
        <item x="23"/>
        <item x="9"/>
        <item x="13"/>
        <item x="15"/>
        <item x="7"/>
        <item x="0"/>
        <item x="26"/>
        <item x="24"/>
        <item x="18"/>
        <item x="16"/>
        <item x="28"/>
        <item x="4"/>
        <item x="20"/>
        <item x="6"/>
        <item x="12"/>
        <item x="1"/>
        <item x="21"/>
        <item x="5"/>
        <item x="27"/>
        <item x="25"/>
        <item x="2"/>
        <item x="11"/>
        <item x="3"/>
        <item x="17"/>
        <item t="default"/>
      </items>
      <autoSortScope>
        <pivotArea dataOnly="0" outline="0" fieldPosition="0">
          <references count="1">
            <reference field="4294967294" count="1" selected="0">
              <x v="1"/>
            </reference>
          </references>
        </pivotArea>
      </autoSortScope>
    </pivotField>
    <pivotField dataField="1" numFmtId="164" showAll="0"/>
  </pivotFields>
  <rowFields count="2">
    <field x="1"/>
    <field x="0"/>
  </rowFields>
  <rowItems count="169">
    <i>
      <x v="18"/>
    </i>
    <i r="1">
      <x/>
    </i>
    <i r="1">
      <x v="1"/>
    </i>
    <i r="1">
      <x v="2"/>
    </i>
    <i r="1">
      <x v="3"/>
    </i>
    <i r="1">
      <x v="4"/>
    </i>
    <i>
      <x v="14"/>
    </i>
    <i r="1">
      <x/>
    </i>
    <i r="1">
      <x v="1"/>
    </i>
    <i r="1">
      <x v="2"/>
    </i>
    <i r="1">
      <x v="3"/>
    </i>
    <i r="1">
      <x v="4"/>
    </i>
    <i>
      <x v="20"/>
    </i>
    <i r="1">
      <x/>
    </i>
    <i r="1">
      <x v="1"/>
    </i>
    <i r="1">
      <x v="2"/>
    </i>
    <i r="1">
      <x v="3"/>
    </i>
    <i r="1">
      <x v="4"/>
    </i>
    <i>
      <x/>
    </i>
    <i r="1">
      <x/>
    </i>
    <i r="1">
      <x v="1"/>
    </i>
    <i r="1">
      <x v="2"/>
    </i>
    <i r="1">
      <x v="3"/>
    </i>
    <i r="1">
      <x v="4"/>
    </i>
    <i>
      <x v="3"/>
    </i>
    <i r="1">
      <x/>
    </i>
    <i r="1">
      <x v="1"/>
    </i>
    <i r="1">
      <x v="2"/>
    </i>
    <i r="1">
      <x v="3"/>
    </i>
    <i r="1">
      <x v="4"/>
    </i>
    <i>
      <x v="10"/>
    </i>
    <i r="1">
      <x/>
    </i>
    <i r="1">
      <x v="1"/>
    </i>
    <i r="1">
      <x v="2"/>
    </i>
    <i r="1">
      <x v="3"/>
    </i>
    <i r="1">
      <x v="4"/>
    </i>
    <i>
      <x v="1"/>
    </i>
    <i r="1">
      <x/>
    </i>
    <i r="1">
      <x v="1"/>
    </i>
    <i r="1">
      <x v="2"/>
    </i>
    <i r="1">
      <x v="3"/>
    </i>
    <i r="1">
      <x v="4"/>
    </i>
    <i>
      <x v="28"/>
    </i>
    <i r="1">
      <x/>
    </i>
    <i r="1">
      <x v="1"/>
    </i>
    <i r="1">
      <x v="2"/>
    </i>
    <i r="1">
      <x v="3"/>
    </i>
    <i r="1">
      <x v="4"/>
    </i>
    <i>
      <x v="15"/>
    </i>
    <i r="1">
      <x/>
    </i>
    <i r="1">
      <x v="1"/>
    </i>
    <i r="1">
      <x v="2"/>
    </i>
    <i r="1">
      <x v="3"/>
    </i>
    <i r="1">
      <x v="4"/>
    </i>
    <i>
      <x v="7"/>
    </i>
    <i r="1">
      <x/>
    </i>
    <i r="1">
      <x v="1"/>
    </i>
    <i r="1">
      <x v="2"/>
    </i>
    <i r="1">
      <x v="3"/>
    </i>
    <i r="1">
      <x v="4"/>
    </i>
    <i>
      <x v="2"/>
    </i>
    <i r="1">
      <x/>
    </i>
    <i r="1">
      <x v="1"/>
    </i>
    <i r="1">
      <x v="2"/>
    </i>
    <i r="1">
      <x v="3"/>
    </i>
    <i r="1">
      <x v="4"/>
    </i>
    <i>
      <x v="26"/>
    </i>
    <i r="1">
      <x/>
    </i>
    <i r="1">
      <x v="1"/>
    </i>
    <i r="1">
      <x v="2"/>
    </i>
    <i r="1">
      <x v="3"/>
    </i>
    <i r="1">
      <x v="4"/>
    </i>
    <i>
      <x v="4"/>
    </i>
    <i r="1">
      <x/>
    </i>
    <i r="1">
      <x v="1"/>
    </i>
    <i r="1">
      <x v="2"/>
    </i>
    <i r="1">
      <x v="3"/>
    </i>
    <i r="1">
      <x v="4"/>
    </i>
    <i>
      <x v="21"/>
    </i>
    <i r="1">
      <x/>
    </i>
    <i r="1">
      <x v="1"/>
    </i>
    <i r="1">
      <x v="2"/>
    </i>
    <i r="1">
      <x v="3"/>
    </i>
    <i r="1">
      <x v="4"/>
    </i>
    <i>
      <x v="11"/>
    </i>
    <i r="1">
      <x/>
    </i>
    <i r="1">
      <x v="1"/>
    </i>
    <i r="1">
      <x v="2"/>
    </i>
    <i r="1">
      <x v="3"/>
    </i>
    <i r="1">
      <x v="4"/>
    </i>
    <i>
      <x v="6"/>
    </i>
    <i r="1">
      <x/>
    </i>
    <i r="1">
      <x v="1"/>
    </i>
    <i r="1">
      <x v="2"/>
    </i>
    <i r="1">
      <x v="3"/>
    </i>
    <i r="1">
      <x v="4"/>
    </i>
    <i>
      <x v="8"/>
    </i>
    <i r="1">
      <x/>
    </i>
    <i r="1">
      <x v="1"/>
    </i>
    <i r="1">
      <x v="2"/>
    </i>
    <i r="1">
      <x v="3"/>
    </i>
    <i r="1">
      <x v="4"/>
    </i>
    <i>
      <x v="17"/>
    </i>
    <i r="1">
      <x/>
    </i>
    <i r="1">
      <x v="1"/>
    </i>
    <i r="1">
      <x v="2"/>
    </i>
    <i r="1">
      <x v="3"/>
    </i>
    <i r="1">
      <x v="4"/>
    </i>
    <i>
      <x v="9"/>
    </i>
    <i r="1">
      <x/>
    </i>
    <i r="1">
      <x v="1"/>
    </i>
    <i r="1">
      <x v="2"/>
    </i>
    <i r="1">
      <x v="3"/>
    </i>
    <i r="1">
      <x v="4"/>
    </i>
    <i>
      <x v="13"/>
    </i>
    <i r="1">
      <x/>
    </i>
    <i r="1">
      <x v="1"/>
    </i>
    <i r="1">
      <x v="2"/>
    </i>
    <i r="1">
      <x v="3"/>
    </i>
    <i r="1">
      <x v="4"/>
    </i>
    <i>
      <x v="27"/>
    </i>
    <i r="1">
      <x/>
    </i>
    <i r="1">
      <x v="1"/>
    </i>
    <i r="1">
      <x v="2"/>
    </i>
    <i r="1">
      <x v="3"/>
    </i>
    <i r="1">
      <x v="4"/>
    </i>
    <i>
      <x v="19"/>
    </i>
    <i r="1">
      <x/>
    </i>
    <i r="1">
      <x v="2"/>
    </i>
    <i r="1">
      <x v="3"/>
    </i>
    <i r="1">
      <x v="4"/>
    </i>
    <i>
      <x v="12"/>
    </i>
    <i r="1">
      <x/>
    </i>
    <i r="1">
      <x v="2"/>
    </i>
    <i r="1">
      <x v="3"/>
    </i>
    <i r="1">
      <x v="4"/>
    </i>
    <i>
      <x v="16"/>
    </i>
    <i r="1">
      <x/>
    </i>
    <i r="1">
      <x v="1"/>
    </i>
    <i r="1">
      <x v="2"/>
    </i>
    <i r="1">
      <x v="3"/>
    </i>
    <i r="1">
      <x v="4"/>
    </i>
    <i>
      <x v="24"/>
    </i>
    <i r="1">
      <x/>
    </i>
    <i r="1">
      <x v="1"/>
    </i>
    <i r="1">
      <x v="2"/>
    </i>
    <i r="1">
      <x v="3"/>
    </i>
    <i r="1">
      <x v="4"/>
    </i>
    <i>
      <x v="25"/>
    </i>
    <i r="1">
      <x/>
    </i>
    <i r="1">
      <x v="2"/>
    </i>
    <i r="1">
      <x v="3"/>
    </i>
    <i r="1">
      <x v="4"/>
    </i>
    <i>
      <x v="23"/>
    </i>
    <i r="1">
      <x/>
    </i>
    <i r="1">
      <x v="2"/>
    </i>
    <i r="1">
      <x v="3"/>
    </i>
    <i r="1">
      <x v="4"/>
    </i>
    <i>
      <x v="22"/>
    </i>
    <i r="1">
      <x/>
    </i>
    <i r="1">
      <x v="2"/>
    </i>
    <i r="1">
      <x v="3"/>
    </i>
    <i r="1">
      <x v="4"/>
    </i>
    <i>
      <x v="5"/>
    </i>
    <i r="1">
      <x/>
    </i>
    <i r="1">
      <x v="2"/>
    </i>
    <i r="1">
      <x v="3"/>
    </i>
    <i r="1">
      <x v="4"/>
    </i>
    <i t="grand">
      <x/>
    </i>
  </rowItems>
  <colFields count="1">
    <field x="-2"/>
  </colFields>
  <colItems count="2">
    <i>
      <x/>
    </i>
    <i i="1">
      <x v="1"/>
    </i>
  </colItems>
  <dataFields count="2">
    <dataField name="Count of Attendance" fld="2" subtotal="count" baseField="1" baseItem="0"/>
    <dataField name="Sum of Attendance" fld="2" baseField="1" baseItem="0"/>
  </dataFields>
  <formats count="2">
    <format dxfId="1">
      <pivotArea dataOnly="0" labelOnly="1" fieldPosition="0">
        <references count="2">
          <reference field="4294967294" count="1" selected="0">
            <x v="1"/>
          </reference>
          <reference field="0" count="1">
            <x v="0"/>
          </reference>
        </references>
      </pivotArea>
    </format>
    <format dxfId="0">
      <pivotArea dataOnly="0" labelOnly="1" outline="0" fieldPosition="0">
        <references count="1">
          <reference field="4294967294" count="1">
            <x v="1"/>
          </reference>
        </references>
      </pivotArea>
    </format>
  </format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espn.com/nba/team/schedule/_/name/cha/year/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tabSelected="1" workbookViewId="0"/>
  </sheetViews>
  <sheetFormatPr defaultRowHeight="15" x14ac:dyDescent="0.25"/>
  <cols>
    <col min="13" max="13" width="3.75" customWidth="1"/>
    <col min="14" max="14" width="35" customWidth="1"/>
    <col min="15" max="15" width="16.375" style="25" bestFit="1" customWidth="1"/>
    <col min="16" max="16" width="26" bestFit="1" customWidth="1"/>
  </cols>
  <sheetData>
    <row r="1" spans="1:20" x14ac:dyDescent="0.25">
      <c r="A1" s="8" t="s">
        <v>0</v>
      </c>
      <c r="B1" s="9"/>
      <c r="C1" s="9"/>
      <c r="D1" s="9"/>
      <c r="E1" s="9"/>
      <c r="F1" s="9"/>
      <c r="G1" s="9"/>
      <c r="H1" s="9"/>
      <c r="I1" s="9"/>
      <c r="J1" s="9"/>
      <c r="K1" s="9"/>
      <c r="L1" s="10"/>
      <c r="N1" s="8"/>
      <c r="O1" s="19"/>
      <c r="P1" s="9"/>
      <c r="Q1" s="9"/>
      <c r="R1" s="9"/>
      <c r="S1" s="9"/>
      <c r="T1" s="10"/>
    </row>
    <row r="2" spans="1:20" x14ac:dyDescent="0.25">
      <c r="A2" s="11"/>
      <c r="B2" s="12"/>
      <c r="C2" s="12"/>
      <c r="D2" s="12"/>
      <c r="E2" s="12"/>
      <c r="F2" s="12"/>
      <c r="G2" s="12"/>
      <c r="H2" s="12"/>
      <c r="I2" s="12"/>
      <c r="J2" s="12"/>
      <c r="K2" s="12"/>
      <c r="L2" s="13"/>
      <c r="N2" s="18" t="s">
        <v>48</v>
      </c>
      <c r="O2" s="20"/>
      <c r="P2" s="12"/>
      <c r="Q2" s="12"/>
      <c r="R2" s="12"/>
      <c r="S2" s="12"/>
      <c r="T2" s="13"/>
    </row>
    <row r="3" spans="1:20" x14ac:dyDescent="0.25">
      <c r="A3" s="11" t="s">
        <v>49</v>
      </c>
      <c r="B3" s="12"/>
      <c r="C3" s="12"/>
      <c r="D3" s="12"/>
      <c r="E3" s="12"/>
      <c r="F3" s="12"/>
      <c r="G3" s="12"/>
      <c r="H3" s="12"/>
      <c r="I3" s="12"/>
      <c r="J3" s="12"/>
      <c r="K3" s="12"/>
      <c r="L3" s="13"/>
      <c r="N3" s="11"/>
      <c r="O3" s="20"/>
      <c r="P3" s="12"/>
      <c r="Q3" s="12"/>
      <c r="R3" s="12"/>
      <c r="S3" s="12"/>
      <c r="T3" s="13"/>
    </row>
    <row r="4" spans="1:20" x14ac:dyDescent="0.25">
      <c r="A4" s="11" t="s">
        <v>50</v>
      </c>
      <c r="B4" s="12"/>
      <c r="C4" s="12"/>
      <c r="D4" s="12"/>
      <c r="E4" s="12"/>
      <c r="F4" s="12"/>
      <c r="G4" s="12"/>
      <c r="H4" s="12"/>
      <c r="I4" s="12"/>
      <c r="J4" s="12"/>
      <c r="K4" s="12"/>
      <c r="L4" s="13"/>
      <c r="N4" s="11"/>
      <c r="O4" s="20"/>
      <c r="P4" s="12"/>
      <c r="Q4" s="12"/>
      <c r="R4" s="12"/>
      <c r="S4" s="12"/>
      <c r="T4" s="13"/>
    </row>
    <row r="5" spans="1:20" x14ac:dyDescent="0.25">
      <c r="A5" s="11" t="s">
        <v>51</v>
      </c>
      <c r="B5" s="12"/>
      <c r="C5" s="12"/>
      <c r="D5" s="12"/>
      <c r="E5" s="12"/>
      <c r="F5" s="12"/>
      <c r="G5" s="12"/>
      <c r="H5" s="12"/>
      <c r="I5" s="12"/>
      <c r="J5" s="12"/>
      <c r="K5" s="12"/>
      <c r="L5" s="13"/>
      <c r="N5" s="11"/>
      <c r="O5" s="21"/>
      <c r="P5" s="12"/>
      <c r="Q5" s="12"/>
      <c r="R5" s="12"/>
      <c r="S5" s="12"/>
      <c r="T5" s="13"/>
    </row>
    <row r="6" spans="1:20" x14ac:dyDescent="0.25">
      <c r="A6" s="11" t="s">
        <v>52</v>
      </c>
      <c r="B6" s="12"/>
      <c r="C6" s="12"/>
      <c r="D6" s="12"/>
      <c r="E6" s="12"/>
      <c r="F6" s="12"/>
      <c r="G6" s="12"/>
      <c r="H6" s="12"/>
      <c r="I6" s="12"/>
      <c r="J6" s="12"/>
      <c r="K6" s="12"/>
      <c r="L6" s="13"/>
      <c r="M6" s="32"/>
      <c r="N6" s="59"/>
      <c r="O6" s="21"/>
      <c r="P6" s="60"/>
      <c r="Q6" s="60"/>
      <c r="R6" s="12"/>
      <c r="S6" s="12"/>
      <c r="T6" s="13"/>
    </row>
    <row r="7" spans="1:20" x14ac:dyDescent="0.25">
      <c r="A7" s="11" t="s">
        <v>53</v>
      </c>
      <c r="B7" s="12"/>
      <c r="C7" s="12"/>
      <c r="D7" s="12"/>
      <c r="E7" s="12"/>
      <c r="F7" s="12"/>
      <c r="G7" s="12"/>
      <c r="H7" s="12"/>
      <c r="I7" s="12"/>
      <c r="J7" s="12"/>
      <c r="K7" s="12"/>
      <c r="L7" s="13"/>
      <c r="N7" s="59"/>
      <c r="O7" s="21"/>
      <c r="P7" s="60"/>
      <c r="Q7" s="60"/>
      <c r="R7" s="12"/>
      <c r="S7" s="12"/>
      <c r="T7" s="13"/>
    </row>
    <row r="8" spans="1:20" x14ac:dyDescent="0.25">
      <c r="A8" s="14"/>
      <c r="B8" s="15"/>
      <c r="C8" s="15"/>
      <c r="D8" s="15"/>
      <c r="E8" s="15"/>
      <c r="F8" s="15"/>
      <c r="G8" s="15"/>
      <c r="H8" s="15"/>
      <c r="I8" s="15"/>
      <c r="J8" s="15"/>
      <c r="K8" s="15"/>
      <c r="L8" s="16"/>
      <c r="N8" s="14"/>
      <c r="O8" s="22"/>
      <c r="P8" s="15"/>
      <c r="Q8" s="15"/>
      <c r="R8" s="15"/>
      <c r="S8" s="15"/>
      <c r="T8" s="16"/>
    </row>
    <row r="9" spans="1:20" x14ac:dyDescent="0.25">
      <c r="N9" s="12"/>
      <c r="O9" s="20"/>
      <c r="P9" s="12"/>
      <c r="Q9" s="12"/>
      <c r="R9" s="12"/>
      <c r="S9" s="12"/>
      <c r="T9" s="12"/>
    </row>
    <row r="10" spans="1:20" x14ac:dyDescent="0.25">
      <c r="A10" s="8" t="s">
        <v>1</v>
      </c>
      <c r="B10" s="9"/>
      <c r="C10" s="9"/>
      <c r="D10" s="9"/>
      <c r="E10" s="9"/>
      <c r="F10" s="9"/>
      <c r="G10" s="9"/>
      <c r="H10" s="9"/>
      <c r="I10" s="9"/>
      <c r="J10" s="9"/>
      <c r="K10" s="9"/>
      <c r="L10" s="10"/>
      <c r="N10" s="12"/>
      <c r="O10" s="20"/>
      <c r="P10" s="12"/>
      <c r="Q10" s="12"/>
      <c r="R10" s="12"/>
      <c r="S10" s="12"/>
      <c r="T10" s="12"/>
    </row>
    <row r="11" spans="1:20" x14ac:dyDescent="0.25">
      <c r="A11" s="11"/>
      <c r="B11" s="12"/>
      <c r="C11" s="12"/>
      <c r="D11" s="12"/>
      <c r="E11" s="12"/>
      <c r="F11" s="12"/>
      <c r="G11" s="12"/>
      <c r="H11" s="12"/>
      <c r="I11" s="12"/>
      <c r="J11" s="12"/>
      <c r="K11" s="12"/>
      <c r="L11" s="13"/>
      <c r="N11" s="12"/>
      <c r="O11" s="20"/>
      <c r="P11" s="12"/>
      <c r="Q11" s="12"/>
      <c r="R11" s="12"/>
      <c r="S11" s="12"/>
      <c r="T11" s="12"/>
    </row>
    <row r="12" spans="1:20" x14ac:dyDescent="0.25">
      <c r="A12" s="11" t="s">
        <v>69</v>
      </c>
      <c r="B12" s="12"/>
      <c r="C12" s="12"/>
      <c r="D12" s="12"/>
      <c r="E12" s="12"/>
      <c r="F12" s="12"/>
      <c r="G12" s="12"/>
      <c r="H12" s="12"/>
      <c r="I12" s="12"/>
      <c r="J12" s="12"/>
      <c r="K12" s="12"/>
      <c r="L12" s="13"/>
      <c r="N12" s="12"/>
      <c r="O12" s="20"/>
      <c r="P12" s="12"/>
      <c r="Q12" s="12"/>
      <c r="R12" s="12"/>
      <c r="S12" s="12"/>
      <c r="T12" s="12"/>
    </row>
    <row r="13" spans="1:20" x14ac:dyDescent="0.25">
      <c r="A13" s="11" t="s">
        <v>58</v>
      </c>
      <c r="B13" s="12"/>
      <c r="C13" s="12"/>
      <c r="D13" s="12"/>
      <c r="E13" s="12"/>
      <c r="F13" s="12"/>
      <c r="G13" s="12"/>
      <c r="H13" s="12"/>
      <c r="I13" s="12"/>
      <c r="J13" s="12"/>
      <c r="K13" s="12"/>
      <c r="L13" s="13"/>
      <c r="N13" s="12"/>
      <c r="O13" s="20"/>
      <c r="P13" s="12"/>
      <c r="Q13" s="12"/>
      <c r="R13" s="12"/>
      <c r="S13" s="12"/>
      <c r="T13" s="12"/>
    </row>
    <row r="14" spans="1:20" x14ac:dyDescent="0.25">
      <c r="A14" s="11"/>
      <c r="B14" s="12"/>
      <c r="C14" s="12"/>
      <c r="D14" s="12"/>
      <c r="E14" s="12"/>
      <c r="F14" s="12"/>
      <c r="G14" s="12"/>
      <c r="H14" s="12"/>
      <c r="I14" s="12"/>
      <c r="J14" s="12"/>
      <c r="K14" s="12"/>
      <c r="L14" s="13"/>
      <c r="N14" s="12"/>
      <c r="O14" s="20"/>
      <c r="P14" s="12"/>
      <c r="Q14" s="12"/>
      <c r="R14" s="12"/>
      <c r="S14" s="12"/>
      <c r="T14" s="12"/>
    </row>
    <row r="15" spans="1:20" x14ac:dyDescent="0.25">
      <c r="A15" s="11" t="s">
        <v>59</v>
      </c>
      <c r="B15" s="12"/>
      <c r="C15" s="12"/>
      <c r="D15" s="12"/>
      <c r="E15" s="12"/>
      <c r="F15" s="12"/>
      <c r="G15" s="12"/>
      <c r="H15" s="12"/>
      <c r="I15" s="12"/>
      <c r="J15" s="12"/>
      <c r="K15" s="12"/>
      <c r="L15" s="13"/>
      <c r="N15" s="12"/>
      <c r="O15" s="20"/>
      <c r="P15" s="12"/>
      <c r="Q15" s="12"/>
      <c r="R15" s="12"/>
      <c r="S15" s="12"/>
      <c r="T15" s="12"/>
    </row>
    <row r="16" spans="1:20" x14ac:dyDescent="0.25">
      <c r="A16" s="11" t="s">
        <v>44</v>
      </c>
      <c r="B16" s="12"/>
      <c r="C16" s="12"/>
      <c r="D16" s="12"/>
      <c r="E16" s="12"/>
      <c r="F16" s="12"/>
      <c r="G16" s="12"/>
      <c r="H16" s="12"/>
      <c r="I16" s="12"/>
      <c r="J16" s="12"/>
      <c r="K16" s="12"/>
      <c r="L16" s="13"/>
      <c r="N16" s="12"/>
      <c r="O16" s="20"/>
      <c r="P16" s="12"/>
      <c r="Q16" s="12"/>
      <c r="R16" s="12"/>
      <c r="S16" s="12"/>
      <c r="T16" s="12"/>
    </row>
    <row r="17" spans="1:20" x14ac:dyDescent="0.25">
      <c r="A17" s="11" t="s">
        <v>43</v>
      </c>
      <c r="B17" s="12"/>
      <c r="C17" s="12"/>
      <c r="D17" s="12"/>
      <c r="E17" s="12"/>
      <c r="F17" s="12"/>
      <c r="G17" s="12"/>
      <c r="H17" s="12"/>
      <c r="I17" s="12"/>
      <c r="J17" s="12"/>
      <c r="K17" s="12"/>
      <c r="L17" s="13"/>
      <c r="N17" s="12"/>
      <c r="O17" s="20"/>
      <c r="P17" s="12"/>
      <c r="Q17" s="12"/>
      <c r="R17" s="12"/>
      <c r="S17" s="12"/>
      <c r="T17" s="12"/>
    </row>
    <row r="18" spans="1:20" x14ac:dyDescent="0.25">
      <c r="A18" s="11" t="s">
        <v>60</v>
      </c>
      <c r="B18" s="12"/>
      <c r="C18" s="12"/>
      <c r="D18" s="12"/>
      <c r="E18" s="12"/>
      <c r="F18" s="12"/>
      <c r="G18" s="12"/>
      <c r="H18" s="12"/>
      <c r="I18" s="12"/>
      <c r="J18" s="12"/>
      <c r="K18" s="12"/>
      <c r="L18" s="13"/>
      <c r="N18" s="12"/>
      <c r="O18" s="20"/>
      <c r="P18" s="12"/>
      <c r="Q18" s="12"/>
      <c r="R18" s="12"/>
      <c r="S18" s="12"/>
      <c r="T18" s="12"/>
    </row>
    <row r="19" spans="1:20" x14ac:dyDescent="0.25">
      <c r="A19" s="11" t="s">
        <v>61</v>
      </c>
      <c r="B19" s="12"/>
      <c r="C19" s="12"/>
      <c r="D19" s="12"/>
      <c r="E19" s="12"/>
      <c r="F19" s="12"/>
      <c r="G19" s="12"/>
      <c r="H19" s="12"/>
      <c r="I19" s="12"/>
      <c r="J19" s="12"/>
      <c r="K19" s="12"/>
      <c r="L19" s="13"/>
      <c r="N19" s="12"/>
      <c r="O19" s="20"/>
      <c r="P19" s="12"/>
      <c r="Q19" s="12"/>
      <c r="R19" s="12"/>
      <c r="S19" s="12"/>
      <c r="T19" s="12"/>
    </row>
    <row r="20" spans="1:20" x14ac:dyDescent="0.25">
      <c r="A20" s="11" t="s">
        <v>62</v>
      </c>
      <c r="B20" s="12"/>
      <c r="C20" s="12"/>
      <c r="D20" s="12"/>
      <c r="E20" s="12"/>
      <c r="F20" s="12"/>
      <c r="G20" s="12"/>
      <c r="H20" s="12"/>
      <c r="I20" s="12"/>
      <c r="J20" s="12"/>
      <c r="K20" s="12"/>
      <c r="L20" s="13"/>
      <c r="N20" s="12"/>
      <c r="O20" s="20"/>
      <c r="P20" s="12"/>
      <c r="Q20" s="12"/>
      <c r="R20" s="12"/>
      <c r="S20" s="12"/>
      <c r="T20" s="12"/>
    </row>
    <row r="21" spans="1:20" x14ac:dyDescent="0.25">
      <c r="A21" s="11" t="s">
        <v>63</v>
      </c>
      <c r="B21" s="12"/>
      <c r="C21" s="12"/>
      <c r="D21" s="12"/>
      <c r="E21" s="12"/>
      <c r="F21" s="12"/>
      <c r="G21" s="12"/>
      <c r="H21" s="12"/>
      <c r="I21" s="12"/>
      <c r="J21" s="12"/>
      <c r="K21" s="12"/>
      <c r="L21" s="13"/>
      <c r="N21" s="12"/>
      <c r="O21" s="20"/>
      <c r="P21" s="12"/>
      <c r="Q21" s="12"/>
      <c r="R21" s="12"/>
      <c r="S21" s="12"/>
      <c r="T21" s="12"/>
    </row>
    <row r="22" spans="1:20" x14ac:dyDescent="0.25">
      <c r="A22" s="11"/>
      <c r="B22" s="12"/>
      <c r="C22" s="12"/>
      <c r="D22" s="12"/>
      <c r="E22" s="12"/>
      <c r="F22" s="12"/>
      <c r="G22" s="12"/>
      <c r="H22" s="12"/>
      <c r="I22" s="12"/>
      <c r="J22" s="12"/>
      <c r="K22" s="12"/>
      <c r="L22" s="13"/>
      <c r="N22" s="12"/>
      <c r="O22" s="20"/>
      <c r="P22" s="12"/>
      <c r="Q22" s="12"/>
      <c r="R22" s="12"/>
      <c r="S22" s="12"/>
      <c r="T22" s="12"/>
    </row>
    <row r="23" spans="1:20" x14ac:dyDescent="0.25">
      <c r="A23" s="11" t="s">
        <v>42</v>
      </c>
      <c r="B23" s="12"/>
      <c r="C23" s="12"/>
      <c r="D23" s="12"/>
      <c r="E23" s="12"/>
      <c r="F23" s="12"/>
      <c r="G23" s="12"/>
      <c r="H23" s="12"/>
      <c r="I23" s="12"/>
      <c r="J23" s="12"/>
      <c r="K23" s="12"/>
      <c r="L23" s="13"/>
      <c r="N23" s="12"/>
      <c r="O23" s="20"/>
      <c r="P23" s="12"/>
      <c r="Q23" s="12"/>
      <c r="R23" s="12"/>
      <c r="S23" s="12"/>
      <c r="T23" s="12"/>
    </row>
    <row r="24" spans="1:20" x14ac:dyDescent="0.25">
      <c r="A24" s="11" t="s">
        <v>66</v>
      </c>
      <c r="B24" s="12"/>
      <c r="C24" s="12"/>
      <c r="D24" s="12"/>
      <c r="E24" s="12"/>
      <c r="F24" s="12"/>
      <c r="G24" s="12"/>
      <c r="H24" s="12"/>
      <c r="I24" s="12"/>
      <c r="J24" s="12"/>
      <c r="K24" s="12"/>
      <c r="L24" s="13"/>
      <c r="N24" s="12"/>
      <c r="O24" s="20"/>
      <c r="P24" s="12"/>
      <c r="Q24" s="12"/>
      <c r="R24" s="12"/>
      <c r="S24" s="12"/>
      <c r="T24" s="12"/>
    </row>
    <row r="25" spans="1:20" x14ac:dyDescent="0.25">
      <c r="A25" s="11"/>
      <c r="B25" s="12"/>
      <c r="C25" s="12"/>
      <c r="D25" s="12"/>
      <c r="E25" s="12"/>
      <c r="F25" s="12"/>
      <c r="G25" s="12"/>
      <c r="H25" s="12"/>
      <c r="I25" s="12"/>
      <c r="J25" s="12"/>
      <c r="K25" s="12"/>
      <c r="L25" s="13"/>
      <c r="N25" s="43" t="s">
        <v>45</v>
      </c>
      <c r="O25" s="7" t="s">
        <v>47</v>
      </c>
      <c r="P25" s="17"/>
      <c r="Q25" s="17"/>
      <c r="R25" s="17"/>
      <c r="S25" s="12"/>
      <c r="T25" s="12"/>
    </row>
    <row r="26" spans="1:20" ht="15.75" thickBot="1" x14ac:dyDescent="0.3">
      <c r="A26" s="11" t="s">
        <v>67</v>
      </c>
      <c r="B26" s="12"/>
      <c r="C26" s="12"/>
      <c r="D26" s="12"/>
      <c r="E26" s="12"/>
      <c r="F26" s="12"/>
      <c r="G26" s="12"/>
      <c r="H26" s="12"/>
      <c r="I26" s="12"/>
      <c r="J26" s="12"/>
      <c r="K26" s="12"/>
      <c r="L26" s="13"/>
      <c r="N26" s="8" t="s">
        <v>3</v>
      </c>
      <c r="O26" s="44" t="s">
        <v>5</v>
      </c>
      <c r="P26" s="9"/>
      <c r="Q26" s="9"/>
      <c r="R26" s="9"/>
      <c r="S26" s="9"/>
      <c r="T26" s="10"/>
    </row>
    <row r="27" spans="1:20" ht="15.75" thickBot="1" x14ac:dyDescent="0.3">
      <c r="A27" s="11" t="s">
        <v>68</v>
      </c>
      <c r="B27" s="12"/>
      <c r="C27" s="12"/>
      <c r="D27" s="12"/>
      <c r="E27" s="12"/>
      <c r="F27" s="12"/>
      <c r="G27" s="12"/>
      <c r="H27" s="12"/>
      <c r="I27" s="12"/>
      <c r="J27" s="12"/>
      <c r="K27" s="12"/>
      <c r="L27" s="13"/>
      <c r="N27" s="18" t="s">
        <v>48</v>
      </c>
      <c r="O27" s="23">
        <f t="array" ref="O27">MAX(IF('Home Games Past 5 Seasons Data'!$B$2:$B$198=Questions!$O$26,IF('Home Games Past 5 Seasons Data'!$H$2:$H$198=Questions!$O$25,'Home Games Past 5 Seasons Data'!G2:G198)))</f>
        <v>19488</v>
      </c>
      <c r="P27" s="12"/>
      <c r="Q27" s="12"/>
      <c r="R27" s="12"/>
      <c r="S27" s="12"/>
      <c r="T27" s="13"/>
    </row>
    <row r="28" spans="1:20" x14ac:dyDescent="0.25">
      <c r="A28" s="14"/>
      <c r="B28" s="15"/>
      <c r="C28" s="15"/>
      <c r="D28" s="15"/>
      <c r="E28" s="15"/>
      <c r="F28" s="15"/>
      <c r="G28" s="15"/>
      <c r="H28" s="15"/>
      <c r="I28" s="15"/>
      <c r="J28" s="15"/>
      <c r="K28" s="15"/>
      <c r="L28" s="16"/>
      <c r="N28" s="14"/>
      <c r="O28" s="24"/>
      <c r="P28" s="15"/>
      <c r="Q28" s="15"/>
      <c r="R28" s="15"/>
      <c r="S28" s="15"/>
      <c r="T28" s="16"/>
    </row>
    <row r="29" spans="1:20" x14ac:dyDescent="0.25">
      <c r="N29" s="12"/>
      <c r="O29" s="20"/>
      <c r="P29" s="12"/>
      <c r="Q29" s="12"/>
      <c r="R29" s="12"/>
      <c r="S29" s="12"/>
      <c r="T29" s="12"/>
    </row>
    <row r="30" spans="1:20" x14ac:dyDescent="0.25">
      <c r="A30" s="8" t="s">
        <v>54</v>
      </c>
      <c r="B30" s="9"/>
      <c r="C30" s="9"/>
      <c r="D30" s="9"/>
      <c r="E30" s="9"/>
      <c r="F30" s="9"/>
      <c r="G30" s="9"/>
      <c r="H30" s="9"/>
      <c r="I30" s="9"/>
      <c r="J30" s="9"/>
      <c r="K30" s="9"/>
      <c r="L30" s="10"/>
      <c r="N30" s="8"/>
      <c r="O30" s="19"/>
      <c r="P30" s="9"/>
      <c r="Q30" s="9"/>
      <c r="R30" s="9"/>
      <c r="S30" s="9"/>
      <c r="T30" s="10"/>
    </row>
    <row r="31" spans="1:20" x14ac:dyDescent="0.25">
      <c r="A31" s="11"/>
      <c r="B31" s="12"/>
      <c r="C31" s="12"/>
      <c r="D31" s="12"/>
      <c r="E31" s="12"/>
      <c r="F31" s="12"/>
      <c r="G31" s="12"/>
      <c r="H31" s="12"/>
      <c r="I31" s="12"/>
      <c r="J31" s="12"/>
      <c r="K31" s="12"/>
      <c r="L31" s="13"/>
      <c r="O31" s="20"/>
      <c r="P31" s="12"/>
      <c r="Q31" s="12"/>
      <c r="R31" s="12"/>
      <c r="S31" s="12"/>
      <c r="T31" s="13"/>
    </row>
    <row r="32" spans="1:20" ht="91.5" customHeight="1" x14ac:dyDescent="0.25">
      <c r="A32" s="55" t="s">
        <v>70</v>
      </c>
      <c r="B32" s="12"/>
      <c r="C32" s="12"/>
      <c r="D32" s="12"/>
      <c r="E32" s="12"/>
      <c r="F32" s="12"/>
      <c r="G32" s="12"/>
      <c r="H32" s="12"/>
      <c r="I32" s="12"/>
      <c r="J32" s="12"/>
      <c r="K32" s="12"/>
      <c r="L32" s="13"/>
      <c r="N32" s="61" t="s">
        <v>115</v>
      </c>
      <c r="O32" s="56"/>
      <c r="P32" s="12"/>
      <c r="Q32" s="12"/>
      <c r="R32" s="12"/>
      <c r="S32" s="12"/>
      <c r="T32" s="13"/>
    </row>
    <row r="33" spans="1:20" x14ac:dyDescent="0.25">
      <c r="A33" s="11" t="s">
        <v>71</v>
      </c>
      <c r="B33" s="12"/>
      <c r="C33" s="12"/>
      <c r="D33" s="12"/>
      <c r="E33" s="12"/>
      <c r="F33" s="12"/>
      <c r="G33" s="12"/>
      <c r="H33" s="12"/>
      <c r="I33" s="12"/>
      <c r="J33" s="12"/>
      <c r="K33" s="12"/>
      <c r="L33" s="13"/>
      <c r="N33" s="61"/>
      <c r="O33" s="56"/>
      <c r="P33" s="12"/>
      <c r="Q33" s="12"/>
      <c r="R33" s="12"/>
      <c r="S33" s="12"/>
      <c r="T33" s="13"/>
    </row>
    <row r="34" spans="1:20" x14ac:dyDescent="0.25">
      <c r="A34" s="11"/>
      <c r="B34" s="12"/>
      <c r="C34" s="12"/>
      <c r="D34" s="12"/>
      <c r="E34" s="12"/>
      <c r="F34" s="12"/>
      <c r="G34" s="12"/>
      <c r="H34" s="12"/>
      <c r="I34" s="12"/>
      <c r="J34" s="12"/>
      <c r="K34" s="12"/>
      <c r="L34" s="13"/>
      <c r="N34" s="49"/>
      <c r="O34" s="56"/>
      <c r="P34" s="12"/>
      <c r="Q34" s="12"/>
      <c r="R34" s="12"/>
      <c r="S34" s="12"/>
      <c r="T34" s="13"/>
    </row>
    <row r="35" spans="1:20" ht="210" x14ac:dyDescent="0.25">
      <c r="A35" s="64" t="s">
        <v>72</v>
      </c>
      <c r="B35" s="65"/>
      <c r="C35" s="65"/>
      <c r="D35" s="65"/>
      <c r="E35" s="65"/>
      <c r="F35" s="65"/>
      <c r="G35" s="65"/>
      <c r="H35" s="65"/>
      <c r="I35" s="65"/>
      <c r="J35" s="65"/>
      <c r="K35" s="65"/>
      <c r="L35" s="66"/>
      <c r="N35" s="49" t="s">
        <v>121</v>
      </c>
      <c r="O35" s="56"/>
      <c r="P35" s="12"/>
      <c r="Q35" s="12"/>
      <c r="R35" s="12"/>
      <c r="S35" s="12"/>
      <c r="T35" s="13"/>
    </row>
    <row r="36" spans="1:20" ht="150" x14ac:dyDescent="0.25">
      <c r="A36" s="62" t="s">
        <v>55</v>
      </c>
      <c r="B36" s="62"/>
      <c r="C36" s="62"/>
      <c r="D36" s="62"/>
      <c r="E36" s="62"/>
      <c r="F36" s="62"/>
      <c r="G36" s="62"/>
      <c r="H36" s="62"/>
      <c r="I36" s="62"/>
      <c r="J36" s="62"/>
      <c r="K36" s="62"/>
      <c r="L36" s="63"/>
      <c r="N36" s="49" t="s">
        <v>116</v>
      </c>
      <c r="O36" s="56"/>
      <c r="P36" s="12"/>
      <c r="Q36" s="12"/>
      <c r="R36" s="12"/>
      <c r="S36" s="12"/>
      <c r="T36" s="13"/>
    </row>
    <row r="37" spans="1:20" x14ac:dyDescent="0.25">
      <c r="B37" s="12"/>
      <c r="C37" s="12"/>
      <c r="D37" s="12"/>
      <c r="E37" s="12"/>
      <c r="F37" s="12"/>
      <c r="G37" s="12"/>
      <c r="H37" s="12"/>
      <c r="I37" s="12"/>
      <c r="J37" s="12"/>
      <c r="K37" s="12"/>
      <c r="L37" s="13"/>
      <c r="N37" s="49"/>
      <c r="O37" s="56"/>
      <c r="P37" s="12"/>
      <c r="Q37" s="12"/>
      <c r="R37" s="12"/>
      <c r="S37" s="12"/>
      <c r="T37" s="13"/>
    </row>
    <row r="38" spans="1:20" ht="150" x14ac:dyDescent="0.25">
      <c r="A38" s="58" t="s">
        <v>56</v>
      </c>
      <c r="B38" s="12"/>
      <c r="C38" s="12"/>
      <c r="D38" s="12"/>
      <c r="E38" s="12"/>
      <c r="F38" s="12"/>
      <c r="G38" s="12"/>
      <c r="H38" s="12"/>
      <c r="I38" s="12"/>
      <c r="J38" s="12"/>
      <c r="K38" s="12"/>
      <c r="L38" s="13"/>
      <c r="N38" s="49" t="s">
        <v>117</v>
      </c>
      <c r="O38" s="56"/>
      <c r="P38" s="12"/>
      <c r="Q38" s="12"/>
      <c r="R38" s="12"/>
      <c r="S38" s="12"/>
      <c r="T38" s="13"/>
    </row>
    <row r="39" spans="1:20" x14ac:dyDescent="0.25">
      <c r="A39" s="14"/>
      <c r="B39" s="15"/>
      <c r="C39" s="15"/>
      <c r="D39" s="15"/>
      <c r="E39" s="15"/>
      <c r="F39" s="15"/>
      <c r="G39" s="15"/>
      <c r="H39" s="15"/>
      <c r="I39" s="15"/>
      <c r="J39" s="15"/>
      <c r="K39" s="15"/>
      <c r="L39" s="16"/>
      <c r="N39" s="50"/>
      <c r="O39" s="57"/>
      <c r="P39" s="15"/>
      <c r="Q39" s="15"/>
      <c r="R39" s="15"/>
      <c r="S39" s="15"/>
      <c r="T39" s="16"/>
    </row>
    <row r="40" spans="1:20" x14ac:dyDescent="0.25">
      <c r="N40" s="12"/>
      <c r="O40" s="20"/>
      <c r="P40" s="12"/>
      <c r="Q40" s="12"/>
      <c r="R40" s="12"/>
      <c r="S40" s="12"/>
      <c r="T40" s="12"/>
    </row>
    <row r="41" spans="1:20" x14ac:dyDescent="0.25">
      <c r="N41" s="12"/>
      <c r="O41" s="20"/>
      <c r="P41" s="12"/>
      <c r="Q41" s="12"/>
      <c r="R41" s="12"/>
      <c r="S41" s="12"/>
      <c r="T41" s="12"/>
    </row>
    <row r="42" spans="1:20" x14ac:dyDescent="0.25">
      <c r="N42" s="12"/>
      <c r="O42" s="20"/>
      <c r="P42" s="12"/>
      <c r="Q42" s="12"/>
      <c r="R42" s="12"/>
      <c r="S42" s="12"/>
      <c r="T42" s="12"/>
    </row>
    <row r="43" spans="1:20" x14ac:dyDescent="0.25">
      <c r="N43" s="12"/>
      <c r="O43" s="20"/>
      <c r="P43" s="12"/>
      <c r="Q43" s="12"/>
      <c r="R43" s="12"/>
      <c r="S43" s="12"/>
      <c r="T43" s="12"/>
    </row>
    <row r="44" spans="1:20" x14ac:dyDescent="0.25">
      <c r="N44" s="12"/>
      <c r="O44" s="20"/>
      <c r="P44" s="12"/>
      <c r="Q44" s="12"/>
      <c r="R44" s="12"/>
      <c r="S44" s="12"/>
      <c r="T44" s="12"/>
    </row>
    <row r="45" spans="1:20" x14ac:dyDescent="0.25">
      <c r="N45" s="12"/>
      <c r="O45" s="20"/>
      <c r="P45" s="12"/>
      <c r="Q45" s="12"/>
      <c r="R45" s="12"/>
      <c r="S45" s="12"/>
      <c r="T45" s="12"/>
    </row>
    <row r="46" spans="1:20" x14ac:dyDescent="0.25">
      <c r="N46" s="12"/>
      <c r="O46" s="20"/>
      <c r="P46" s="12"/>
      <c r="Q46" s="12"/>
      <c r="R46" s="12"/>
      <c r="S46" s="12"/>
      <c r="T46" s="12"/>
    </row>
    <row r="47" spans="1:20" x14ac:dyDescent="0.25">
      <c r="N47" s="12"/>
      <c r="O47" s="20"/>
      <c r="P47" s="12"/>
      <c r="Q47" s="12"/>
      <c r="R47" s="12"/>
      <c r="S47" s="12"/>
      <c r="T47" s="12"/>
    </row>
    <row r="48" spans="1:20" x14ac:dyDescent="0.25">
      <c r="N48" s="12"/>
      <c r="O48" s="20"/>
      <c r="P48" s="12"/>
      <c r="Q48" s="12"/>
      <c r="R48" s="12"/>
      <c r="S48" s="12"/>
      <c r="T48" s="12"/>
    </row>
    <row r="49" spans="14:20" x14ac:dyDescent="0.25">
      <c r="N49" s="12"/>
      <c r="O49" s="20"/>
      <c r="P49" s="12"/>
      <c r="Q49" s="12"/>
      <c r="R49" s="12"/>
      <c r="S49" s="12"/>
      <c r="T49" s="12"/>
    </row>
    <row r="50" spans="14:20" x14ac:dyDescent="0.25">
      <c r="N50" s="12"/>
      <c r="O50" s="20"/>
      <c r="P50" s="12"/>
      <c r="Q50" s="12"/>
      <c r="R50" s="12"/>
      <c r="S50" s="12"/>
      <c r="T50" s="12"/>
    </row>
    <row r="51" spans="14:20" x14ac:dyDescent="0.25">
      <c r="N51" s="12"/>
      <c r="O51" s="20"/>
      <c r="P51" s="12"/>
      <c r="Q51" s="12"/>
      <c r="R51" s="12"/>
      <c r="S51" s="12"/>
      <c r="T51" s="12"/>
    </row>
    <row r="52" spans="14:20" x14ac:dyDescent="0.25">
      <c r="N52" s="12"/>
      <c r="O52" s="20"/>
      <c r="P52" s="12"/>
      <c r="Q52" s="12"/>
      <c r="R52" s="12"/>
      <c r="S52" s="12"/>
      <c r="T52" s="12"/>
    </row>
    <row r="53" spans="14:20" x14ac:dyDescent="0.25">
      <c r="N53" s="12"/>
      <c r="O53" s="20"/>
      <c r="P53" s="12"/>
      <c r="Q53" s="12"/>
      <c r="R53" s="12"/>
      <c r="S53" s="12"/>
      <c r="T53" s="12"/>
    </row>
    <row r="54" spans="14:20" x14ac:dyDescent="0.25">
      <c r="N54" s="12"/>
      <c r="O54" s="20"/>
      <c r="P54" s="12"/>
      <c r="Q54" s="12"/>
      <c r="R54" s="12"/>
      <c r="S54" s="12"/>
      <c r="T54" s="12"/>
    </row>
    <row r="55" spans="14:20" x14ac:dyDescent="0.25">
      <c r="N55" s="12"/>
      <c r="O55" s="20"/>
      <c r="P55" s="12"/>
      <c r="Q55" s="12"/>
      <c r="R55" s="12"/>
      <c r="S55" s="12"/>
      <c r="T55" s="12"/>
    </row>
    <row r="56" spans="14:20" x14ac:dyDescent="0.25">
      <c r="N56" s="12"/>
      <c r="O56" s="20"/>
      <c r="P56" s="12"/>
      <c r="Q56" s="12"/>
      <c r="R56" s="12"/>
      <c r="S56" s="12"/>
      <c r="T56" s="12"/>
    </row>
    <row r="57" spans="14:20" x14ac:dyDescent="0.25">
      <c r="N57" s="12"/>
      <c r="O57" s="20"/>
      <c r="P57" s="12"/>
      <c r="Q57" s="12"/>
      <c r="R57" s="12"/>
      <c r="S57" s="12"/>
      <c r="T57" s="12"/>
    </row>
  </sheetData>
  <mergeCells count="3">
    <mergeCell ref="N32:N33"/>
    <mergeCell ref="A36:L36"/>
    <mergeCell ref="A35:L3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workbookViewId="0">
      <pane ySplit="1" topLeftCell="A2" activePane="bottomLeft" state="frozen"/>
      <selection activeCell="D1" sqref="D1"/>
      <selection pane="bottomLeft" activeCell="G1" sqref="G1:G1048576"/>
    </sheetView>
  </sheetViews>
  <sheetFormatPr defaultRowHeight="15" x14ac:dyDescent="0.25"/>
  <cols>
    <col min="1" max="1" width="10.375" style="4" bestFit="1" customWidth="1"/>
    <col min="2" max="2" width="9.5" style="5" bestFit="1" customWidth="1"/>
    <col min="3" max="3" width="20.125" style="5" bestFit="1" customWidth="1"/>
    <col min="4" max="4" width="10.75" style="5" bestFit="1" customWidth="1"/>
    <col min="5" max="5" width="19.25" style="5" bestFit="1" customWidth="1"/>
    <col min="6" max="6" width="20.25" style="5" bestFit="1" customWidth="1"/>
    <col min="7" max="7" width="10.125" style="41" bestFit="1" customWidth="1"/>
    <col min="8" max="8" width="16.375" bestFit="1" customWidth="1"/>
    <col min="9" max="9" width="19.375" bestFit="1" customWidth="1"/>
    <col min="10" max="10" width="20.375" bestFit="1" customWidth="1"/>
    <col min="11" max="11" width="11.875" style="26" bestFit="1" customWidth="1"/>
    <col min="12" max="12" width="17.125" style="26" bestFit="1" customWidth="1"/>
  </cols>
  <sheetData>
    <row r="1" spans="1:12" s="1" customFormat="1" x14ac:dyDescent="0.25">
      <c r="A1" s="2" t="s">
        <v>2</v>
      </c>
      <c r="B1" s="3" t="s">
        <v>3</v>
      </c>
      <c r="C1" s="3" t="s">
        <v>4</v>
      </c>
      <c r="D1" s="3" t="s">
        <v>39</v>
      </c>
      <c r="E1" s="3" t="s">
        <v>64</v>
      </c>
      <c r="F1" s="3" t="s">
        <v>65</v>
      </c>
      <c r="G1" s="39" t="s">
        <v>57</v>
      </c>
      <c r="H1" s="1" t="s">
        <v>45</v>
      </c>
      <c r="I1" s="1" t="s">
        <v>73</v>
      </c>
      <c r="J1" s="1" t="s">
        <v>74</v>
      </c>
      <c r="K1" s="27" t="s">
        <v>75</v>
      </c>
      <c r="L1" s="27" t="s">
        <v>76</v>
      </c>
    </row>
    <row r="2" spans="1:12" s="30" customFormat="1" x14ac:dyDescent="0.25">
      <c r="A2" s="28">
        <v>40480</v>
      </c>
      <c r="B2" s="29" t="s">
        <v>5</v>
      </c>
      <c r="C2" s="29" t="s">
        <v>35</v>
      </c>
      <c r="D2" s="29" t="s">
        <v>41</v>
      </c>
      <c r="E2" s="29">
        <v>0</v>
      </c>
      <c r="F2" s="29">
        <v>1</v>
      </c>
      <c r="G2" s="40">
        <v>18351</v>
      </c>
      <c r="H2" s="30" t="str">
        <f>VLOOKUP(C2:C198,' REF (Given data)'!$A$2:$B$30,2)</f>
        <v>Eastern Conference</v>
      </c>
      <c r="I2" s="30">
        <f>COUNTIFS($D$1:D1,"Win")</f>
        <v>0</v>
      </c>
      <c r="J2" s="30">
        <f>COUNTIFS($D$1:D1,"Loss")</f>
        <v>0</v>
      </c>
      <c r="K2" s="31">
        <f t="shared" ref="K2:K42" si="0">IFERROR(E2/(E2+F2),0)</f>
        <v>0</v>
      </c>
      <c r="L2" s="31">
        <f t="shared" ref="L2:L42" si="1">IFERROR(I2/(I2+J2),0)</f>
        <v>0</v>
      </c>
    </row>
    <row r="3" spans="1:12" x14ac:dyDescent="0.25">
      <c r="A3" s="4">
        <v>40488</v>
      </c>
      <c r="B3" s="5" t="s">
        <v>5</v>
      </c>
      <c r="C3" s="5" t="s">
        <v>16</v>
      </c>
      <c r="D3" s="5" t="s">
        <v>41</v>
      </c>
      <c r="E3" s="5">
        <v>1</v>
      </c>
      <c r="F3" s="5">
        <v>4</v>
      </c>
      <c r="G3" s="41">
        <v>18136</v>
      </c>
      <c r="H3" t="str">
        <f>VLOOKUP(C3:C199,' REF (Given data)'!$A$2:$B$30,2)</f>
        <v>Eastern Conference</v>
      </c>
      <c r="I3" s="32">
        <f>COUNTIFS($D$1:D2,"Win")</f>
        <v>0</v>
      </c>
      <c r="J3" s="32">
        <f>COUNTIFS($D$1:D2,"Loss")</f>
        <v>1</v>
      </c>
      <c r="K3" s="33">
        <f t="shared" si="0"/>
        <v>0.2</v>
      </c>
      <c r="L3" s="33">
        <f t="shared" si="1"/>
        <v>0</v>
      </c>
    </row>
    <row r="4" spans="1:12" x14ac:dyDescent="0.25">
      <c r="A4" s="4">
        <v>40490</v>
      </c>
      <c r="B4" s="5" t="s">
        <v>5</v>
      </c>
      <c r="C4" s="5" t="s">
        <v>30</v>
      </c>
      <c r="D4" s="5" t="s">
        <v>41</v>
      </c>
      <c r="E4" s="5">
        <v>1</v>
      </c>
      <c r="F4" s="5">
        <v>5</v>
      </c>
      <c r="G4" s="41">
        <v>14152</v>
      </c>
      <c r="H4" t="str">
        <f>VLOOKUP(C4:C200,' REF (Given data)'!$A$2:$B$30,2)</f>
        <v>Western Conference</v>
      </c>
      <c r="I4" s="32">
        <f>COUNTIFS($D$1:D3,"Win")</f>
        <v>0</v>
      </c>
      <c r="J4" s="32">
        <f>COUNTIFS($D$1:D3,"Loss")</f>
        <v>2</v>
      </c>
      <c r="K4" s="33">
        <f t="shared" si="0"/>
        <v>0.16666666666666666</v>
      </c>
      <c r="L4" s="33">
        <f t="shared" si="1"/>
        <v>0</v>
      </c>
    </row>
    <row r="5" spans="1:12" x14ac:dyDescent="0.25">
      <c r="A5" s="4">
        <v>40495</v>
      </c>
      <c r="B5" s="5" t="s">
        <v>5</v>
      </c>
      <c r="C5" s="5" t="s">
        <v>15</v>
      </c>
      <c r="D5" s="5" t="s">
        <v>41</v>
      </c>
      <c r="E5" s="5">
        <v>3</v>
      </c>
      <c r="F5" s="5">
        <v>6</v>
      </c>
      <c r="G5" s="41">
        <v>15486</v>
      </c>
      <c r="H5" t="str">
        <f>VLOOKUP(C5:C201,' REF (Given data)'!$A$2:$B$30,2)</f>
        <v>Western Conference</v>
      </c>
      <c r="I5" s="32">
        <f>COUNTIFS($D$1:D4,"Win")</f>
        <v>0</v>
      </c>
      <c r="J5" s="32">
        <f>COUNTIFS($D$1:D4,"Loss")</f>
        <v>3</v>
      </c>
      <c r="K5" s="33">
        <f t="shared" si="0"/>
        <v>0.33333333333333331</v>
      </c>
      <c r="L5" s="33">
        <f t="shared" si="1"/>
        <v>0</v>
      </c>
    </row>
    <row r="6" spans="1:12" x14ac:dyDescent="0.25">
      <c r="A6" s="4">
        <v>40497</v>
      </c>
      <c r="B6" s="5" t="s">
        <v>5</v>
      </c>
      <c r="C6" s="5" t="s">
        <v>21</v>
      </c>
      <c r="D6" s="5" t="s">
        <v>40</v>
      </c>
      <c r="E6" s="5">
        <v>3</v>
      </c>
      <c r="F6" s="5">
        <v>7</v>
      </c>
      <c r="G6" s="41">
        <v>11211</v>
      </c>
      <c r="H6" t="str">
        <f>VLOOKUP(C6:C202,' REF (Given data)'!$A$2:$B$30,2)</f>
        <v>Western Conference</v>
      </c>
      <c r="I6" s="32">
        <f>COUNTIFS($D$1:D5,"Win")</f>
        <v>0</v>
      </c>
      <c r="J6" s="32">
        <f>COUNTIFS($D$1:D5,"Loss")</f>
        <v>4</v>
      </c>
      <c r="K6" s="33">
        <f t="shared" si="0"/>
        <v>0.3</v>
      </c>
      <c r="L6" s="33">
        <f t="shared" si="1"/>
        <v>0</v>
      </c>
    </row>
    <row r="7" spans="1:12" x14ac:dyDescent="0.25">
      <c r="A7" s="4">
        <v>40502</v>
      </c>
      <c r="B7" s="5" t="s">
        <v>5</v>
      </c>
      <c r="C7" s="5" t="s">
        <v>32</v>
      </c>
      <c r="D7" s="5" t="s">
        <v>40</v>
      </c>
      <c r="E7" s="5">
        <v>4</v>
      </c>
      <c r="F7" s="5">
        <v>8</v>
      </c>
      <c r="G7" s="41">
        <v>16428</v>
      </c>
      <c r="H7" t="str">
        <f>VLOOKUP(C7:C203,' REF (Given data)'!$A$2:$B$30,2)</f>
        <v>Western Conference</v>
      </c>
      <c r="I7" s="32">
        <f>COUNTIFS($D$1:D6,"Win")</f>
        <v>1</v>
      </c>
      <c r="J7" s="32">
        <f>COUNTIFS($D$1:D6,"Loss")</f>
        <v>4</v>
      </c>
      <c r="K7" s="33">
        <f t="shared" si="0"/>
        <v>0.33333333333333331</v>
      </c>
      <c r="L7" s="33">
        <f t="shared" si="1"/>
        <v>0.2</v>
      </c>
    </row>
    <row r="8" spans="1:12" x14ac:dyDescent="0.25">
      <c r="A8" s="4">
        <v>40506</v>
      </c>
      <c r="B8" s="5" t="s">
        <v>5</v>
      </c>
      <c r="C8" s="5" t="s">
        <v>28</v>
      </c>
      <c r="D8" s="5" t="s">
        <v>41</v>
      </c>
      <c r="E8" s="5">
        <v>5</v>
      </c>
      <c r="F8" s="5">
        <v>9</v>
      </c>
      <c r="G8" s="41">
        <v>15588</v>
      </c>
      <c r="H8" t="str">
        <f>VLOOKUP(C8:C204,' REF (Given data)'!$A$2:$B$30,2)</f>
        <v>Eastern Conference</v>
      </c>
      <c r="I8" s="32">
        <f>COUNTIFS($D$1:D7,"Win")</f>
        <v>2</v>
      </c>
      <c r="J8" s="32">
        <f>COUNTIFS($D$1:D7,"Loss")</f>
        <v>4</v>
      </c>
      <c r="K8" s="33">
        <f t="shared" si="0"/>
        <v>0.35714285714285715</v>
      </c>
      <c r="L8" s="33">
        <f t="shared" si="1"/>
        <v>0.33333333333333331</v>
      </c>
    </row>
    <row r="9" spans="1:12" x14ac:dyDescent="0.25">
      <c r="A9" s="4">
        <v>40508</v>
      </c>
      <c r="B9" s="5" t="s">
        <v>5</v>
      </c>
      <c r="C9" s="5" t="s">
        <v>36</v>
      </c>
      <c r="D9" s="5" t="s">
        <v>40</v>
      </c>
      <c r="E9" s="5">
        <v>5</v>
      </c>
      <c r="F9" s="5">
        <v>10</v>
      </c>
      <c r="G9" s="41">
        <v>16473</v>
      </c>
      <c r="H9" t="str">
        <f>VLOOKUP(C9:C205,' REF (Given data)'!$A$2:$B$30,2)</f>
        <v>Western Conference</v>
      </c>
      <c r="I9" s="32">
        <f>COUNTIFS($D$1:D8,"Win")</f>
        <v>2</v>
      </c>
      <c r="J9" s="32">
        <f>COUNTIFS($D$1:D8,"Loss")</f>
        <v>5</v>
      </c>
      <c r="K9" s="33">
        <f t="shared" si="0"/>
        <v>0.33333333333333331</v>
      </c>
      <c r="L9" s="33">
        <f t="shared" si="1"/>
        <v>0.2857142857142857</v>
      </c>
    </row>
    <row r="10" spans="1:12" x14ac:dyDescent="0.25">
      <c r="A10" s="4">
        <v>40515</v>
      </c>
      <c r="B10" s="5" t="s">
        <v>5</v>
      </c>
      <c r="C10" s="5" t="s">
        <v>27</v>
      </c>
      <c r="D10" s="5" t="s">
        <v>40</v>
      </c>
      <c r="E10" s="5">
        <v>6</v>
      </c>
      <c r="F10" s="5">
        <v>12</v>
      </c>
      <c r="G10" s="41">
        <v>12183</v>
      </c>
      <c r="H10" t="str">
        <f>VLOOKUP(C10:C206,' REF (Given data)'!$A$2:$B$30,2)</f>
        <v>Eastern Conference</v>
      </c>
      <c r="I10" s="32">
        <f>COUNTIFS($D$1:D9,"Win")</f>
        <v>3</v>
      </c>
      <c r="J10" s="32">
        <f>COUNTIFS($D$1:D9,"Loss")</f>
        <v>5</v>
      </c>
      <c r="K10" s="33">
        <f t="shared" si="0"/>
        <v>0.33333333333333331</v>
      </c>
      <c r="L10" s="33">
        <f t="shared" si="1"/>
        <v>0.375</v>
      </c>
    </row>
    <row r="11" spans="1:12" x14ac:dyDescent="0.25">
      <c r="A11" s="4">
        <v>40519</v>
      </c>
      <c r="B11" s="5" t="s">
        <v>5</v>
      </c>
      <c r="C11" s="5" t="s">
        <v>14</v>
      </c>
      <c r="D11" s="5" t="s">
        <v>40</v>
      </c>
      <c r="E11" s="5">
        <v>7</v>
      </c>
      <c r="F11" s="5">
        <v>13</v>
      </c>
      <c r="G11" s="41">
        <v>15737</v>
      </c>
      <c r="H11" t="str">
        <f>VLOOKUP(C11:C207,' REF (Given data)'!$A$2:$B$30,2)</f>
        <v>Western Conference</v>
      </c>
      <c r="I11" s="32">
        <f>COUNTIFS($D$1:D10,"Win")</f>
        <v>4</v>
      </c>
      <c r="J11" s="32">
        <f>COUNTIFS($D$1:D10,"Loss")</f>
        <v>5</v>
      </c>
      <c r="K11" s="33">
        <f t="shared" si="0"/>
        <v>0.35</v>
      </c>
      <c r="L11" s="33">
        <f t="shared" si="1"/>
        <v>0.44444444444444442</v>
      </c>
    </row>
    <row r="12" spans="1:12" x14ac:dyDescent="0.25">
      <c r="A12" s="4">
        <v>40523</v>
      </c>
      <c r="B12" s="5" t="s">
        <v>5</v>
      </c>
      <c r="C12" s="5" t="s">
        <v>20</v>
      </c>
      <c r="D12" s="5" t="s">
        <v>41</v>
      </c>
      <c r="E12" s="5">
        <v>8</v>
      </c>
      <c r="F12" s="5">
        <v>14</v>
      </c>
      <c r="G12" s="41">
        <v>19603</v>
      </c>
      <c r="H12" t="str">
        <f>VLOOKUP(C12:C208,' REF (Given data)'!$A$2:$B$30,2)</f>
        <v>Eastern Conference</v>
      </c>
      <c r="I12" s="32">
        <f>COUNTIFS($D$1:D11,"Win")</f>
        <v>5</v>
      </c>
      <c r="J12" s="32">
        <f>COUNTIFS($D$1:D11,"Loss")</f>
        <v>5</v>
      </c>
      <c r="K12" s="33">
        <f t="shared" si="0"/>
        <v>0.36363636363636365</v>
      </c>
      <c r="L12" s="33">
        <f t="shared" si="1"/>
        <v>0.5</v>
      </c>
    </row>
    <row r="13" spans="1:12" x14ac:dyDescent="0.25">
      <c r="A13" s="4">
        <v>40526</v>
      </c>
      <c r="B13" s="5" t="s">
        <v>5</v>
      </c>
      <c r="C13" s="5" t="s">
        <v>13</v>
      </c>
      <c r="D13" s="5" t="s">
        <v>40</v>
      </c>
      <c r="E13" s="5">
        <v>8</v>
      </c>
      <c r="F13" s="5">
        <v>15</v>
      </c>
      <c r="G13" s="41">
        <v>12482</v>
      </c>
      <c r="H13" t="str">
        <f>VLOOKUP(C13:C209,' REF (Given data)'!$A$2:$B$30,2)</f>
        <v>Eastern Conference</v>
      </c>
      <c r="I13" s="32">
        <f>COUNTIFS($D$1:D12,"Win")</f>
        <v>5</v>
      </c>
      <c r="J13" s="32">
        <f>COUNTIFS($D$1:D12,"Loss")</f>
        <v>6</v>
      </c>
      <c r="K13" s="33">
        <f t="shared" si="0"/>
        <v>0.34782608695652173</v>
      </c>
      <c r="L13" s="33">
        <f t="shared" si="1"/>
        <v>0.45454545454545453</v>
      </c>
    </row>
    <row r="14" spans="1:12" x14ac:dyDescent="0.25">
      <c r="A14" s="4">
        <v>40533</v>
      </c>
      <c r="B14" s="5" t="s">
        <v>5</v>
      </c>
      <c r="C14" s="5" t="s">
        <v>22</v>
      </c>
      <c r="D14" s="5" t="s">
        <v>41</v>
      </c>
      <c r="E14" s="5">
        <v>9</v>
      </c>
      <c r="F14" s="5">
        <v>18</v>
      </c>
      <c r="G14" s="41">
        <v>16876</v>
      </c>
      <c r="H14" t="str">
        <f>VLOOKUP(C14:C210,' REF (Given data)'!$A$2:$B$30,2)</f>
        <v>Western Conference</v>
      </c>
      <c r="I14" s="32">
        <f>COUNTIFS($D$1:D13,"Win")</f>
        <v>6</v>
      </c>
      <c r="J14" s="32">
        <f>COUNTIFS($D$1:D13,"Loss")</f>
        <v>6</v>
      </c>
      <c r="K14" s="33">
        <f t="shared" si="0"/>
        <v>0.33333333333333331</v>
      </c>
      <c r="L14" s="33">
        <f t="shared" si="1"/>
        <v>0.5</v>
      </c>
    </row>
    <row r="15" spans="1:12" x14ac:dyDescent="0.25">
      <c r="A15" s="4">
        <v>40539</v>
      </c>
      <c r="B15" s="5" t="s">
        <v>5</v>
      </c>
      <c r="C15" s="5" t="s">
        <v>11</v>
      </c>
      <c r="D15" s="5" t="s">
        <v>40</v>
      </c>
      <c r="E15" s="5">
        <v>9</v>
      </c>
      <c r="F15" s="5">
        <v>19</v>
      </c>
      <c r="G15" s="41">
        <v>14418</v>
      </c>
      <c r="H15" t="str">
        <f>VLOOKUP(C15:C211,' REF (Given data)'!$A$2:$B$30,2)</f>
        <v>Eastern Conference</v>
      </c>
      <c r="I15" s="32">
        <f>COUNTIFS($D$1:D14,"Win")</f>
        <v>6</v>
      </c>
      <c r="J15" s="32">
        <f>COUNTIFS($D$1:D14,"Loss")</f>
        <v>7</v>
      </c>
      <c r="K15" s="33">
        <f t="shared" si="0"/>
        <v>0.32142857142857145</v>
      </c>
      <c r="L15" s="33">
        <f t="shared" si="1"/>
        <v>0.46153846153846156</v>
      </c>
    </row>
    <row r="16" spans="1:12" x14ac:dyDescent="0.25">
      <c r="A16" s="4">
        <v>40541</v>
      </c>
      <c r="B16" s="5" t="s">
        <v>5</v>
      </c>
      <c r="C16" s="5" t="s">
        <v>23</v>
      </c>
      <c r="D16" s="5" t="s">
        <v>40</v>
      </c>
      <c r="E16" s="5">
        <v>10</v>
      </c>
      <c r="F16" s="5">
        <v>19</v>
      </c>
      <c r="G16" s="41">
        <v>15287</v>
      </c>
      <c r="H16" t="str">
        <f>VLOOKUP(C16:C212,' REF (Given data)'!$A$2:$B$30,2)</f>
        <v>Eastern Conference</v>
      </c>
      <c r="I16" s="32">
        <f>COUNTIFS($D$1:D15,"Win")</f>
        <v>7</v>
      </c>
      <c r="J16" s="32">
        <f>COUNTIFS($D$1:D15,"Loss")</f>
        <v>7</v>
      </c>
      <c r="K16" s="33">
        <f t="shared" si="0"/>
        <v>0.34482758620689657</v>
      </c>
      <c r="L16" s="33">
        <f t="shared" si="1"/>
        <v>0.5</v>
      </c>
    </row>
    <row r="17" spans="1:12" x14ac:dyDescent="0.25">
      <c r="A17" s="4">
        <v>40543</v>
      </c>
      <c r="B17" s="5" t="s">
        <v>5</v>
      </c>
      <c r="C17" s="5" t="s">
        <v>25</v>
      </c>
      <c r="D17" s="5" t="s">
        <v>41</v>
      </c>
      <c r="E17" s="5">
        <v>11</v>
      </c>
      <c r="F17" s="5">
        <v>19</v>
      </c>
      <c r="G17" s="41">
        <v>16249</v>
      </c>
      <c r="H17" t="str">
        <f>VLOOKUP(C17:C213,' REF (Given data)'!$A$2:$B$30,2)</f>
        <v>Western Conference</v>
      </c>
      <c r="I17" s="32">
        <f>COUNTIFS($D$1:D16,"Win")</f>
        <v>8</v>
      </c>
      <c r="J17" s="32">
        <f>COUNTIFS($D$1:D16,"Loss")</f>
        <v>7</v>
      </c>
      <c r="K17" s="33">
        <f t="shared" si="0"/>
        <v>0.36666666666666664</v>
      </c>
      <c r="L17" s="33">
        <f t="shared" si="1"/>
        <v>0.53333333333333333</v>
      </c>
    </row>
    <row r="18" spans="1:12" x14ac:dyDescent="0.25">
      <c r="A18" s="4">
        <v>40546</v>
      </c>
      <c r="B18" s="5" t="s">
        <v>5</v>
      </c>
      <c r="C18" s="5" t="s">
        <v>10</v>
      </c>
      <c r="D18" s="5" t="s">
        <v>41</v>
      </c>
      <c r="E18" s="5">
        <v>11</v>
      </c>
      <c r="F18" s="5">
        <v>20</v>
      </c>
      <c r="G18" s="41">
        <v>19233</v>
      </c>
      <c r="H18" t="str">
        <f>VLOOKUP(C18:C214,' REF (Given data)'!$A$2:$B$30,2)</f>
        <v>Eastern Conference</v>
      </c>
      <c r="I18" s="32">
        <f>COUNTIFS($D$1:D17,"Win")</f>
        <v>8</v>
      </c>
      <c r="J18" s="32">
        <f>COUNTIFS($D$1:D17,"Loss")</f>
        <v>8</v>
      </c>
      <c r="K18" s="33">
        <f t="shared" si="0"/>
        <v>0.35483870967741937</v>
      </c>
      <c r="L18" s="33">
        <f t="shared" si="1"/>
        <v>0.5</v>
      </c>
    </row>
    <row r="19" spans="1:12" x14ac:dyDescent="0.25">
      <c r="A19" s="4">
        <v>40551</v>
      </c>
      <c r="B19" s="5" t="s">
        <v>5</v>
      </c>
      <c r="C19" s="5" t="s">
        <v>26</v>
      </c>
      <c r="D19" s="5" t="s">
        <v>40</v>
      </c>
      <c r="E19" s="5">
        <v>12</v>
      </c>
      <c r="F19" s="5">
        <v>21</v>
      </c>
      <c r="G19" s="41">
        <v>16038</v>
      </c>
      <c r="H19" t="str">
        <f>VLOOKUP(C19:C215,' REF (Given data)'!$A$2:$B$30,2)</f>
        <v>Eastern Conference</v>
      </c>
      <c r="I19" s="32">
        <f>COUNTIFS($D$1:D18,"Win")</f>
        <v>8</v>
      </c>
      <c r="J19" s="32">
        <f>COUNTIFS($D$1:D18,"Loss")</f>
        <v>9</v>
      </c>
      <c r="K19" s="33">
        <f t="shared" si="0"/>
        <v>0.36363636363636365</v>
      </c>
      <c r="L19" s="33">
        <f t="shared" si="1"/>
        <v>0.47058823529411764</v>
      </c>
    </row>
    <row r="20" spans="1:12" x14ac:dyDescent="0.25">
      <c r="A20" s="4">
        <v>40553</v>
      </c>
      <c r="B20" s="5" t="s">
        <v>5</v>
      </c>
      <c r="C20" s="5" t="s">
        <v>31</v>
      </c>
      <c r="D20" s="5" t="s">
        <v>40</v>
      </c>
      <c r="E20" s="5">
        <v>13</v>
      </c>
      <c r="F20" s="5">
        <v>21</v>
      </c>
      <c r="G20" s="41">
        <v>10188</v>
      </c>
      <c r="H20" t="str">
        <f>VLOOKUP(C20:C216,' REF (Given data)'!$A$2:$B$30,2)</f>
        <v>Western Conference</v>
      </c>
      <c r="I20" s="32">
        <f>COUNTIFS($D$1:D19,"Win")</f>
        <v>9</v>
      </c>
      <c r="J20" s="32">
        <f>COUNTIFS($D$1:D19,"Loss")</f>
        <v>9</v>
      </c>
      <c r="K20" s="33">
        <f t="shared" si="0"/>
        <v>0.38235294117647056</v>
      </c>
      <c r="L20" s="33">
        <f t="shared" si="1"/>
        <v>0.5</v>
      </c>
    </row>
    <row r="21" spans="1:12" x14ac:dyDescent="0.25">
      <c r="A21" s="4">
        <v>40555</v>
      </c>
      <c r="B21" s="5" t="s">
        <v>5</v>
      </c>
      <c r="C21" s="5" t="s">
        <v>24</v>
      </c>
      <c r="D21" s="5" t="s">
        <v>40</v>
      </c>
      <c r="E21" s="5">
        <v>14</v>
      </c>
      <c r="F21" s="5">
        <v>21</v>
      </c>
      <c r="G21" s="41">
        <v>12468</v>
      </c>
      <c r="H21" t="str">
        <f>VLOOKUP(C21:C217,' REF (Given data)'!$A$2:$B$30,2)</f>
        <v>Eastern Conference</v>
      </c>
      <c r="I21" s="32">
        <f>COUNTIFS($D$1:D20,"Win")</f>
        <v>10</v>
      </c>
      <c r="J21" s="32">
        <f>COUNTIFS($D$1:D20,"Loss")</f>
        <v>9</v>
      </c>
      <c r="K21" s="33">
        <f t="shared" si="0"/>
        <v>0.4</v>
      </c>
      <c r="L21" s="33">
        <f t="shared" si="1"/>
        <v>0.52631578947368418</v>
      </c>
    </row>
    <row r="22" spans="1:12" x14ac:dyDescent="0.25">
      <c r="A22" s="4">
        <v>40558</v>
      </c>
      <c r="B22" s="5" t="s">
        <v>5</v>
      </c>
      <c r="C22" s="5" t="s">
        <v>12</v>
      </c>
      <c r="D22" s="5" t="s">
        <v>41</v>
      </c>
      <c r="E22" s="5">
        <v>15</v>
      </c>
      <c r="F22" s="5">
        <v>22</v>
      </c>
      <c r="G22" s="41">
        <v>17486</v>
      </c>
      <c r="H22" t="str">
        <f>VLOOKUP(C22:C218,' REF (Given data)'!$A$2:$B$30,2)</f>
        <v>Western Conference</v>
      </c>
      <c r="I22" s="32">
        <f>COUNTIFS($D$1:D21,"Win")</f>
        <v>11</v>
      </c>
      <c r="J22" s="32">
        <f>COUNTIFS($D$1:D21,"Loss")</f>
        <v>9</v>
      </c>
      <c r="K22" s="33">
        <f t="shared" si="0"/>
        <v>0.40540540540540543</v>
      </c>
      <c r="L22" s="33">
        <f t="shared" si="1"/>
        <v>0.55000000000000004</v>
      </c>
    </row>
    <row r="23" spans="1:12" x14ac:dyDescent="0.25">
      <c r="A23" s="4">
        <v>40563</v>
      </c>
      <c r="B23" s="5" t="s">
        <v>5</v>
      </c>
      <c r="C23" s="5" t="s">
        <v>19</v>
      </c>
      <c r="D23" s="5" t="s">
        <v>40</v>
      </c>
      <c r="E23" s="5">
        <v>16</v>
      </c>
      <c r="F23" s="5">
        <v>24</v>
      </c>
      <c r="G23" s="41">
        <v>14326</v>
      </c>
      <c r="H23" t="str">
        <f>VLOOKUP(C23:C219,' REF (Given data)'!$A$2:$B$30,2)</f>
        <v>Eastern Conference</v>
      </c>
      <c r="I23" s="32">
        <f>COUNTIFS($D$1:D22,"Win")</f>
        <v>11</v>
      </c>
      <c r="J23" s="32">
        <f>COUNTIFS($D$1:D22,"Loss")</f>
        <v>10</v>
      </c>
      <c r="K23" s="33">
        <f t="shared" si="0"/>
        <v>0.4</v>
      </c>
      <c r="L23" s="33">
        <f t="shared" si="1"/>
        <v>0.52380952380952384</v>
      </c>
    </row>
    <row r="24" spans="1:12" x14ac:dyDescent="0.25">
      <c r="A24" s="4">
        <v>40565</v>
      </c>
      <c r="B24" s="5" t="s">
        <v>5</v>
      </c>
      <c r="C24" s="5" t="s">
        <v>33</v>
      </c>
      <c r="D24" s="5" t="s">
        <v>41</v>
      </c>
      <c r="E24" s="5">
        <v>17</v>
      </c>
      <c r="F24" s="5">
        <v>24</v>
      </c>
      <c r="G24" s="41">
        <v>17286</v>
      </c>
      <c r="H24" t="str">
        <f>VLOOKUP(C24:C220,' REF (Given data)'!$A$2:$B$30,2)</f>
        <v>Eastern Conference</v>
      </c>
      <c r="I24" s="32">
        <f>COUNTIFS($D$1:D23,"Win")</f>
        <v>12</v>
      </c>
      <c r="J24" s="32">
        <f>COUNTIFS($D$1:D23,"Loss")</f>
        <v>10</v>
      </c>
      <c r="K24" s="33">
        <f t="shared" si="0"/>
        <v>0.41463414634146339</v>
      </c>
      <c r="L24" s="33">
        <f t="shared" si="1"/>
        <v>0.54545454545454541</v>
      </c>
    </row>
    <row r="25" spans="1:12" x14ac:dyDescent="0.25">
      <c r="A25" s="4">
        <v>40578</v>
      </c>
      <c r="B25" s="5" t="s">
        <v>5</v>
      </c>
      <c r="C25" s="5" t="s">
        <v>10</v>
      </c>
      <c r="D25" s="5" t="s">
        <v>41</v>
      </c>
      <c r="E25" s="5">
        <v>21</v>
      </c>
      <c r="F25" s="5">
        <v>27</v>
      </c>
      <c r="G25" s="41">
        <v>19592</v>
      </c>
      <c r="H25" t="str">
        <f>VLOOKUP(C25:C221,' REF (Given data)'!$A$2:$B$30,2)</f>
        <v>Eastern Conference</v>
      </c>
      <c r="I25" s="32">
        <f>COUNTIFS($D$1:D24,"Win")</f>
        <v>12</v>
      </c>
      <c r="J25" s="32">
        <f>COUNTIFS($D$1:D24,"Loss")</f>
        <v>11</v>
      </c>
      <c r="K25" s="33">
        <f t="shared" si="0"/>
        <v>0.4375</v>
      </c>
      <c r="L25" s="33">
        <f t="shared" si="1"/>
        <v>0.52173913043478259</v>
      </c>
    </row>
    <row r="26" spans="1:12" x14ac:dyDescent="0.25">
      <c r="A26" s="4">
        <v>40579</v>
      </c>
      <c r="B26" s="5" t="s">
        <v>5</v>
      </c>
      <c r="C26" s="5" t="s">
        <v>17</v>
      </c>
      <c r="D26" s="5" t="s">
        <v>41</v>
      </c>
      <c r="E26" s="5">
        <v>21</v>
      </c>
      <c r="F26" s="5">
        <v>28</v>
      </c>
      <c r="G26" s="41">
        <v>17743</v>
      </c>
      <c r="H26" t="str">
        <f>VLOOKUP(C26:C222,' REF (Given data)'!$A$2:$B$30,2)</f>
        <v>Western Conference</v>
      </c>
      <c r="I26" s="32">
        <f>COUNTIFS($D$1:D25,"Win")</f>
        <v>12</v>
      </c>
      <c r="J26" s="32">
        <f>COUNTIFS($D$1:D25,"Loss")</f>
        <v>12</v>
      </c>
      <c r="K26" s="33">
        <f t="shared" si="0"/>
        <v>0.42857142857142855</v>
      </c>
      <c r="L26" s="33">
        <f t="shared" si="1"/>
        <v>0.5</v>
      </c>
    </row>
    <row r="27" spans="1:12" x14ac:dyDescent="0.25">
      <c r="A27" s="4">
        <v>40581</v>
      </c>
      <c r="B27" s="5" t="s">
        <v>5</v>
      </c>
      <c r="C27" s="5" t="s">
        <v>20</v>
      </c>
      <c r="D27" s="5" t="s">
        <v>40</v>
      </c>
      <c r="E27" s="5">
        <v>21</v>
      </c>
      <c r="F27" s="5">
        <v>29</v>
      </c>
      <c r="G27" s="41">
        <v>19081</v>
      </c>
      <c r="H27" t="str">
        <f>VLOOKUP(C27:C223,' REF (Given data)'!$A$2:$B$30,2)</f>
        <v>Eastern Conference</v>
      </c>
      <c r="I27" s="32">
        <f>COUNTIFS($D$1:D26,"Win")</f>
        <v>12</v>
      </c>
      <c r="J27" s="32">
        <f>COUNTIFS($D$1:D26,"Loss")</f>
        <v>13</v>
      </c>
      <c r="K27" s="33">
        <f t="shared" si="0"/>
        <v>0.42</v>
      </c>
      <c r="L27" s="33">
        <f t="shared" si="1"/>
        <v>0.48</v>
      </c>
    </row>
    <row r="28" spans="1:12" x14ac:dyDescent="0.25">
      <c r="A28" s="4">
        <v>40585</v>
      </c>
      <c r="B28" s="5" t="s">
        <v>5</v>
      </c>
      <c r="C28" s="5" t="s">
        <v>27</v>
      </c>
      <c r="D28" s="5" t="s">
        <v>41</v>
      </c>
      <c r="E28" s="5">
        <v>22</v>
      </c>
      <c r="F28" s="5">
        <v>30</v>
      </c>
      <c r="G28" s="41">
        <v>15386</v>
      </c>
      <c r="H28" t="str">
        <f>VLOOKUP(C28:C224,' REF (Given data)'!$A$2:$B$30,2)</f>
        <v>Eastern Conference</v>
      </c>
      <c r="I28" s="32">
        <f>COUNTIFS($D$1:D27,"Win")</f>
        <v>13</v>
      </c>
      <c r="J28" s="32">
        <f>COUNTIFS($D$1:D27,"Loss")</f>
        <v>13</v>
      </c>
      <c r="K28" s="33">
        <f t="shared" si="0"/>
        <v>0.42307692307692307</v>
      </c>
      <c r="L28" s="33">
        <f t="shared" si="1"/>
        <v>0.5</v>
      </c>
    </row>
    <row r="29" spans="1:12" x14ac:dyDescent="0.25">
      <c r="A29" s="4">
        <v>40588</v>
      </c>
      <c r="B29" s="5" t="s">
        <v>5</v>
      </c>
      <c r="C29" s="5" t="s">
        <v>38</v>
      </c>
      <c r="D29" s="5" t="s">
        <v>40</v>
      </c>
      <c r="E29" s="5">
        <v>23</v>
      </c>
      <c r="F29" s="5">
        <v>31</v>
      </c>
      <c r="G29" s="41">
        <v>19488</v>
      </c>
      <c r="H29" t="str">
        <f>VLOOKUP(C29:C225,' REF (Given data)'!$A$2:$B$30,2)</f>
        <v>Western Conference</v>
      </c>
      <c r="I29" s="32">
        <f>COUNTIFS($D$1:D28,"Win")</f>
        <v>13</v>
      </c>
      <c r="J29" s="32">
        <f>COUNTIFS($D$1:D28,"Loss")</f>
        <v>14</v>
      </c>
      <c r="K29" s="33">
        <f t="shared" si="0"/>
        <v>0.42592592592592593</v>
      </c>
      <c r="L29" s="33">
        <f t="shared" si="1"/>
        <v>0.48148148148148145</v>
      </c>
    </row>
    <row r="30" spans="1:12" x14ac:dyDescent="0.25">
      <c r="A30" s="4">
        <v>40596</v>
      </c>
      <c r="B30" s="5" t="s">
        <v>5</v>
      </c>
      <c r="C30" s="5" t="s">
        <v>13</v>
      </c>
      <c r="D30" s="5" t="s">
        <v>40</v>
      </c>
      <c r="E30" s="5">
        <v>24</v>
      </c>
      <c r="F30" s="5">
        <v>32</v>
      </c>
      <c r="G30" s="41">
        <v>12976</v>
      </c>
      <c r="H30" t="str">
        <f>VLOOKUP(C30:C226,' REF (Given data)'!$A$2:$B$30,2)</f>
        <v>Eastern Conference</v>
      </c>
      <c r="I30" s="32">
        <f>COUNTIFS($D$1:D29,"Win")</f>
        <v>14</v>
      </c>
      <c r="J30" s="32">
        <f>COUNTIFS($D$1:D29,"Loss")</f>
        <v>14</v>
      </c>
      <c r="K30" s="33">
        <f t="shared" si="0"/>
        <v>0.42857142857142855</v>
      </c>
      <c r="L30" s="33">
        <f t="shared" si="1"/>
        <v>0.5</v>
      </c>
    </row>
    <row r="31" spans="1:12" x14ac:dyDescent="0.25">
      <c r="A31" s="4">
        <v>40599</v>
      </c>
      <c r="B31" s="5" t="s">
        <v>5</v>
      </c>
      <c r="C31" s="5" t="s">
        <v>37</v>
      </c>
      <c r="D31" s="5" t="s">
        <v>40</v>
      </c>
      <c r="E31" s="5">
        <v>25</v>
      </c>
      <c r="F31" s="5">
        <v>32</v>
      </c>
      <c r="G31" s="41">
        <v>15782</v>
      </c>
      <c r="H31" t="str">
        <f>VLOOKUP(C31:C227,' REF (Given data)'!$A$2:$B$30,2)</f>
        <v>Western Conference</v>
      </c>
      <c r="I31" s="32">
        <f>COUNTIFS($D$1:D30,"Win")</f>
        <v>15</v>
      </c>
      <c r="J31" s="32">
        <f>COUNTIFS($D$1:D30,"Loss")</f>
        <v>14</v>
      </c>
      <c r="K31" s="33">
        <f t="shared" si="0"/>
        <v>0.43859649122807015</v>
      </c>
      <c r="L31" s="33">
        <f t="shared" si="1"/>
        <v>0.51724137931034486</v>
      </c>
    </row>
    <row r="32" spans="1:12" x14ac:dyDescent="0.25">
      <c r="A32" s="4">
        <v>40609</v>
      </c>
      <c r="B32" s="5" t="s">
        <v>5</v>
      </c>
      <c r="C32" s="5" t="s">
        <v>34</v>
      </c>
      <c r="D32" s="5" t="s">
        <v>41</v>
      </c>
      <c r="E32" s="5">
        <v>26</v>
      </c>
      <c r="F32" s="5">
        <v>36</v>
      </c>
      <c r="G32" s="41">
        <v>16438</v>
      </c>
      <c r="H32" t="str">
        <f>VLOOKUP(C32:C228,' REF (Given data)'!$A$2:$B$30,2)</f>
        <v>Western Conference</v>
      </c>
      <c r="I32" s="32">
        <f>COUNTIFS($D$1:D31,"Win")</f>
        <v>16</v>
      </c>
      <c r="J32" s="32">
        <f>COUNTIFS($D$1:D31,"Loss")</f>
        <v>14</v>
      </c>
      <c r="K32" s="33">
        <f t="shared" si="0"/>
        <v>0.41935483870967744</v>
      </c>
      <c r="L32" s="33">
        <f t="shared" si="1"/>
        <v>0.53333333333333333</v>
      </c>
    </row>
    <row r="33" spans="1:12" x14ac:dyDescent="0.25">
      <c r="A33" s="4">
        <v>40611</v>
      </c>
      <c r="B33" s="5" t="s">
        <v>5</v>
      </c>
      <c r="C33" s="5" t="s">
        <v>24</v>
      </c>
      <c r="D33" s="5" t="s">
        <v>41</v>
      </c>
      <c r="E33" s="5">
        <v>26</v>
      </c>
      <c r="F33" s="5">
        <v>37</v>
      </c>
      <c r="G33" s="41">
        <v>15286</v>
      </c>
      <c r="H33" t="str">
        <f>VLOOKUP(C33:C229,' REF (Given data)'!$A$2:$B$30,2)</f>
        <v>Eastern Conference</v>
      </c>
      <c r="I33" s="32">
        <f>COUNTIFS($D$1:D32,"Win")</f>
        <v>16</v>
      </c>
      <c r="J33" s="32">
        <f>COUNTIFS($D$1:D32,"Loss")</f>
        <v>15</v>
      </c>
      <c r="K33" s="33">
        <f t="shared" si="0"/>
        <v>0.41269841269841268</v>
      </c>
      <c r="L33" s="33">
        <f t="shared" si="1"/>
        <v>0.5161290322580645</v>
      </c>
    </row>
    <row r="34" spans="1:12" x14ac:dyDescent="0.25">
      <c r="A34" s="4">
        <v>40613</v>
      </c>
      <c r="B34" s="5" t="s">
        <v>5</v>
      </c>
      <c r="C34" s="5" t="s">
        <v>29</v>
      </c>
      <c r="D34" s="5" t="s">
        <v>40</v>
      </c>
      <c r="E34" s="5">
        <v>26</v>
      </c>
      <c r="F34" s="5">
        <v>38</v>
      </c>
      <c r="G34" s="41">
        <v>18176</v>
      </c>
      <c r="H34" t="str">
        <f>VLOOKUP(C34:C230,' REF (Given data)'!$A$2:$B$30,2)</f>
        <v>Western Conference</v>
      </c>
      <c r="I34" s="32">
        <f>COUNTIFS($D$1:D33,"Win")</f>
        <v>16</v>
      </c>
      <c r="J34" s="32">
        <f>COUNTIFS($D$1:D33,"Loss")</f>
        <v>16</v>
      </c>
      <c r="K34" s="33">
        <f t="shared" si="0"/>
        <v>0.40625</v>
      </c>
      <c r="L34" s="33">
        <f t="shared" si="1"/>
        <v>0.5</v>
      </c>
    </row>
    <row r="35" spans="1:12" x14ac:dyDescent="0.25">
      <c r="A35" s="4">
        <v>40625</v>
      </c>
      <c r="B35" s="5" t="s">
        <v>5</v>
      </c>
      <c r="C35" s="5" t="s">
        <v>35</v>
      </c>
      <c r="D35" s="5" t="s">
        <v>41</v>
      </c>
      <c r="E35" s="5">
        <v>28</v>
      </c>
      <c r="F35" s="5">
        <v>41</v>
      </c>
      <c r="G35" s="41">
        <v>14703</v>
      </c>
      <c r="H35" t="str">
        <f>VLOOKUP(C35:C231,' REF (Given data)'!$A$2:$B$30,2)</f>
        <v>Eastern Conference</v>
      </c>
      <c r="I35" s="32">
        <f>COUNTIFS($D$1:D34,"Win")</f>
        <v>17</v>
      </c>
      <c r="J35" s="32">
        <f>COUNTIFS($D$1:D34,"Loss")</f>
        <v>16</v>
      </c>
      <c r="K35" s="33">
        <f t="shared" si="0"/>
        <v>0.40579710144927539</v>
      </c>
      <c r="L35" s="33">
        <f t="shared" si="1"/>
        <v>0.51515151515151514</v>
      </c>
    </row>
    <row r="36" spans="1:12" x14ac:dyDescent="0.25">
      <c r="A36" s="4">
        <v>40628</v>
      </c>
      <c r="B36" s="5" t="s">
        <v>5</v>
      </c>
      <c r="C36" s="5" t="s">
        <v>28</v>
      </c>
      <c r="D36" s="5" t="s">
        <v>40</v>
      </c>
      <c r="E36" s="5">
        <v>29</v>
      </c>
      <c r="F36" s="5">
        <v>42</v>
      </c>
      <c r="G36" s="41">
        <v>19356</v>
      </c>
      <c r="H36" t="str">
        <f>VLOOKUP(C36:C232,' REF (Given data)'!$A$2:$B$30,2)</f>
        <v>Eastern Conference</v>
      </c>
      <c r="I36" s="32">
        <f>COUNTIFS($D$1:D35,"Win")</f>
        <v>17</v>
      </c>
      <c r="J36" s="32">
        <f>COUNTIFS($D$1:D35,"Loss")</f>
        <v>17</v>
      </c>
      <c r="K36" s="33">
        <f t="shared" si="0"/>
        <v>0.40845070422535212</v>
      </c>
      <c r="L36" s="33">
        <f t="shared" si="1"/>
        <v>0.5</v>
      </c>
    </row>
    <row r="37" spans="1:12" x14ac:dyDescent="0.25">
      <c r="A37" s="4">
        <v>40630</v>
      </c>
      <c r="B37" s="5" t="s">
        <v>5</v>
      </c>
      <c r="C37" s="5" t="s">
        <v>18</v>
      </c>
      <c r="D37" s="5" t="s">
        <v>40</v>
      </c>
      <c r="E37" s="5">
        <v>30</v>
      </c>
      <c r="F37" s="5">
        <v>42</v>
      </c>
      <c r="G37" s="41">
        <v>12368</v>
      </c>
      <c r="H37" t="str">
        <f>VLOOKUP(C37:C233,' REF (Given data)'!$A$2:$B$30,2)</f>
        <v>Eastern Conference</v>
      </c>
      <c r="I37" s="32">
        <f>COUNTIFS($D$1:D36,"Win")</f>
        <v>18</v>
      </c>
      <c r="J37" s="32">
        <f>COUNTIFS($D$1:D36,"Loss")</f>
        <v>17</v>
      </c>
      <c r="K37" s="33">
        <f t="shared" si="0"/>
        <v>0.41666666666666669</v>
      </c>
      <c r="L37" s="33">
        <f t="shared" si="1"/>
        <v>0.51428571428571423</v>
      </c>
    </row>
    <row r="38" spans="1:12" x14ac:dyDescent="0.25">
      <c r="A38" s="4">
        <v>40632</v>
      </c>
      <c r="B38" s="5" t="s">
        <v>5</v>
      </c>
      <c r="C38" s="5" t="s">
        <v>23</v>
      </c>
      <c r="D38" s="5" t="s">
        <v>40</v>
      </c>
      <c r="E38" s="5">
        <v>31</v>
      </c>
      <c r="F38" s="5">
        <v>42</v>
      </c>
      <c r="G38" s="41">
        <v>12584</v>
      </c>
      <c r="H38" t="str">
        <f>VLOOKUP(C38:C234,' REF (Given data)'!$A$2:$B$30,2)</f>
        <v>Eastern Conference</v>
      </c>
      <c r="I38" s="32">
        <f>COUNTIFS($D$1:D37,"Win")</f>
        <v>19</v>
      </c>
      <c r="J38" s="32">
        <f>COUNTIFS($D$1:D37,"Loss")</f>
        <v>17</v>
      </c>
      <c r="K38" s="33">
        <f t="shared" si="0"/>
        <v>0.42465753424657532</v>
      </c>
      <c r="L38" s="33">
        <f t="shared" si="1"/>
        <v>0.52777777777777779</v>
      </c>
    </row>
    <row r="39" spans="1:12" x14ac:dyDescent="0.25">
      <c r="A39" s="4">
        <v>40636</v>
      </c>
      <c r="B39" s="5" t="s">
        <v>5</v>
      </c>
      <c r="C39" s="5" t="s">
        <v>26</v>
      </c>
      <c r="D39" s="5" t="s">
        <v>41</v>
      </c>
      <c r="E39" s="5">
        <v>32</v>
      </c>
      <c r="F39" s="5">
        <v>43</v>
      </c>
      <c r="G39" s="41">
        <v>16444</v>
      </c>
      <c r="H39" t="str">
        <f>VLOOKUP(C39:C235,' REF (Given data)'!$A$2:$B$30,2)</f>
        <v>Eastern Conference</v>
      </c>
      <c r="I39" s="32">
        <f>COUNTIFS($D$1:D38,"Win")</f>
        <v>20</v>
      </c>
      <c r="J39" s="32">
        <f>COUNTIFS($D$1:D38,"Loss")</f>
        <v>17</v>
      </c>
      <c r="K39" s="33">
        <f t="shared" si="0"/>
        <v>0.42666666666666669</v>
      </c>
      <c r="L39" s="33">
        <f t="shared" si="1"/>
        <v>0.54054054054054057</v>
      </c>
    </row>
    <row r="40" spans="1:12" x14ac:dyDescent="0.25">
      <c r="A40" s="4">
        <v>40639</v>
      </c>
      <c r="B40" s="5" t="s">
        <v>5</v>
      </c>
      <c r="C40" s="5" t="s">
        <v>16</v>
      </c>
      <c r="D40" s="5" t="s">
        <v>41</v>
      </c>
      <c r="E40" s="5">
        <v>32</v>
      </c>
      <c r="F40" s="5">
        <v>45</v>
      </c>
      <c r="G40" s="41">
        <v>16234</v>
      </c>
      <c r="H40" t="str">
        <f>VLOOKUP(C40:C236,' REF (Given data)'!$A$2:$B$30,2)</f>
        <v>Eastern Conference</v>
      </c>
      <c r="I40" s="32">
        <f>COUNTIFS($D$1:D39,"Win")</f>
        <v>20</v>
      </c>
      <c r="J40" s="32">
        <f>COUNTIFS($D$1:D39,"Loss")</f>
        <v>18</v>
      </c>
      <c r="K40" s="33">
        <f t="shared" si="0"/>
        <v>0.41558441558441561</v>
      </c>
      <c r="L40" s="33">
        <f t="shared" si="1"/>
        <v>0.52631578947368418</v>
      </c>
    </row>
    <row r="41" spans="1:12" x14ac:dyDescent="0.25">
      <c r="A41" s="4">
        <v>40643</v>
      </c>
      <c r="B41" s="5" t="s">
        <v>5</v>
      </c>
      <c r="C41" s="5" t="s">
        <v>11</v>
      </c>
      <c r="D41" s="5" t="s">
        <v>41</v>
      </c>
      <c r="E41" s="5">
        <v>32</v>
      </c>
      <c r="F41" s="5">
        <v>47</v>
      </c>
      <c r="G41" s="41">
        <v>16234</v>
      </c>
      <c r="H41" t="str">
        <f>VLOOKUP(C41:C237,' REF (Given data)'!$A$2:$B$30,2)</f>
        <v>Eastern Conference</v>
      </c>
      <c r="I41" s="32">
        <f>COUNTIFS($D$1:D40,"Win")</f>
        <v>20</v>
      </c>
      <c r="J41" s="32">
        <f>COUNTIFS($D$1:D40,"Loss")</f>
        <v>19</v>
      </c>
      <c r="K41" s="33">
        <f t="shared" si="0"/>
        <v>0.4050632911392405</v>
      </c>
      <c r="L41" s="33">
        <f t="shared" si="1"/>
        <v>0.51282051282051277</v>
      </c>
    </row>
    <row r="42" spans="1:12" x14ac:dyDescent="0.25">
      <c r="A42" s="4">
        <v>40646</v>
      </c>
      <c r="B42" s="5" t="s">
        <v>5</v>
      </c>
      <c r="C42" s="5" t="s">
        <v>33</v>
      </c>
      <c r="D42" s="5" t="s">
        <v>40</v>
      </c>
      <c r="E42" s="5">
        <v>33</v>
      </c>
      <c r="F42" s="5">
        <v>48</v>
      </c>
      <c r="G42" s="41">
        <v>16138</v>
      </c>
      <c r="H42" t="str">
        <f>VLOOKUP(C42:C238,' REF (Given data)'!$A$2:$B$30,2)</f>
        <v>Eastern Conference</v>
      </c>
      <c r="I42" s="32">
        <f>COUNTIFS($D$1:D41,"Win")</f>
        <v>20</v>
      </c>
      <c r="J42" s="32">
        <f>COUNTIFS($D$1:D41,"Loss")</f>
        <v>20</v>
      </c>
      <c r="K42" s="33">
        <f t="shared" si="0"/>
        <v>0.40740740740740738</v>
      </c>
      <c r="L42" s="33">
        <f t="shared" si="1"/>
        <v>0.5</v>
      </c>
    </row>
    <row r="43" spans="1:12" s="30" customFormat="1" x14ac:dyDescent="0.25">
      <c r="A43" s="28">
        <v>40903</v>
      </c>
      <c r="B43" s="29" t="s">
        <v>6</v>
      </c>
      <c r="C43" s="29" t="s">
        <v>18</v>
      </c>
      <c r="D43" s="29" t="s">
        <v>40</v>
      </c>
      <c r="E43" s="29">
        <v>0</v>
      </c>
      <c r="F43" s="29">
        <v>0</v>
      </c>
      <c r="G43" s="40">
        <v>17173</v>
      </c>
      <c r="H43" s="30" t="str">
        <f>VLOOKUP(C43:C239,' REF (Given data)'!$A$2:$B$30,2)</f>
        <v>Eastern Conference</v>
      </c>
      <c r="I43" s="30">
        <v>0</v>
      </c>
      <c r="J43" s="30">
        <v>0</v>
      </c>
      <c r="K43" s="31">
        <f t="shared" ref="K43:K65" si="2">IFERROR(E43/(E43+F43),0)</f>
        <v>0</v>
      </c>
      <c r="L43" s="31">
        <f t="shared" ref="L43:L65" si="3">IFERROR(I43/(I43+J43),0)</f>
        <v>0</v>
      </c>
    </row>
    <row r="44" spans="1:12" x14ac:dyDescent="0.25">
      <c r="A44" s="4">
        <v>40905</v>
      </c>
      <c r="B44" s="5" t="s">
        <v>6</v>
      </c>
      <c r="C44" s="5" t="s">
        <v>10</v>
      </c>
      <c r="D44" s="5" t="s">
        <v>41</v>
      </c>
      <c r="E44" s="5">
        <v>1</v>
      </c>
      <c r="F44" s="5">
        <v>0</v>
      </c>
      <c r="G44" s="41">
        <v>19614</v>
      </c>
      <c r="H44" t="str">
        <f>VLOOKUP(C44:C240,' REF (Given data)'!$A$2:$B$30,2)</f>
        <v>Eastern Conference</v>
      </c>
      <c r="I44">
        <f>COUNTIFS($D$43:D43,"Win")</f>
        <v>1</v>
      </c>
      <c r="J44" s="32">
        <f>COUNTIFS($D$43:D43,"Loss")</f>
        <v>0</v>
      </c>
      <c r="K44" s="33">
        <f t="shared" si="2"/>
        <v>1</v>
      </c>
      <c r="L44" s="33">
        <f t="shared" si="3"/>
        <v>1</v>
      </c>
    </row>
    <row r="45" spans="1:12" x14ac:dyDescent="0.25">
      <c r="A45" s="4">
        <v>40907</v>
      </c>
      <c r="B45" s="5" t="s">
        <v>6</v>
      </c>
      <c r="C45" s="5" t="s">
        <v>16</v>
      </c>
      <c r="D45" s="5" t="s">
        <v>41</v>
      </c>
      <c r="E45" s="5">
        <v>1</v>
      </c>
      <c r="F45" s="5">
        <v>1</v>
      </c>
      <c r="G45" s="41">
        <v>18064</v>
      </c>
      <c r="H45" t="str">
        <f>VLOOKUP(C45:C241,' REF (Given data)'!$A$2:$B$30,2)</f>
        <v>Eastern Conference</v>
      </c>
      <c r="I45">
        <f>COUNTIFS($D$43:D44,"Win")</f>
        <v>1</v>
      </c>
      <c r="J45" s="32">
        <f>COUNTIFS($D$43:D44,"Loss")</f>
        <v>1</v>
      </c>
      <c r="K45" s="33">
        <f t="shared" si="2"/>
        <v>0.5</v>
      </c>
      <c r="L45" s="33">
        <f t="shared" si="3"/>
        <v>0.5</v>
      </c>
    </row>
    <row r="46" spans="1:12" x14ac:dyDescent="0.25">
      <c r="A46" s="4">
        <v>40914</v>
      </c>
      <c r="B46" s="5" t="s">
        <v>6</v>
      </c>
      <c r="C46" s="5" t="s">
        <v>33</v>
      </c>
      <c r="D46" s="5" t="s">
        <v>41</v>
      </c>
      <c r="E46" s="5">
        <v>2</v>
      </c>
      <c r="F46" s="5">
        <v>4</v>
      </c>
      <c r="G46" s="41">
        <v>17827</v>
      </c>
      <c r="H46" t="str">
        <f>VLOOKUP(C46:C242,' REF (Given data)'!$A$2:$B$30,2)</f>
        <v>Eastern Conference</v>
      </c>
      <c r="I46">
        <f>COUNTIFS($D$43:D45,"Win")</f>
        <v>1</v>
      </c>
      <c r="J46" s="32">
        <f>COUNTIFS($D$43:D45,"Loss")</f>
        <v>2</v>
      </c>
      <c r="K46" s="33">
        <f t="shared" si="2"/>
        <v>0.33333333333333331</v>
      </c>
      <c r="L46" s="33">
        <f t="shared" si="3"/>
        <v>0.33333333333333331</v>
      </c>
    </row>
    <row r="47" spans="1:12" x14ac:dyDescent="0.25">
      <c r="A47" s="4">
        <v>40918</v>
      </c>
      <c r="B47" s="5" t="s">
        <v>6</v>
      </c>
      <c r="C47" s="5" t="s">
        <v>36</v>
      </c>
      <c r="D47" s="5" t="s">
        <v>41</v>
      </c>
      <c r="E47" s="5">
        <v>2</v>
      </c>
      <c r="F47" s="5">
        <v>7</v>
      </c>
      <c r="G47" s="41">
        <v>13421</v>
      </c>
      <c r="H47" t="str">
        <f>VLOOKUP(C47:C243,' REF (Given data)'!$A$2:$B$30,2)</f>
        <v>Western Conference</v>
      </c>
      <c r="I47">
        <f>COUNTIFS($D$43:D46,"Win")</f>
        <v>1</v>
      </c>
      <c r="J47" s="32">
        <f>COUNTIFS($D$43:D46,"Loss")</f>
        <v>3</v>
      </c>
      <c r="K47" s="33">
        <f t="shared" si="2"/>
        <v>0.22222222222222221</v>
      </c>
      <c r="L47" s="33">
        <f t="shared" si="3"/>
        <v>0.25</v>
      </c>
    </row>
    <row r="48" spans="1:12" x14ac:dyDescent="0.25">
      <c r="A48" s="4">
        <v>40921</v>
      </c>
      <c r="B48" s="5" t="s">
        <v>6</v>
      </c>
      <c r="C48" s="5" t="s">
        <v>11</v>
      </c>
      <c r="D48" s="5" t="s">
        <v>41</v>
      </c>
      <c r="E48" s="5">
        <v>2</v>
      </c>
      <c r="F48" s="5">
        <v>9</v>
      </c>
      <c r="G48" s="41">
        <v>18043</v>
      </c>
      <c r="H48" t="str">
        <f>VLOOKUP(C48:C244,' REF (Given data)'!$A$2:$B$30,2)</f>
        <v>Eastern Conference</v>
      </c>
      <c r="I48">
        <f>COUNTIFS($D$43:D47,"Win")</f>
        <v>1</v>
      </c>
      <c r="J48" s="32">
        <f>COUNTIFS($D$43:D47,"Loss")</f>
        <v>4</v>
      </c>
      <c r="K48" s="33">
        <f t="shared" si="2"/>
        <v>0.18181818181818182</v>
      </c>
      <c r="L48" s="33">
        <f t="shared" si="3"/>
        <v>0.2</v>
      </c>
    </row>
    <row r="49" spans="1:12" x14ac:dyDescent="0.25">
      <c r="A49" s="4">
        <v>40922</v>
      </c>
      <c r="B49" s="5" t="s">
        <v>6</v>
      </c>
      <c r="C49" s="5" t="s">
        <v>25</v>
      </c>
      <c r="D49" s="5" t="s">
        <v>40</v>
      </c>
      <c r="E49" s="5">
        <v>2</v>
      </c>
      <c r="F49" s="5">
        <v>10</v>
      </c>
      <c r="G49" s="41">
        <v>16122</v>
      </c>
      <c r="H49" t="str">
        <f>VLOOKUP(C49:C245,' REF (Given data)'!$A$2:$B$30,2)</f>
        <v>Western Conference</v>
      </c>
      <c r="I49">
        <f>COUNTIFS($D$43:D48,"Win")</f>
        <v>1</v>
      </c>
      <c r="J49" s="32">
        <f>COUNTIFS($D$43:D48,"Loss")</f>
        <v>5</v>
      </c>
      <c r="K49" s="33">
        <f t="shared" si="2"/>
        <v>0.16666666666666666</v>
      </c>
      <c r="L49" s="33">
        <f t="shared" si="3"/>
        <v>0.16666666666666666</v>
      </c>
    </row>
    <row r="50" spans="1:12" x14ac:dyDescent="0.25">
      <c r="A50" s="4">
        <v>40924</v>
      </c>
      <c r="B50" s="5" t="s">
        <v>6</v>
      </c>
      <c r="C50" s="5" t="s">
        <v>23</v>
      </c>
      <c r="D50" s="5" t="s">
        <v>41</v>
      </c>
      <c r="E50" s="5">
        <v>3</v>
      </c>
      <c r="F50" s="5">
        <v>10</v>
      </c>
      <c r="G50" s="41">
        <v>14988</v>
      </c>
      <c r="H50" t="str">
        <f>VLOOKUP(C50:C246,' REF (Given data)'!$A$2:$B$30,2)</f>
        <v>Eastern Conference</v>
      </c>
      <c r="I50">
        <f>COUNTIFS($D$43:D49,"Win")</f>
        <v>2</v>
      </c>
      <c r="J50" s="32">
        <f>COUNTIFS($D$43:D49,"Loss")</f>
        <v>5</v>
      </c>
      <c r="K50" s="33">
        <f t="shared" si="2"/>
        <v>0.23076923076923078</v>
      </c>
      <c r="L50" s="33">
        <f t="shared" si="3"/>
        <v>0.2857142857142857</v>
      </c>
    </row>
    <row r="51" spans="1:12" x14ac:dyDescent="0.25">
      <c r="A51" s="4">
        <v>40932</v>
      </c>
      <c r="B51" s="5" t="s">
        <v>6</v>
      </c>
      <c r="C51" s="5" t="s">
        <v>28</v>
      </c>
      <c r="D51" s="5" t="s">
        <v>41</v>
      </c>
      <c r="E51" s="5">
        <v>3</v>
      </c>
      <c r="F51" s="5">
        <v>14</v>
      </c>
      <c r="G51" s="41">
        <v>16802</v>
      </c>
      <c r="H51" t="str">
        <f>VLOOKUP(C51:C247,' REF (Given data)'!$A$2:$B$30,2)</f>
        <v>Eastern Conference</v>
      </c>
      <c r="I51">
        <f>COUNTIFS($D$43:D50,"Win")</f>
        <v>2</v>
      </c>
      <c r="J51" s="32">
        <f>COUNTIFS($D$43:D50,"Loss")</f>
        <v>6</v>
      </c>
      <c r="K51" s="33">
        <f t="shared" si="2"/>
        <v>0.17647058823529413</v>
      </c>
      <c r="L51" s="33">
        <f t="shared" si="3"/>
        <v>0.25</v>
      </c>
    </row>
    <row r="52" spans="1:12" x14ac:dyDescent="0.25">
      <c r="A52" s="4">
        <v>40936</v>
      </c>
      <c r="B52" s="5" t="s">
        <v>6</v>
      </c>
      <c r="C52" s="5" t="s">
        <v>26</v>
      </c>
      <c r="D52" s="5" t="s">
        <v>41</v>
      </c>
      <c r="E52" s="5">
        <v>3</v>
      </c>
      <c r="F52" s="5">
        <v>17</v>
      </c>
      <c r="G52" s="41">
        <v>17761</v>
      </c>
      <c r="H52" t="str">
        <f>VLOOKUP(C52:C248,' REF (Given data)'!$A$2:$B$30,2)</f>
        <v>Eastern Conference</v>
      </c>
      <c r="I52">
        <f>COUNTIFS($D$43:D51,"Win")</f>
        <v>2</v>
      </c>
      <c r="J52" s="32">
        <f>COUNTIFS($D$43:D51,"Loss")</f>
        <v>7</v>
      </c>
      <c r="K52" s="33">
        <f t="shared" si="2"/>
        <v>0.15</v>
      </c>
      <c r="L52" s="33">
        <f t="shared" si="3"/>
        <v>0.22222222222222221</v>
      </c>
    </row>
    <row r="53" spans="1:12" x14ac:dyDescent="0.25">
      <c r="A53" s="4">
        <v>40949</v>
      </c>
      <c r="B53" s="5" t="s">
        <v>6</v>
      </c>
      <c r="C53" s="5" t="s">
        <v>24</v>
      </c>
      <c r="D53" s="5" t="s">
        <v>41</v>
      </c>
      <c r="E53" s="5">
        <v>3</v>
      </c>
      <c r="F53" s="5">
        <v>22</v>
      </c>
      <c r="G53" s="41">
        <v>19379</v>
      </c>
      <c r="H53" t="str">
        <f>VLOOKUP(C53:C249,' REF (Given data)'!$A$2:$B$30,2)</f>
        <v>Eastern Conference</v>
      </c>
      <c r="I53">
        <f>COUNTIFS($D$43:D52,"Win")</f>
        <v>2</v>
      </c>
      <c r="J53" s="32">
        <f>COUNTIFS($D$43:D52,"Loss")</f>
        <v>8</v>
      </c>
      <c r="K53" s="33">
        <f t="shared" si="2"/>
        <v>0.12</v>
      </c>
      <c r="L53" s="33">
        <f t="shared" si="3"/>
        <v>0.2</v>
      </c>
    </row>
    <row r="54" spans="1:12" x14ac:dyDescent="0.25">
      <c r="A54" s="4">
        <v>40950</v>
      </c>
      <c r="B54" s="5" t="s">
        <v>6</v>
      </c>
      <c r="C54" s="5" t="s">
        <v>34</v>
      </c>
      <c r="D54" s="5" t="s">
        <v>41</v>
      </c>
      <c r="E54" s="5">
        <v>3</v>
      </c>
      <c r="F54" s="5">
        <v>23</v>
      </c>
      <c r="G54" s="41">
        <v>19110</v>
      </c>
      <c r="H54" t="str">
        <f>VLOOKUP(C54:C250,' REF (Given data)'!$A$2:$B$30,2)</f>
        <v>Western Conference</v>
      </c>
      <c r="I54">
        <f>COUNTIFS($D$43:D53,"Win")</f>
        <v>2</v>
      </c>
      <c r="J54" s="32">
        <f>COUNTIFS($D$43:D53,"Loss")</f>
        <v>9</v>
      </c>
      <c r="K54" s="33">
        <f t="shared" si="2"/>
        <v>0.11538461538461539</v>
      </c>
      <c r="L54" s="33">
        <f t="shared" si="3"/>
        <v>0.18181818181818182</v>
      </c>
    </row>
    <row r="55" spans="1:12" x14ac:dyDescent="0.25">
      <c r="A55" s="4">
        <v>40952</v>
      </c>
      <c r="B55" s="5" t="s">
        <v>6</v>
      </c>
      <c r="C55" s="5" t="s">
        <v>19</v>
      </c>
      <c r="D55" s="5" t="s">
        <v>41</v>
      </c>
      <c r="E55" s="5">
        <v>3</v>
      </c>
      <c r="F55" s="5">
        <v>24</v>
      </c>
      <c r="G55" s="41">
        <v>13773</v>
      </c>
      <c r="H55" t="str">
        <f>VLOOKUP(C55:C251,' REF (Given data)'!$A$2:$B$30,2)</f>
        <v>Eastern Conference</v>
      </c>
      <c r="I55">
        <f>COUNTIFS($D$43:D54,"Win")</f>
        <v>2</v>
      </c>
      <c r="J55" s="32">
        <f>COUNTIFS($D$43:D54,"Loss")</f>
        <v>10</v>
      </c>
      <c r="K55" s="33">
        <f t="shared" si="2"/>
        <v>0.1111111111111111</v>
      </c>
      <c r="L55" s="33">
        <f t="shared" si="3"/>
        <v>0.16666666666666666</v>
      </c>
    </row>
    <row r="56" spans="1:12" x14ac:dyDescent="0.25">
      <c r="A56" s="4">
        <v>40961</v>
      </c>
      <c r="B56" s="5" t="s">
        <v>6</v>
      </c>
      <c r="C56" s="5" t="s">
        <v>35</v>
      </c>
      <c r="D56" s="5" t="s">
        <v>41</v>
      </c>
      <c r="E56" s="5">
        <v>4</v>
      </c>
      <c r="F56" s="5">
        <v>27</v>
      </c>
      <c r="G56" s="41">
        <v>13458</v>
      </c>
      <c r="H56" t="str">
        <f>VLOOKUP(C56:C252,' REF (Given data)'!$A$2:$B$30,2)</f>
        <v>Eastern Conference</v>
      </c>
      <c r="I56">
        <f>COUNTIFS($D$43:D55,"Win")</f>
        <v>2</v>
      </c>
      <c r="J56" s="32">
        <f>COUNTIFS($D$43:D55,"Loss")</f>
        <v>11</v>
      </c>
      <c r="K56" s="33">
        <f t="shared" si="2"/>
        <v>0.12903225806451613</v>
      </c>
      <c r="L56" s="33">
        <f t="shared" si="3"/>
        <v>0.15384615384615385</v>
      </c>
    </row>
    <row r="57" spans="1:12" x14ac:dyDescent="0.25">
      <c r="A57" s="4">
        <v>40972</v>
      </c>
      <c r="B57" s="5" t="s">
        <v>6</v>
      </c>
      <c r="C57" s="5" t="s">
        <v>27</v>
      </c>
      <c r="D57" s="5" t="s">
        <v>41</v>
      </c>
      <c r="E57" s="5">
        <v>4</v>
      </c>
      <c r="F57" s="5">
        <v>30</v>
      </c>
      <c r="G57" s="41">
        <v>13564</v>
      </c>
      <c r="H57" t="str">
        <f>VLOOKUP(C57:C253,' REF (Given data)'!$A$2:$B$30,2)</f>
        <v>Eastern Conference</v>
      </c>
      <c r="I57">
        <f>COUNTIFS($D$43:D56,"Win")</f>
        <v>2</v>
      </c>
      <c r="J57" s="32">
        <f>COUNTIFS($D$43:D56,"Loss")</f>
        <v>12</v>
      </c>
      <c r="K57" s="33">
        <f t="shared" si="2"/>
        <v>0.11764705882352941</v>
      </c>
      <c r="L57" s="33">
        <f t="shared" si="3"/>
        <v>0.14285714285714285</v>
      </c>
    </row>
    <row r="58" spans="1:12" x14ac:dyDescent="0.25">
      <c r="A58" s="4">
        <v>40974</v>
      </c>
      <c r="B58" s="5" t="s">
        <v>6</v>
      </c>
      <c r="C58" s="5" t="s">
        <v>16</v>
      </c>
      <c r="D58" s="5" t="s">
        <v>40</v>
      </c>
      <c r="E58" s="5">
        <v>4</v>
      </c>
      <c r="F58" s="5">
        <v>31</v>
      </c>
      <c r="G58" s="41">
        <v>13110</v>
      </c>
      <c r="H58" t="str">
        <f>VLOOKUP(C58:C254,' REF (Given data)'!$A$2:$B$30,2)</f>
        <v>Eastern Conference</v>
      </c>
      <c r="I58">
        <f>COUNTIFS($D$43:D57,"Win")</f>
        <v>2</v>
      </c>
      <c r="J58" s="32">
        <f>COUNTIFS($D$43:D57,"Loss")</f>
        <v>13</v>
      </c>
      <c r="K58" s="33">
        <f t="shared" si="2"/>
        <v>0.11428571428571428</v>
      </c>
      <c r="L58" s="33">
        <f t="shared" si="3"/>
        <v>0.13333333333333333</v>
      </c>
    </row>
    <row r="59" spans="1:12" x14ac:dyDescent="0.25">
      <c r="A59" s="4">
        <v>40975</v>
      </c>
      <c r="B59" s="5" t="s">
        <v>6</v>
      </c>
      <c r="C59" s="5" t="s">
        <v>15</v>
      </c>
      <c r="D59" s="5" t="s">
        <v>41</v>
      </c>
      <c r="E59" s="5">
        <v>5</v>
      </c>
      <c r="F59" s="5">
        <v>31</v>
      </c>
      <c r="G59" s="41">
        <v>10891</v>
      </c>
      <c r="H59" t="str">
        <f>VLOOKUP(C59:C255,' REF (Given data)'!$A$2:$B$30,2)</f>
        <v>Western Conference</v>
      </c>
      <c r="I59">
        <f>COUNTIFS($D$43:D58,"Win")</f>
        <v>3</v>
      </c>
      <c r="J59" s="32">
        <f>COUNTIFS($D$43:D58,"Loss")</f>
        <v>13</v>
      </c>
      <c r="K59" s="33">
        <f t="shared" si="2"/>
        <v>0.1388888888888889</v>
      </c>
      <c r="L59" s="33">
        <f t="shared" si="3"/>
        <v>0.1875</v>
      </c>
    </row>
    <row r="60" spans="1:12" x14ac:dyDescent="0.25">
      <c r="A60" s="4">
        <v>40977</v>
      </c>
      <c r="B60" s="5" t="s">
        <v>6</v>
      </c>
      <c r="C60" s="5" t="s">
        <v>27</v>
      </c>
      <c r="D60" s="5" t="s">
        <v>41</v>
      </c>
      <c r="E60" s="5">
        <v>5</v>
      </c>
      <c r="F60" s="5">
        <v>32</v>
      </c>
      <c r="G60" s="41">
        <v>14672</v>
      </c>
      <c r="H60" t="str">
        <f>VLOOKUP(C60:C256,' REF (Given data)'!$A$2:$B$30,2)</f>
        <v>Eastern Conference</v>
      </c>
      <c r="I60">
        <f>COUNTIFS($D$43:D59,"Win")</f>
        <v>3</v>
      </c>
      <c r="J60" s="32">
        <f>COUNTIFS($D$43:D59,"Loss")</f>
        <v>14</v>
      </c>
      <c r="K60" s="33">
        <f t="shared" si="2"/>
        <v>0.13513513513513514</v>
      </c>
      <c r="L60" s="33">
        <f t="shared" si="3"/>
        <v>0.17647058823529413</v>
      </c>
    </row>
    <row r="61" spans="1:12" x14ac:dyDescent="0.25">
      <c r="A61" s="4">
        <v>40985</v>
      </c>
      <c r="B61" s="5" t="s">
        <v>6</v>
      </c>
      <c r="C61" s="5" t="s">
        <v>13</v>
      </c>
      <c r="D61" s="5" t="s">
        <v>40</v>
      </c>
      <c r="E61" s="5">
        <v>6</v>
      </c>
      <c r="F61" s="5">
        <v>36</v>
      </c>
      <c r="G61" s="41">
        <v>15108</v>
      </c>
      <c r="H61" t="str">
        <f>VLOOKUP(C61:C257,' REF (Given data)'!$A$2:$B$30,2)</f>
        <v>Eastern Conference</v>
      </c>
      <c r="I61">
        <f>COUNTIFS($D$43:D60,"Win")</f>
        <v>3</v>
      </c>
      <c r="J61" s="32">
        <f>COUNTIFS($D$43:D60,"Loss")</f>
        <v>15</v>
      </c>
      <c r="K61" s="33">
        <f t="shared" si="2"/>
        <v>0.14285714285714285</v>
      </c>
      <c r="L61" s="33">
        <f t="shared" si="3"/>
        <v>0.16666666666666666</v>
      </c>
    </row>
    <row r="62" spans="1:12" x14ac:dyDescent="0.25">
      <c r="A62" s="4">
        <v>40987</v>
      </c>
      <c r="B62" s="5" t="s">
        <v>6</v>
      </c>
      <c r="C62" s="5" t="s">
        <v>19</v>
      </c>
      <c r="D62" s="5" t="s">
        <v>41</v>
      </c>
      <c r="E62" s="5">
        <v>7</v>
      </c>
      <c r="F62" s="5">
        <v>36</v>
      </c>
      <c r="G62" s="41">
        <v>12792</v>
      </c>
      <c r="H62" t="str">
        <f>VLOOKUP(C62:C258,' REF (Given data)'!$A$2:$B$30,2)</f>
        <v>Eastern Conference</v>
      </c>
      <c r="I62">
        <f>COUNTIFS($D$43:D61,"Win")</f>
        <v>4</v>
      </c>
      <c r="J62" s="32">
        <f>COUNTIFS($D$43:D61,"Loss")</f>
        <v>15</v>
      </c>
      <c r="K62" s="33">
        <f t="shared" si="2"/>
        <v>0.16279069767441862</v>
      </c>
      <c r="L62" s="33">
        <f t="shared" si="3"/>
        <v>0.21052631578947367</v>
      </c>
    </row>
    <row r="63" spans="1:12" x14ac:dyDescent="0.25">
      <c r="A63" s="4">
        <v>40991</v>
      </c>
      <c r="B63" s="5" t="s">
        <v>6</v>
      </c>
      <c r="C63" s="5" t="s">
        <v>18</v>
      </c>
      <c r="D63" s="5" t="s">
        <v>41</v>
      </c>
      <c r="E63" s="5">
        <v>7</v>
      </c>
      <c r="F63" s="5">
        <v>37</v>
      </c>
      <c r="G63" s="41">
        <v>13729</v>
      </c>
      <c r="H63" t="str">
        <f>VLOOKUP(C63:C259,' REF (Given data)'!$A$2:$B$30,2)</f>
        <v>Eastern Conference</v>
      </c>
      <c r="I63">
        <f>COUNTIFS($D$43:D62,"Win")</f>
        <v>4</v>
      </c>
      <c r="J63" s="32">
        <f>COUNTIFS($D$43:D62,"Loss")</f>
        <v>16</v>
      </c>
      <c r="K63" s="33">
        <f t="shared" si="2"/>
        <v>0.15909090909090909</v>
      </c>
      <c r="L63" s="33">
        <f t="shared" si="3"/>
        <v>0.2</v>
      </c>
    </row>
    <row r="64" spans="1:12" x14ac:dyDescent="0.25">
      <c r="A64" s="4">
        <v>40994</v>
      </c>
      <c r="B64" s="5" t="s">
        <v>6</v>
      </c>
      <c r="C64" s="5" t="s">
        <v>20</v>
      </c>
      <c r="D64" s="5" t="s">
        <v>41</v>
      </c>
      <c r="E64" s="5">
        <v>7</v>
      </c>
      <c r="F64" s="5">
        <v>39</v>
      </c>
      <c r="G64" s="41">
        <v>16357</v>
      </c>
      <c r="H64" t="str">
        <f>VLOOKUP(C64:C260,' REF (Given data)'!$A$2:$B$30,2)</f>
        <v>Eastern Conference</v>
      </c>
      <c r="I64">
        <f>COUNTIFS($D$43:D63,"Win")</f>
        <v>4</v>
      </c>
      <c r="J64" s="32">
        <f>COUNTIFS($D$43:D63,"Loss")</f>
        <v>17</v>
      </c>
      <c r="K64" s="33">
        <f t="shared" si="2"/>
        <v>0.15217391304347827</v>
      </c>
      <c r="L64" s="33">
        <f t="shared" si="3"/>
        <v>0.19047619047619047</v>
      </c>
    </row>
    <row r="65" spans="1:12" x14ac:dyDescent="0.25">
      <c r="A65" s="4">
        <v>40996</v>
      </c>
      <c r="B65" s="5" t="s">
        <v>6</v>
      </c>
      <c r="C65" s="5" t="s">
        <v>21</v>
      </c>
      <c r="D65" s="5" t="s">
        <v>41</v>
      </c>
      <c r="E65" s="5">
        <v>7</v>
      </c>
      <c r="F65" s="5">
        <v>40</v>
      </c>
      <c r="G65" s="41">
        <v>10540</v>
      </c>
      <c r="H65" t="str">
        <f>VLOOKUP(C65:C261,' REF (Given data)'!$A$2:$B$30,2)</f>
        <v>Western Conference</v>
      </c>
      <c r="I65">
        <f>COUNTIFS($D$43:D64,"Win")</f>
        <v>4</v>
      </c>
      <c r="J65" s="32">
        <f>COUNTIFS($D$43:D64,"Loss")</f>
        <v>18</v>
      </c>
      <c r="K65" s="33">
        <f t="shared" si="2"/>
        <v>0.14893617021276595</v>
      </c>
      <c r="L65" s="33">
        <f t="shared" si="3"/>
        <v>0.18181818181818182</v>
      </c>
    </row>
    <row r="66" spans="1:12" x14ac:dyDescent="0.25">
      <c r="A66" s="4">
        <v>40998</v>
      </c>
      <c r="B66" s="5" t="s">
        <v>6</v>
      </c>
      <c r="C66" s="5" t="s">
        <v>14</v>
      </c>
      <c r="D66" s="5" t="s">
        <v>41</v>
      </c>
      <c r="E66" s="5">
        <v>7</v>
      </c>
      <c r="F66" s="5">
        <v>41</v>
      </c>
      <c r="G66" s="41">
        <v>13806</v>
      </c>
      <c r="H66" t="str">
        <f>VLOOKUP(C66:C262,' REF (Given data)'!$A$2:$B$30,2)</f>
        <v>Western Conference</v>
      </c>
      <c r="I66">
        <f>COUNTIFS($D$43:D65,"Win")</f>
        <v>4</v>
      </c>
      <c r="J66" s="32">
        <f>COUNTIFS($D$43:D65,"Loss")</f>
        <v>19</v>
      </c>
      <c r="K66" s="33">
        <f t="shared" ref="K66:K97" si="4">IFERROR(E66/(E66+F66),0)</f>
        <v>0.14583333333333334</v>
      </c>
      <c r="L66" s="33">
        <f t="shared" ref="L66:L97" si="5">IFERROR(I66/(I66+J66),0)</f>
        <v>0.17391304347826086</v>
      </c>
    </row>
    <row r="67" spans="1:12" x14ac:dyDescent="0.25">
      <c r="A67" s="4">
        <v>41006</v>
      </c>
      <c r="B67" s="5" t="s">
        <v>6</v>
      </c>
      <c r="C67" s="5" t="s">
        <v>33</v>
      </c>
      <c r="D67" s="5" t="s">
        <v>41</v>
      </c>
      <c r="E67" s="5">
        <v>7</v>
      </c>
      <c r="F67" s="5">
        <v>46</v>
      </c>
      <c r="G67" s="41">
        <v>14715</v>
      </c>
      <c r="H67" t="str">
        <f>VLOOKUP(C67:C263,' REF (Given data)'!$A$2:$B$30,2)</f>
        <v>Eastern Conference</v>
      </c>
      <c r="I67">
        <f>COUNTIFS($D$43:D66,"Win")</f>
        <v>4</v>
      </c>
      <c r="J67" s="32">
        <f>COUNTIFS($D$43:D66,"Loss")</f>
        <v>20</v>
      </c>
      <c r="K67" s="33">
        <f t="shared" si="4"/>
        <v>0.13207547169811321</v>
      </c>
      <c r="L67" s="33">
        <f t="shared" si="5"/>
        <v>0.16666666666666666</v>
      </c>
    </row>
    <row r="68" spans="1:12" x14ac:dyDescent="0.25">
      <c r="A68" s="4">
        <v>41008</v>
      </c>
      <c r="B68" s="5" t="s">
        <v>6</v>
      </c>
      <c r="C68" s="5" t="s">
        <v>26</v>
      </c>
      <c r="D68" s="5" t="s">
        <v>41</v>
      </c>
      <c r="E68" s="5">
        <v>7</v>
      </c>
      <c r="F68" s="5">
        <v>47</v>
      </c>
      <c r="G68" s="41">
        <v>10303</v>
      </c>
      <c r="H68" t="str">
        <f>VLOOKUP(C68:C264,' REF (Given data)'!$A$2:$B$30,2)</f>
        <v>Eastern Conference</v>
      </c>
      <c r="I68">
        <f>COUNTIFS($D$43:D67,"Win")</f>
        <v>4</v>
      </c>
      <c r="J68" s="32">
        <f>COUNTIFS($D$43:D67,"Loss")</f>
        <v>21</v>
      </c>
      <c r="K68" s="33">
        <f t="shared" si="4"/>
        <v>0.12962962962962962</v>
      </c>
      <c r="L68" s="33">
        <f t="shared" si="5"/>
        <v>0.16</v>
      </c>
    </row>
    <row r="69" spans="1:12" x14ac:dyDescent="0.25">
      <c r="A69" s="4">
        <v>41011</v>
      </c>
      <c r="B69" s="5" t="s">
        <v>6</v>
      </c>
      <c r="C69" s="5" t="s">
        <v>11</v>
      </c>
      <c r="D69" s="5" t="s">
        <v>41</v>
      </c>
      <c r="E69" s="5">
        <v>7</v>
      </c>
      <c r="F69" s="5">
        <v>49</v>
      </c>
      <c r="G69" s="41">
        <v>10828</v>
      </c>
      <c r="H69" t="str">
        <f>VLOOKUP(C69:C265,' REF (Given data)'!$A$2:$B$30,2)</f>
        <v>Eastern Conference</v>
      </c>
      <c r="I69">
        <f>COUNTIFS($D$43:D68,"Win")</f>
        <v>4</v>
      </c>
      <c r="J69" s="32">
        <f>COUNTIFS($D$43:D68,"Loss")</f>
        <v>22</v>
      </c>
      <c r="K69" s="33">
        <f t="shared" si="4"/>
        <v>0.125</v>
      </c>
      <c r="L69" s="33">
        <f t="shared" si="5"/>
        <v>0.15384615384615385</v>
      </c>
    </row>
    <row r="70" spans="1:12" x14ac:dyDescent="0.25">
      <c r="A70" s="4">
        <v>41014</v>
      </c>
      <c r="B70" s="5" t="s">
        <v>6</v>
      </c>
      <c r="C70" s="5" t="s">
        <v>20</v>
      </c>
      <c r="D70" s="5" t="s">
        <v>41</v>
      </c>
      <c r="E70" s="5">
        <v>7</v>
      </c>
      <c r="F70" s="5">
        <v>51</v>
      </c>
      <c r="G70" s="41">
        <v>15169</v>
      </c>
      <c r="H70" t="str">
        <f>VLOOKUP(C70:C266,' REF (Given data)'!$A$2:$B$30,2)</f>
        <v>Eastern Conference</v>
      </c>
      <c r="I70">
        <f>COUNTIFS($D$43:D69,"Win")</f>
        <v>4</v>
      </c>
      <c r="J70" s="32">
        <f>COUNTIFS($D$43:D69,"Loss")</f>
        <v>23</v>
      </c>
      <c r="K70" s="33">
        <f t="shared" si="4"/>
        <v>0.1206896551724138</v>
      </c>
      <c r="L70" s="33">
        <f t="shared" si="5"/>
        <v>0.14814814814814814</v>
      </c>
    </row>
    <row r="71" spans="1:12" x14ac:dyDescent="0.25">
      <c r="A71" s="4">
        <v>41015</v>
      </c>
      <c r="B71" s="5" t="s">
        <v>6</v>
      </c>
      <c r="C71" s="5" t="s">
        <v>12</v>
      </c>
      <c r="D71" s="5" t="s">
        <v>41</v>
      </c>
      <c r="E71" s="5">
        <v>7</v>
      </c>
      <c r="F71" s="5">
        <v>52</v>
      </c>
      <c r="G71" s="41">
        <v>10876</v>
      </c>
      <c r="H71" t="str">
        <f>VLOOKUP(C71:C267,' REF (Given data)'!$A$2:$B$30,2)</f>
        <v>Western Conference</v>
      </c>
      <c r="I71">
        <f>COUNTIFS($D$43:D70,"Win")</f>
        <v>4</v>
      </c>
      <c r="J71" s="32">
        <f>COUNTIFS($D$43:D70,"Loss")</f>
        <v>24</v>
      </c>
      <c r="K71" s="33">
        <f t="shared" si="4"/>
        <v>0.11864406779661017</v>
      </c>
      <c r="L71" s="33">
        <f t="shared" si="5"/>
        <v>0.14285714285714285</v>
      </c>
    </row>
    <row r="72" spans="1:12" x14ac:dyDescent="0.25">
      <c r="A72" s="4">
        <v>41017</v>
      </c>
      <c r="B72" s="5" t="s">
        <v>6</v>
      </c>
      <c r="C72" s="5" t="s">
        <v>24</v>
      </c>
      <c r="D72" s="5" t="s">
        <v>41</v>
      </c>
      <c r="E72" s="5">
        <v>7</v>
      </c>
      <c r="F72" s="5">
        <v>53</v>
      </c>
      <c r="G72" s="41">
        <v>14221</v>
      </c>
      <c r="H72" t="str">
        <f>VLOOKUP(C72:C268,' REF (Given data)'!$A$2:$B$30,2)</f>
        <v>Eastern Conference</v>
      </c>
      <c r="I72">
        <f>COUNTIFS($D$43:D71,"Win")</f>
        <v>4</v>
      </c>
      <c r="J72" s="32">
        <f>COUNTIFS($D$43:D71,"Loss")</f>
        <v>25</v>
      </c>
      <c r="K72" s="33">
        <f t="shared" si="4"/>
        <v>0.11666666666666667</v>
      </c>
      <c r="L72" s="33">
        <f t="shared" si="5"/>
        <v>0.13793103448275862</v>
      </c>
    </row>
    <row r="73" spans="1:12" x14ac:dyDescent="0.25">
      <c r="A73" s="4">
        <v>41019</v>
      </c>
      <c r="B73" s="5" t="s">
        <v>6</v>
      </c>
      <c r="C73" s="5" t="s">
        <v>31</v>
      </c>
      <c r="D73" s="5" t="s">
        <v>41</v>
      </c>
      <c r="E73" s="5">
        <v>7</v>
      </c>
      <c r="F73" s="5">
        <v>54</v>
      </c>
      <c r="G73" s="41">
        <v>13428</v>
      </c>
      <c r="H73" t="str">
        <f>VLOOKUP(C73:C269,' REF (Given data)'!$A$2:$B$30,2)</f>
        <v>Western Conference</v>
      </c>
      <c r="I73">
        <f>COUNTIFS($D$43:D72,"Win")</f>
        <v>4</v>
      </c>
      <c r="J73" s="32">
        <f>COUNTIFS($D$43:D72,"Loss")</f>
        <v>26</v>
      </c>
      <c r="K73" s="33">
        <f t="shared" si="4"/>
        <v>0.11475409836065574</v>
      </c>
      <c r="L73" s="33">
        <f t="shared" si="5"/>
        <v>0.13333333333333333</v>
      </c>
    </row>
    <row r="74" spans="1:12" x14ac:dyDescent="0.25">
      <c r="A74" s="4">
        <v>41021</v>
      </c>
      <c r="B74" s="5" t="s">
        <v>6</v>
      </c>
      <c r="C74" s="5" t="s">
        <v>37</v>
      </c>
      <c r="D74" s="5" t="s">
        <v>41</v>
      </c>
      <c r="E74" s="5">
        <v>7</v>
      </c>
      <c r="F74" s="5">
        <v>55</v>
      </c>
      <c r="G74" s="41">
        <v>11317</v>
      </c>
      <c r="H74" t="str">
        <f>VLOOKUP(C74:C270,' REF (Given data)'!$A$2:$B$30,2)</f>
        <v>Western Conference</v>
      </c>
      <c r="I74">
        <f>COUNTIFS($D$43:D73,"Win")</f>
        <v>4</v>
      </c>
      <c r="J74" s="32">
        <f>COUNTIFS($D$43:D73,"Loss")</f>
        <v>27</v>
      </c>
      <c r="K74" s="33">
        <f t="shared" si="4"/>
        <v>0.11290322580645161</v>
      </c>
      <c r="L74" s="33">
        <f t="shared" si="5"/>
        <v>0.12903225806451613</v>
      </c>
    </row>
    <row r="75" spans="1:12" x14ac:dyDescent="0.25">
      <c r="A75" s="4">
        <v>41025</v>
      </c>
      <c r="B75" s="5" t="s">
        <v>6</v>
      </c>
      <c r="C75" s="5" t="s">
        <v>28</v>
      </c>
      <c r="D75" s="5" t="s">
        <v>41</v>
      </c>
      <c r="E75" s="5">
        <v>7</v>
      </c>
      <c r="F75" s="5">
        <v>58</v>
      </c>
      <c r="G75" s="41">
        <v>16023</v>
      </c>
      <c r="H75" t="str">
        <f>VLOOKUP(C75:C271,' REF (Given data)'!$A$2:$B$30,2)</f>
        <v>Eastern Conference</v>
      </c>
      <c r="I75">
        <f>COUNTIFS($D$43:D74,"Win")</f>
        <v>4</v>
      </c>
      <c r="J75" s="32">
        <f>COUNTIFS($D$43:D74,"Loss")</f>
        <v>28</v>
      </c>
      <c r="K75" s="33">
        <f t="shared" si="4"/>
        <v>0.1076923076923077</v>
      </c>
      <c r="L75" s="33">
        <f t="shared" si="5"/>
        <v>0.125</v>
      </c>
    </row>
    <row r="76" spans="1:12" s="30" customFormat="1" x14ac:dyDescent="0.25">
      <c r="A76" s="28">
        <v>41215</v>
      </c>
      <c r="B76" s="29" t="s">
        <v>7</v>
      </c>
      <c r="C76" s="29" t="s">
        <v>35</v>
      </c>
      <c r="D76" s="29" t="s">
        <v>40</v>
      </c>
      <c r="E76" s="29">
        <v>0</v>
      </c>
      <c r="F76" s="29">
        <v>0</v>
      </c>
      <c r="G76" s="40">
        <v>19124</v>
      </c>
      <c r="H76" s="30" t="str">
        <f>VLOOKUP(C76:C272,' REF (Given data)'!$A$2:$B$30,2)</f>
        <v>Eastern Conference</v>
      </c>
      <c r="I76" s="30">
        <v>0</v>
      </c>
      <c r="J76" s="30">
        <v>0</v>
      </c>
      <c r="K76" s="31">
        <f t="shared" si="4"/>
        <v>0</v>
      </c>
      <c r="L76" s="31">
        <f t="shared" si="5"/>
        <v>0</v>
      </c>
    </row>
    <row r="77" spans="1:12" x14ac:dyDescent="0.25">
      <c r="A77" s="4">
        <v>41220</v>
      </c>
      <c r="B77" s="5" t="s">
        <v>7</v>
      </c>
      <c r="C77" s="5" t="s">
        <v>32</v>
      </c>
      <c r="D77" s="5" t="s">
        <v>41</v>
      </c>
      <c r="E77" s="5">
        <v>1</v>
      </c>
      <c r="F77" s="5">
        <v>1</v>
      </c>
      <c r="G77" s="41">
        <v>13905</v>
      </c>
      <c r="H77" t="str">
        <f>VLOOKUP(C77:C273,' REF (Given data)'!$A$2:$B$30,2)</f>
        <v>Western Conference</v>
      </c>
      <c r="I77">
        <f>COUNTIFS($D$76:D76,"Win")</f>
        <v>1</v>
      </c>
      <c r="J77" s="32">
        <f>COUNTIFS($D$76:D76,"Loss")</f>
        <v>0</v>
      </c>
      <c r="K77" s="33">
        <f t="shared" si="4"/>
        <v>0.5</v>
      </c>
      <c r="L77" s="33">
        <f t="shared" si="5"/>
        <v>1</v>
      </c>
    </row>
    <row r="78" spans="1:12" x14ac:dyDescent="0.25">
      <c r="A78" s="4">
        <v>41223</v>
      </c>
      <c r="B78" s="5" t="s">
        <v>7</v>
      </c>
      <c r="C78" s="5" t="s">
        <v>17</v>
      </c>
      <c r="D78" s="5" t="s">
        <v>40</v>
      </c>
      <c r="E78" s="5">
        <v>1</v>
      </c>
      <c r="F78" s="5">
        <v>3</v>
      </c>
      <c r="G78" s="41">
        <v>15763</v>
      </c>
      <c r="H78" t="str">
        <f>VLOOKUP(C78:C274,' REF (Given data)'!$A$2:$B$30,2)</f>
        <v>Western Conference</v>
      </c>
      <c r="I78">
        <f>COUNTIFS($D$76:D77,"Win")</f>
        <v>1</v>
      </c>
      <c r="J78" s="32">
        <f>COUNTIFS($D$76:D77,"Loss")</f>
        <v>1</v>
      </c>
      <c r="K78" s="33">
        <f t="shared" si="4"/>
        <v>0.25</v>
      </c>
      <c r="L78" s="33">
        <f t="shared" si="5"/>
        <v>0.5</v>
      </c>
    </row>
    <row r="79" spans="1:12" x14ac:dyDescent="0.25">
      <c r="A79" s="4">
        <v>41226</v>
      </c>
      <c r="B79" s="5" t="s">
        <v>7</v>
      </c>
      <c r="C79" s="5" t="s">
        <v>26</v>
      </c>
      <c r="D79" s="5" t="s">
        <v>40</v>
      </c>
      <c r="E79" s="5">
        <v>2</v>
      </c>
      <c r="F79" s="5">
        <v>3</v>
      </c>
      <c r="G79" s="41">
        <v>11139</v>
      </c>
      <c r="H79" t="str">
        <f>VLOOKUP(C79:C275,' REF (Given data)'!$A$2:$B$30,2)</f>
        <v>Eastern Conference</v>
      </c>
      <c r="I79">
        <f>COUNTIFS($D$76:D78,"Win")</f>
        <v>2</v>
      </c>
      <c r="J79" s="32">
        <f>COUNTIFS($D$76:D78,"Loss")</f>
        <v>1</v>
      </c>
      <c r="K79" s="33">
        <f t="shared" si="4"/>
        <v>0.4</v>
      </c>
      <c r="L79" s="33">
        <f t="shared" si="5"/>
        <v>0.66666666666666663</v>
      </c>
    </row>
    <row r="80" spans="1:12" x14ac:dyDescent="0.25">
      <c r="A80" s="4">
        <v>41230</v>
      </c>
      <c r="B80" s="5" t="s">
        <v>7</v>
      </c>
      <c r="C80" s="5" t="s">
        <v>31</v>
      </c>
      <c r="D80" s="5" t="s">
        <v>41</v>
      </c>
      <c r="E80" s="5">
        <v>4</v>
      </c>
      <c r="F80" s="5">
        <v>3</v>
      </c>
      <c r="G80" s="41">
        <v>16541</v>
      </c>
      <c r="H80" t="str">
        <f>VLOOKUP(C80:C276,' REF (Given data)'!$A$2:$B$30,2)</f>
        <v>Western Conference</v>
      </c>
      <c r="I80">
        <f>COUNTIFS($D$76:D79,"Win")</f>
        <v>3</v>
      </c>
      <c r="J80" s="32">
        <f>COUNTIFS($D$76:D79,"Loss")</f>
        <v>1</v>
      </c>
      <c r="K80" s="33">
        <f t="shared" si="4"/>
        <v>0.5714285714285714</v>
      </c>
      <c r="L80" s="33">
        <f t="shared" si="5"/>
        <v>0.75</v>
      </c>
    </row>
    <row r="81" spans="1:12" x14ac:dyDescent="0.25">
      <c r="A81" s="4">
        <v>41232</v>
      </c>
      <c r="B81" s="5" t="s">
        <v>7</v>
      </c>
      <c r="C81" s="5" t="s">
        <v>18</v>
      </c>
      <c r="D81" s="5" t="s">
        <v>40</v>
      </c>
      <c r="E81" s="5">
        <v>4</v>
      </c>
      <c r="F81" s="5">
        <v>4</v>
      </c>
      <c r="G81" s="41">
        <v>11248</v>
      </c>
      <c r="H81" t="str">
        <f>VLOOKUP(C81:C277,' REF (Given data)'!$A$2:$B$30,2)</f>
        <v>Eastern Conference</v>
      </c>
      <c r="I81">
        <f>COUNTIFS($D$76:D80,"Win")</f>
        <v>3</v>
      </c>
      <c r="J81" s="32">
        <f>COUNTIFS($D$76:D80,"Loss")</f>
        <v>2</v>
      </c>
      <c r="K81" s="33">
        <f t="shared" si="4"/>
        <v>0.5</v>
      </c>
      <c r="L81" s="33">
        <f t="shared" si="5"/>
        <v>0.6</v>
      </c>
    </row>
    <row r="82" spans="1:12" x14ac:dyDescent="0.25">
      <c r="A82" s="4">
        <v>41234</v>
      </c>
      <c r="B82" s="5" t="s">
        <v>7</v>
      </c>
      <c r="C82" s="5" t="s">
        <v>13</v>
      </c>
      <c r="D82" s="5" t="s">
        <v>40</v>
      </c>
      <c r="E82" s="5">
        <v>5</v>
      </c>
      <c r="F82" s="5">
        <v>4</v>
      </c>
      <c r="G82" s="41">
        <v>15240</v>
      </c>
      <c r="H82" t="str">
        <f>VLOOKUP(C82:C278,' REF (Given data)'!$A$2:$B$30,2)</f>
        <v>Eastern Conference</v>
      </c>
      <c r="I82">
        <f>COUNTIFS($D$76:D81,"Win")</f>
        <v>4</v>
      </c>
      <c r="J82" s="32">
        <f>COUNTIFS($D$76:D81,"Loss")</f>
        <v>2</v>
      </c>
      <c r="K82" s="33">
        <f t="shared" si="4"/>
        <v>0.55555555555555558</v>
      </c>
      <c r="L82" s="33">
        <f t="shared" si="5"/>
        <v>0.66666666666666663</v>
      </c>
    </row>
    <row r="83" spans="1:12" x14ac:dyDescent="0.25">
      <c r="A83" s="4">
        <v>41236</v>
      </c>
      <c r="B83" s="5" t="s">
        <v>7</v>
      </c>
      <c r="C83" s="5" t="s">
        <v>33</v>
      </c>
      <c r="D83" s="5" t="s">
        <v>41</v>
      </c>
      <c r="E83" s="5">
        <v>6</v>
      </c>
      <c r="F83" s="5">
        <v>4</v>
      </c>
      <c r="G83" s="41">
        <v>17868</v>
      </c>
      <c r="H83" t="str">
        <f>VLOOKUP(C83:C279,' REF (Given data)'!$A$2:$B$30,2)</f>
        <v>Eastern Conference</v>
      </c>
      <c r="I83">
        <f>COUNTIFS($D$76:D82,"Win")</f>
        <v>5</v>
      </c>
      <c r="J83" s="32">
        <f>COUNTIFS($D$76:D82,"Loss")</f>
        <v>2</v>
      </c>
      <c r="K83" s="33">
        <f t="shared" si="4"/>
        <v>0.6</v>
      </c>
      <c r="L83" s="33">
        <f t="shared" si="5"/>
        <v>0.7142857142857143</v>
      </c>
    </row>
    <row r="84" spans="1:12" x14ac:dyDescent="0.25">
      <c r="A84" s="4">
        <v>41243</v>
      </c>
      <c r="B84" s="5" t="s">
        <v>7</v>
      </c>
      <c r="C84" s="5" t="s">
        <v>19</v>
      </c>
      <c r="D84" s="5" t="s">
        <v>41</v>
      </c>
      <c r="E84" s="5">
        <v>7</v>
      </c>
      <c r="F84" s="5">
        <v>7</v>
      </c>
      <c r="G84" s="41">
        <v>13202</v>
      </c>
      <c r="H84" t="str">
        <f>VLOOKUP(C84:C280,' REF (Given data)'!$A$2:$B$30,2)</f>
        <v>Eastern Conference</v>
      </c>
      <c r="I84">
        <f>COUNTIFS($D$76:D83,"Win")</f>
        <v>5</v>
      </c>
      <c r="J84" s="32">
        <f>COUNTIFS($D$76:D83,"Loss")</f>
        <v>3</v>
      </c>
      <c r="K84" s="33">
        <f t="shared" si="4"/>
        <v>0.5</v>
      </c>
      <c r="L84" s="33">
        <f t="shared" si="5"/>
        <v>0.625</v>
      </c>
    </row>
    <row r="85" spans="1:12" x14ac:dyDescent="0.25">
      <c r="A85" s="4">
        <v>41246</v>
      </c>
      <c r="B85" s="5" t="s">
        <v>7</v>
      </c>
      <c r="C85" s="5" t="s">
        <v>29</v>
      </c>
      <c r="D85" s="5" t="s">
        <v>41</v>
      </c>
      <c r="E85" s="5">
        <v>7</v>
      </c>
      <c r="F85" s="5">
        <v>8</v>
      </c>
      <c r="G85" s="41">
        <v>12640</v>
      </c>
      <c r="H85" t="str">
        <f>VLOOKUP(C85:C281,' REF (Given data)'!$A$2:$B$30,2)</f>
        <v>Western Conference</v>
      </c>
      <c r="I85">
        <f>COUNTIFS($D$76:D84,"Win")</f>
        <v>5</v>
      </c>
      <c r="J85" s="32">
        <f>COUNTIFS($D$76:D84,"Loss")</f>
        <v>4</v>
      </c>
      <c r="K85" s="33">
        <f t="shared" si="4"/>
        <v>0.46666666666666667</v>
      </c>
      <c r="L85" s="33">
        <f t="shared" si="5"/>
        <v>0.55555555555555558</v>
      </c>
    </row>
    <row r="86" spans="1:12" x14ac:dyDescent="0.25">
      <c r="A86" s="4">
        <v>41248</v>
      </c>
      <c r="B86" s="5" t="s">
        <v>7</v>
      </c>
      <c r="C86" s="5" t="s">
        <v>28</v>
      </c>
      <c r="D86" s="5" t="s">
        <v>41</v>
      </c>
      <c r="E86" s="5">
        <v>7</v>
      </c>
      <c r="F86" s="5">
        <v>9</v>
      </c>
      <c r="G86" s="41">
        <v>18097</v>
      </c>
      <c r="H86" t="str">
        <f>VLOOKUP(C86:C282,' REF (Given data)'!$A$2:$B$30,2)</f>
        <v>Eastern Conference</v>
      </c>
      <c r="I86">
        <f>COUNTIFS($D$76:D85,"Win")</f>
        <v>5</v>
      </c>
      <c r="J86" s="32">
        <f>COUNTIFS($D$76:D85,"Loss")</f>
        <v>5</v>
      </c>
      <c r="K86" s="33">
        <f t="shared" si="4"/>
        <v>0.4375</v>
      </c>
      <c r="L86" s="33">
        <f t="shared" si="5"/>
        <v>0.5</v>
      </c>
    </row>
    <row r="87" spans="1:12" x14ac:dyDescent="0.25">
      <c r="A87" s="4">
        <v>41251</v>
      </c>
      <c r="B87" s="5" t="s">
        <v>7</v>
      </c>
      <c r="C87" s="5" t="s">
        <v>30</v>
      </c>
      <c r="D87" s="5" t="s">
        <v>41</v>
      </c>
      <c r="E87" s="5">
        <v>7</v>
      </c>
      <c r="F87" s="5">
        <v>11</v>
      </c>
      <c r="G87" s="41">
        <v>17321</v>
      </c>
      <c r="H87" t="str">
        <f>VLOOKUP(C87:C283,' REF (Given data)'!$A$2:$B$30,2)</f>
        <v>Western Conference</v>
      </c>
      <c r="I87">
        <f>COUNTIFS($D$76:D86,"Win")</f>
        <v>5</v>
      </c>
      <c r="J87" s="32">
        <f>COUNTIFS($D$76:D86,"Loss")</f>
        <v>6</v>
      </c>
      <c r="K87" s="33">
        <f t="shared" si="4"/>
        <v>0.3888888888888889</v>
      </c>
      <c r="L87" s="33">
        <f t="shared" si="5"/>
        <v>0.45454545454545453</v>
      </c>
    </row>
    <row r="88" spans="1:12" x14ac:dyDescent="0.25">
      <c r="A88" s="4">
        <v>41253</v>
      </c>
      <c r="B88" s="5" t="s">
        <v>7</v>
      </c>
      <c r="C88" s="5" t="s">
        <v>25</v>
      </c>
      <c r="D88" s="5" t="s">
        <v>41</v>
      </c>
      <c r="E88" s="5">
        <v>7</v>
      </c>
      <c r="F88" s="5">
        <v>12</v>
      </c>
      <c r="G88" s="41">
        <v>13169</v>
      </c>
      <c r="H88" t="str">
        <f>VLOOKUP(C88:C284,' REF (Given data)'!$A$2:$B$30,2)</f>
        <v>Western Conference</v>
      </c>
      <c r="I88">
        <f>COUNTIFS($D$76:D87,"Win")</f>
        <v>5</v>
      </c>
      <c r="J88" s="32">
        <f>COUNTIFS($D$76:D87,"Loss")</f>
        <v>7</v>
      </c>
      <c r="K88" s="33">
        <f t="shared" si="4"/>
        <v>0.36842105263157893</v>
      </c>
      <c r="L88" s="33">
        <f t="shared" si="5"/>
        <v>0.41666666666666669</v>
      </c>
    </row>
    <row r="89" spans="1:12" x14ac:dyDescent="0.25">
      <c r="A89" s="4">
        <v>41255</v>
      </c>
      <c r="B89" s="5" t="s">
        <v>7</v>
      </c>
      <c r="C89" s="5" t="s">
        <v>34</v>
      </c>
      <c r="D89" s="5" t="s">
        <v>41</v>
      </c>
      <c r="E89" s="5">
        <v>7</v>
      </c>
      <c r="F89" s="5">
        <v>13</v>
      </c>
      <c r="G89" s="41">
        <v>16786</v>
      </c>
      <c r="H89" t="str">
        <f>VLOOKUP(C89:C285,' REF (Given data)'!$A$2:$B$30,2)</f>
        <v>Western Conference</v>
      </c>
      <c r="I89">
        <f>COUNTIFS($D$76:D88,"Win")</f>
        <v>5</v>
      </c>
      <c r="J89" s="32">
        <f>COUNTIFS($D$76:D88,"Loss")</f>
        <v>8</v>
      </c>
      <c r="K89" s="33">
        <f t="shared" si="4"/>
        <v>0.35</v>
      </c>
      <c r="L89" s="33">
        <f t="shared" si="5"/>
        <v>0.38461538461538464</v>
      </c>
    </row>
    <row r="90" spans="1:12" x14ac:dyDescent="0.25">
      <c r="A90" s="4">
        <v>41258</v>
      </c>
      <c r="B90" s="5" t="s">
        <v>7</v>
      </c>
      <c r="C90" s="5" t="s">
        <v>16</v>
      </c>
      <c r="D90" s="5" t="s">
        <v>41</v>
      </c>
      <c r="E90" s="5">
        <v>7</v>
      </c>
      <c r="F90" s="5">
        <v>15</v>
      </c>
      <c r="G90" s="41">
        <v>16217</v>
      </c>
      <c r="H90" t="str">
        <f>VLOOKUP(C90:C286,' REF (Given data)'!$A$2:$B$30,2)</f>
        <v>Eastern Conference</v>
      </c>
      <c r="I90">
        <f>COUNTIFS($D$76:D89,"Win")</f>
        <v>5</v>
      </c>
      <c r="J90" s="32">
        <f>COUNTIFS($D$76:D89,"Loss")</f>
        <v>9</v>
      </c>
      <c r="K90" s="33">
        <f t="shared" si="4"/>
        <v>0.31818181818181818</v>
      </c>
      <c r="L90" s="33">
        <f t="shared" si="5"/>
        <v>0.35714285714285715</v>
      </c>
    </row>
    <row r="91" spans="1:12" x14ac:dyDescent="0.25">
      <c r="A91" s="4">
        <v>41269</v>
      </c>
      <c r="B91" s="5" t="s">
        <v>7</v>
      </c>
      <c r="C91" s="5" t="s">
        <v>10</v>
      </c>
      <c r="D91" s="5" t="s">
        <v>41</v>
      </c>
      <c r="E91" s="5">
        <v>7</v>
      </c>
      <c r="F91" s="5">
        <v>20</v>
      </c>
      <c r="G91" s="41">
        <v>19602</v>
      </c>
      <c r="H91" t="str">
        <f>VLOOKUP(C91:C287,' REF (Given data)'!$A$2:$B$30,2)</f>
        <v>Eastern Conference</v>
      </c>
      <c r="I91">
        <f>COUNTIFS($D$76:D90,"Win")</f>
        <v>5</v>
      </c>
      <c r="J91" s="32">
        <f>COUNTIFS($D$76:D90,"Loss")</f>
        <v>10</v>
      </c>
      <c r="K91" s="33">
        <f t="shared" si="4"/>
        <v>0.25925925925925924</v>
      </c>
      <c r="L91" s="33">
        <f t="shared" si="5"/>
        <v>0.33333333333333331</v>
      </c>
    </row>
    <row r="92" spans="1:12" x14ac:dyDescent="0.25">
      <c r="A92" s="4">
        <v>41272</v>
      </c>
      <c r="B92" s="5" t="s">
        <v>7</v>
      </c>
      <c r="C92" s="5" t="s">
        <v>12</v>
      </c>
      <c r="D92" s="5" t="s">
        <v>41</v>
      </c>
      <c r="E92" s="5">
        <v>7</v>
      </c>
      <c r="F92" s="5">
        <v>22</v>
      </c>
      <c r="G92" s="41">
        <v>18110</v>
      </c>
      <c r="H92" t="str">
        <f>VLOOKUP(C92:C288,' REF (Given data)'!$A$2:$B$30,2)</f>
        <v>Western Conference</v>
      </c>
      <c r="I92">
        <f>COUNTIFS($D$76:D91,"Win")</f>
        <v>5</v>
      </c>
      <c r="J92" s="32">
        <f>COUNTIFS($D$76:D91,"Loss")</f>
        <v>11</v>
      </c>
      <c r="K92" s="33">
        <f t="shared" si="4"/>
        <v>0.2413793103448276</v>
      </c>
      <c r="L92" s="33">
        <f t="shared" si="5"/>
        <v>0.3125</v>
      </c>
    </row>
    <row r="93" spans="1:12" x14ac:dyDescent="0.25">
      <c r="A93" s="4">
        <v>41278</v>
      </c>
      <c r="B93" s="5" t="s">
        <v>7</v>
      </c>
      <c r="C93" s="5" t="s">
        <v>23</v>
      </c>
      <c r="D93" s="5" t="s">
        <v>41</v>
      </c>
      <c r="E93" s="5">
        <v>8</v>
      </c>
      <c r="F93" s="5">
        <v>23</v>
      </c>
      <c r="G93" s="41">
        <v>15576</v>
      </c>
      <c r="H93" t="str">
        <f>VLOOKUP(C93:C289,' REF (Given data)'!$A$2:$B$30,2)</f>
        <v>Eastern Conference</v>
      </c>
      <c r="I93">
        <f>COUNTIFS($D$76:D92,"Win")</f>
        <v>5</v>
      </c>
      <c r="J93" s="32">
        <f>COUNTIFS($D$76:D92,"Loss")</f>
        <v>12</v>
      </c>
      <c r="K93" s="33">
        <f t="shared" si="4"/>
        <v>0.25806451612903225</v>
      </c>
      <c r="L93" s="33">
        <f t="shared" si="5"/>
        <v>0.29411764705882354</v>
      </c>
    </row>
    <row r="94" spans="1:12" x14ac:dyDescent="0.25">
      <c r="A94" s="4">
        <v>41283</v>
      </c>
      <c r="B94" s="5" t="s">
        <v>7</v>
      </c>
      <c r="C94" s="5" t="s">
        <v>15</v>
      </c>
      <c r="D94" s="5" t="s">
        <v>41</v>
      </c>
      <c r="E94" s="5">
        <v>9</v>
      </c>
      <c r="F94" s="5">
        <v>24</v>
      </c>
      <c r="G94" s="41">
        <v>13347</v>
      </c>
      <c r="H94" t="str">
        <f>VLOOKUP(C94:C290,' REF (Given data)'!$A$2:$B$30,2)</f>
        <v>Western Conference</v>
      </c>
      <c r="I94">
        <f>COUNTIFS($D$76:D93,"Win")</f>
        <v>5</v>
      </c>
      <c r="J94" s="32">
        <f>COUNTIFS($D$76:D93,"Loss")</f>
        <v>13</v>
      </c>
      <c r="K94" s="33">
        <f t="shared" si="4"/>
        <v>0.27272727272727271</v>
      </c>
      <c r="L94" s="33">
        <f t="shared" si="5"/>
        <v>0.27777777777777779</v>
      </c>
    </row>
    <row r="95" spans="1:12" x14ac:dyDescent="0.25">
      <c r="A95" s="4">
        <v>41289</v>
      </c>
      <c r="B95" s="5" t="s">
        <v>7</v>
      </c>
      <c r="C95" s="5" t="s">
        <v>35</v>
      </c>
      <c r="D95" s="5" t="s">
        <v>41</v>
      </c>
      <c r="E95" s="5">
        <v>9</v>
      </c>
      <c r="F95" s="5">
        <v>28</v>
      </c>
      <c r="G95" s="41">
        <v>12996</v>
      </c>
      <c r="H95" t="str">
        <f>VLOOKUP(C95:C291,' REF (Given data)'!$A$2:$B$30,2)</f>
        <v>Eastern Conference</v>
      </c>
      <c r="I95">
        <f>COUNTIFS($D$76:D94,"Win")</f>
        <v>5</v>
      </c>
      <c r="J95" s="32">
        <f>COUNTIFS($D$76:D94,"Loss")</f>
        <v>14</v>
      </c>
      <c r="K95" s="33">
        <f t="shared" si="4"/>
        <v>0.24324324324324326</v>
      </c>
      <c r="L95" s="33">
        <f t="shared" si="5"/>
        <v>0.26315789473684209</v>
      </c>
    </row>
    <row r="96" spans="1:12" x14ac:dyDescent="0.25">
      <c r="A96" s="4">
        <v>41293</v>
      </c>
      <c r="B96" s="5" t="s">
        <v>7</v>
      </c>
      <c r="C96" s="5" t="s">
        <v>37</v>
      </c>
      <c r="D96" s="5" t="s">
        <v>41</v>
      </c>
      <c r="E96" s="5">
        <v>10</v>
      </c>
      <c r="F96" s="5">
        <v>29</v>
      </c>
      <c r="G96" s="41">
        <v>17012</v>
      </c>
      <c r="H96" t="str">
        <f>VLOOKUP(C96:C292,' REF (Given data)'!$A$2:$B$30,2)</f>
        <v>Western Conference</v>
      </c>
      <c r="I96">
        <f>COUNTIFS($D$76:D95,"Win")</f>
        <v>5</v>
      </c>
      <c r="J96" s="32">
        <f>COUNTIFS($D$76:D95,"Loss")</f>
        <v>15</v>
      </c>
      <c r="K96" s="33">
        <f t="shared" si="4"/>
        <v>0.25641025641025639</v>
      </c>
      <c r="L96" s="33">
        <f t="shared" si="5"/>
        <v>0.25</v>
      </c>
    </row>
    <row r="97" spans="1:12" x14ac:dyDescent="0.25">
      <c r="A97" s="4">
        <v>41295</v>
      </c>
      <c r="B97" s="5" t="s">
        <v>7</v>
      </c>
      <c r="C97" s="5" t="s">
        <v>36</v>
      </c>
      <c r="D97" s="5" t="s">
        <v>41</v>
      </c>
      <c r="E97" s="5">
        <v>10</v>
      </c>
      <c r="F97" s="5">
        <v>30</v>
      </c>
      <c r="G97" s="41">
        <v>16108</v>
      </c>
      <c r="H97" t="str">
        <f>VLOOKUP(C97:C293,' REF (Given data)'!$A$2:$B$30,2)</f>
        <v>Western Conference</v>
      </c>
      <c r="I97">
        <f>COUNTIFS($D$76:D96,"Win")</f>
        <v>5</v>
      </c>
      <c r="J97" s="32">
        <f>COUNTIFS($D$76:D96,"Loss")</f>
        <v>16</v>
      </c>
      <c r="K97" s="33">
        <f t="shared" si="4"/>
        <v>0.25</v>
      </c>
      <c r="L97" s="33">
        <f t="shared" si="5"/>
        <v>0.23809523809523808</v>
      </c>
    </row>
    <row r="98" spans="1:12" x14ac:dyDescent="0.25">
      <c r="A98" s="4">
        <v>41297</v>
      </c>
      <c r="B98" s="5" t="s">
        <v>7</v>
      </c>
      <c r="C98" s="5" t="s">
        <v>33</v>
      </c>
      <c r="D98" s="5" t="s">
        <v>41</v>
      </c>
      <c r="E98" s="5">
        <v>10</v>
      </c>
      <c r="F98" s="5">
        <v>31</v>
      </c>
      <c r="G98" s="41">
        <v>12534</v>
      </c>
      <c r="H98" t="str">
        <f>VLOOKUP(C98:C294,' REF (Given data)'!$A$2:$B$30,2)</f>
        <v>Eastern Conference</v>
      </c>
      <c r="I98">
        <f>COUNTIFS($D$76:D97,"Win")</f>
        <v>5</v>
      </c>
      <c r="J98" s="32">
        <f>COUNTIFS($D$76:D97,"Loss")</f>
        <v>17</v>
      </c>
      <c r="K98" s="33">
        <f t="shared" ref="K98:K129" si="6">IFERROR(E98/(E98+F98),0)</f>
        <v>0.24390243902439024</v>
      </c>
      <c r="L98" s="33">
        <f t="shared" ref="L98:L129" si="7">IFERROR(I98/(I98+J98),0)</f>
        <v>0.22727272727272727</v>
      </c>
    </row>
    <row r="99" spans="1:12" x14ac:dyDescent="0.25">
      <c r="A99" s="4">
        <v>41300</v>
      </c>
      <c r="B99" s="5" t="s">
        <v>7</v>
      </c>
      <c r="C99" s="5" t="s">
        <v>21</v>
      </c>
      <c r="D99" s="5" t="s">
        <v>40</v>
      </c>
      <c r="E99" s="5">
        <v>10</v>
      </c>
      <c r="F99" s="5">
        <v>32</v>
      </c>
      <c r="G99" s="41">
        <v>15397</v>
      </c>
      <c r="H99" t="str">
        <f>VLOOKUP(C99:C295,' REF (Given data)'!$A$2:$B$30,2)</f>
        <v>Western Conference</v>
      </c>
      <c r="I99">
        <f>COUNTIFS($D$76:D98,"Win")</f>
        <v>5</v>
      </c>
      <c r="J99" s="32">
        <f>COUNTIFS($D$76:D98,"Loss")</f>
        <v>18</v>
      </c>
      <c r="K99" s="33">
        <f t="shared" si="6"/>
        <v>0.23809523809523808</v>
      </c>
      <c r="L99" s="33">
        <f t="shared" si="7"/>
        <v>0.21739130434782608</v>
      </c>
    </row>
    <row r="100" spans="1:12" x14ac:dyDescent="0.25">
      <c r="A100" s="4">
        <v>41313</v>
      </c>
      <c r="B100" s="5" t="s">
        <v>7</v>
      </c>
      <c r="C100" s="5" t="s">
        <v>38</v>
      </c>
      <c r="D100" s="5" t="s">
        <v>41</v>
      </c>
      <c r="E100" s="5">
        <v>11</v>
      </c>
      <c r="F100" s="5">
        <v>37</v>
      </c>
      <c r="G100" s="41">
        <v>19624</v>
      </c>
      <c r="H100" t="str">
        <f>VLOOKUP(C100:C296,' REF (Given data)'!$A$2:$B$30,2)</f>
        <v>Western Conference</v>
      </c>
      <c r="I100">
        <f>COUNTIFS($D$76:D99,"Win")</f>
        <v>6</v>
      </c>
      <c r="J100" s="32">
        <f>COUNTIFS($D$76:D99,"Loss")</f>
        <v>18</v>
      </c>
      <c r="K100" s="33">
        <f t="shared" si="6"/>
        <v>0.22916666666666666</v>
      </c>
      <c r="L100" s="33">
        <f t="shared" si="7"/>
        <v>0.25</v>
      </c>
    </row>
    <row r="101" spans="1:12" x14ac:dyDescent="0.25">
      <c r="A101" s="4">
        <v>41316</v>
      </c>
      <c r="B101" s="5" t="s">
        <v>7</v>
      </c>
      <c r="C101" s="5" t="s">
        <v>20</v>
      </c>
      <c r="D101" s="5" t="s">
        <v>40</v>
      </c>
      <c r="E101" s="5">
        <v>11</v>
      </c>
      <c r="F101" s="5">
        <v>39</v>
      </c>
      <c r="G101" s="41">
        <v>15709</v>
      </c>
      <c r="H101" t="str">
        <f>VLOOKUP(C101:C297,' REF (Given data)'!$A$2:$B$30,2)</f>
        <v>Eastern Conference</v>
      </c>
      <c r="I101">
        <f>COUNTIFS($D$76:D100,"Win")</f>
        <v>6</v>
      </c>
      <c r="J101" s="32">
        <f>COUNTIFS($D$76:D100,"Loss")</f>
        <v>19</v>
      </c>
      <c r="K101" s="33">
        <f t="shared" si="6"/>
        <v>0.22</v>
      </c>
      <c r="L101" s="33">
        <f t="shared" si="7"/>
        <v>0.24</v>
      </c>
    </row>
    <row r="102" spans="1:12" x14ac:dyDescent="0.25">
      <c r="A102" s="4">
        <v>41325</v>
      </c>
      <c r="B102" s="5" t="s">
        <v>7</v>
      </c>
      <c r="C102" s="5" t="s">
        <v>11</v>
      </c>
      <c r="D102" s="5" t="s">
        <v>41</v>
      </c>
      <c r="E102" s="5">
        <v>13</v>
      </c>
      <c r="F102" s="5">
        <v>40</v>
      </c>
      <c r="G102" s="41">
        <v>13112</v>
      </c>
      <c r="H102" t="str">
        <f>VLOOKUP(C102:C298,' REF (Given data)'!$A$2:$B$30,2)</f>
        <v>Eastern Conference</v>
      </c>
      <c r="I102">
        <f>COUNTIFS($D$76:D101,"Win")</f>
        <v>7</v>
      </c>
      <c r="J102" s="32">
        <f>COUNTIFS($D$76:D101,"Loss")</f>
        <v>19</v>
      </c>
      <c r="K102" s="33">
        <f t="shared" si="6"/>
        <v>0.24528301886792453</v>
      </c>
      <c r="L102" s="33">
        <f t="shared" si="7"/>
        <v>0.26923076923076922</v>
      </c>
    </row>
    <row r="103" spans="1:12" x14ac:dyDescent="0.25">
      <c r="A103" s="4">
        <v>41327</v>
      </c>
      <c r="B103" s="5" t="s">
        <v>7</v>
      </c>
      <c r="C103" s="5" t="s">
        <v>24</v>
      </c>
      <c r="D103" s="5" t="s">
        <v>41</v>
      </c>
      <c r="E103" s="5">
        <v>13</v>
      </c>
      <c r="F103" s="5">
        <v>41</v>
      </c>
      <c r="G103" s="41">
        <v>17870</v>
      </c>
      <c r="H103" t="str">
        <f>VLOOKUP(C103:C299,' REF (Given data)'!$A$2:$B$30,2)</f>
        <v>Eastern Conference</v>
      </c>
      <c r="I103">
        <f>COUNTIFS($D$76:D102,"Win")</f>
        <v>7</v>
      </c>
      <c r="J103" s="32">
        <f>COUNTIFS($D$76:D102,"Loss")</f>
        <v>20</v>
      </c>
      <c r="K103" s="33">
        <f t="shared" si="6"/>
        <v>0.24074074074074073</v>
      </c>
      <c r="L103" s="33">
        <f t="shared" si="7"/>
        <v>0.25925925925925924</v>
      </c>
    </row>
    <row r="104" spans="1:12" x14ac:dyDescent="0.25">
      <c r="A104" s="4">
        <v>41328</v>
      </c>
      <c r="B104" s="5" t="s">
        <v>7</v>
      </c>
      <c r="C104" s="5" t="s">
        <v>14</v>
      </c>
      <c r="D104" s="5" t="s">
        <v>41</v>
      </c>
      <c r="E104" s="5">
        <v>13</v>
      </c>
      <c r="F104" s="5">
        <v>42</v>
      </c>
      <c r="G104" s="41">
        <v>18481</v>
      </c>
      <c r="H104" t="str">
        <f>VLOOKUP(C104:C300,' REF (Given data)'!$A$2:$B$30,2)</f>
        <v>Western Conference</v>
      </c>
      <c r="I104">
        <f>COUNTIFS($D$76:D103,"Win")</f>
        <v>7</v>
      </c>
      <c r="J104" s="32">
        <f>COUNTIFS($D$76:D103,"Loss")</f>
        <v>21</v>
      </c>
      <c r="K104" s="33">
        <f t="shared" si="6"/>
        <v>0.23636363636363636</v>
      </c>
      <c r="L104" s="33">
        <f t="shared" si="7"/>
        <v>0.25</v>
      </c>
    </row>
    <row r="105" spans="1:12" x14ac:dyDescent="0.25">
      <c r="A105" s="4">
        <v>41339</v>
      </c>
      <c r="B105" s="5" t="s">
        <v>7</v>
      </c>
      <c r="C105" s="5" t="s">
        <v>27</v>
      </c>
      <c r="D105" s="5" t="s">
        <v>41</v>
      </c>
      <c r="E105" s="5">
        <v>13</v>
      </c>
      <c r="F105" s="5">
        <v>47</v>
      </c>
      <c r="G105" s="41">
        <v>13382</v>
      </c>
      <c r="H105" t="str">
        <f>VLOOKUP(C105:C301,' REF (Given data)'!$A$2:$B$30,2)</f>
        <v>Eastern Conference</v>
      </c>
      <c r="I105">
        <f>COUNTIFS($D$76:D104,"Win")</f>
        <v>7</v>
      </c>
      <c r="J105" s="32">
        <f>COUNTIFS($D$76:D104,"Loss")</f>
        <v>22</v>
      </c>
      <c r="K105" s="33">
        <f t="shared" si="6"/>
        <v>0.21666666666666667</v>
      </c>
      <c r="L105" s="33">
        <f t="shared" si="7"/>
        <v>0.2413793103448276</v>
      </c>
    </row>
    <row r="106" spans="1:12" x14ac:dyDescent="0.25">
      <c r="A106" s="4">
        <v>41341</v>
      </c>
      <c r="B106" s="5" t="s">
        <v>7</v>
      </c>
      <c r="C106" s="5" t="s">
        <v>22</v>
      </c>
      <c r="D106" s="5" t="s">
        <v>41</v>
      </c>
      <c r="E106" s="5">
        <v>13</v>
      </c>
      <c r="F106" s="5">
        <v>48</v>
      </c>
      <c r="G106" s="41">
        <v>18870</v>
      </c>
      <c r="H106" t="str">
        <f>VLOOKUP(C106:C302,' REF (Given data)'!$A$2:$B$30,2)</f>
        <v>Western Conference</v>
      </c>
      <c r="I106">
        <f>COUNTIFS($D$76:D105,"Win")</f>
        <v>7</v>
      </c>
      <c r="J106" s="32">
        <f>COUNTIFS($D$76:D105,"Loss")</f>
        <v>23</v>
      </c>
      <c r="K106" s="33">
        <f t="shared" si="6"/>
        <v>0.21311475409836064</v>
      </c>
      <c r="L106" s="33">
        <f t="shared" si="7"/>
        <v>0.23333333333333334</v>
      </c>
    </row>
    <row r="107" spans="1:12" x14ac:dyDescent="0.25">
      <c r="A107" s="4">
        <v>41345</v>
      </c>
      <c r="B107" s="5" t="s">
        <v>7</v>
      </c>
      <c r="C107" s="5" t="s">
        <v>20</v>
      </c>
      <c r="D107" s="5" t="s">
        <v>40</v>
      </c>
      <c r="E107" s="5">
        <v>13</v>
      </c>
      <c r="F107" s="5">
        <v>50</v>
      </c>
      <c r="G107" s="41">
        <v>15006</v>
      </c>
      <c r="H107" t="str">
        <f>VLOOKUP(C107:C303,' REF (Given data)'!$A$2:$B$30,2)</f>
        <v>Eastern Conference</v>
      </c>
      <c r="I107">
        <f>COUNTIFS($D$76:D106,"Win")</f>
        <v>7</v>
      </c>
      <c r="J107" s="32">
        <f>COUNTIFS($D$76:D106,"Loss")</f>
        <v>24</v>
      </c>
      <c r="K107" s="33">
        <f t="shared" si="6"/>
        <v>0.20634920634920634</v>
      </c>
      <c r="L107" s="33">
        <f t="shared" si="7"/>
        <v>0.22580645161290322</v>
      </c>
    </row>
    <row r="108" spans="1:12" x14ac:dyDescent="0.25">
      <c r="A108" s="4">
        <v>41351</v>
      </c>
      <c r="B108" s="5" t="s">
        <v>7</v>
      </c>
      <c r="C108" s="5" t="s">
        <v>26</v>
      </c>
      <c r="D108" s="5" t="s">
        <v>40</v>
      </c>
      <c r="E108" s="5">
        <v>14</v>
      </c>
      <c r="F108" s="5">
        <v>52</v>
      </c>
      <c r="G108" s="41">
        <v>10141</v>
      </c>
      <c r="H108" t="str">
        <f>VLOOKUP(C108:C304,' REF (Given data)'!$A$2:$B$30,2)</f>
        <v>Eastern Conference</v>
      </c>
      <c r="I108">
        <f>COUNTIFS($D$76:D107,"Win")</f>
        <v>8</v>
      </c>
      <c r="J108" s="32">
        <f>COUNTIFS($D$76:D107,"Loss")</f>
        <v>24</v>
      </c>
      <c r="K108" s="33">
        <f t="shared" si="6"/>
        <v>0.21212121212121213</v>
      </c>
      <c r="L108" s="33">
        <f t="shared" si="7"/>
        <v>0.25</v>
      </c>
    </row>
    <row r="109" spans="1:12" x14ac:dyDescent="0.25">
      <c r="A109" s="4">
        <v>41353</v>
      </c>
      <c r="B109" s="5" t="s">
        <v>7</v>
      </c>
      <c r="C109" s="5" t="s">
        <v>13</v>
      </c>
      <c r="D109" s="5" t="s">
        <v>40</v>
      </c>
      <c r="E109" s="5">
        <v>15</v>
      </c>
      <c r="F109" s="5">
        <v>52</v>
      </c>
      <c r="G109" s="41">
        <v>12872</v>
      </c>
      <c r="H109" t="str">
        <f>VLOOKUP(C109:C305,' REF (Given data)'!$A$2:$B$30,2)</f>
        <v>Eastern Conference</v>
      </c>
      <c r="I109">
        <f>COUNTIFS($D$76:D108,"Win")</f>
        <v>9</v>
      </c>
      <c r="J109" s="32">
        <f>COUNTIFS($D$76:D108,"Loss")</f>
        <v>24</v>
      </c>
      <c r="K109" s="33">
        <f t="shared" si="6"/>
        <v>0.22388059701492538</v>
      </c>
      <c r="L109" s="33">
        <f t="shared" si="7"/>
        <v>0.27272727272727271</v>
      </c>
    </row>
    <row r="110" spans="1:12" x14ac:dyDescent="0.25">
      <c r="A110" s="4">
        <v>41356</v>
      </c>
      <c r="B110" s="5" t="s">
        <v>7</v>
      </c>
      <c r="C110" s="5" t="s">
        <v>11</v>
      </c>
      <c r="D110" s="5" t="s">
        <v>41</v>
      </c>
      <c r="E110" s="5">
        <v>16</v>
      </c>
      <c r="F110" s="5">
        <v>52</v>
      </c>
      <c r="G110" s="41">
        <v>16375</v>
      </c>
      <c r="H110" t="str">
        <f>VLOOKUP(C110:C306,' REF (Given data)'!$A$2:$B$30,2)</f>
        <v>Eastern Conference</v>
      </c>
      <c r="I110">
        <f>COUNTIFS($D$76:D109,"Win")</f>
        <v>10</v>
      </c>
      <c r="J110" s="32">
        <f>COUNTIFS($D$76:D109,"Loss")</f>
        <v>24</v>
      </c>
      <c r="K110" s="33">
        <f t="shared" si="6"/>
        <v>0.23529411764705882</v>
      </c>
      <c r="L110" s="33">
        <f t="shared" si="7"/>
        <v>0.29411764705882354</v>
      </c>
    </row>
    <row r="111" spans="1:12" x14ac:dyDescent="0.25">
      <c r="A111" s="4">
        <v>41360</v>
      </c>
      <c r="B111" s="5" t="s">
        <v>7</v>
      </c>
      <c r="C111" s="5" t="s">
        <v>16</v>
      </c>
      <c r="D111" s="5" t="s">
        <v>40</v>
      </c>
      <c r="E111" s="5">
        <v>16</v>
      </c>
      <c r="F111" s="5">
        <v>54</v>
      </c>
      <c r="G111" s="41">
        <v>11839</v>
      </c>
      <c r="H111" t="str">
        <f>VLOOKUP(C111:C307,' REF (Given data)'!$A$2:$B$30,2)</f>
        <v>Eastern Conference</v>
      </c>
      <c r="I111">
        <f>COUNTIFS($D$76:D110,"Win")</f>
        <v>10</v>
      </c>
      <c r="J111" s="32">
        <f>COUNTIFS($D$76:D110,"Loss")</f>
        <v>25</v>
      </c>
      <c r="K111" s="33">
        <f t="shared" si="6"/>
        <v>0.22857142857142856</v>
      </c>
      <c r="L111" s="33">
        <f t="shared" si="7"/>
        <v>0.2857142857142857</v>
      </c>
    </row>
    <row r="112" spans="1:12" x14ac:dyDescent="0.25">
      <c r="A112" s="4">
        <v>41367</v>
      </c>
      <c r="B112" s="5" t="s">
        <v>7</v>
      </c>
      <c r="C112" s="5" t="s">
        <v>19</v>
      </c>
      <c r="D112" s="5" t="s">
        <v>40</v>
      </c>
      <c r="E112" s="5">
        <v>17</v>
      </c>
      <c r="F112" s="5">
        <v>57</v>
      </c>
      <c r="G112" s="41">
        <v>13097</v>
      </c>
      <c r="H112" t="str">
        <f>VLOOKUP(C112:C308,' REF (Given data)'!$A$2:$B$30,2)</f>
        <v>Eastern Conference</v>
      </c>
      <c r="I112">
        <f>COUNTIFS($D$76:D111,"Win")</f>
        <v>11</v>
      </c>
      <c r="J112" s="32">
        <f>COUNTIFS($D$76:D111,"Loss")</f>
        <v>25</v>
      </c>
      <c r="K112" s="33">
        <f t="shared" si="6"/>
        <v>0.22972972972972974</v>
      </c>
      <c r="L112" s="33">
        <f t="shared" si="7"/>
        <v>0.30555555555555558</v>
      </c>
    </row>
    <row r="113" spans="1:12" x14ac:dyDescent="0.25">
      <c r="A113" s="4">
        <v>41369</v>
      </c>
      <c r="B113" s="5" t="s">
        <v>7</v>
      </c>
      <c r="C113" s="5" t="s">
        <v>10</v>
      </c>
      <c r="D113" s="5" t="s">
        <v>41</v>
      </c>
      <c r="E113" s="5">
        <v>18</v>
      </c>
      <c r="F113" s="5">
        <v>57</v>
      </c>
      <c r="G113" s="41">
        <v>19568</v>
      </c>
      <c r="H113" t="str">
        <f>VLOOKUP(C113:C309,' REF (Given data)'!$A$2:$B$30,2)</f>
        <v>Eastern Conference</v>
      </c>
      <c r="I113">
        <f>COUNTIFS($D$76:D112,"Win")</f>
        <v>12</v>
      </c>
      <c r="J113" s="32">
        <f>COUNTIFS($D$76:D112,"Loss")</f>
        <v>25</v>
      </c>
      <c r="K113" s="33">
        <f t="shared" si="6"/>
        <v>0.24</v>
      </c>
      <c r="L113" s="33">
        <f t="shared" si="7"/>
        <v>0.32432432432432434</v>
      </c>
    </row>
    <row r="114" spans="1:12" x14ac:dyDescent="0.25">
      <c r="A114" s="4">
        <v>41377</v>
      </c>
      <c r="B114" s="5" t="s">
        <v>7</v>
      </c>
      <c r="C114" s="5" t="s">
        <v>18</v>
      </c>
      <c r="D114" s="5" t="s">
        <v>40</v>
      </c>
      <c r="E114" s="5">
        <v>18</v>
      </c>
      <c r="F114" s="5">
        <v>61</v>
      </c>
      <c r="G114" s="41">
        <v>14680</v>
      </c>
      <c r="H114" t="str">
        <f>VLOOKUP(C114:C310,' REF (Given data)'!$A$2:$B$30,2)</f>
        <v>Eastern Conference</v>
      </c>
      <c r="I114">
        <f>COUNTIFS($D$76:D113,"Win")</f>
        <v>12</v>
      </c>
      <c r="J114" s="32">
        <f>COUNTIFS($D$76:D113,"Loss")</f>
        <v>26</v>
      </c>
      <c r="K114" s="33">
        <f t="shared" si="6"/>
        <v>0.22784810126582278</v>
      </c>
      <c r="L114" s="33">
        <f t="shared" si="7"/>
        <v>0.31578947368421051</v>
      </c>
    </row>
    <row r="115" spans="1:12" x14ac:dyDescent="0.25">
      <c r="A115" s="4">
        <v>41379</v>
      </c>
      <c r="B115" s="5" t="s">
        <v>7</v>
      </c>
      <c r="C115" s="5" t="s">
        <v>28</v>
      </c>
      <c r="D115" s="5" t="s">
        <v>40</v>
      </c>
      <c r="E115" s="5">
        <v>19</v>
      </c>
      <c r="F115" s="5">
        <v>61</v>
      </c>
      <c r="G115" s="41">
        <v>15238</v>
      </c>
      <c r="H115" t="str">
        <f>VLOOKUP(C115:C311,' REF (Given data)'!$A$2:$B$30,2)</f>
        <v>Eastern Conference</v>
      </c>
      <c r="I115">
        <f>COUNTIFS($D$76:D114,"Win")</f>
        <v>13</v>
      </c>
      <c r="J115" s="32">
        <f>COUNTIFS($D$76:D114,"Loss")</f>
        <v>26</v>
      </c>
      <c r="K115" s="33">
        <f t="shared" si="6"/>
        <v>0.23749999999999999</v>
      </c>
      <c r="L115" s="33">
        <f t="shared" si="7"/>
        <v>0.33333333333333331</v>
      </c>
    </row>
    <row r="116" spans="1:12" x14ac:dyDescent="0.25">
      <c r="A116" s="4">
        <v>41381</v>
      </c>
      <c r="B116" s="5" t="s">
        <v>7</v>
      </c>
      <c r="C116" s="5" t="s">
        <v>23</v>
      </c>
      <c r="D116" s="5" t="s">
        <v>40</v>
      </c>
      <c r="E116" s="5">
        <v>20</v>
      </c>
      <c r="F116" s="5">
        <v>61</v>
      </c>
      <c r="G116" s="41">
        <v>13487</v>
      </c>
      <c r="H116" t="str">
        <f>VLOOKUP(C116:C312,' REF (Given data)'!$A$2:$B$30,2)</f>
        <v>Eastern Conference</v>
      </c>
      <c r="I116">
        <f>COUNTIFS($D$76:D115,"Win")</f>
        <v>14</v>
      </c>
      <c r="J116" s="32">
        <f>COUNTIFS($D$76:D115,"Loss")</f>
        <v>26</v>
      </c>
      <c r="K116" s="33">
        <f t="shared" si="6"/>
        <v>0.24691358024691357</v>
      </c>
      <c r="L116" s="33">
        <f t="shared" si="7"/>
        <v>0.35</v>
      </c>
    </row>
    <row r="117" spans="1:12" s="30" customFormat="1" x14ac:dyDescent="0.25">
      <c r="A117" s="28">
        <v>41579</v>
      </c>
      <c r="B117" s="29" t="s">
        <v>8</v>
      </c>
      <c r="C117" s="29" t="s">
        <v>23</v>
      </c>
      <c r="D117" s="29" t="s">
        <v>40</v>
      </c>
      <c r="E117" s="29">
        <v>0</v>
      </c>
      <c r="F117" s="29">
        <v>1</v>
      </c>
      <c r="G117" s="40">
        <v>18017</v>
      </c>
      <c r="H117" s="30" t="str">
        <f>VLOOKUP(C117:C313,' REF (Given data)'!$A$2:$B$30,2)</f>
        <v>Eastern Conference</v>
      </c>
      <c r="I117" s="30">
        <v>0</v>
      </c>
      <c r="J117" s="30">
        <v>0</v>
      </c>
      <c r="K117" s="31">
        <f t="shared" si="6"/>
        <v>0</v>
      </c>
      <c r="L117" s="31">
        <f t="shared" si="7"/>
        <v>0</v>
      </c>
    </row>
    <row r="118" spans="1:12" x14ac:dyDescent="0.25">
      <c r="A118" s="4">
        <v>41584</v>
      </c>
      <c r="B118" s="5" t="s">
        <v>8</v>
      </c>
      <c r="C118" s="5" t="s">
        <v>13</v>
      </c>
      <c r="D118" s="5" t="s">
        <v>40</v>
      </c>
      <c r="E118" s="5">
        <v>2</v>
      </c>
      <c r="F118" s="5">
        <v>2</v>
      </c>
      <c r="G118" s="41">
        <v>11118</v>
      </c>
      <c r="H118" t="str">
        <f>VLOOKUP(C118:C314,' REF (Given data)'!$A$2:$B$30,2)</f>
        <v>Eastern Conference</v>
      </c>
      <c r="I118" s="32">
        <f>COUNTIFS($D$117:D117,"Win")</f>
        <v>1</v>
      </c>
      <c r="J118" s="32">
        <f>COUNTIFS($D$117:D117,"Loss")</f>
        <v>0</v>
      </c>
      <c r="K118" s="33">
        <f t="shared" si="6"/>
        <v>0.5</v>
      </c>
      <c r="L118" s="33">
        <f t="shared" si="7"/>
        <v>1</v>
      </c>
    </row>
    <row r="119" spans="1:12" x14ac:dyDescent="0.25">
      <c r="A119" s="4">
        <v>41586</v>
      </c>
      <c r="B119" s="5" t="s">
        <v>8</v>
      </c>
      <c r="C119" s="5" t="s">
        <v>28</v>
      </c>
      <c r="D119" s="5" t="s">
        <v>41</v>
      </c>
      <c r="E119" s="5">
        <v>3</v>
      </c>
      <c r="F119" s="5">
        <v>2</v>
      </c>
      <c r="G119" s="41">
        <v>16465</v>
      </c>
      <c r="H119" t="str">
        <f>VLOOKUP(C119:C315,' REF (Given data)'!$A$2:$B$30,2)</f>
        <v>Eastern Conference</v>
      </c>
      <c r="I119" s="32">
        <f>COUNTIFS($D$117:D118,"Win")</f>
        <v>2</v>
      </c>
      <c r="J119" s="32">
        <f>COUNTIFS($D$117:D118,"Loss")</f>
        <v>0</v>
      </c>
      <c r="K119" s="33">
        <f t="shared" si="6"/>
        <v>0.6</v>
      </c>
      <c r="L119" s="33">
        <f t="shared" si="7"/>
        <v>1</v>
      </c>
    </row>
    <row r="120" spans="1:12" x14ac:dyDescent="0.25">
      <c r="A120" s="4">
        <v>41589</v>
      </c>
      <c r="B120" s="5" t="s">
        <v>8</v>
      </c>
      <c r="C120" s="5" t="s">
        <v>33</v>
      </c>
      <c r="D120" s="5" t="s">
        <v>41</v>
      </c>
      <c r="E120" s="5">
        <v>3</v>
      </c>
      <c r="F120" s="5">
        <v>3</v>
      </c>
      <c r="G120" s="41">
        <v>13996</v>
      </c>
      <c r="H120" t="str">
        <f>VLOOKUP(C120:C316,' REF (Given data)'!$A$2:$B$30,2)</f>
        <v>Eastern Conference</v>
      </c>
      <c r="I120" s="32">
        <f>COUNTIFS($D$117:D119,"Win")</f>
        <v>2</v>
      </c>
      <c r="J120" s="32">
        <f>COUNTIFS($D$117:D119,"Loss")</f>
        <v>1</v>
      </c>
      <c r="K120" s="33">
        <f t="shared" si="6"/>
        <v>0.5</v>
      </c>
      <c r="L120" s="33">
        <f t="shared" si="7"/>
        <v>0.66666666666666663</v>
      </c>
    </row>
    <row r="121" spans="1:12" x14ac:dyDescent="0.25">
      <c r="A121" s="4">
        <v>41594</v>
      </c>
      <c r="B121" s="5" t="s">
        <v>8</v>
      </c>
      <c r="C121" s="5" t="s">
        <v>10</v>
      </c>
      <c r="D121" s="5" t="s">
        <v>41</v>
      </c>
      <c r="E121" s="5">
        <v>5</v>
      </c>
      <c r="F121" s="5">
        <v>4</v>
      </c>
      <c r="G121" s="41">
        <v>19084</v>
      </c>
      <c r="H121" t="str">
        <f>VLOOKUP(C121:C317,' REF (Given data)'!$A$2:$B$30,2)</f>
        <v>Eastern Conference</v>
      </c>
      <c r="I121" s="32">
        <f>COUNTIFS($D$117:D120,"Win")</f>
        <v>2</v>
      </c>
      <c r="J121" s="32">
        <f>COUNTIFS($D$117:D120,"Loss")</f>
        <v>2</v>
      </c>
      <c r="K121" s="33">
        <f t="shared" si="6"/>
        <v>0.55555555555555558</v>
      </c>
      <c r="L121" s="33">
        <f t="shared" si="7"/>
        <v>0.5</v>
      </c>
    </row>
    <row r="122" spans="1:12" x14ac:dyDescent="0.25">
      <c r="A122" s="4">
        <v>41598</v>
      </c>
      <c r="B122" s="5" t="s">
        <v>8</v>
      </c>
      <c r="C122" s="5" t="s">
        <v>27</v>
      </c>
      <c r="D122" s="5" t="s">
        <v>40</v>
      </c>
      <c r="E122" s="5">
        <v>5</v>
      </c>
      <c r="F122" s="5">
        <v>6</v>
      </c>
      <c r="G122" s="41">
        <v>13843</v>
      </c>
      <c r="H122" t="str">
        <f>VLOOKUP(C122:C318,' REF (Given data)'!$A$2:$B$30,2)</f>
        <v>Eastern Conference</v>
      </c>
      <c r="I122" s="32">
        <f>COUNTIFS($D$117:D121,"Win")</f>
        <v>2</v>
      </c>
      <c r="J122" s="32">
        <f>COUNTIFS($D$117:D121,"Loss")</f>
        <v>3</v>
      </c>
      <c r="K122" s="33">
        <f t="shared" si="6"/>
        <v>0.45454545454545453</v>
      </c>
      <c r="L122" s="33">
        <f t="shared" si="7"/>
        <v>0.4</v>
      </c>
    </row>
    <row r="123" spans="1:12" x14ac:dyDescent="0.25">
      <c r="A123" s="4">
        <v>41600</v>
      </c>
      <c r="B123" s="5" t="s">
        <v>8</v>
      </c>
      <c r="C123" s="5" t="s">
        <v>32</v>
      </c>
      <c r="D123" s="5" t="s">
        <v>41</v>
      </c>
      <c r="E123" s="5">
        <v>6</v>
      </c>
      <c r="F123" s="5">
        <v>6</v>
      </c>
      <c r="G123" s="41">
        <v>14916</v>
      </c>
      <c r="H123" t="str">
        <f>VLOOKUP(C123:C319,' REF (Given data)'!$A$2:$B$30,2)</f>
        <v>Western Conference</v>
      </c>
      <c r="I123" s="32">
        <f>COUNTIFS($D$117:D122,"Win")</f>
        <v>3</v>
      </c>
      <c r="J123" s="32">
        <f>COUNTIFS($D$117:D122,"Loss")</f>
        <v>3</v>
      </c>
      <c r="K123" s="33">
        <f t="shared" si="6"/>
        <v>0.5</v>
      </c>
      <c r="L123" s="33">
        <f t="shared" si="7"/>
        <v>0.5</v>
      </c>
    </row>
    <row r="124" spans="1:12" x14ac:dyDescent="0.25">
      <c r="A124" s="4">
        <v>41603</v>
      </c>
      <c r="B124" s="5" t="s">
        <v>8</v>
      </c>
      <c r="C124" s="5" t="s">
        <v>20</v>
      </c>
      <c r="D124" s="5" t="s">
        <v>41</v>
      </c>
      <c r="E124" s="5">
        <v>7</v>
      </c>
      <c r="F124" s="5">
        <v>7</v>
      </c>
      <c r="G124" s="41">
        <v>13558</v>
      </c>
      <c r="H124" t="str">
        <f>VLOOKUP(C124:C320,' REF (Given data)'!$A$2:$B$30,2)</f>
        <v>Eastern Conference</v>
      </c>
      <c r="I124" s="32">
        <f>COUNTIFS($D$117:D123,"Win")</f>
        <v>3</v>
      </c>
      <c r="J124" s="32">
        <f>COUNTIFS($D$117:D123,"Loss")</f>
        <v>4</v>
      </c>
      <c r="K124" s="33">
        <f t="shared" si="6"/>
        <v>0.5</v>
      </c>
      <c r="L124" s="33">
        <f t="shared" si="7"/>
        <v>0.42857142857142855</v>
      </c>
    </row>
    <row r="125" spans="1:12" x14ac:dyDescent="0.25">
      <c r="A125" s="4">
        <v>41605</v>
      </c>
      <c r="B125" s="5" t="s">
        <v>8</v>
      </c>
      <c r="C125" s="5" t="s">
        <v>35</v>
      </c>
      <c r="D125" s="5" t="s">
        <v>41</v>
      </c>
      <c r="E125" s="5">
        <v>7</v>
      </c>
      <c r="F125" s="5">
        <v>8</v>
      </c>
      <c r="G125" s="41">
        <v>15170</v>
      </c>
      <c r="H125" t="str">
        <f>VLOOKUP(C125:C321,' REF (Given data)'!$A$2:$B$30,2)</f>
        <v>Eastern Conference</v>
      </c>
      <c r="I125" s="32">
        <f>COUNTIFS($D$117:D124,"Win")</f>
        <v>3</v>
      </c>
      <c r="J125" s="32">
        <f>COUNTIFS($D$117:D124,"Loss")</f>
        <v>5</v>
      </c>
      <c r="K125" s="33">
        <f t="shared" si="6"/>
        <v>0.46666666666666667</v>
      </c>
      <c r="L125" s="33">
        <f t="shared" si="7"/>
        <v>0.375</v>
      </c>
    </row>
    <row r="126" spans="1:12" x14ac:dyDescent="0.25">
      <c r="A126" s="4">
        <v>41607</v>
      </c>
      <c r="B126" s="5" t="s">
        <v>8</v>
      </c>
      <c r="C126" s="5" t="s">
        <v>18</v>
      </c>
      <c r="D126" s="5" t="s">
        <v>40</v>
      </c>
      <c r="E126" s="5">
        <v>7</v>
      </c>
      <c r="F126" s="5">
        <v>9</v>
      </c>
      <c r="G126" s="41">
        <v>15081</v>
      </c>
      <c r="H126" t="str">
        <f>VLOOKUP(C126:C322,' REF (Given data)'!$A$2:$B$30,2)</f>
        <v>Eastern Conference</v>
      </c>
      <c r="I126" s="32">
        <f>COUNTIFS($D$117:D125,"Win")</f>
        <v>3</v>
      </c>
      <c r="J126" s="32">
        <f>COUNTIFS($D$117:D125,"Loss")</f>
        <v>6</v>
      </c>
      <c r="K126" s="33">
        <f t="shared" si="6"/>
        <v>0.4375</v>
      </c>
      <c r="L126" s="33">
        <f t="shared" si="7"/>
        <v>0.33333333333333331</v>
      </c>
    </row>
    <row r="127" spans="1:12" x14ac:dyDescent="0.25">
      <c r="A127" s="4">
        <v>41614</v>
      </c>
      <c r="B127" s="5" t="s">
        <v>8</v>
      </c>
      <c r="C127" s="5" t="s">
        <v>19</v>
      </c>
      <c r="D127" s="5" t="s">
        <v>40</v>
      </c>
      <c r="E127" s="5">
        <v>8</v>
      </c>
      <c r="F127" s="5">
        <v>11</v>
      </c>
      <c r="G127" s="41">
        <v>14088</v>
      </c>
      <c r="H127" t="str">
        <f>VLOOKUP(C127:C323,' REF (Given data)'!$A$2:$B$30,2)</f>
        <v>Eastern Conference</v>
      </c>
      <c r="I127" s="32">
        <f>COUNTIFS($D$117:D126,"Win")</f>
        <v>4</v>
      </c>
      <c r="J127" s="32">
        <f>COUNTIFS($D$117:D126,"Loss")</f>
        <v>6</v>
      </c>
      <c r="K127" s="33">
        <f t="shared" si="6"/>
        <v>0.42105263157894735</v>
      </c>
      <c r="L127" s="33">
        <f t="shared" si="7"/>
        <v>0.4</v>
      </c>
    </row>
    <row r="128" spans="1:12" x14ac:dyDescent="0.25">
      <c r="A128" s="4">
        <v>41617</v>
      </c>
      <c r="B128" s="5" t="s">
        <v>8</v>
      </c>
      <c r="C128" s="5" t="s">
        <v>25</v>
      </c>
      <c r="D128" s="5" t="s">
        <v>40</v>
      </c>
      <c r="E128" s="5">
        <v>9</v>
      </c>
      <c r="F128" s="5">
        <v>11</v>
      </c>
      <c r="G128" s="41">
        <v>13129</v>
      </c>
      <c r="H128" t="str">
        <f>VLOOKUP(C128:C324,' REF (Given data)'!$A$2:$B$30,2)</f>
        <v>Western Conference</v>
      </c>
      <c r="I128" s="32">
        <f>COUNTIFS($D$117:D127,"Win")</f>
        <v>5</v>
      </c>
      <c r="J128" s="32">
        <f>COUNTIFS($D$117:D127,"Loss")</f>
        <v>6</v>
      </c>
      <c r="K128" s="33">
        <f t="shared" si="6"/>
        <v>0.45</v>
      </c>
      <c r="L128" s="33">
        <f t="shared" si="7"/>
        <v>0.45454545454545453</v>
      </c>
    </row>
    <row r="129" spans="1:12" x14ac:dyDescent="0.25">
      <c r="A129" s="4">
        <v>41619</v>
      </c>
      <c r="B129" s="5" t="s">
        <v>8</v>
      </c>
      <c r="C129" s="5" t="s">
        <v>16</v>
      </c>
      <c r="D129" s="5" t="s">
        <v>41</v>
      </c>
      <c r="E129" s="5">
        <v>10</v>
      </c>
      <c r="F129" s="5">
        <v>11</v>
      </c>
      <c r="G129" s="41">
        <v>11377</v>
      </c>
      <c r="H129" t="str">
        <f>VLOOKUP(C129:C325,' REF (Given data)'!$A$2:$B$30,2)</f>
        <v>Eastern Conference</v>
      </c>
      <c r="I129" s="32">
        <f>COUNTIFS($D$117:D128,"Win")</f>
        <v>6</v>
      </c>
      <c r="J129" s="32">
        <f>COUNTIFS($D$117:D128,"Loss")</f>
        <v>6</v>
      </c>
      <c r="K129" s="33">
        <f t="shared" si="6"/>
        <v>0.47619047619047616</v>
      </c>
      <c r="L129" s="33">
        <f t="shared" si="7"/>
        <v>0.5</v>
      </c>
    </row>
    <row r="130" spans="1:12" x14ac:dyDescent="0.25">
      <c r="A130" s="4">
        <v>41622</v>
      </c>
      <c r="B130" s="5" t="s">
        <v>8</v>
      </c>
      <c r="C130" s="5" t="s">
        <v>38</v>
      </c>
      <c r="D130" s="5" t="s">
        <v>41</v>
      </c>
      <c r="E130" s="5">
        <v>10</v>
      </c>
      <c r="F130" s="5">
        <v>13</v>
      </c>
      <c r="G130" s="41">
        <v>17101</v>
      </c>
      <c r="H130" t="str">
        <f>VLOOKUP(C130:C326,' REF (Given data)'!$A$2:$B$30,2)</f>
        <v>Western Conference</v>
      </c>
      <c r="I130" s="32">
        <f>COUNTIFS($D$117:D129,"Win")</f>
        <v>6</v>
      </c>
      <c r="J130" s="32">
        <f>COUNTIFS($D$117:D129,"Loss")</f>
        <v>7</v>
      </c>
      <c r="K130" s="33">
        <f t="shared" ref="K130:K161" si="8">IFERROR(E130/(E130+F130),0)</f>
        <v>0.43478260869565216</v>
      </c>
      <c r="L130" s="33">
        <f t="shared" ref="L130:L157" si="9">IFERROR(I130/(I130+J130),0)</f>
        <v>0.46153846153846156</v>
      </c>
    </row>
    <row r="131" spans="1:12" x14ac:dyDescent="0.25">
      <c r="A131" s="4">
        <v>41625</v>
      </c>
      <c r="B131" s="5" t="s">
        <v>8</v>
      </c>
      <c r="C131" s="5" t="s">
        <v>37</v>
      </c>
      <c r="D131" s="5" t="s">
        <v>40</v>
      </c>
      <c r="E131" s="5">
        <v>10</v>
      </c>
      <c r="F131" s="5">
        <v>14</v>
      </c>
      <c r="G131" s="41">
        <v>11339</v>
      </c>
      <c r="H131" t="str">
        <f>VLOOKUP(C131:C327,' REF (Given data)'!$A$2:$B$30,2)</f>
        <v>Western Conference</v>
      </c>
      <c r="I131" s="32">
        <f>COUNTIFS($D$117:D130,"Win")</f>
        <v>6</v>
      </c>
      <c r="J131" s="32">
        <f>COUNTIFS($D$117:D130,"Loss")</f>
        <v>8</v>
      </c>
      <c r="K131" s="33">
        <f t="shared" si="8"/>
        <v>0.41666666666666669</v>
      </c>
      <c r="L131" s="33">
        <f t="shared" si="9"/>
        <v>0.42857142857142855</v>
      </c>
    </row>
    <row r="132" spans="1:12" x14ac:dyDescent="0.25">
      <c r="A132" s="4">
        <v>41629</v>
      </c>
      <c r="B132" s="5" t="s">
        <v>8</v>
      </c>
      <c r="C132" s="5" t="s">
        <v>15</v>
      </c>
      <c r="D132" s="5" t="s">
        <v>41</v>
      </c>
      <c r="E132" s="5">
        <v>13</v>
      </c>
      <c r="F132" s="5">
        <v>14</v>
      </c>
      <c r="G132" s="41">
        <v>18078</v>
      </c>
      <c r="H132" t="str">
        <f>VLOOKUP(C132:C328,' REF (Given data)'!$A$2:$B$30,2)</f>
        <v>Western Conference</v>
      </c>
      <c r="I132" s="32">
        <f>COUNTIFS($D$117:D131,"Win")</f>
        <v>7</v>
      </c>
      <c r="J132" s="32">
        <f>COUNTIFS($D$117:D131,"Loss")</f>
        <v>8</v>
      </c>
      <c r="K132" s="33">
        <f t="shared" si="8"/>
        <v>0.48148148148148145</v>
      </c>
      <c r="L132" s="33">
        <f t="shared" si="9"/>
        <v>0.46666666666666667</v>
      </c>
    </row>
    <row r="133" spans="1:12" x14ac:dyDescent="0.25">
      <c r="A133" s="4">
        <v>41631</v>
      </c>
      <c r="B133" s="5" t="s">
        <v>8</v>
      </c>
      <c r="C133" s="5" t="s">
        <v>18</v>
      </c>
      <c r="D133" s="5" t="s">
        <v>40</v>
      </c>
      <c r="E133" s="5">
        <v>13</v>
      </c>
      <c r="F133" s="5">
        <v>15</v>
      </c>
      <c r="G133" s="41">
        <v>13534</v>
      </c>
      <c r="H133" t="str">
        <f>VLOOKUP(C133:C329,' REF (Given data)'!$A$2:$B$30,2)</f>
        <v>Eastern Conference</v>
      </c>
      <c r="I133" s="32">
        <f>COUNTIFS($D$117:D132,"Win")</f>
        <v>7</v>
      </c>
      <c r="J133" s="32">
        <f>COUNTIFS($D$117:D132,"Loss")</f>
        <v>9</v>
      </c>
      <c r="K133" s="33">
        <f t="shared" si="8"/>
        <v>0.4642857142857143</v>
      </c>
      <c r="L133" s="33">
        <f t="shared" si="9"/>
        <v>0.4375</v>
      </c>
    </row>
    <row r="134" spans="1:12" x14ac:dyDescent="0.25">
      <c r="A134" s="4">
        <v>41635</v>
      </c>
      <c r="B134" s="5" t="s">
        <v>8</v>
      </c>
      <c r="C134" s="5" t="s">
        <v>22</v>
      </c>
      <c r="D134" s="5" t="s">
        <v>41</v>
      </c>
      <c r="E134" s="5">
        <v>14</v>
      </c>
      <c r="F134" s="5">
        <v>15</v>
      </c>
      <c r="G134" s="41">
        <v>18129</v>
      </c>
      <c r="H134" t="str">
        <f>VLOOKUP(C134:C330,' REF (Given data)'!$A$2:$B$30,2)</f>
        <v>Western Conference</v>
      </c>
      <c r="I134" s="32">
        <f>COUNTIFS($D$117:D133,"Win")</f>
        <v>8</v>
      </c>
      <c r="J134" s="32">
        <f>COUNTIFS($D$117:D133,"Loss")</f>
        <v>9</v>
      </c>
      <c r="K134" s="33">
        <f t="shared" si="8"/>
        <v>0.48275862068965519</v>
      </c>
      <c r="L134" s="33">
        <f t="shared" si="9"/>
        <v>0.47058823529411764</v>
      </c>
    </row>
    <row r="135" spans="1:12" x14ac:dyDescent="0.25">
      <c r="A135" s="4">
        <v>41646</v>
      </c>
      <c r="B135" s="5" t="s">
        <v>8</v>
      </c>
      <c r="C135" s="5" t="s">
        <v>26</v>
      </c>
      <c r="D135" s="5" t="s">
        <v>41</v>
      </c>
      <c r="E135" s="5">
        <v>15</v>
      </c>
      <c r="F135" s="5">
        <v>20</v>
      </c>
      <c r="G135" s="41">
        <v>12079</v>
      </c>
      <c r="H135" t="str">
        <f>VLOOKUP(C135:C331,' REF (Given data)'!$A$2:$B$30,2)</f>
        <v>Eastern Conference</v>
      </c>
      <c r="I135" s="32">
        <f>COUNTIFS($D$117:D134,"Win")</f>
        <v>8</v>
      </c>
      <c r="J135" s="32">
        <f>COUNTIFS($D$117:D134,"Loss")</f>
        <v>10</v>
      </c>
      <c r="K135" s="33">
        <f t="shared" si="8"/>
        <v>0.42857142857142855</v>
      </c>
      <c r="L135" s="33">
        <f t="shared" si="9"/>
        <v>0.44444444444444442</v>
      </c>
    </row>
    <row r="136" spans="1:12" x14ac:dyDescent="0.25">
      <c r="A136" s="4">
        <v>41653</v>
      </c>
      <c r="B136" s="5" t="s">
        <v>8</v>
      </c>
      <c r="C136" s="5" t="s">
        <v>28</v>
      </c>
      <c r="D136" s="5" t="s">
        <v>40</v>
      </c>
      <c r="E136" s="5">
        <v>15</v>
      </c>
      <c r="F136" s="5">
        <v>23</v>
      </c>
      <c r="G136" s="41">
        <v>15156</v>
      </c>
      <c r="H136" t="str">
        <f>VLOOKUP(C136:C332,' REF (Given data)'!$A$2:$B$30,2)</f>
        <v>Eastern Conference</v>
      </c>
      <c r="I136" s="32">
        <f>COUNTIFS($D$117:D135,"Win")</f>
        <v>8</v>
      </c>
      <c r="J136" s="32">
        <f>COUNTIFS($D$117:D135,"Loss")</f>
        <v>11</v>
      </c>
      <c r="K136" s="33">
        <f t="shared" si="8"/>
        <v>0.39473684210526316</v>
      </c>
      <c r="L136" s="33">
        <f t="shared" si="9"/>
        <v>0.42105263157894735</v>
      </c>
    </row>
    <row r="137" spans="1:12" x14ac:dyDescent="0.25">
      <c r="A137" s="4">
        <v>41657</v>
      </c>
      <c r="B137" s="5" t="s">
        <v>8</v>
      </c>
      <c r="C137" s="5" t="s">
        <v>10</v>
      </c>
      <c r="D137" s="5" t="s">
        <v>41</v>
      </c>
      <c r="E137" s="5">
        <v>17</v>
      </c>
      <c r="F137" s="5">
        <v>24</v>
      </c>
      <c r="G137" s="41">
        <v>19631</v>
      </c>
      <c r="H137" t="str">
        <f>VLOOKUP(C137:C333,' REF (Given data)'!$A$2:$B$30,2)</f>
        <v>Eastern Conference</v>
      </c>
      <c r="I137" s="32">
        <f>COUNTIFS($D$117:D136,"Win")</f>
        <v>9</v>
      </c>
      <c r="J137" s="32">
        <f>COUNTIFS($D$117:D136,"Loss")</f>
        <v>11</v>
      </c>
      <c r="K137" s="33">
        <f t="shared" si="8"/>
        <v>0.41463414634146339</v>
      </c>
      <c r="L137" s="33">
        <f t="shared" si="9"/>
        <v>0.45</v>
      </c>
    </row>
    <row r="138" spans="1:12" x14ac:dyDescent="0.25">
      <c r="A138" s="4">
        <v>41659</v>
      </c>
      <c r="B138" s="5" t="s">
        <v>8</v>
      </c>
      <c r="C138" s="5" t="s">
        <v>13</v>
      </c>
      <c r="D138" s="5" t="s">
        <v>40</v>
      </c>
      <c r="E138" s="5">
        <v>17</v>
      </c>
      <c r="F138" s="5">
        <v>25</v>
      </c>
      <c r="G138" s="41">
        <v>14929</v>
      </c>
      <c r="H138" t="str">
        <f>VLOOKUP(C138:C334,' REF (Given data)'!$A$2:$B$30,2)</f>
        <v>Eastern Conference</v>
      </c>
      <c r="I138" s="32">
        <f>COUNTIFS($D$117:D137,"Win")</f>
        <v>9</v>
      </c>
      <c r="J138" s="32">
        <f>COUNTIFS($D$117:D137,"Loss")</f>
        <v>12</v>
      </c>
      <c r="K138" s="33">
        <f t="shared" si="8"/>
        <v>0.40476190476190477</v>
      </c>
      <c r="L138" s="33">
        <f t="shared" si="9"/>
        <v>0.42857142857142855</v>
      </c>
    </row>
    <row r="139" spans="1:12" x14ac:dyDescent="0.25">
      <c r="A139" s="4">
        <v>41661</v>
      </c>
      <c r="B139" s="5" t="s">
        <v>8</v>
      </c>
      <c r="C139" s="5" t="s">
        <v>34</v>
      </c>
      <c r="D139" s="5" t="s">
        <v>40</v>
      </c>
      <c r="E139" s="5">
        <v>18</v>
      </c>
      <c r="F139" s="5">
        <v>25</v>
      </c>
      <c r="G139" s="41">
        <v>14760</v>
      </c>
      <c r="H139" t="str">
        <f>VLOOKUP(C139:C335,' REF (Given data)'!$A$2:$B$30,2)</f>
        <v>Western Conference</v>
      </c>
      <c r="I139" s="32">
        <f>COUNTIFS($D$117:D138,"Win")</f>
        <v>10</v>
      </c>
      <c r="J139" s="32">
        <f>COUNTIFS($D$117:D138,"Loss")</f>
        <v>12</v>
      </c>
      <c r="K139" s="33">
        <f t="shared" si="8"/>
        <v>0.41860465116279072</v>
      </c>
      <c r="L139" s="33">
        <f t="shared" si="9"/>
        <v>0.45454545454545453</v>
      </c>
    </row>
    <row r="140" spans="1:12" x14ac:dyDescent="0.25">
      <c r="A140" s="4">
        <v>41664</v>
      </c>
      <c r="B140" s="5" t="s">
        <v>8</v>
      </c>
      <c r="C140" s="5" t="s">
        <v>24</v>
      </c>
      <c r="D140" s="5" t="s">
        <v>41</v>
      </c>
      <c r="E140" s="5">
        <v>19</v>
      </c>
      <c r="F140" s="5">
        <v>26</v>
      </c>
      <c r="G140" s="41">
        <v>18252</v>
      </c>
      <c r="H140" t="str">
        <f>VLOOKUP(C140:C336,' REF (Given data)'!$A$2:$B$30,2)</f>
        <v>Eastern Conference</v>
      </c>
      <c r="I140" s="32">
        <f>COUNTIFS($D$117:D139,"Win")</f>
        <v>11</v>
      </c>
      <c r="J140" s="32">
        <f>COUNTIFS($D$117:D139,"Loss")</f>
        <v>12</v>
      </c>
      <c r="K140" s="33">
        <f t="shared" si="8"/>
        <v>0.42222222222222222</v>
      </c>
      <c r="L140" s="33">
        <f t="shared" si="9"/>
        <v>0.47826086956521741</v>
      </c>
    </row>
    <row r="141" spans="1:12" x14ac:dyDescent="0.25">
      <c r="A141" s="4">
        <v>41678</v>
      </c>
      <c r="B141" s="5" t="s">
        <v>8</v>
      </c>
      <c r="C141" s="5" t="s">
        <v>30</v>
      </c>
      <c r="D141" s="5" t="s">
        <v>41</v>
      </c>
      <c r="E141" s="5">
        <v>22</v>
      </c>
      <c r="F141" s="5">
        <v>28</v>
      </c>
      <c r="G141" s="41">
        <v>19084</v>
      </c>
      <c r="H141" t="str">
        <f>VLOOKUP(C141:C337,' REF (Given data)'!$A$2:$B$30,2)</f>
        <v>Western Conference</v>
      </c>
      <c r="I141" s="32">
        <f>COUNTIFS($D$117:D140,"Win")</f>
        <v>11</v>
      </c>
      <c r="J141" s="32">
        <f>COUNTIFS($D$117:D140,"Loss")</f>
        <v>13</v>
      </c>
      <c r="K141" s="33">
        <f t="shared" si="8"/>
        <v>0.44</v>
      </c>
      <c r="L141" s="33">
        <f t="shared" si="9"/>
        <v>0.45833333333333331</v>
      </c>
    </row>
    <row r="142" spans="1:12" x14ac:dyDescent="0.25">
      <c r="A142" s="4">
        <v>41681</v>
      </c>
      <c r="B142" s="5" t="s">
        <v>8</v>
      </c>
      <c r="C142" s="5" t="s">
        <v>17</v>
      </c>
      <c r="D142" s="5" t="s">
        <v>40</v>
      </c>
      <c r="E142" s="5">
        <v>22</v>
      </c>
      <c r="F142" s="5">
        <v>29</v>
      </c>
      <c r="G142" s="41">
        <v>11467</v>
      </c>
      <c r="H142" t="str">
        <f>VLOOKUP(C142:C338,' REF (Given data)'!$A$2:$B$30,2)</f>
        <v>Western Conference</v>
      </c>
      <c r="I142" s="32">
        <f>COUNTIFS($D$117:D141,"Win")</f>
        <v>11</v>
      </c>
      <c r="J142" s="32">
        <f>COUNTIFS($D$117:D141,"Loss")</f>
        <v>14</v>
      </c>
      <c r="K142" s="33">
        <f t="shared" si="8"/>
        <v>0.43137254901960786</v>
      </c>
      <c r="L142" s="33">
        <f t="shared" si="9"/>
        <v>0.44</v>
      </c>
    </row>
    <row r="143" spans="1:12" x14ac:dyDescent="0.25">
      <c r="A143" s="4">
        <v>41689</v>
      </c>
      <c r="B143" s="5" t="s">
        <v>8</v>
      </c>
      <c r="C143" s="5" t="s">
        <v>11</v>
      </c>
      <c r="D143" s="5" t="s">
        <v>40</v>
      </c>
      <c r="E143" s="5">
        <v>24</v>
      </c>
      <c r="F143" s="5">
        <v>30</v>
      </c>
      <c r="G143" s="41">
        <v>14400</v>
      </c>
      <c r="H143" t="str">
        <f>VLOOKUP(C143:C339,' REF (Given data)'!$A$2:$B$30,2)</f>
        <v>Eastern Conference</v>
      </c>
      <c r="I143" s="32">
        <f>COUNTIFS($D$117:D142,"Win")</f>
        <v>12</v>
      </c>
      <c r="J143" s="32">
        <f>COUNTIFS($D$117:D142,"Loss")</f>
        <v>14</v>
      </c>
      <c r="K143" s="33">
        <f t="shared" si="8"/>
        <v>0.44444444444444442</v>
      </c>
      <c r="L143" s="33">
        <f t="shared" si="9"/>
        <v>0.46153846153846156</v>
      </c>
    </row>
    <row r="144" spans="1:12" x14ac:dyDescent="0.25">
      <c r="A144" s="4">
        <v>41691</v>
      </c>
      <c r="B144" s="5" t="s">
        <v>8</v>
      </c>
      <c r="C144" s="5" t="s">
        <v>12</v>
      </c>
      <c r="D144" s="5" t="s">
        <v>40</v>
      </c>
      <c r="E144" s="5">
        <v>25</v>
      </c>
      <c r="F144" s="5">
        <v>30</v>
      </c>
      <c r="G144" s="41">
        <v>15867</v>
      </c>
      <c r="H144" t="str">
        <f>VLOOKUP(C144:C340,' REF (Given data)'!$A$2:$B$30,2)</f>
        <v>Western Conference</v>
      </c>
      <c r="I144" s="32">
        <f>COUNTIFS($D$117:D143,"Win")</f>
        <v>13</v>
      </c>
      <c r="J144" s="32">
        <f>COUNTIFS($D$117:D143,"Loss")</f>
        <v>14</v>
      </c>
      <c r="K144" s="33">
        <f t="shared" si="8"/>
        <v>0.45454545454545453</v>
      </c>
      <c r="L144" s="33">
        <f t="shared" si="9"/>
        <v>0.48148148148148145</v>
      </c>
    </row>
    <row r="145" spans="1:12" x14ac:dyDescent="0.25">
      <c r="A145" s="4">
        <v>41692</v>
      </c>
      <c r="B145" s="5" t="s">
        <v>8</v>
      </c>
      <c r="C145" s="5" t="s">
        <v>31</v>
      </c>
      <c r="D145" s="5" t="s">
        <v>40</v>
      </c>
      <c r="E145" s="5">
        <v>26</v>
      </c>
      <c r="F145" s="5">
        <v>30</v>
      </c>
      <c r="G145" s="41">
        <v>18317</v>
      </c>
      <c r="H145" t="str">
        <f>VLOOKUP(C145:C341,' REF (Given data)'!$A$2:$B$30,2)</f>
        <v>Western Conference</v>
      </c>
      <c r="I145" s="32">
        <f>COUNTIFS($D$117:D144,"Win")</f>
        <v>14</v>
      </c>
      <c r="J145" s="32">
        <f>COUNTIFS($D$117:D144,"Loss")</f>
        <v>14</v>
      </c>
      <c r="K145" s="33">
        <f t="shared" si="8"/>
        <v>0.4642857142857143</v>
      </c>
      <c r="L145" s="33">
        <f t="shared" si="9"/>
        <v>0.5</v>
      </c>
    </row>
    <row r="146" spans="1:12" x14ac:dyDescent="0.25">
      <c r="A146" s="4">
        <v>41703</v>
      </c>
      <c r="B146" s="5" t="s">
        <v>8</v>
      </c>
      <c r="C146" s="5" t="s">
        <v>35</v>
      </c>
      <c r="D146" s="5" t="s">
        <v>40</v>
      </c>
      <c r="E146" s="5">
        <v>27</v>
      </c>
      <c r="F146" s="5">
        <v>33</v>
      </c>
      <c r="G146" s="41">
        <v>15372</v>
      </c>
      <c r="H146" t="str">
        <f>VLOOKUP(C146:C342,' REF (Given data)'!$A$2:$B$30,2)</f>
        <v>Eastern Conference</v>
      </c>
      <c r="I146" s="32">
        <f>COUNTIFS($D$117:D145,"Win")</f>
        <v>15</v>
      </c>
      <c r="J146" s="32">
        <f>COUNTIFS($D$117:D145,"Loss")</f>
        <v>14</v>
      </c>
      <c r="K146" s="33">
        <f t="shared" si="8"/>
        <v>0.45</v>
      </c>
      <c r="L146" s="33">
        <f t="shared" si="9"/>
        <v>0.51724137931034486</v>
      </c>
    </row>
    <row r="147" spans="1:12" x14ac:dyDescent="0.25">
      <c r="A147" s="4">
        <v>41705</v>
      </c>
      <c r="B147" s="5" t="s">
        <v>8</v>
      </c>
      <c r="C147" s="5" t="s">
        <v>23</v>
      </c>
      <c r="D147" s="5" t="s">
        <v>40</v>
      </c>
      <c r="E147" s="5">
        <v>28</v>
      </c>
      <c r="F147" s="5">
        <v>33</v>
      </c>
      <c r="G147" s="41">
        <v>15688</v>
      </c>
      <c r="H147" t="str">
        <f>VLOOKUP(C147:C343,' REF (Given data)'!$A$2:$B$30,2)</f>
        <v>Eastern Conference</v>
      </c>
      <c r="I147" s="32">
        <f>COUNTIFS($D$117:D146,"Win")</f>
        <v>16</v>
      </c>
      <c r="J147" s="32">
        <f>COUNTIFS($D$117:D146,"Loss")</f>
        <v>14</v>
      </c>
      <c r="K147" s="33">
        <f t="shared" si="8"/>
        <v>0.45901639344262296</v>
      </c>
      <c r="L147" s="33">
        <f t="shared" si="9"/>
        <v>0.53333333333333333</v>
      </c>
    </row>
    <row r="148" spans="1:12" x14ac:dyDescent="0.25">
      <c r="A148" s="4">
        <v>41708</v>
      </c>
      <c r="B148" s="5" t="s">
        <v>8</v>
      </c>
      <c r="C148" s="5" t="s">
        <v>14</v>
      </c>
      <c r="D148" s="5" t="s">
        <v>40</v>
      </c>
      <c r="E148" s="5">
        <v>29</v>
      </c>
      <c r="F148" s="5">
        <v>34</v>
      </c>
      <c r="G148" s="41">
        <v>14312</v>
      </c>
      <c r="H148" t="str">
        <f>VLOOKUP(C148:C344,' REF (Given data)'!$A$2:$B$30,2)</f>
        <v>Western Conference</v>
      </c>
      <c r="I148" s="32">
        <f>COUNTIFS($D$117:D147,"Win")</f>
        <v>17</v>
      </c>
      <c r="J148" s="32">
        <f>COUNTIFS($D$117:D147,"Loss")</f>
        <v>14</v>
      </c>
      <c r="K148" s="33">
        <f t="shared" si="8"/>
        <v>0.46031746031746029</v>
      </c>
      <c r="L148" s="33">
        <f t="shared" si="9"/>
        <v>0.54838709677419351</v>
      </c>
    </row>
    <row r="149" spans="1:12" x14ac:dyDescent="0.25">
      <c r="A149" s="4">
        <v>41712</v>
      </c>
      <c r="B149" s="5" t="s">
        <v>8</v>
      </c>
      <c r="C149" s="5" t="s">
        <v>21</v>
      </c>
      <c r="D149" s="5" t="s">
        <v>40</v>
      </c>
      <c r="E149" s="5">
        <v>31</v>
      </c>
      <c r="F149" s="5">
        <v>34</v>
      </c>
      <c r="G149" s="41">
        <v>16983</v>
      </c>
      <c r="H149" t="str">
        <f>VLOOKUP(C149:C345,' REF (Given data)'!$A$2:$B$30,2)</f>
        <v>Western Conference</v>
      </c>
      <c r="I149" s="32">
        <f>COUNTIFS($D$117:D148,"Win")</f>
        <v>18</v>
      </c>
      <c r="J149" s="32">
        <f>COUNTIFS($D$117:D148,"Loss")</f>
        <v>14</v>
      </c>
      <c r="K149" s="33">
        <f t="shared" si="8"/>
        <v>0.47692307692307695</v>
      </c>
      <c r="L149" s="33">
        <f t="shared" si="9"/>
        <v>0.5625</v>
      </c>
    </row>
    <row r="150" spans="1:12" x14ac:dyDescent="0.25">
      <c r="A150" s="4">
        <v>41715</v>
      </c>
      <c r="B150" s="5" t="s">
        <v>8</v>
      </c>
      <c r="C150" s="5" t="s">
        <v>33</v>
      </c>
      <c r="D150" s="5" t="s">
        <v>41</v>
      </c>
      <c r="E150" s="5">
        <v>33</v>
      </c>
      <c r="F150" s="5">
        <v>34</v>
      </c>
      <c r="G150" s="41">
        <v>14419</v>
      </c>
      <c r="H150" t="str">
        <f>VLOOKUP(C150:C346,' REF (Given data)'!$A$2:$B$30,2)</f>
        <v>Eastern Conference</v>
      </c>
      <c r="I150" s="32">
        <f>COUNTIFS($D$117:D149,"Win")</f>
        <v>19</v>
      </c>
      <c r="J150" s="32">
        <f>COUNTIFS($D$117:D149,"Loss")</f>
        <v>14</v>
      </c>
      <c r="K150" s="33">
        <f t="shared" si="8"/>
        <v>0.4925373134328358</v>
      </c>
      <c r="L150" s="33">
        <f t="shared" si="9"/>
        <v>0.5757575757575758</v>
      </c>
    </row>
    <row r="151" spans="1:12" x14ac:dyDescent="0.25">
      <c r="A151" s="4">
        <v>41720</v>
      </c>
      <c r="B151" s="5" t="s">
        <v>8</v>
      </c>
      <c r="C151" s="5" t="s">
        <v>29</v>
      </c>
      <c r="D151" s="5" t="s">
        <v>40</v>
      </c>
      <c r="E151" s="5">
        <v>33</v>
      </c>
      <c r="F151" s="5">
        <v>36</v>
      </c>
      <c r="G151" s="41">
        <v>18706</v>
      </c>
      <c r="H151" t="str">
        <f>VLOOKUP(C151:C347,' REF (Given data)'!$A$2:$B$30,2)</f>
        <v>Western Conference</v>
      </c>
      <c r="I151" s="32">
        <f>COUNTIFS($D$117:D150,"Win")</f>
        <v>19</v>
      </c>
      <c r="J151" s="32">
        <f>COUNTIFS($D$117:D150,"Loss")</f>
        <v>15</v>
      </c>
      <c r="K151" s="33">
        <f t="shared" si="8"/>
        <v>0.47826086956521741</v>
      </c>
      <c r="L151" s="33">
        <f t="shared" si="9"/>
        <v>0.55882352941176472</v>
      </c>
    </row>
    <row r="152" spans="1:12" x14ac:dyDescent="0.25">
      <c r="A152" s="4">
        <v>41722</v>
      </c>
      <c r="B152" s="5" t="s">
        <v>8</v>
      </c>
      <c r="C152" s="5" t="s">
        <v>36</v>
      </c>
      <c r="D152" s="5" t="s">
        <v>41</v>
      </c>
      <c r="E152" s="5">
        <v>34</v>
      </c>
      <c r="F152" s="5">
        <v>36</v>
      </c>
      <c r="G152" s="41">
        <v>15511</v>
      </c>
      <c r="H152" t="str">
        <f>VLOOKUP(C152:C348,' REF (Given data)'!$A$2:$B$30,2)</f>
        <v>Western Conference</v>
      </c>
      <c r="I152" s="32">
        <f>COUNTIFS($D$117:D151,"Win")</f>
        <v>20</v>
      </c>
      <c r="J152" s="32">
        <f>COUNTIFS($D$117:D151,"Loss")</f>
        <v>15</v>
      </c>
      <c r="K152" s="33">
        <f t="shared" si="8"/>
        <v>0.48571428571428571</v>
      </c>
      <c r="L152" s="33">
        <f t="shared" si="9"/>
        <v>0.5714285714285714</v>
      </c>
    </row>
    <row r="153" spans="1:12" x14ac:dyDescent="0.25">
      <c r="A153" s="4">
        <v>41724</v>
      </c>
      <c r="B153" s="5" t="s">
        <v>8</v>
      </c>
      <c r="C153" s="5" t="s">
        <v>27</v>
      </c>
      <c r="D153" s="5" t="s">
        <v>40</v>
      </c>
      <c r="E153" s="5">
        <v>34</v>
      </c>
      <c r="F153" s="5">
        <v>37</v>
      </c>
      <c r="G153" s="41">
        <v>15943</v>
      </c>
      <c r="H153" t="str">
        <f>VLOOKUP(C153:C349,' REF (Given data)'!$A$2:$B$30,2)</f>
        <v>Eastern Conference</v>
      </c>
      <c r="I153" s="32">
        <f>COUNTIFS($D$117:D152,"Win")</f>
        <v>20</v>
      </c>
      <c r="J153" s="32">
        <f>COUNTIFS($D$117:D152,"Loss")</f>
        <v>16</v>
      </c>
      <c r="K153" s="33">
        <f t="shared" si="8"/>
        <v>0.47887323943661969</v>
      </c>
      <c r="L153" s="33">
        <f t="shared" si="9"/>
        <v>0.55555555555555558</v>
      </c>
    </row>
    <row r="154" spans="1:12" x14ac:dyDescent="0.25">
      <c r="A154" s="4">
        <v>41729</v>
      </c>
      <c r="B154" s="5" t="s">
        <v>8</v>
      </c>
      <c r="C154" s="5" t="s">
        <v>26</v>
      </c>
      <c r="D154" s="5" t="s">
        <v>40</v>
      </c>
      <c r="E154" s="5">
        <v>35</v>
      </c>
      <c r="F154" s="5">
        <v>38</v>
      </c>
      <c r="G154" s="41">
        <v>14894</v>
      </c>
      <c r="H154" t="str">
        <f>VLOOKUP(C154:C350,' REF (Given data)'!$A$2:$B$30,2)</f>
        <v>Eastern Conference</v>
      </c>
      <c r="I154" s="32">
        <f>COUNTIFS($D$117:D153,"Win")</f>
        <v>21</v>
      </c>
      <c r="J154" s="32">
        <f>COUNTIFS($D$117:D153,"Loss")</f>
        <v>16</v>
      </c>
      <c r="K154" s="33">
        <f t="shared" si="8"/>
        <v>0.47945205479452052</v>
      </c>
      <c r="L154" s="33">
        <f t="shared" si="9"/>
        <v>0.56756756756756754</v>
      </c>
    </row>
    <row r="155" spans="1:12" x14ac:dyDescent="0.25">
      <c r="A155" s="4">
        <v>41733</v>
      </c>
      <c r="B155" s="5" t="s">
        <v>8</v>
      </c>
      <c r="C155" s="5" t="s">
        <v>16</v>
      </c>
      <c r="D155" s="5" t="s">
        <v>40</v>
      </c>
      <c r="E155" s="5">
        <v>37</v>
      </c>
      <c r="F155" s="5">
        <v>38</v>
      </c>
      <c r="G155" s="41">
        <v>17708</v>
      </c>
      <c r="H155" t="str">
        <f>VLOOKUP(C155:C351,' REF (Given data)'!$A$2:$B$30,2)</f>
        <v>Eastern Conference</v>
      </c>
      <c r="I155" s="32">
        <f>COUNTIFS($D$117:D154,"Win")</f>
        <v>22</v>
      </c>
      <c r="J155" s="32">
        <f>COUNTIFS($D$117:D154,"Loss")</f>
        <v>16</v>
      </c>
      <c r="K155" s="33">
        <f t="shared" si="8"/>
        <v>0.49333333333333335</v>
      </c>
      <c r="L155" s="33">
        <f t="shared" si="9"/>
        <v>0.57894736842105265</v>
      </c>
    </row>
    <row r="156" spans="1:12" x14ac:dyDescent="0.25">
      <c r="A156" s="4">
        <v>41741</v>
      </c>
      <c r="B156" s="5" t="s">
        <v>8</v>
      </c>
      <c r="C156" s="5" t="s">
        <v>19</v>
      </c>
      <c r="D156" s="5" t="s">
        <v>40</v>
      </c>
      <c r="E156" s="5">
        <v>40</v>
      </c>
      <c r="F156" s="5">
        <v>39</v>
      </c>
      <c r="G156" s="41">
        <v>17140</v>
      </c>
      <c r="H156" t="str">
        <f>VLOOKUP(C156:C352,' REF (Given data)'!$A$2:$B$30,2)</f>
        <v>Eastern Conference</v>
      </c>
      <c r="I156" s="32">
        <f>COUNTIFS($D$117:D155,"Win")</f>
        <v>23</v>
      </c>
      <c r="J156" s="32">
        <f>COUNTIFS($D$117:D155,"Loss")</f>
        <v>16</v>
      </c>
      <c r="K156" s="33">
        <f t="shared" si="8"/>
        <v>0.50632911392405067</v>
      </c>
      <c r="L156" s="33">
        <f t="shared" si="9"/>
        <v>0.58974358974358976</v>
      </c>
    </row>
    <row r="157" spans="1:12" x14ac:dyDescent="0.25">
      <c r="A157" s="4">
        <v>41745</v>
      </c>
      <c r="B157" s="5" t="s">
        <v>8</v>
      </c>
      <c r="C157" s="5" t="s">
        <v>24</v>
      </c>
      <c r="D157" s="5" t="s">
        <v>40</v>
      </c>
      <c r="E157" s="5">
        <v>42</v>
      </c>
      <c r="F157" s="5">
        <v>39</v>
      </c>
      <c r="G157" s="41">
        <v>17627</v>
      </c>
      <c r="H157" t="str">
        <f>VLOOKUP(C157:C353,' REF (Given data)'!$A$2:$B$30,2)</f>
        <v>Eastern Conference</v>
      </c>
      <c r="I157" s="32">
        <f>COUNTIFS($D$117:D156,"Win")</f>
        <v>24</v>
      </c>
      <c r="J157" s="32">
        <f>COUNTIFS($D$117:D156,"Loss")</f>
        <v>16</v>
      </c>
      <c r="K157" s="33">
        <f t="shared" si="8"/>
        <v>0.51851851851851849</v>
      </c>
      <c r="L157" s="33">
        <f t="shared" si="9"/>
        <v>0.6</v>
      </c>
    </row>
    <row r="158" spans="1:12" s="30" customFormat="1" x14ac:dyDescent="0.25">
      <c r="A158" s="28">
        <v>41941</v>
      </c>
      <c r="B158" s="29" t="s">
        <v>9</v>
      </c>
      <c r="C158" s="29" t="s">
        <v>18</v>
      </c>
      <c r="D158" s="29" t="s">
        <v>40</v>
      </c>
      <c r="E158" s="29">
        <v>0</v>
      </c>
      <c r="F158" s="29">
        <v>0</v>
      </c>
      <c r="G158" s="40">
        <v>19439</v>
      </c>
      <c r="H158" s="30" t="str">
        <f>VLOOKUP(C158:C354,' REF (Given data)'!$A$2:$B$30,2)</f>
        <v>Eastern Conference</v>
      </c>
      <c r="I158" s="30">
        <v>0</v>
      </c>
      <c r="J158" s="30">
        <v>0</v>
      </c>
      <c r="K158" s="31">
        <f t="shared" si="8"/>
        <v>0</v>
      </c>
      <c r="L158" s="31">
        <f t="shared" ref="L158:L198" si="10">IFERROR(I158/(E158+F158),0)</f>
        <v>0</v>
      </c>
    </row>
    <row r="159" spans="1:12" x14ac:dyDescent="0.25">
      <c r="A159" s="4">
        <v>41944</v>
      </c>
      <c r="B159" s="5" t="s">
        <v>9</v>
      </c>
      <c r="C159" s="5" t="s">
        <v>31</v>
      </c>
      <c r="D159" s="5" t="s">
        <v>41</v>
      </c>
      <c r="E159" s="5">
        <v>1</v>
      </c>
      <c r="F159" s="5">
        <v>0</v>
      </c>
      <c r="G159" s="41">
        <v>18133</v>
      </c>
      <c r="H159" t="str">
        <f>VLOOKUP(C159:C355,' REF (Given data)'!$A$2:$B$30,2)</f>
        <v>Western Conference</v>
      </c>
      <c r="I159" s="32">
        <f>COUNTIFS($D$158:D158,"Win")</f>
        <v>1</v>
      </c>
      <c r="J159" s="32">
        <f>COUNTIFS($D$158:D158,"Loss")</f>
        <v>0</v>
      </c>
      <c r="K159" s="33">
        <f t="shared" si="8"/>
        <v>1</v>
      </c>
      <c r="L159" s="33">
        <f t="shared" si="10"/>
        <v>1</v>
      </c>
    </row>
    <row r="160" spans="1:12" x14ac:dyDescent="0.25">
      <c r="A160" s="4">
        <v>41948</v>
      </c>
      <c r="B160" s="5" t="s">
        <v>9</v>
      </c>
      <c r="C160" s="5" t="s">
        <v>10</v>
      </c>
      <c r="D160" s="5" t="s">
        <v>40</v>
      </c>
      <c r="E160" s="5">
        <v>1</v>
      </c>
      <c r="F160" s="5">
        <v>3</v>
      </c>
      <c r="G160" s="41">
        <v>15874</v>
      </c>
      <c r="H160" t="str">
        <f>VLOOKUP(C160:C356,' REF (Given data)'!$A$2:$B$30,2)</f>
        <v>Eastern Conference</v>
      </c>
      <c r="I160" s="32">
        <f>COUNTIFS($D$158:D159,"Win")</f>
        <v>1</v>
      </c>
      <c r="J160" s="32">
        <f>COUNTIFS($D$158:D159,"Loss")</f>
        <v>1</v>
      </c>
      <c r="K160" s="33">
        <f t="shared" si="8"/>
        <v>0.25</v>
      </c>
      <c r="L160" s="33">
        <f t="shared" si="10"/>
        <v>0.25</v>
      </c>
    </row>
    <row r="161" spans="1:12" x14ac:dyDescent="0.25">
      <c r="A161" s="4">
        <v>41950</v>
      </c>
      <c r="B161" s="5" t="s">
        <v>9</v>
      </c>
      <c r="C161" s="5" t="s">
        <v>33</v>
      </c>
      <c r="D161" s="5" t="s">
        <v>40</v>
      </c>
      <c r="E161" s="5">
        <v>2</v>
      </c>
      <c r="F161" s="5">
        <v>3</v>
      </c>
      <c r="G161" s="41">
        <v>15891</v>
      </c>
      <c r="H161" t="str">
        <f>VLOOKUP(C161:C357,' REF (Given data)'!$A$2:$B$30,2)</f>
        <v>Eastern Conference</v>
      </c>
      <c r="I161" s="32">
        <f>COUNTIFS($D$157:D161,"Win")</f>
        <v>4</v>
      </c>
      <c r="J161" s="32">
        <f>COUNTIFS($D$157:D161,"Loss")</f>
        <v>1</v>
      </c>
      <c r="K161" s="33">
        <f t="shared" si="8"/>
        <v>0.4</v>
      </c>
      <c r="L161" s="33">
        <f t="shared" si="10"/>
        <v>0.8</v>
      </c>
    </row>
    <row r="162" spans="1:12" x14ac:dyDescent="0.25">
      <c r="A162" s="4">
        <v>41960</v>
      </c>
      <c r="B162" s="5" t="s">
        <v>9</v>
      </c>
      <c r="C162" s="5" t="s">
        <v>17</v>
      </c>
      <c r="D162" s="5" t="s">
        <v>41</v>
      </c>
      <c r="E162" s="5">
        <v>4</v>
      </c>
      <c r="F162" s="5">
        <v>6</v>
      </c>
      <c r="G162" s="41">
        <v>15345</v>
      </c>
      <c r="H162" t="str">
        <f>VLOOKUP(C162:C358,' REF (Given data)'!$A$2:$B$30,2)</f>
        <v>Western Conference</v>
      </c>
      <c r="I162" s="32">
        <f>COUNTIFS($D$158:D161,"Win")</f>
        <v>3</v>
      </c>
      <c r="J162" s="32">
        <f>COUNTIFS($D$158:D161,"Loss")</f>
        <v>1</v>
      </c>
      <c r="K162" s="33">
        <f t="shared" ref="K162:K198" si="11">IFERROR(E162/(E162+F162),0)</f>
        <v>0.4</v>
      </c>
      <c r="L162" s="33">
        <f t="shared" si="10"/>
        <v>0.3</v>
      </c>
    </row>
    <row r="163" spans="1:12" x14ac:dyDescent="0.25">
      <c r="A163" s="4">
        <v>41964</v>
      </c>
      <c r="B163" s="5" t="s">
        <v>9</v>
      </c>
      <c r="C163" s="5" t="s">
        <v>16</v>
      </c>
      <c r="D163" s="5" t="s">
        <v>41</v>
      </c>
      <c r="E163" s="5">
        <v>4</v>
      </c>
      <c r="F163" s="5">
        <v>8</v>
      </c>
      <c r="G163" s="41">
        <v>18126</v>
      </c>
      <c r="H163" t="str">
        <f>VLOOKUP(C163:C359,' REF (Given data)'!$A$2:$B$30,2)</f>
        <v>Eastern Conference</v>
      </c>
      <c r="I163" s="32">
        <f>COUNTIFS($D$158:D162,"Win")</f>
        <v>3</v>
      </c>
      <c r="J163" s="32">
        <f>COUNTIFS($D$158:D162,"Loss")</f>
        <v>2</v>
      </c>
      <c r="K163" s="33">
        <f t="shared" si="11"/>
        <v>0.33333333333333331</v>
      </c>
      <c r="L163" s="33">
        <f t="shared" si="10"/>
        <v>0.25</v>
      </c>
    </row>
    <row r="164" spans="1:12" x14ac:dyDescent="0.25">
      <c r="A164" s="4">
        <v>41967</v>
      </c>
      <c r="B164" s="5" t="s">
        <v>9</v>
      </c>
      <c r="C164" s="5" t="s">
        <v>34</v>
      </c>
      <c r="D164" s="5" t="s">
        <v>41</v>
      </c>
      <c r="E164" s="5">
        <v>4</v>
      </c>
      <c r="F164" s="5">
        <v>10</v>
      </c>
      <c r="G164" s="41">
        <v>17180</v>
      </c>
      <c r="H164" t="str">
        <f>VLOOKUP(C164:C360,' REF (Given data)'!$A$2:$B$30,2)</f>
        <v>Western Conference</v>
      </c>
      <c r="I164" s="32">
        <f>COUNTIFS($D$158:D163,"Win")</f>
        <v>3</v>
      </c>
      <c r="J164" s="32">
        <f>COUNTIFS($D$158:D163,"Loss")</f>
        <v>3</v>
      </c>
      <c r="K164" s="33">
        <f t="shared" si="11"/>
        <v>0.2857142857142857</v>
      </c>
      <c r="L164" s="33">
        <f t="shared" si="10"/>
        <v>0.21428571428571427</v>
      </c>
    </row>
    <row r="165" spans="1:12" x14ac:dyDescent="0.25">
      <c r="A165" s="4">
        <v>41969</v>
      </c>
      <c r="B165" s="5" t="s">
        <v>9</v>
      </c>
      <c r="C165" s="5" t="s">
        <v>29</v>
      </c>
      <c r="D165" s="5" t="s">
        <v>41</v>
      </c>
      <c r="E165" s="5">
        <v>4</v>
      </c>
      <c r="F165" s="5">
        <v>11</v>
      </c>
      <c r="G165" s="41">
        <v>16972</v>
      </c>
      <c r="H165" t="str">
        <f>VLOOKUP(C165:C361,' REF (Given data)'!$A$2:$B$30,2)</f>
        <v>Western Conference</v>
      </c>
      <c r="I165" s="32">
        <f>COUNTIFS($D$158:D164,"Win")</f>
        <v>3</v>
      </c>
      <c r="J165" s="32">
        <f>COUNTIFS($D$158:D164,"Loss")</f>
        <v>4</v>
      </c>
      <c r="K165" s="33">
        <f t="shared" si="11"/>
        <v>0.26666666666666666</v>
      </c>
      <c r="L165" s="33">
        <f t="shared" si="10"/>
        <v>0.2</v>
      </c>
    </row>
    <row r="166" spans="1:12" x14ac:dyDescent="0.25">
      <c r="A166" s="4">
        <v>41971</v>
      </c>
      <c r="B166" s="5" t="s">
        <v>9</v>
      </c>
      <c r="C166" s="5" t="s">
        <v>25</v>
      </c>
      <c r="D166" s="5" t="s">
        <v>41</v>
      </c>
      <c r="E166" s="5">
        <v>4</v>
      </c>
      <c r="F166" s="5">
        <v>12</v>
      </c>
      <c r="G166" s="41">
        <v>19381</v>
      </c>
      <c r="H166" t="str">
        <f>VLOOKUP(C166:C362,' REF (Given data)'!$A$2:$B$30,2)</f>
        <v>Western Conference</v>
      </c>
      <c r="I166" s="32">
        <f>COUNTIFS($D$158:D165,"Win")</f>
        <v>3</v>
      </c>
      <c r="J166" s="32">
        <f>COUNTIFS($D$158:D165,"Loss")</f>
        <v>5</v>
      </c>
      <c r="K166" s="33">
        <f t="shared" si="11"/>
        <v>0.25</v>
      </c>
      <c r="L166" s="33">
        <f t="shared" si="10"/>
        <v>0.1875</v>
      </c>
    </row>
    <row r="167" spans="1:12" x14ac:dyDescent="0.25">
      <c r="A167" s="4">
        <v>41976</v>
      </c>
      <c r="B167" s="5" t="s">
        <v>9</v>
      </c>
      <c r="C167" s="5" t="s">
        <v>24</v>
      </c>
      <c r="D167" s="5" t="s">
        <v>41</v>
      </c>
      <c r="E167" s="5">
        <v>4</v>
      </c>
      <c r="F167" s="5">
        <v>14</v>
      </c>
      <c r="G167" s="41">
        <v>16887</v>
      </c>
      <c r="H167" t="str">
        <f>VLOOKUP(C167:C363,' REF (Given data)'!$A$2:$B$30,2)</f>
        <v>Eastern Conference</v>
      </c>
      <c r="I167" s="32">
        <f>COUNTIFS($D$158:D166,"Win")</f>
        <v>3</v>
      </c>
      <c r="J167" s="32">
        <f>COUNTIFS($D$158:D166,"Loss")</f>
        <v>6</v>
      </c>
      <c r="K167" s="33">
        <f t="shared" si="11"/>
        <v>0.22222222222222221</v>
      </c>
      <c r="L167" s="33">
        <f t="shared" si="10"/>
        <v>0.16666666666666666</v>
      </c>
    </row>
    <row r="168" spans="1:12" x14ac:dyDescent="0.25">
      <c r="A168" s="4">
        <v>41978</v>
      </c>
      <c r="B168" s="5" t="s">
        <v>9</v>
      </c>
      <c r="C168" s="5" t="s">
        <v>28</v>
      </c>
      <c r="D168" s="5" t="s">
        <v>40</v>
      </c>
      <c r="E168" s="5">
        <v>4</v>
      </c>
      <c r="F168" s="5">
        <v>15</v>
      </c>
      <c r="G168" s="41">
        <v>19102</v>
      </c>
      <c r="H168" t="str">
        <f>VLOOKUP(C168:C364,' REF (Given data)'!$A$2:$B$30,2)</f>
        <v>Eastern Conference</v>
      </c>
      <c r="I168" s="32">
        <f>COUNTIFS($D$158:D167,"Win")</f>
        <v>3</v>
      </c>
      <c r="J168" s="32">
        <f>COUNTIFS($D$158:D167,"Loss")</f>
        <v>7</v>
      </c>
      <c r="K168" s="33">
        <f t="shared" si="11"/>
        <v>0.21052631578947367</v>
      </c>
      <c r="L168" s="33">
        <f t="shared" si="10"/>
        <v>0.15789473684210525</v>
      </c>
    </row>
    <row r="169" spans="1:12" x14ac:dyDescent="0.25">
      <c r="A169" s="4">
        <v>41983</v>
      </c>
      <c r="B169" s="5" t="s">
        <v>9</v>
      </c>
      <c r="C169" s="5" t="s">
        <v>20</v>
      </c>
      <c r="D169" s="5" t="s">
        <v>40</v>
      </c>
      <c r="E169" s="5">
        <v>5</v>
      </c>
      <c r="F169" s="5">
        <v>15</v>
      </c>
      <c r="G169" s="41">
        <v>15276</v>
      </c>
      <c r="H169" t="str">
        <f>VLOOKUP(C169:C365,' REF (Given data)'!$A$2:$B$30,2)</f>
        <v>Eastern Conference</v>
      </c>
      <c r="I169" s="32">
        <f>COUNTIFS($D$158:D168,"Win")</f>
        <v>4</v>
      </c>
      <c r="J169" s="32">
        <f>COUNTIFS($D$158:D168,"Loss")</f>
        <v>7</v>
      </c>
      <c r="K169" s="33">
        <f t="shared" si="11"/>
        <v>0.25</v>
      </c>
      <c r="L169" s="33">
        <f t="shared" si="10"/>
        <v>0.2</v>
      </c>
    </row>
    <row r="170" spans="1:12" x14ac:dyDescent="0.25">
      <c r="A170" s="4">
        <v>41986</v>
      </c>
      <c r="B170" s="5" t="s">
        <v>9</v>
      </c>
      <c r="C170" s="5" t="s">
        <v>27</v>
      </c>
      <c r="D170" s="5" t="s">
        <v>41</v>
      </c>
      <c r="E170" s="5">
        <v>6</v>
      </c>
      <c r="F170" s="5">
        <v>16</v>
      </c>
      <c r="G170" s="41">
        <v>17113</v>
      </c>
      <c r="H170" t="str">
        <f>VLOOKUP(C170:C366,' REF (Given data)'!$A$2:$B$30,2)</f>
        <v>Eastern Conference</v>
      </c>
      <c r="I170" s="32">
        <f>COUNTIFS($D$158:D169,"Win")</f>
        <v>5</v>
      </c>
      <c r="J170" s="32">
        <f>COUNTIFS($D$158:D169,"Loss")</f>
        <v>7</v>
      </c>
      <c r="K170" s="33">
        <f t="shared" si="11"/>
        <v>0.27272727272727271</v>
      </c>
      <c r="L170" s="33">
        <f t="shared" si="10"/>
        <v>0.22727272727272727</v>
      </c>
    </row>
    <row r="171" spans="1:12" x14ac:dyDescent="0.25">
      <c r="A171" s="4">
        <v>41990</v>
      </c>
      <c r="B171" s="5" t="s">
        <v>9</v>
      </c>
      <c r="C171" s="5" t="s">
        <v>32</v>
      </c>
      <c r="D171" s="5" t="s">
        <v>41</v>
      </c>
      <c r="E171" s="5">
        <v>6</v>
      </c>
      <c r="F171" s="5">
        <v>18</v>
      </c>
      <c r="G171" s="41">
        <v>15459</v>
      </c>
      <c r="H171" t="str">
        <f>VLOOKUP(C171:C367,' REF (Given data)'!$A$2:$B$30,2)</f>
        <v>Western Conference</v>
      </c>
      <c r="I171" s="32">
        <f>COUNTIFS($D$158:D170,"Win")</f>
        <v>5</v>
      </c>
      <c r="J171" s="32">
        <f>COUNTIFS($D$158:D170,"Loss")</f>
        <v>8</v>
      </c>
      <c r="K171" s="33">
        <f t="shared" si="11"/>
        <v>0.25</v>
      </c>
      <c r="L171" s="33">
        <f t="shared" si="10"/>
        <v>0.20833333333333334</v>
      </c>
    </row>
    <row r="172" spans="1:12" x14ac:dyDescent="0.25">
      <c r="A172" s="4">
        <v>41993</v>
      </c>
      <c r="B172" s="5" t="s">
        <v>9</v>
      </c>
      <c r="C172" s="5" t="s">
        <v>15</v>
      </c>
      <c r="D172" s="5" t="s">
        <v>40</v>
      </c>
      <c r="E172" s="5">
        <v>7</v>
      </c>
      <c r="F172" s="5">
        <v>19</v>
      </c>
      <c r="G172" s="41">
        <v>17384</v>
      </c>
      <c r="H172" t="str">
        <f>VLOOKUP(C172:C368,' REF (Given data)'!$A$2:$B$30,2)</f>
        <v>Western Conference</v>
      </c>
      <c r="I172" s="32">
        <f>COUNTIFS($D$158:D171,"Win")</f>
        <v>5</v>
      </c>
      <c r="J172" s="32">
        <f>COUNTIFS($D$158:D171,"Loss")</f>
        <v>9</v>
      </c>
      <c r="K172" s="33">
        <f t="shared" si="11"/>
        <v>0.26923076923076922</v>
      </c>
      <c r="L172" s="33">
        <f t="shared" si="10"/>
        <v>0.19230769230769232</v>
      </c>
    </row>
    <row r="173" spans="1:12" x14ac:dyDescent="0.25">
      <c r="A173" s="4">
        <v>41995</v>
      </c>
      <c r="B173" s="5" t="s">
        <v>9</v>
      </c>
      <c r="C173" s="5" t="s">
        <v>14</v>
      </c>
      <c r="D173" s="5" t="s">
        <v>40</v>
      </c>
      <c r="E173" s="5">
        <v>8</v>
      </c>
      <c r="F173" s="5">
        <v>19</v>
      </c>
      <c r="G173" s="41">
        <v>16913</v>
      </c>
      <c r="H173" t="str">
        <f>VLOOKUP(C173:C369,' REF (Given data)'!$A$2:$B$30,2)</f>
        <v>Western Conference</v>
      </c>
      <c r="I173" s="32">
        <f>COUNTIFS($D$158:D172,"Win")</f>
        <v>6</v>
      </c>
      <c r="J173" s="32">
        <f>COUNTIFS($D$158:D172,"Loss")</f>
        <v>9</v>
      </c>
      <c r="K173" s="33">
        <f t="shared" si="11"/>
        <v>0.29629629629629628</v>
      </c>
      <c r="L173" s="33">
        <f t="shared" si="10"/>
        <v>0.22222222222222221</v>
      </c>
    </row>
    <row r="174" spans="1:12" x14ac:dyDescent="0.25">
      <c r="A174" s="4">
        <v>42000</v>
      </c>
      <c r="B174" s="5" t="s">
        <v>9</v>
      </c>
      <c r="C174" s="5" t="s">
        <v>16</v>
      </c>
      <c r="D174" s="5" t="s">
        <v>41</v>
      </c>
      <c r="E174" s="5">
        <v>10</v>
      </c>
      <c r="F174" s="5">
        <v>20</v>
      </c>
      <c r="G174" s="41">
        <v>19085</v>
      </c>
      <c r="H174" t="str">
        <f>VLOOKUP(C174:C370,' REF (Given data)'!$A$2:$B$30,2)</f>
        <v>Eastern Conference</v>
      </c>
      <c r="I174" s="32">
        <f>COUNTIFS($D$158:D173,"Win")</f>
        <v>7</v>
      </c>
      <c r="J174" s="32">
        <f>COUNTIFS($D$158:D173,"Loss")</f>
        <v>9</v>
      </c>
      <c r="K174" s="33">
        <f t="shared" si="11"/>
        <v>0.33333333333333331</v>
      </c>
      <c r="L174" s="33">
        <f t="shared" si="10"/>
        <v>0.23333333333333334</v>
      </c>
    </row>
    <row r="175" spans="1:12" x14ac:dyDescent="0.25">
      <c r="A175" s="4">
        <v>42002</v>
      </c>
      <c r="B175" s="5" t="s">
        <v>9</v>
      </c>
      <c r="C175" s="5" t="s">
        <v>18</v>
      </c>
      <c r="D175" s="5" t="s">
        <v>41</v>
      </c>
      <c r="E175" s="5">
        <v>10</v>
      </c>
      <c r="F175" s="5">
        <v>21</v>
      </c>
      <c r="G175" s="41">
        <v>17430</v>
      </c>
      <c r="H175" t="str">
        <f>VLOOKUP(C175:C371,' REF (Given data)'!$A$2:$B$30,2)</f>
        <v>Eastern Conference</v>
      </c>
      <c r="I175" s="32">
        <f>COUNTIFS($D$158:D174,"Win")</f>
        <v>7</v>
      </c>
      <c r="J175" s="32">
        <f>COUNTIFS($D$158:D174,"Loss")</f>
        <v>10</v>
      </c>
      <c r="K175" s="33">
        <f t="shared" si="11"/>
        <v>0.32258064516129031</v>
      </c>
      <c r="L175" s="33">
        <f t="shared" si="10"/>
        <v>0.22580645161290322</v>
      </c>
    </row>
    <row r="176" spans="1:12" x14ac:dyDescent="0.25">
      <c r="A176" s="4">
        <v>42006</v>
      </c>
      <c r="B176" s="5" t="s">
        <v>9</v>
      </c>
      <c r="C176" s="5" t="s">
        <v>23</v>
      </c>
      <c r="D176" s="5" t="s">
        <v>41</v>
      </c>
      <c r="E176" s="5">
        <v>10</v>
      </c>
      <c r="F176" s="5">
        <v>23</v>
      </c>
      <c r="G176" s="41">
        <v>19307</v>
      </c>
      <c r="H176" t="str">
        <f>VLOOKUP(C176:C372,' REF (Given data)'!$A$2:$B$30,2)</f>
        <v>Eastern Conference</v>
      </c>
      <c r="I176" s="32">
        <f>COUNTIFS($D$158:D175,"Win")</f>
        <v>7</v>
      </c>
      <c r="J176" s="32">
        <f>COUNTIFS($D$158:D175,"Loss")</f>
        <v>11</v>
      </c>
      <c r="K176" s="33">
        <f t="shared" si="11"/>
        <v>0.30303030303030304</v>
      </c>
      <c r="L176" s="33">
        <f t="shared" si="10"/>
        <v>0.21212121212121213</v>
      </c>
    </row>
    <row r="177" spans="1:12" x14ac:dyDescent="0.25">
      <c r="A177" s="4">
        <v>42011</v>
      </c>
      <c r="B177" s="5" t="s">
        <v>9</v>
      </c>
      <c r="C177" s="5" t="s">
        <v>12</v>
      </c>
      <c r="D177" s="5" t="s">
        <v>40</v>
      </c>
      <c r="E177" s="5">
        <v>12</v>
      </c>
      <c r="F177" s="5">
        <v>24</v>
      </c>
      <c r="G177" s="41">
        <v>15171</v>
      </c>
      <c r="H177" t="str">
        <f>VLOOKUP(C177:C373,' REF (Given data)'!$A$2:$B$30,2)</f>
        <v>Western Conference</v>
      </c>
      <c r="I177" s="32">
        <f>COUNTIFS($D$158:D176,"Win")</f>
        <v>7</v>
      </c>
      <c r="J177" s="32">
        <f>COUNTIFS($D$158:D176,"Loss")</f>
        <v>12</v>
      </c>
      <c r="K177" s="33">
        <f t="shared" si="11"/>
        <v>0.33333333333333331</v>
      </c>
      <c r="L177" s="33">
        <f t="shared" si="10"/>
        <v>0.19444444444444445</v>
      </c>
    </row>
    <row r="178" spans="1:12" x14ac:dyDescent="0.25">
      <c r="A178" s="4">
        <v>42018</v>
      </c>
      <c r="B178" s="5" t="s">
        <v>9</v>
      </c>
      <c r="C178" s="5" t="s">
        <v>30</v>
      </c>
      <c r="D178" s="5" t="s">
        <v>41</v>
      </c>
      <c r="E178" s="5">
        <v>15</v>
      </c>
      <c r="F178" s="5">
        <v>24</v>
      </c>
      <c r="G178" s="41">
        <v>17309</v>
      </c>
      <c r="H178" t="str">
        <f>VLOOKUP(C178:C374,' REF (Given data)'!$A$2:$B$30,2)</f>
        <v>Western Conference</v>
      </c>
      <c r="I178" s="32">
        <f>COUNTIFS($D$158:D177,"Win")</f>
        <v>8</v>
      </c>
      <c r="J178" s="32">
        <f>COUNTIFS($D$158:D177,"Loss")</f>
        <v>12</v>
      </c>
      <c r="K178" s="33">
        <f t="shared" si="11"/>
        <v>0.38461538461538464</v>
      </c>
      <c r="L178" s="33">
        <f t="shared" si="10"/>
        <v>0.20512820512820512</v>
      </c>
    </row>
    <row r="179" spans="1:12" x14ac:dyDescent="0.25">
      <c r="A179" s="4">
        <v>42021</v>
      </c>
      <c r="B179" s="5" t="s">
        <v>9</v>
      </c>
      <c r="C179" s="5" t="s">
        <v>35</v>
      </c>
      <c r="D179" s="5" t="s">
        <v>40</v>
      </c>
      <c r="E179" s="5">
        <v>15</v>
      </c>
      <c r="F179" s="5">
        <v>25</v>
      </c>
      <c r="G179" s="41">
        <v>19285</v>
      </c>
      <c r="H179" t="str">
        <f>VLOOKUP(C179:C375,' REF (Given data)'!$A$2:$B$30,2)</f>
        <v>Eastern Conference</v>
      </c>
      <c r="I179" s="32">
        <f>COUNTIFS($D$158:D178,"Win")</f>
        <v>8</v>
      </c>
      <c r="J179" s="32">
        <f>COUNTIFS($D$158:D178,"Loss")</f>
        <v>13</v>
      </c>
      <c r="K179" s="33">
        <f t="shared" si="11"/>
        <v>0.375</v>
      </c>
      <c r="L179" s="33">
        <f t="shared" si="10"/>
        <v>0.2</v>
      </c>
    </row>
    <row r="180" spans="1:12" x14ac:dyDescent="0.25">
      <c r="A180" s="4">
        <v>42023</v>
      </c>
      <c r="B180" s="5" t="s">
        <v>9</v>
      </c>
      <c r="C180" s="5" t="s">
        <v>21</v>
      </c>
      <c r="D180" s="5" t="s">
        <v>40</v>
      </c>
      <c r="E180" s="5">
        <v>16</v>
      </c>
      <c r="F180" s="5">
        <v>25</v>
      </c>
      <c r="G180" s="41">
        <v>17989</v>
      </c>
      <c r="H180" t="str">
        <f>VLOOKUP(C180:C376,' REF (Given data)'!$A$2:$B$30,2)</f>
        <v>Western Conference</v>
      </c>
      <c r="I180" s="32">
        <f>COUNTIFS($D$158:D179,"Win")</f>
        <v>9</v>
      </c>
      <c r="J180" s="32">
        <f>COUNTIFS($D$158:D179,"Loss")</f>
        <v>13</v>
      </c>
      <c r="K180" s="33">
        <f t="shared" si="11"/>
        <v>0.3902439024390244</v>
      </c>
      <c r="L180" s="33">
        <f t="shared" si="10"/>
        <v>0.21951219512195122</v>
      </c>
    </row>
    <row r="181" spans="1:12" x14ac:dyDescent="0.25">
      <c r="A181" s="4">
        <v>42025</v>
      </c>
      <c r="B181" s="5" t="s">
        <v>9</v>
      </c>
      <c r="C181" s="5" t="s">
        <v>10</v>
      </c>
      <c r="D181" s="5" t="s">
        <v>40</v>
      </c>
      <c r="E181" s="5">
        <v>17</v>
      </c>
      <c r="F181" s="5">
        <v>25</v>
      </c>
      <c r="G181" s="41">
        <v>16914</v>
      </c>
      <c r="H181" t="str">
        <f>VLOOKUP(C181:C377,' REF (Given data)'!$A$2:$B$30,2)</f>
        <v>Eastern Conference</v>
      </c>
      <c r="I181" s="32">
        <f>COUNTIFS($D$158:D180,"Win")</f>
        <v>10</v>
      </c>
      <c r="J181" s="32">
        <f>COUNTIFS($D$158:D180,"Loss")</f>
        <v>13</v>
      </c>
      <c r="K181" s="33">
        <f t="shared" si="11"/>
        <v>0.40476190476190477</v>
      </c>
      <c r="L181" s="33">
        <f t="shared" si="10"/>
        <v>0.23809523809523808</v>
      </c>
    </row>
    <row r="182" spans="1:12" x14ac:dyDescent="0.25">
      <c r="A182" s="4">
        <v>42028</v>
      </c>
      <c r="B182" s="5" t="s">
        <v>9</v>
      </c>
      <c r="C182" s="5" t="s">
        <v>28</v>
      </c>
      <c r="D182" s="5" t="s">
        <v>40</v>
      </c>
      <c r="E182" s="5">
        <v>18</v>
      </c>
      <c r="F182" s="5">
        <v>26</v>
      </c>
      <c r="G182" s="41">
        <v>19117</v>
      </c>
      <c r="H182" t="str">
        <f>VLOOKUP(C182:C378,' REF (Given data)'!$A$2:$B$30,2)</f>
        <v>Eastern Conference</v>
      </c>
      <c r="I182" s="32">
        <f>COUNTIFS($D$158:D181,"Win")</f>
        <v>11</v>
      </c>
      <c r="J182" s="32">
        <f>COUNTIFS($D$158:D181,"Loss")</f>
        <v>13</v>
      </c>
      <c r="K182" s="33">
        <f t="shared" si="11"/>
        <v>0.40909090909090912</v>
      </c>
      <c r="L182" s="33">
        <f t="shared" si="10"/>
        <v>0.25</v>
      </c>
    </row>
    <row r="183" spans="1:12" x14ac:dyDescent="0.25">
      <c r="A183" s="4">
        <v>42040</v>
      </c>
      <c r="B183" s="5" t="s">
        <v>9</v>
      </c>
      <c r="C183" s="5" t="s">
        <v>26</v>
      </c>
      <c r="D183" s="5" t="s">
        <v>40</v>
      </c>
      <c r="E183" s="5">
        <v>21</v>
      </c>
      <c r="F183" s="5">
        <v>27</v>
      </c>
      <c r="G183" s="41">
        <v>17019</v>
      </c>
      <c r="H183" t="str">
        <f>VLOOKUP(C183:C379,' REF (Given data)'!$A$2:$B$30,2)</f>
        <v>Eastern Conference</v>
      </c>
      <c r="I183" s="32">
        <f>COUNTIFS($D$158:D182,"Win")</f>
        <v>12</v>
      </c>
      <c r="J183" s="32">
        <f>COUNTIFS($D$158:D182,"Loss")</f>
        <v>13</v>
      </c>
      <c r="K183" s="33">
        <f t="shared" si="11"/>
        <v>0.4375</v>
      </c>
      <c r="L183" s="33">
        <f t="shared" si="10"/>
        <v>0.25</v>
      </c>
    </row>
    <row r="184" spans="1:12" x14ac:dyDescent="0.25">
      <c r="A184" s="4">
        <v>42043</v>
      </c>
      <c r="B184" s="5" t="s">
        <v>9</v>
      </c>
      <c r="C184" s="5" t="s">
        <v>35</v>
      </c>
      <c r="D184" s="5" t="s">
        <v>41</v>
      </c>
      <c r="E184" s="5">
        <v>22</v>
      </c>
      <c r="F184" s="5">
        <v>28</v>
      </c>
      <c r="G184" s="41">
        <v>16991</v>
      </c>
      <c r="H184" t="str">
        <f>VLOOKUP(C184:C380,' REF (Given data)'!$A$2:$B$30,2)</f>
        <v>Eastern Conference</v>
      </c>
      <c r="I184" s="32">
        <f>COUNTIFS($D$158:D183,"Win")</f>
        <v>13</v>
      </c>
      <c r="J184" s="32">
        <f>COUNTIFS($D$158:D183,"Loss")</f>
        <v>13</v>
      </c>
      <c r="K184" s="33">
        <f t="shared" si="11"/>
        <v>0.44</v>
      </c>
      <c r="L184" s="33">
        <f t="shared" si="10"/>
        <v>0.26</v>
      </c>
    </row>
    <row r="185" spans="1:12" x14ac:dyDescent="0.25">
      <c r="A185" s="4">
        <v>42045</v>
      </c>
      <c r="B185" s="5" t="s">
        <v>9</v>
      </c>
      <c r="C185" s="5" t="s">
        <v>11</v>
      </c>
      <c r="D185" s="5" t="s">
        <v>41</v>
      </c>
      <c r="E185" s="5">
        <v>22</v>
      </c>
      <c r="F185" s="5">
        <v>29</v>
      </c>
      <c r="G185" s="41">
        <v>15876</v>
      </c>
      <c r="H185" t="str">
        <f>VLOOKUP(C185:C381,' REF (Given data)'!$A$2:$B$30,2)</f>
        <v>Eastern Conference</v>
      </c>
      <c r="I185" s="32">
        <f>COUNTIFS($D$158:D184,"Win")</f>
        <v>13</v>
      </c>
      <c r="J185" s="32">
        <f>COUNTIFS($D$158:D184,"Loss")</f>
        <v>14</v>
      </c>
      <c r="K185" s="33">
        <f t="shared" si="11"/>
        <v>0.43137254901960786</v>
      </c>
      <c r="L185" s="33">
        <f t="shared" si="10"/>
        <v>0.25490196078431371</v>
      </c>
    </row>
    <row r="186" spans="1:12" x14ac:dyDescent="0.25">
      <c r="A186" s="4">
        <v>42056</v>
      </c>
      <c r="B186" s="5" t="s">
        <v>9</v>
      </c>
      <c r="C186" s="5" t="s">
        <v>22</v>
      </c>
      <c r="D186" s="5" t="s">
        <v>41</v>
      </c>
      <c r="E186" s="5">
        <v>22</v>
      </c>
      <c r="F186" s="5">
        <v>30</v>
      </c>
      <c r="G186" s="41">
        <v>19303</v>
      </c>
      <c r="H186" t="str">
        <f>VLOOKUP(C186:C382,' REF (Given data)'!$A$2:$B$30,2)</f>
        <v>Western Conference</v>
      </c>
      <c r="I186" s="32">
        <f>COUNTIFS($D$158:D185,"Win")</f>
        <v>13</v>
      </c>
      <c r="J186" s="32">
        <f>COUNTIFS($D$158:D185,"Loss")</f>
        <v>15</v>
      </c>
      <c r="K186" s="33">
        <f t="shared" si="11"/>
        <v>0.42307692307692307</v>
      </c>
      <c r="L186" s="33">
        <f t="shared" si="10"/>
        <v>0.25</v>
      </c>
    </row>
    <row r="187" spans="1:12" x14ac:dyDescent="0.25">
      <c r="A187" s="4">
        <v>42066</v>
      </c>
      <c r="B187" s="5" t="s">
        <v>9</v>
      </c>
      <c r="C187" s="5" t="s">
        <v>38</v>
      </c>
      <c r="D187" s="5" t="s">
        <v>40</v>
      </c>
      <c r="E187" s="5">
        <v>24</v>
      </c>
      <c r="F187" s="5">
        <v>33</v>
      </c>
      <c r="G187" s="41">
        <v>16947</v>
      </c>
      <c r="H187" t="str">
        <f>VLOOKUP(C187:C383,' REF (Given data)'!$A$2:$B$30,2)</f>
        <v>Western Conference</v>
      </c>
      <c r="I187" s="32">
        <f>COUNTIFS($D$158:D186,"Win")</f>
        <v>13</v>
      </c>
      <c r="J187" s="32">
        <f>COUNTIFS($D$158:D186,"Loss")</f>
        <v>16</v>
      </c>
      <c r="K187" s="33">
        <f t="shared" si="11"/>
        <v>0.42105263157894735</v>
      </c>
      <c r="L187" s="33">
        <f t="shared" si="10"/>
        <v>0.22807017543859648</v>
      </c>
    </row>
    <row r="188" spans="1:12" x14ac:dyDescent="0.25">
      <c r="A188" s="4">
        <v>42069</v>
      </c>
      <c r="B188" s="5" t="s">
        <v>9</v>
      </c>
      <c r="C188" s="5" t="s">
        <v>13</v>
      </c>
      <c r="D188" s="5" t="s">
        <v>40</v>
      </c>
      <c r="E188" s="5">
        <v>26</v>
      </c>
      <c r="F188" s="5">
        <v>33</v>
      </c>
      <c r="G188" s="41">
        <v>19080</v>
      </c>
      <c r="H188" t="str">
        <f>VLOOKUP(C188:C384,' REF (Given data)'!$A$2:$B$30,2)</f>
        <v>Eastern Conference</v>
      </c>
      <c r="I188" s="32">
        <f>COUNTIFS($D$158:D187,"Win")</f>
        <v>14</v>
      </c>
      <c r="J188" s="32">
        <f>COUNTIFS($D$158:D187,"Loss")</f>
        <v>16</v>
      </c>
      <c r="K188" s="33">
        <f t="shared" si="11"/>
        <v>0.44067796610169491</v>
      </c>
      <c r="L188" s="33">
        <f t="shared" si="10"/>
        <v>0.23728813559322035</v>
      </c>
    </row>
    <row r="189" spans="1:12" x14ac:dyDescent="0.25">
      <c r="A189" s="4">
        <v>42072</v>
      </c>
      <c r="B189" s="5" t="s">
        <v>9</v>
      </c>
      <c r="C189" s="5" t="s">
        <v>26</v>
      </c>
      <c r="D189" s="5" t="s">
        <v>41</v>
      </c>
      <c r="E189" s="5">
        <v>28</v>
      </c>
      <c r="F189" s="5">
        <v>33</v>
      </c>
      <c r="G189" s="41">
        <v>15119</v>
      </c>
      <c r="H189" t="str">
        <f>VLOOKUP(C189:C385,' REF (Given data)'!$A$2:$B$30,2)</f>
        <v>Eastern Conference</v>
      </c>
      <c r="I189" s="32">
        <f>COUNTIFS($D$158:D188,"Win")</f>
        <v>15</v>
      </c>
      <c r="J189" s="32">
        <f>COUNTIFS($D$158:D188,"Loss")</f>
        <v>16</v>
      </c>
      <c r="K189" s="33">
        <f t="shared" si="11"/>
        <v>0.45901639344262296</v>
      </c>
      <c r="L189" s="33">
        <f t="shared" si="10"/>
        <v>0.24590163934426229</v>
      </c>
    </row>
    <row r="190" spans="1:12" x14ac:dyDescent="0.25">
      <c r="A190" s="4">
        <v>42074</v>
      </c>
      <c r="B190" s="5" t="s">
        <v>9</v>
      </c>
      <c r="C190" s="5" t="s">
        <v>37</v>
      </c>
      <c r="D190" s="5" t="s">
        <v>41</v>
      </c>
      <c r="E190" s="5">
        <v>28</v>
      </c>
      <c r="F190" s="5">
        <v>34</v>
      </c>
      <c r="G190" s="41">
        <v>15885</v>
      </c>
      <c r="H190" t="str">
        <f>VLOOKUP(C190:C386,' REF (Given data)'!$A$2:$B$30,2)</f>
        <v>Western Conference</v>
      </c>
      <c r="I190" s="32">
        <f>COUNTIFS($D$158:D189,"Win")</f>
        <v>15</v>
      </c>
      <c r="J190" s="32">
        <f>COUNTIFS($D$158:D189,"Loss")</f>
        <v>17</v>
      </c>
      <c r="K190" s="33">
        <f t="shared" si="11"/>
        <v>0.45161290322580644</v>
      </c>
      <c r="L190" s="33">
        <f t="shared" si="10"/>
        <v>0.24193548387096775</v>
      </c>
    </row>
    <row r="191" spans="1:12" x14ac:dyDescent="0.25">
      <c r="A191" s="4">
        <v>42076</v>
      </c>
      <c r="B191" s="5" t="s">
        <v>9</v>
      </c>
      <c r="C191" s="5" t="s">
        <v>24</v>
      </c>
      <c r="D191" s="5" t="s">
        <v>40</v>
      </c>
      <c r="E191" s="5">
        <v>28</v>
      </c>
      <c r="F191" s="5">
        <v>35</v>
      </c>
      <c r="G191" s="41">
        <v>19183</v>
      </c>
      <c r="H191" t="str">
        <f>VLOOKUP(C191:C387,' REF (Given data)'!$A$2:$B$30,2)</f>
        <v>Eastern Conference</v>
      </c>
      <c r="I191" s="32">
        <f>COUNTIFS($D$158:D190,"Win")</f>
        <v>15</v>
      </c>
      <c r="J191" s="32">
        <f>COUNTIFS($D$158:D190,"Loss")</f>
        <v>18</v>
      </c>
      <c r="K191" s="33">
        <f t="shared" si="11"/>
        <v>0.44444444444444442</v>
      </c>
      <c r="L191" s="33">
        <f t="shared" si="10"/>
        <v>0.23809523809523808</v>
      </c>
    </row>
    <row r="192" spans="1:12" x14ac:dyDescent="0.25">
      <c r="A192" s="4">
        <v>42088</v>
      </c>
      <c r="B192" s="5" t="s">
        <v>9</v>
      </c>
      <c r="C192" s="5" t="s">
        <v>27</v>
      </c>
      <c r="D192" s="5" t="s">
        <v>41</v>
      </c>
      <c r="E192" s="5">
        <v>30</v>
      </c>
      <c r="F192" s="5">
        <v>39</v>
      </c>
      <c r="G192" s="41">
        <v>15091</v>
      </c>
      <c r="H192" t="str">
        <f>VLOOKUP(C192:C388,' REF (Given data)'!$A$2:$B$30,2)</f>
        <v>Eastern Conference</v>
      </c>
      <c r="I192" s="32">
        <f>COUNTIFS($D$158:D191,"Win")</f>
        <v>16</v>
      </c>
      <c r="J192" s="32">
        <f>COUNTIFS($D$158:D191,"Loss")</f>
        <v>18</v>
      </c>
      <c r="K192" s="33">
        <f t="shared" si="11"/>
        <v>0.43478260869565216</v>
      </c>
      <c r="L192" s="33">
        <f t="shared" si="10"/>
        <v>0.2318840579710145</v>
      </c>
    </row>
    <row r="193" spans="1:12" x14ac:dyDescent="0.25">
      <c r="A193" s="4">
        <v>42091</v>
      </c>
      <c r="B193" s="5" t="s">
        <v>9</v>
      </c>
      <c r="C193" s="5" t="s">
        <v>33</v>
      </c>
      <c r="D193" s="5" t="s">
        <v>40</v>
      </c>
      <c r="E193" s="5">
        <v>30</v>
      </c>
      <c r="F193" s="5">
        <v>41</v>
      </c>
      <c r="G193" s="41">
        <v>19122</v>
      </c>
      <c r="H193" t="str">
        <f>VLOOKUP(C193:C389,' REF (Given data)'!$A$2:$B$30,2)</f>
        <v>Eastern Conference</v>
      </c>
      <c r="I193" s="32">
        <f>COUNTIFS($D$158:D192,"Win")</f>
        <v>16</v>
      </c>
      <c r="J193" s="32">
        <f>COUNTIFS($D$158:D192,"Loss")</f>
        <v>19</v>
      </c>
      <c r="K193" s="33">
        <f t="shared" si="11"/>
        <v>0.42253521126760563</v>
      </c>
      <c r="L193" s="33">
        <f t="shared" si="10"/>
        <v>0.22535211267605634</v>
      </c>
    </row>
    <row r="194" spans="1:12" x14ac:dyDescent="0.25">
      <c r="A194" s="4">
        <v>42093</v>
      </c>
      <c r="B194" s="5" t="s">
        <v>9</v>
      </c>
      <c r="C194" s="5" t="s">
        <v>20</v>
      </c>
      <c r="D194" s="5" t="s">
        <v>41</v>
      </c>
      <c r="E194" s="5">
        <v>31</v>
      </c>
      <c r="F194" s="5">
        <v>41</v>
      </c>
      <c r="G194" s="41">
        <v>15140</v>
      </c>
      <c r="H194" t="str">
        <f>VLOOKUP(C194:C390,' REF (Given data)'!$A$2:$B$30,2)</f>
        <v>Eastern Conference</v>
      </c>
      <c r="I194" s="32">
        <f>COUNTIFS($D$158:D193,"Win")</f>
        <v>17</v>
      </c>
      <c r="J194" s="32">
        <f>COUNTIFS($D$158:D193,"Loss")</f>
        <v>19</v>
      </c>
      <c r="K194" s="33">
        <f t="shared" si="11"/>
        <v>0.43055555555555558</v>
      </c>
      <c r="L194" s="33">
        <f t="shared" si="10"/>
        <v>0.2361111111111111</v>
      </c>
    </row>
    <row r="195" spans="1:12" x14ac:dyDescent="0.25">
      <c r="A195" s="4">
        <v>42095</v>
      </c>
      <c r="B195" s="5" t="s">
        <v>9</v>
      </c>
      <c r="C195" s="5" t="s">
        <v>11</v>
      </c>
      <c r="D195" s="5" t="s">
        <v>40</v>
      </c>
      <c r="E195" s="5">
        <v>31</v>
      </c>
      <c r="F195" s="5">
        <v>42</v>
      </c>
      <c r="G195" s="41">
        <v>15372</v>
      </c>
      <c r="H195" t="str">
        <f>VLOOKUP(C195:C391,' REF (Given data)'!$A$2:$B$30,2)</f>
        <v>Eastern Conference</v>
      </c>
      <c r="I195" s="32">
        <f>COUNTIFS($D$158:D194,"Win")</f>
        <v>17</v>
      </c>
      <c r="J195" s="32">
        <f>COUNTIFS($D$158:D194,"Loss")</f>
        <v>20</v>
      </c>
      <c r="K195" s="33">
        <f t="shared" si="11"/>
        <v>0.42465753424657532</v>
      </c>
      <c r="L195" s="33">
        <f t="shared" si="10"/>
        <v>0.23287671232876711</v>
      </c>
    </row>
    <row r="196" spans="1:12" x14ac:dyDescent="0.25">
      <c r="A196" s="4">
        <v>42098</v>
      </c>
      <c r="B196" s="5" t="s">
        <v>9</v>
      </c>
      <c r="C196" s="5" t="s">
        <v>19</v>
      </c>
      <c r="D196" s="5" t="s">
        <v>40</v>
      </c>
      <c r="E196" s="5">
        <v>32</v>
      </c>
      <c r="F196" s="5">
        <v>43</v>
      </c>
      <c r="G196" s="41">
        <v>17286</v>
      </c>
      <c r="H196" t="str">
        <f>VLOOKUP(C196:C392,' REF (Given data)'!$A$2:$B$30,2)</f>
        <v>Eastern Conference</v>
      </c>
      <c r="I196" s="32">
        <f>COUNTIFS($D$158:D195,"Win")</f>
        <v>18</v>
      </c>
      <c r="J196" s="32">
        <f>COUNTIFS($D$158:D195,"Loss")</f>
        <v>20</v>
      </c>
      <c r="K196" s="33">
        <f t="shared" si="11"/>
        <v>0.42666666666666669</v>
      </c>
      <c r="L196" s="33">
        <f t="shared" si="10"/>
        <v>0.24</v>
      </c>
    </row>
    <row r="197" spans="1:12" x14ac:dyDescent="0.25">
      <c r="A197" s="4">
        <v>42102</v>
      </c>
      <c r="B197" s="5" t="s">
        <v>9</v>
      </c>
      <c r="C197" s="5" t="s">
        <v>13</v>
      </c>
      <c r="D197" s="5" t="s">
        <v>41</v>
      </c>
      <c r="E197" s="5">
        <v>33</v>
      </c>
      <c r="F197" s="5">
        <v>44</v>
      </c>
      <c r="G197" s="41">
        <v>15593</v>
      </c>
      <c r="H197" t="str">
        <f>VLOOKUP(C197:C393,' REF (Given data)'!$A$2:$B$30,2)</f>
        <v>Eastern Conference</v>
      </c>
      <c r="I197" s="32">
        <f>COUNTIFS($D$158:D196,"Win")</f>
        <v>19</v>
      </c>
      <c r="J197" s="32">
        <f>COUNTIFS($D$158:D196,"Loss")</f>
        <v>20</v>
      </c>
      <c r="K197" s="33">
        <f t="shared" si="11"/>
        <v>0.42857142857142855</v>
      </c>
      <c r="L197" s="33">
        <f t="shared" si="10"/>
        <v>0.24675324675324675</v>
      </c>
    </row>
    <row r="198" spans="1:12" x14ac:dyDescent="0.25">
      <c r="A198" s="4">
        <v>42107</v>
      </c>
      <c r="B198" s="5" t="s">
        <v>9</v>
      </c>
      <c r="C198" s="5" t="s">
        <v>36</v>
      </c>
      <c r="D198" s="5" t="s">
        <v>41</v>
      </c>
      <c r="E198" s="5">
        <v>33</v>
      </c>
      <c r="F198" s="5">
        <v>47</v>
      </c>
      <c r="G198" s="41">
        <v>15797</v>
      </c>
      <c r="H198" t="str">
        <f>VLOOKUP(C198:C394,' REF (Given data)'!$A$2:$B$30,2)</f>
        <v>Western Conference</v>
      </c>
      <c r="I198" s="32">
        <f>COUNTIFS($D$157:D198,"Win")</f>
        <v>20</v>
      </c>
      <c r="J198" s="32">
        <f>COUNTIFS($D$157:D198,"Loss")</f>
        <v>22</v>
      </c>
      <c r="K198" s="33">
        <f t="shared" si="11"/>
        <v>0.41249999999999998</v>
      </c>
      <c r="L198" s="33">
        <f t="shared" si="10"/>
        <v>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5" x14ac:dyDescent="0.25"/>
  <cols>
    <col min="1" max="1" width="23.875" bestFit="1" customWidth="1"/>
    <col min="2" max="2" width="19.625" bestFit="1" customWidth="1"/>
  </cols>
  <sheetData>
    <row r="1" spans="1:2" x14ac:dyDescent="0.25">
      <c r="A1" s="6" t="s">
        <v>4</v>
      </c>
      <c r="B1" s="6" t="s">
        <v>45</v>
      </c>
    </row>
    <row r="2" spans="1:2" x14ac:dyDescent="0.25">
      <c r="A2" s="7" t="s">
        <v>33</v>
      </c>
      <c r="B2" s="7" t="s">
        <v>46</v>
      </c>
    </row>
    <row r="3" spans="1:2" x14ac:dyDescent="0.25">
      <c r="A3" s="7" t="s">
        <v>20</v>
      </c>
      <c r="B3" s="7" t="s">
        <v>46</v>
      </c>
    </row>
    <row r="4" spans="1:2" x14ac:dyDescent="0.25">
      <c r="A4" s="7" t="s">
        <v>27</v>
      </c>
      <c r="B4" s="7" t="s">
        <v>46</v>
      </c>
    </row>
    <row r="5" spans="1:2" x14ac:dyDescent="0.25">
      <c r="A5" s="7" t="s">
        <v>24</v>
      </c>
      <c r="B5" s="7" t="s">
        <v>46</v>
      </c>
    </row>
    <row r="6" spans="1:2" x14ac:dyDescent="0.25">
      <c r="A6" s="7" t="s">
        <v>23</v>
      </c>
      <c r="B6" s="7" t="s">
        <v>46</v>
      </c>
    </row>
    <row r="7" spans="1:2" x14ac:dyDescent="0.25">
      <c r="A7" s="7" t="s">
        <v>17</v>
      </c>
      <c r="B7" s="7" t="s">
        <v>47</v>
      </c>
    </row>
    <row r="8" spans="1:2" x14ac:dyDescent="0.25">
      <c r="A8" s="7" t="s">
        <v>14</v>
      </c>
      <c r="B8" s="7" t="s">
        <v>47</v>
      </c>
    </row>
    <row r="9" spans="1:2" x14ac:dyDescent="0.25">
      <c r="A9" s="7" t="s">
        <v>11</v>
      </c>
      <c r="B9" s="7" t="s">
        <v>46</v>
      </c>
    </row>
    <row r="10" spans="1:2" x14ac:dyDescent="0.25">
      <c r="A10" s="7" t="s">
        <v>25</v>
      </c>
      <c r="B10" s="7" t="s">
        <v>47</v>
      </c>
    </row>
    <row r="11" spans="1:2" x14ac:dyDescent="0.25">
      <c r="A11" s="7" t="s">
        <v>36</v>
      </c>
      <c r="B11" s="7" t="s">
        <v>47</v>
      </c>
    </row>
    <row r="12" spans="1:2" x14ac:dyDescent="0.25">
      <c r="A12" s="7" t="s">
        <v>35</v>
      </c>
      <c r="B12" s="7" t="s">
        <v>46</v>
      </c>
    </row>
    <row r="13" spans="1:2" x14ac:dyDescent="0.25">
      <c r="A13" s="7" t="s">
        <v>34</v>
      </c>
      <c r="B13" s="7" t="s">
        <v>47</v>
      </c>
    </row>
    <row r="14" spans="1:2" x14ac:dyDescent="0.25">
      <c r="A14" s="7" t="s">
        <v>38</v>
      </c>
      <c r="B14" s="7" t="s">
        <v>47</v>
      </c>
    </row>
    <row r="15" spans="1:2" x14ac:dyDescent="0.25">
      <c r="A15" s="7" t="s">
        <v>31</v>
      </c>
      <c r="B15" s="7" t="s">
        <v>47</v>
      </c>
    </row>
    <row r="16" spans="1:2" x14ac:dyDescent="0.25">
      <c r="A16" s="7" t="s">
        <v>10</v>
      </c>
      <c r="B16" s="7" t="s">
        <v>46</v>
      </c>
    </row>
    <row r="17" spans="1:2" x14ac:dyDescent="0.25">
      <c r="A17" s="7" t="s">
        <v>18</v>
      </c>
      <c r="B17" s="7" t="s">
        <v>46</v>
      </c>
    </row>
    <row r="18" spans="1:2" x14ac:dyDescent="0.25">
      <c r="A18" s="7" t="s">
        <v>21</v>
      </c>
      <c r="B18" s="7" t="s">
        <v>47</v>
      </c>
    </row>
    <row r="19" spans="1:2" x14ac:dyDescent="0.25">
      <c r="A19" s="7" t="s">
        <v>12</v>
      </c>
      <c r="B19" s="7" t="s">
        <v>47</v>
      </c>
    </row>
    <row r="20" spans="1:2" x14ac:dyDescent="0.25">
      <c r="A20" s="7" t="s">
        <v>28</v>
      </c>
      <c r="B20" s="7" t="s">
        <v>46</v>
      </c>
    </row>
    <row r="21" spans="1:2" x14ac:dyDescent="0.25">
      <c r="A21" s="7" t="s">
        <v>22</v>
      </c>
      <c r="B21" s="7" t="s">
        <v>47</v>
      </c>
    </row>
    <row r="22" spans="1:2" x14ac:dyDescent="0.25">
      <c r="A22" s="7" t="s">
        <v>16</v>
      </c>
      <c r="B22" s="7" t="s">
        <v>46</v>
      </c>
    </row>
    <row r="23" spans="1:2" x14ac:dyDescent="0.25">
      <c r="A23" s="7" t="s">
        <v>19</v>
      </c>
      <c r="B23" s="7" t="s">
        <v>46</v>
      </c>
    </row>
    <row r="24" spans="1:2" x14ac:dyDescent="0.25">
      <c r="A24" s="7" t="s">
        <v>32</v>
      </c>
      <c r="B24" s="7" t="s">
        <v>47</v>
      </c>
    </row>
    <row r="25" spans="1:2" x14ac:dyDescent="0.25">
      <c r="A25" s="7" t="s">
        <v>29</v>
      </c>
      <c r="B25" s="7" t="s">
        <v>47</v>
      </c>
    </row>
    <row r="26" spans="1:2" x14ac:dyDescent="0.25">
      <c r="A26" s="7" t="s">
        <v>37</v>
      </c>
      <c r="B26" s="7" t="s">
        <v>47</v>
      </c>
    </row>
    <row r="27" spans="1:2" x14ac:dyDescent="0.25">
      <c r="A27" s="7" t="s">
        <v>30</v>
      </c>
      <c r="B27" s="7" t="s">
        <v>47</v>
      </c>
    </row>
    <row r="28" spans="1:2" x14ac:dyDescent="0.25">
      <c r="A28" s="7" t="s">
        <v>13</v>
      </c>
      <c r="B28" s="7" t="s">
        <v>46</v>
      </c>
    </row>
    <row r="29" spans="1:2" x14ac:dyDescent="0.25">
      <c r="A29" s="7" t="s">
        <v>15</v>
      </c>
      <c r="B29" s="7" t="s">
        <v>47</v>
      </c>
    </row>
    <row r="30" spans="1:2" x14ac:dyDescent="0.25">
      <c r="A30" s="7" t="s">
        <v>26</v>
      </c>
      <c r="B30" s="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8"/>
  <sheetViews>
    <sheetView topLeftCell="B1" workbookViewId="0">
      <selection activeCell="B1" sqref="B1"/>
    </sheetView>
  </sheetViews>
  <sheetFormatPr defaultRowHeight="15" x14ac:dyDescent="0.25"/>
  <cols>
    <col min="1" max="1" width="9.5" style="5" bestFit="1" customWidth="1"/>
    <col min="2" max="2" width="20.125" style="5" bestFit="1" customWidth="1"/>
    <col min="3" max="3" width="10.125" style="41" bestFit="1" customWidth="1"/>
    <col min="7" max="7" width="20.125" bestFit="1" customWidth="1"/>
    <col min="8" max="8" width="17.125" customWidth="1"/>
    <col min="9" max="9" width="15.75" bestFit="1" customWidth="1"/>
    <col min="10" max="10" width="17.125" bestFit="1" customWidth="1"/>
    <col min="11" max="11" width="15.75" bestFit="1" customWidth="1"/>
    <col min="12" max="12" width="17.125" bestFit="1" customWidth="1"/>
    <col min="13" max="13" width="15.75" bestFit="1" customWidth="1"/>
    <col min="14" max="14" width="17.125" bestFit="1" customWidth="1"/>
    <col min="15" max="15" width="15.75" bestFit="1" customWidth="1"/>
    <col min="16" max="16" width="17.125" bestFit="1" customWidth="1"/>
    <col min="17" max="17" width="15.75" bestFit="1" customWidth="1"/>
    <col min="18" max="18" width="21.5" bestFit="1" customWidth="1"/>
    <col min="19" max="19" width="20.125" bestFit="1" customWidth="1"/>
  </cols>
  <sheetData>
    <row r="1" spans="1:19" x14ac:dyDescent="0.25">
      <c r="A1" s="3" t="s">
        <v>3</v>
      </c>
      <c r="B1" s="3" t="s">
        <v>4</v>
      </c>
      <c r="C1" s="39" t="s">
        <v>57</v>
      </c>
    </row>
    <row r="2" spans="1:19" x14ac:dyDescent="0.25">
      <c r="A2" s="29" t="s">
        <v>5</v>
      </c>
      <c r="B2" s="29" t="s">
        <v>35</v>
      </c>
      <c r="C2" s="40">
        <v>18351</v>
      </c>
    </row>
    <row r="3" spans="1:19" x14ac:dyDescent="0.25">
      <c r="A3" s="5" t="s">
        <v>5</v>
      </c>
      <c r="B3" s="5" t="s">
        <v>16</v>
      </c>
      <c r="C3" s="41">
        <v>18136</v>
      </c>
    </row>
    <row r="4" spans="1:19" x14ac:dyDescent="0.25">
      <c r="A4" s="5" t="s">
        <v>5</v>
      </c>
      <c r="B4" s="5" t="s">
        <v>30</v>
      </c>
      <c r="C4" s="41">
        <v>14152</v>
      </c>
      <c r="G4" s="35"/>
      <c r="H4" s="36"/>
      <c r="I4" s="36"/>
      <c r="J4" s="36"/>
      <c r="K4" s="36"/>
      <c r="L4" s="36"/>
      <c r="M4" s="36"/>
      <c r="N4" s="36"/>
      <c r="O4" s="36"/>
      <c r="P4" s="36"/>
      <c r="Q4" s="36"/>
      <c r="R4" s="36"/>
      <c r="S4" s="36"/>
    </row>
    <row r="5" spans="1:19" x14ac:dyDescent="0.25">
      <c r="A5" s="5" t="s">
        <v>5</v>
      </c>
      <c r="B5" s="5" t="s">
        <v>15</v>
      </c>
      <c r="C5" s="41">
        <v>15486</v>
      </c>
      <c r="G5" s="35"/>
      <c r="H5" s="36"/>
      <c r="I5" s="36"/>
      <c r="J5" s="36"/>
      <c r="K5" s="36"/>
      <c r="L5" s="36"/>
      <c r="M5" s="36"/>
      <c r="N5" s="36"/>
      <c r="O5" s="36"/>
      <c r="P5" s="36"/>
      <c r="Q5" s="36"/>
      <c r="R5" s="36"/>
      <c r="S5" s="36"/>
    </row>
    <row r="6" spans="1:19" x14ac:dyDescent="0.25">
      <c r="A6" s="5" t="s">
        <v>5</v>
      </c>
      <c r="B6" s="5" t="s">
        <v>21</v>
      </c>
      <c r="C6" s="41">
        <v>11211</v>
      </c>
      <c r="G6" s="35"/>
      <c r="H6" s="36"/>
      <c r="I6" s="36"/>
      <c r="J6" s="36"/>
      <c r="K6" s="36"/>
      <c r="L6" s="36"/>
      <c r="M6" s="36"/>
      <c r="N6" s="36"/>
      <c r="O6" s="36"/>
      <c r="P6" s="36"/>
      <c r="Q6" s="36"/>
      <c r="R6" s="36"/>
      <c r="S6" s="36"/>
    </row>
    <row r="7" spans="1:19" x14ac:dyDescent="0.25">
      <c r="A7" s="5" t="s">
        <v>5</v>
      </c>
      <c r="B7" s="5" t="s">
        <v>32</v>
      </c>
      <c r="C7" s="41">
        <v>16428</v>
      </c>
      <c r="G7" s="35"/>
      <c r="H7" s="36"/>
      <c r="I7" s="36"/>
      <c r="J7" s="36"/>
      <c r="K7" s="36"/>
      <c r="L7" s="36"/>
      <c r="M7" s="36"/>
      <c r="N7" s="36"/>
      <c r="O7" s="36"/>
      <c r="P7" s="36"/>
      <c r="Q7" s="36"/>
      <c r="R7" s="36"/>
      <c r="S7" s="36"/>
    </row>
    <row r="8" spans="1:19" x14ac:dyDescent="0.25">
      <c r="A8" s="5" t="s">
        <v>5</v>
      </c>
      <c r="B8" s="5" t="s">
        <v>28</v>
      </c>
      <c r="C8" s="41">
        <v>15588</v>
      </c>
      <c r="G8" s="35"/>
      <c r="H8" s="36"/>
      <c r="I8" s="36"/>
      <c r="J8" s="36"/>
      <c r="K8" s="36"/>
      <c r="L8" s="36"/>
      <c r="M8" s="36"/>
      <c r="N8" s="36"/>
      <c r="O8" s="36"/>
      <c r="P8" s="36"/>
      <c r="Q8" s="36"/>
      <c r="R8" s="36"/>
      <c r="S8" s="36"/>
    </row>
    <row r="9" spans="1:19" x14ac:dyDescent="0.25">
      <c r="A9" s="5" t="s">
        <v>5</v>
      </c>
      <c r="B9" s="5" t="s">
        <v>36</v>
      </c>
      <c r="C9" s="41">
        <v>16473</v>
      </c>
      <c r="G9" s="35"/>
      <c r="H9" s="36"/>
      <c r="I9" s="36"/>
      <c r="J9" s="36"/>
      <c r="K9" s="36"/>
      <c r="L9" s="36"/>
      <c r="M9" s="36"/>
      <c r="N9" s="36"/>
      <c r="O9" s="36"/>
      <c r="P9" s="36"/>
      <c r="Q9" s="36"/>
      <c r="R9" s="36"/>
      <c r="S9" s="36"/>
    </row>
    <row r="10" spans="1:19" x14ac:dyDescent="0.25">
      <c r="A10" s="5" t="s">
        <v>5</v>
      </c>
      <c r="B10" s="5" t="s">
        <v>27</v>
      </c>
      <c r="C10" s="41">
        <v>12183</v>
      </c>
      <c r="G10" s="35"/>
      <c r="H10" s="36"/>
      <c r="I10" s="36"/>
      <c r="J10" s="36"/>
      <c r="K10" s="36"/>
      <c r="L10" s="36"/>
      <c r="M10" s="36"/>
      <c r="N10" s="36"/>
      <c r="O10" s="36"/>
      <c r="P10" s="36"/>
      <c r="Q10" s="36"/>
      <c r="R10" s="36"/>
      <c r="S10" s="36"/>
    </row>
    <row r="11" spans="1:19" x14ac:dyDescent="0.25">
      <c r="A11" s="5" t="s">
        <v>5</v>
      </c>
      <c r="B11" s="5" t="s">
        <v>14</v>
      </c>
      <c r="C11" s="41">
        <v>15737</v>
      </c>
      <c r="G11" s="35"/>
      <c r="H11" s="36"/>
      <c r="I11" s="36"/>
      <c r="J11" s="36"/>
      <c r="K11" s="36"/>
      <c r="L11" s="36"/>
      <c r="M11" s="36"/>
      <c r="N11" s="36"/>
      <c r="O11" s="36"/>
      <c r="P11" s="36"/>
      <c r="Q11" s="36"/>
      <c r="R11" s="36"/>
      <c r="S11" s="36"/>
    </row>
    <row r="12" spans="1:19" x14ac:dyDescent="0.25">
      <c r="A12" s="5" t="s">
        <v>5</v>
      </c>
      <c r="B12" s="5" t="s">
        <v>20</v>
      </c>
      <c r="C12" s="41">
        <v>19603</v>
      </c>
      <c r="G12" s="35"/>
      <c r="H12" s="36"/>
      <c r="I12" s="36"/>
      <c r="J12" s="36"/>
      <c r="K12" s="36"/>
      <c r="L12" s="36"/>
      <c r="M12" s="36"/>
      <c r="N12" s="36"/>
      <c r="O12" s="36"/>
      <c r="P12" s="36"/>
      <c r="Q12" s="36"/>
      <c r="R12" s="36"/>
      <c r="S12" s="36"/>
    </row>
    <row r="13" spans="1:19" x14ac:dyDescent="0.25">
      <c r="A13" s="5" t="s">
        <v>5</v>
      </c>
      <c r="B13" s="5" t="s">
        <v>13</v>
      </c>
      <c r="C13" s="41">
        <v>12482</v>
      </c>
      <c r="G13" s="35"/>
      <c r="H13" s="36"/>
      <c r="I13" s="36"/>
      <c r="J13" s="36"/>
      <c r="K13" s="36"/>
      <c r="L13" s="36"/>
      <c r="M13" s="36"/>
      <c r="N13" s="36"/>
      <c r="O13" s="36"/>
      <c r="P13" s="36"/>
      <c r="Q13" s="36"/>
      <c r="R13" s="36"/>
      <c r="S13" s="36"/>
    </row>
    <row r="14" spans="1:19" x14ac:dyDescent="0.25">
      <c r="A14" s="5" t="s">
        <v>5</v>
      </c>
      <c r="B14" s="5" t="s">
        <v>22</v>
      </c>
      <c r="C14" s="41">
        <v>16876</v>
      </c>
      <c r="G14" s="35"/>
      <c r="H14" s="36"/>
      <c r="I14" s="36"/>
      <c r="J14" s="36"/>
      <c r="K14" s="36"/>
      <c r="L14" s="36"/>
      <c r="M14" s="36"/>
      <c r="N14" s="36"/>
      <c r="O14" s="36"/>
      <c r="P14" s="36"/>
      <c r="Q14" s="36"/>
      <c r="R14" s="36"/>
      <c r="S14" s="36"/>
    </row>
    <row r="15" spans="1:19" x14ac:dyDescent="0.25">
      <c r="A15" s="5" t="s">
        <v>5</v>
      </c>
      <c r="B15" s="5" t="s">
        <v>11</v>
      </c>
      <c r="C15" s="41">
        <v>14418</v>
      </c>
      <c r="G15" s="35"/>
      <c r="H15" s="36"/>
      <c r="I15" s="36"/>
      <c r="J15" s="36"/>
      <c r="K15" s="36"/>
      <c r="L15" s="36"/>
      <c r="M15" s="36"/>
      <c r="N15" s="36"/>
      <c r="O15" s="36"/>
      <c r="P15" s="36"/>
      <c r="Q15" s="36"/>
      <c r="R15" s="36"/>
      <c r="S15" s="36"/>
    </row>
    <row r="16" spans="1:19" x14ac:dyDescent="0.25">
      <c r="A16" s="5" t="s">
        <v>5</v>
      </c>
      <c r="B16" s="5" t="s">
        <v>23</v>
      </c>
      <c r="C16" s="41">
        <v>15287</v>
      </c>
      <c r="G16" s="35"/>
      <c r="H16" s="36"/>
      <c r="I16" s="36"/>
      <c r="J16" s="36"/>
      <c r="K16" s="36"/>
      <c r="L16" s="36"/>
      <c r="M16" s="36"/>
      <c r="N16" s="36"/>
      <c r="O16" s="36"/>
      <c r="P16" s="36"/>
      <c r="Q16" s="36"/>
      <c r="R16" s="36"/>
      <c r="S16" s="36"/>
    </row>
    <row r="17" spans="1:19" x14ac:dyDescent="0.25">
      <c r="A17" s="5" t="s">
        <v>5</v>
      </c>
      <c r="B17" s="5" t="s">
        <v>25</v>
      </c>
      <c r="C17" s="41">
        <v>16249</v>
      </c>
      <c r="G17" s="35"/>
      <c r="H17" s="36"/>
      <c r="I17" s="36"/>
      <c r="J17" s="36"/>
      <c r="K17" s="36"/>
      <c r="L17" s="36"/>
      <c r="M17" s="36"/>
      <c r="N17" s="36"/>
      <c r="O17" s="36"/>
      <c r="P17" s="36"/>
      <c r="Q17" s="36"/>
      <c r="R17" s="36"/>
      <c r="S17" s="36"/>
    </row>
    <row r="18" spans="1:19" x14ac:dyDescent="0.25">
      <c r="A18" s="5" t="s">
        <v>5</v>
      </c>
      <c r="B18" s="5" t="s">
        <v>10</v>
      </c>
      <c r="C18" s="41">
        <v>19233</v>
      </c>
      <c r="G18" s="35"/>
      <c r="H18" s="36"/>
      <c r="I18" s="36"/>
      <c r="J18" s="36"/>
      <c r="K18" s="36"/>
      <c r="L18" s="36"/>
      <c r="M18" s="36"/>
      <c r="N18" s="36"/>
      <c r="O18" s="36"/>
      <c r="P18" s="36"/>
      <c r="Q18" s="36"/>
      <c r="R18" s="36"/>
      <c r="S18" s="36"/>
    </row>
    <row r="19" spans="1:19" x14ac:dyDescent="0.25">
      <c r="A19" s="5" t="s">
        <v>5</v>
      </c>
      <c r="B19" s="5" t="s">
        <v>26</v>
      </c>
      <c r="C19" s="41">
        <v>16038</v>
      </c>
      <c r="G19" s="35"/>
      <c r="H19" s="36"/>
      <c r="I19" s="36"/>
      <c r="J19" s="36"/>
      <c r="K19" s="36"/>
      <c r="L19" s="36"/>
      <c r="M19" s="36"/>
      <c r="N19" s="36"/>
      <c r="O19" s="36"/>
      <c r="P19" s="36"/>
      <c r="Q19" s="36"/>
      <c r="R19" s="36"/>
      <c r="S19" s="36"/>
    </row>
    <row r="20" spans="1:19" x14ac:dyDescent="0.25">
      <c r="A20" s="5" t="s">
        <v>5</v>
      </c>
      <c r="B20" s="5" t="s">
        <v>31</v>
      </c>
      <c r="C20" s="41">
        <v>10188</v>
      </c>
      <c r="G20" s="35"/>
      <c r="H20" s="36"/>
      <c r="I20" s="36"/>
      <c r="J20" s="36"/>
      <c r="K20" s="36"/>
      <c r="L20" s="36"/>
      <c r="M20" s="36"/>
      <c r="N20" s="36"/>
      <c r="O20" s="36"/>
      <c r="P20" s="36"/>
      <c r="Q20" s="36"/>
      <c r="R20" s="36"/>
      <c r="S20" s="36"/>
    </row>
    <row r="21" spans="1:19" x14ac:dyDescent="0.25">
      <c r="A21" s="5" t="s">
        <v>5</v>
      </c>
      <c r="B21" s="5" t="s">
        <v>24</v>
      </c>
      <c r="C21" s="41">
        <v>12468</v>
      </c>
      <c r="G21" s="35"/>
      <c r="H21" s="36"/>
      <c r="I21" s="36"/>
      <c r="J21" s="36"/>
      <c r="K21" s="36"/>
      <c r="L21" s="36"/>
      <c r="M21" s="36"/>
      <c r="N21" s="36"/>
      <c r="O21" s="36"/>
      <c r="P21" s="36"/>
      <c r="Q21" s="36"/>
      <c r="R21" s="36"/>
      <c r="S21" s="36"/>
    </row>
    <row r="22" spans="1:19" x14ac:dyDescent="0.25">
      <c r="A22" s="5" t="s">
        <v>5</v>
      </c>
      <c r="B22" s="5" t="s">
        <v>12</v>
      </c>
      <c r="C22" s="41">
        <v>17486</v>
      </c>
      <c r="G22" s="35"/>
      <c r="H22" s="36"/>
      <c r="I22" s="36"/>
      <c r="J22" s="36"/>
      <c r="K22" s="36"/>
      <c r="L22" s="36"/>
      <c r="M22" s="36"/>
      <c r="N22" s="36"/>
      <c r="O22" s="36"/>
      <c r="P22" s="36"/>
      <c r="Q22" s="36"/>
      <c r="R22" s="36"/>
      <c r="S22" s="36"/>
    </row>
    <row r="23" spans="1:19" x14ac:dyDescent="0.25">
      <c r="A23" s="5" t="s">
        <v>5</v>
      </c>
      <c r="B23" s="5" t="s">
        <v>19</v>
      </c>
      <c r="C23" s="41">
        <v>14326</v>
      </c>
      <c r="G23" s="35"/>
      <c r="H23" s="36"/>
      <c r="I23" s="36"/>
      <c r="J23" s="36"/>
      <c r="K23" s="36"/>
      <c r="L23" s="36"/>
      <c r="M23" s="36"/>
      <c r="N23" s="36"/>
      <c r="O23" s="36"/>
      <c r="P23" s="36"/>
      <c r="Q23" s="36"/>
      <c r="R23" s="36"/>
      <c r="S23" s="36"/>
    </row>
    <row r="24" spans="1:19" x14ac:dyDescent="0.25">
      <c r="A24" s="5" t="s">
        <v>5</v>
      </c>
      <c r="B24" s="5" t="s">
        <v>33</v>
      </c>
      <c r="C24" s="41">
        <v>17286</v>
      </c>
      <c r="G24" s="35"/>
      <c r="H24" s="36"/>
      <c r="I24" s="36"/>
      <c r="J24" s="36"/>
      <c r="K24" s="36"/>
      <c r="L24" s="36"/>
      <c r="M24" s="36"/>
      <c r="N24" s="36"/>
      <c r="O24" s="36"/>
      <c r="P24" s="36"/>
      <c r="Q24" s="36"/>
      <c r="R24" s="36"/>
      <c r="S24" s="36"/>
    </row>
    <row r="25" spans="1:19" x14ac:dyDescent="0.25">
      <c r="A25" s="5" t="s">
        <v>5</v>
      </c>
      <c r="B25" s="5" t="s">
        <v>10</v>
      </c>
      <c r="C25" s="41">
        <v>19592</v>
      </c>
      <c r="G25" s="35"/>
      <c r="H25" s="36"/>
      <c r="I25" s="36"/>
      <c r="J25" s="36"/>
      <c r="K25" s="36"/>
      <c r="L25" s="36"/>
      <c r="M25" s="36"/>
      <c r="N25" s="36"/>
      <c r="O25" s="36"/>
      <c r="P25" s="36"/>
      <c r="Q25" s="36"/>
      <c r="R25" s="36"/>
      <c r="S25" s="36"/>
    </row>
    <row r="26" spans="1:19" x14ac:dyDescent="0.25">
      <c r="A26" s="5" t="s">
        <v>5</v>
      </c>
      <c r="B26" s="5" t="s">
        <v>17</v>
      </c>
      <c r="C26" s="41">
        <v>17743</v>
      </c>
      <c r="G26" s="35"/>
      <c r="H26" s="36"/>
      <c r="I26" s="36"/>
      <c r="J26" s="36"/>
      <c r="K26" s="36"/>
      <c r="L26" s="36"/>
      <c r="M26" s="36"/>
      <c r="N26" s="36"/>
      <c r="O26" s="36"/>
      <c r="P26" s="36"/>
      <c r="Q26" s="36"/>
      <c r="R26" s="36"/>
      <c r="S26" s="36"/>
    </row>
    <row r="27" spans="1:19" x14ac:dyDescent="0.25">
      <c r="A27" s="5" t="s">
        <v>5</v>
      </c>
      <c r="B27" s="5" t="s">
        <v>20</v>
      </c>
      <c r="C27" s="41">
        <v>19081</v>
      </c>
      <c r="G27" s="35"/>
      <c r="H27" s="36"/>
      <c r="I27" s="36"/>
      <c r="J27" s="36"/>
      <c r="K27" s="36"/>
      <c r="L27" s="36"/>
      <c r="M27" s="36"/>
      <c r="N27" s="36"/>
      <c r="O27" s="36"/>
      <c r="P27" s="36"/>
      <c r="Q27" s="36"/>
      <c r="R27" s="36"/>
      <c r="S27" s="36"/>
    </row>
    <row r="28" spans="1:19" x14ac:dyDescent="0.25">
      <c r="A28" s="5" t="s">
        <v>5</v>
      </c>
      <c r="B28" s="5" t="s">
        <v>27</v>
      </c>
      <c r="C28" s="41">
        <v>15386</v>
      </c>
      <c r="G28" s="35"/>
      <c r="H28" s="36"/>
      <c r="I28" s="36"/>
      <c r="J28" s="36"/>
      <c r="K28" s="36"/>
      <c r="L28" s="36"/>
      <c r="M28" s="36"/>
      <c r="N28" s="36"/>
      <c r="O28" s="36"/>
      <c r="P28" s="36"/>
      <c r="Q28" s="36"/>
      <c r="R28" s="36"/>
      <c r="S28" s="36"/>
    </row>
    <row r="29" spans="1:19" x14ac:dyDescent="0.25">
      <c r="A29" s="5" t="s">
        <v>5</v>
      </c>
      <c r="B29" s="5" t="s">
        <v>38</v>
      </c>
      <c r="C29" s="41">
        <v>19488</v>
      </c>
      <c r="G29" s="35"/>
      <c r="H29" s="36"/>
      <c r="I29" s="36"/>
      <c r="J29" s="36"/>
      <c r="K29" s="36"/>
      <c r="L29" s="36"/>
      <c r="M29" s="36"/>
      <c r="N29" s="36"/>
      <c r="O29" s="36"/>
      <c r="P29" s="36"/>
      <c r="Q29" s="36"/>
      <c r="R29" s="36"/>
      <c r="S29" s="36"/>
    </row>
    <row r="30" spans="1:19" x14ac:dyDescent="0.25">
      <c r="A30" s="5" t="s">
        <v>5</v>
      </c>
      <c r="B30" s="5" t="s">
        <v>13</v>
      </c>
      <c r="C30" s="41">
        <v>12976</v>
      </c>
      <c r="G30" s="35"/>
      <c r="H30" s="36"/>
      <c r="I30" s="36"/>
      <c r="J30" s="36"/>
      <c r="K30" s="36"/>
      <c r="L30" s="36"/>
      <c r="M30" s="36"/>
      <c r="N30" s="36"/>
      <c r="O30" s="36"/>
      <c r="P30" s="36"/>
      <c r="Q30" s="36"/>
      <c r="R30" s="36"/>
      <c r="S30" s="36"/>
    </row>
    <row r="31" spans="1:19" x14ac:dyDescent="0.25">
      <c r="A31" s="5" t="s">
        <v>5</v>
      </c>
      <c r="B31" s="5" t="s">
        <v>37</v>
      </c>
      <c r="C31" s="41">
        <v>15782</v>
      </c>
      <c r="G31" s="35"/>
      <c r="H31" s="36"/>
      <c r="I31" s="36"/>
      <c r="J31" s="36"/>
      <c r="K31" s="36"/>
      <c r="L31" s="36"/>
      <c r="M31" s="36"/>
      <c r="N31" s="36"/>
      <c r="O31" s="36"/>
      <c r="P31" s="36"/>
      <c r="Q31" s="36"/>
      <c r="R31" s="36"/>
      <c r="S31" s="36"/>
    </row>
    <row r="32" spans="1:19" x14ac:dyDescent="0.25">
      <c r="A32" s="5" t="s">
        <v>5</v>
      </c>
      <c r="B32" s="5" t="s">
        <v>34</v>
      </c>
      <c r="C32" s="41">
        <v>16438</v>
      </c>
      <c r="G32" s="35"/>
      <c r="H32" s="36"/>
      <c r="I32" s="36"/>
      <c r="J32" s="36"/>
      <c r="K32" s="36"/>
      <c r="L32" s="36"/>
      <c r="M32" s="36"/>
      <c r="N32" s="36"/>
      <c r="O32" s="36"/>
      <c r="P32" s="36"/>
      <c r="Q32" s="36"/>
      <c r="R32" s="36"/>
      <c r="S32" s="36"/>
    </row>
    <row r="33" spans="1:19" x14ac:dyDescent="0.25">
      <c r="A33" s="5" t="s">
        <v>5</v>
      </c>
      <c r="B33" s="5" t="s">
        <v>24</v>
      </c>
      <c r="C33" s="41">
        <v>15286</v>
      </c>
      <c r="G33" s="35"/>
      <c r="H33" s="36"/>
      <c r="I33" s="36"/>
      <c r="J33" s="36"/>
      <c r="K33" s="36"/>
      <c r="L33" s="36"/>
      <c r="M33" s="36"/>
      <c r="N33" s="36"/>
      <c r="O33" s="36"/>
      <c r="P33" s="36"/>
      <c r="Q33" s="36"/>
      <c r="R33" s="36"/>
      <c r="S33" s="36"/>
    </row>
    <row r="34" spans="1:19" x14ac:dyDescent="0.25">
      <c r="A34" s="5" t="s">
        <v>5</v>
      </c>
      <c r="B34" s="5" t="s">
        <v>29</v>
      </c>
      <c r="C34" s="41">
        <v>18176</v>
      </c>
    </row>
    <row r="35" spans="1:19" x14ac:dyDescent="0.25">
      <c r="A35" s="5" t="s">
        <v>5</v>
      </c>
      <c r="B35" s="5" t="s">
        <v>35</v>
      </c>
      <c r="C35" s="41">
        <v>14703</v>
      </c>
    </row>
    <row r="36" spans="1:19" x14ac:dyDescent="0.25">
      <c r="A36" s="5" t="s">
        <v>5</v>
      </c>
      <c r="B36" s="5" t="s">
        <v>28</v>
      </c>
      <c r="C36" s="41">
        <v>19356</v>
      </c>
    </row>
    <row r="37" spans="1:19" x14ac:dyDescent="0.25">
      <c r="A37" s="5" t="s">
        <v>5</v>
      </c>
      <c r="B37" s="5" t="s">
        <v>18</v>
      </c>
      <c r="C37" s="41">
        <v>12368</v>
      </c>
    </row>
    <row r="38" spans="1:19" x14ac:dyDescent="0.25">
      <c r="A38" s="5" t="s">
        <v>5</v>
      </c>
      <c r="B38" s="5" t="s">
        <v>23</v>
      </c>
      <c r="C38" s="41">
        <v>12584</v>
      </c>
    </row>
    <row r="39" spans="1:19" x14ac:dyDescent="0.25">
      <c r="A39" s="5" t="s">
        <v>5</v>
      </c>
      <c r="B39" s="5" t="s">
        <v>26</v>
      </c>
      <c r="C39" s="41">
        <v>16444</v>
      </c>
    </row>
    <row r="40" spans="1:19" x14ac:dyDescent="0.25">
      <c r="A40" s="5" t="s">
        <v>5</v>
      </c>
      <c r="B40" s="5" t="s">
        <v>16</v>
      </c>
      <c r="C40" s="41">
        <v>16234</v>
      </c>
    </row>
    <row r="41" spans="1:19" x14ac:dyDescent="0.25">
      <c r="A41" s="5" t="s">
        <v>5</v>
      </c>
      <c r="B41" s="5" t="s">
        <v>11</v>
      </c>
      <c r="C41" s="41">
        <v>16234</v>
      </c>
    </row>
    <row r="42" spans="1:19" x14ac:dyDescent="0.25">
      <c r="A42" s="5" t="s">
        <v>5</v>
      </c>
      <c r="B42" s="5" t="s">
        <v>33</v>
      </c>
      <c r="C42" s="41">
        <v>16138</v>
      </c>
    </row>
    <row r="43" spans="1:19" x14ac:dyDescent="0.25">
      <c r="A43" s="29" t="s">
        <v>6</v>
      </c>
      <c r="B43" s="29" t="s">
        <v>18</v>
      </c>
      <c r="C43" s="40">
        <v>17173</v>
      </c>
    </row>
    <row r="44" spans="1:19" x14ac:dyDescent="0.25">
      <c r="A44" s="5" t="s">
        <v>6</v>
      </c>
      <c r="B44" s="5" t="s">
        <v>10</v>
      </c>
      <c r="C44" s="41">
        <v>19614</v>
      </c>
    </row>
    <row r="45" spans="1:19" x14ac:dyDescent="0.25">
      <c r="A45" s="5" t="s">
        <v>6</v>
      </c>
      <c r="B45" s="5" t="s">
        <v>16</v>
      </c>
      <c r="C45" s="41">
        <v>18064</v>
      </c>
    </row>
    <row r="46" spans="1:19" x14ac:dyDescent="0.25">
      <c r="A46" s="5" t="s">
        <v>6</v>
      </c>
      <c r="B46" s="5" t="s">
        <v>33</v>
      </c>
      <c r="C46" s="41">
        <v>17827</v>
      </c>
    </row>
    <row r="47" spans="1:19" x14ac:dyDescent="0.25">
      <c r="A47" s="5" t="s">
        <v>6</v>
      </c>
      <c r="B47" s="5" t="s">
        <v>36</v>
      </c>
      <c r="C47" s="41">
        <v>13421</v>
      </c>
    </row>
    <row r="48" spans="1:19" x14ac:dyDescent="0.25">
      <c r="A48" s="5" t="s">
        <v>6</v>
      </c>
      <c r="B48" s="5" t="s">
        <v>11</v>
      </c>
      <c r="C48" s="41">
        <v>18043</v>
      </c>
    </row>
    <row r="49" spans="1:3" x14ac:dyDescent="0.25">
      <c r="A49" s="5" t="s">
        <v>6</v>
      </c>
      <c r="B49" s="5" t="s">
        <v>25</v>
      </c>
      <c r="C49" s="41">
        <v>16122</v>
      </c>
    </row>
    <row r="50" spans="1:3" x14ac:dyDescent="0.25">
      <c r="A50" s="5" t="s">
        <v>6</v>
      </c>
      <c r="B50" s="5" t="s">
        <v>23</v>
      </c>
      <c r="C50" s="41">
        <v>14988</v>
      </c>
    </row>
    <row r="51" spans="1:3" x14ac:dyDescent="0.25">
      <c r="A51" s="5" t="s">
        <v>6</v>
      </c>
      <c r="B51" s="5" t="s">
        <v>28</v>
      </c>
      <c r="C51" s="41">
        <v>16802</v>
      </c>
    </row>
    <row r="52" spans="1:3" x14ac:dyDescent="0.25">
      <c r="A52" s="5" t="s">
        <v>6</v>
      </c>
      <c r="B52" s="5" t="s">
        <v>26</v>
      </c>
      <c r="C52" s="41">
        <v>17761</v>
      </c>
    </row>
    <row r="53" spans="1:3" x14ac:dyDescent="0.25">
      <c r="A53" s="5" t="s">
        <v>6</v>
      </c>
      <c r="B53" s="5" t="s">
        <v>24</v>
      </c>
      <c r="C53" s="41">
        <v>19379</v>
      </c>
    </row>
    <row r="54" spans="1:3" x14ac:dyDescent="0.25">
      <c r="A54" s="5" t="s">
        <v>6</v>
      </c>
      <c r="B54" s="5" t="s">
        <v>34</v>
      </c>
      <c r="C54" s="41">
        <v>19110</v>
      </c>
    </row>
    <row r="55" spans="1:3" x14ac:dyDescent="0.25">
      <c r="A55" s="5" t="s">
        <v>6</v>
      </c>
      <c r="B55" s="5" t="s">
        <v>19</v>
      </c>
      <c r="C55" s="41">
        <v>13773</v>
      </c>
    </row>
    <row r="56" spans="1:3" x14ac:dyDescent="0.25">
      <c r="A56" s="5" t="s">
        <v>6</v>
      </c>
      <c r="B56" s="5" t="s">
        <v>35</v>
      </c>
      <c r="C56" s="41">
        <v>13458</v>
      </c>
    </row>
    <row r="57" spans="1:3" x14ac:dyDescent="0.25">
      <c r="A57" s="5" t="s">
        <v>6</v>
      </c>
      <c r="B57" s="5" t="s">
        <v>27</v>
      </c>
      <c r="C57" s="41">
        <v>13564</v>
      </c>
    </row>
    <row r="58" spans="1:3" x14ac:dyDescent="0.25">
      <c r="A58" s="5" t="s">
        <v>6</v>
      </c>
      <c r="B58" s="5" t="s">
        <v>16</v>
      </c>
      <c r="C58" s="41">
        <v>13110</v>
      </c>
    </row>
    <row r="59" spans="1:3" x14ac:dyDescent="0.25">
      <c r="A59" s="5" t="s">
        <v>6</v>
      </c>
      <c r="B59" s="5" t="s">
        <v>15</v>
      </c>
      <c r="C59" s="41">
        <v>10891</v>
      </c>
    </row>
    <row r="60" spans="1:3" x14ac:dyDescent="0.25">
      <c r="A60" s="5" t="s">
        <v>6</v>
      </c>
      <c r="B60" s="5" t="s">
        <v>27</v>
      </c>
      <c r="C60" s="41">
        <v>14672</v>
      </c>
    </row>
    <row r="61" spans="1:3" x14ac:dyDescent="0.25">
      <c r="A61" s="5" t="s">
        <v>6</v>
      </c>
      <c r="B61" s="5" t="s">
        <v>13</v>
      </c>
      <c r="C61" s="41">
        <v>15108</v>
      </c>
    </row>
    <row r="62" spans="1:3" x14ac:dyDescent="0.25">
      <c r="A62" s="5" t="s">
        <v>6</v>
      </c>
      <c r="B62" s="5" t="s">
        <v>19</v>
      </c>
      <c r="C62" s="41">
        <v>12792</v>
      </c>
    </row>
    <row r="63" spans="1:3" x14ac:dyDescent="0.25">
      <c r="A63" s="5" t="s">
        <v>6</v>
      </c>
      <c r="B63" s="5" t="s">
        <v>18</v>
      </c>
      <c r="C63" s="41">
        <v>13729</v>
      </c>
    </row>
    <row r="64" spans="1:3" x14ac:dyDescent="0.25">
      <c r="A64" s="5" t="s">
        <v>6</v>
      </c>
      <c r="B64" s="5" t="s">
        <v>20</v>
      </c>
      <c r="C64" s="41">
        <v>16357</v>
      </c>
    </row>
    <row r="65" spans="1:3" x14ac:dyDescent="0.25">
      <c r="A65" s="5" t="s">
        <v>6</v>
      </c>
      <c r="B65" s="5" t="s">
        <v>21</v>
      </c>
      <c r="C65" s="41">
        <v>10540</v>
      </c>
    </row>
    <row r="66" spans="1:3" x14ac:dyDescent="0.25">
      <c r="A66" s="5" t="s">
        <v>6</v>
      </c>
      <c r="B66" s="5" t="s">
        <v>14</v>
      </c>
      <c r="C66" s="41">
        <v>13806</v>
      </c>
    </row>
    <row r="67" spans="1:3" x14ac:dyDescent="0.25">
      <c r="A67" s="5" t="s">
        <v>6</v>
      </c>
      <c r="B67" s="5" t="s">
        <v>33</v>
      </c>
      <c r="C67" s="41">
        <v>14715</v>
      </c>
    </row>
    <row r="68" spans="1:3" x14ac:dyDescent="0.25">
      <c r="A68" s="5" t="s">
        <v>6</v>
      </c>
      <c r="B68" s="5" t="s">
        <v>26</v>
      </c>
      <c r="C68" s="41">
        <v>10303</v>
      </c>
    </row>
    <row r="69" spans="1:3" x14ac:dyDescent="0.25">
      <c r="A69" s="5" t="s">
        <v>6</v>
      </c>
      <c r="B69" s="5" t="s">
        <v>11</v>
      </c>
      <c r="C69" s="41">
        <v>10828</v>
      </c>
    </row>
    <row r="70" spans="1:3" x14ac:dyDescent="0.25">
      <c r="A70" s="5" t="s">
        <v>6</v>
      </c>
      <c r="B70" s="5" t="s">
        <v>20</v>
      </c>
      <c r="C70" s="41">
        <v>15169</v>
      </c>
    </row>
    <row r="71" spans="1:3" x14ac:dyDescent="0.25">
      <c r="A71" s="5" t="s">
        <v>6</v>
      </c>
      <c r="B71" s="5" t="s">
        <v>12</v>
      </c>
      <c r="C71" s="41">
        <v>10876</v>
      </c>
    </row>
    <row r="72" spans="1:3" x14ac:dyDescent="0.25">
      <c r="A72" s="5" t="s">
        <v>6</v>
      </c>
      <c r="B72" s="5" t="s">
        <v>24</v>
      </c>
      <c r="C72" s="41">
        <v>14221</v>
      </c>
    </row>
    <row r="73" spans="1:3" x14ac:dyDescent="0.25">
      <c r="A73" s="5" t="s">
        <v>6</v>
      </c>
      <c r="B73" s="5" t="s">
        <v>31</v>
      </c>
      <c r="C73" s="41">
        <v>13428</v>
      </c>
    </row>
    <row r="74" spans="1:3" x14ac:dyDescent="0.25">
      <c r="A74" s="5" t="s">
        <v>6</v>
      </c>
      <c r="B74" s="5" t="s">
        <v>37</v>
      </c>
      <c r="C74" s="41">
        <v>11317</v>
      </c>
    </row>
    <row r="75" spans="1:3" x14ac:dyDescent="0.25">
      <c r="A75" s="5" t="s">
        <v>6</v>
      </c>
      <c r="B75" s="5" t="s">
        <v>28</v>
      </c>
      <c r="C75" s="41">
        <v>16023</v>
      </c>
    </row>
    <row r="76" spans="1:3" x14ac:dyDescent="0.25">
      <c r="A76" s="29" t="s">
        <v>7</v>
      </c>
      <c r="B76" s="29" t="s">
        <v>35</v>
      </c>
      <c r="C76" s="40">
        <v>19124</v>
      </c>
    </row>
    <row r="77" spans="1:3" x14ac:dyDescent="0.25">
      <c r="A77" s="5" t="s">
        <v>7</v>
      </c>
      <c r="B77" s="5" t="s">
        <v>32</v>
      </c>
      <c r="C77" s="41">
        <v>13905</v>
      </c>
    </row>
    <row r="78" spans="1:3" x14ac:dyDescent="0.25">
      <c r="A78" s="5" t="s">
        <v>7</v>
      </c>
      <c r="B78" s="5" t="s">
        <v>17</v>
      </c>
      <c r="C78" s="41">
        <v>15763</v>
      </c>
    </row>
    <row r="79" spans="1:3" x14ac:dyDescent="0.25">
      <c r="A79" s="5" t="s">
        <v>7</v>
      </c>
      <c r="B79" s="5" t="s">
        <v>26</v>
      </c>
      <c r="C79" s="41">
        <v>11139</v>
      </c>
    </row>
    <row r="80" spans="1:3" x14ac:dyDescent="0.25">
      <c r="A80" s="5" t="s">
        <v>7</v>
      </c>
      <c r="B80" s="5" t="s">
        <v>31</v>
      </c>
      <c r="C80" s="41">
        <v>16541</v>
      </c>
    </row>
    <row r="81" spans="1:3" x14ac:dyDescent="0.25">
      <c r="A81" s="5" t="s">
        <v>7</v>
      </c>
      <c r="B81" s="5" t="s">
        <v>18</v>
      </c>
      <c r="C81" s="41">
        <v>11248</v>
      </c>
    </row>
    <row r="82" spans="1:3" x14ac:dyDescent="0.25">
      <c r="A82" s="5" t="s">
        <v>7</v>
      </c>
      <c r="B82" s="5" t="s">
        <v>13</v>
      </c>
      <c r="C82" s="41">
        <v>15240</v>
      </c>
    </row>
    <row r="83" spans="1:3" x14ac:dyDescent="0.25">
      <c r="A83" s="5" t="s">
        <v>7</v>
      </c>
      <c r="B83" s="5" t="s">
        <v>33</v>
      </c>
      <c r="C83" s="41">
        <v>17868</v>
      </c>
    </row>
    <row r="84" spans="1:3" x14ac:dyDescent="0.25">
      <c r="A84" s="5" t="s">
        <v>7</v>
      </c>
      <c r="B84" s="5" t="s">
        <v>19</v>
      </c>
      <c r="C84" s="41">
        <v>13202</v>
      </c>
    </row>
    <row r="85" spans="1:3" x14ac:dyDescent="0.25">
      <c r="A85" s="5" t="s">
        <v>7</v>
      </c>
      <c r="B85" s="5" t="s">
        <v>29</v>
      </c>
      <c r="C85" s="41">
        <v>12640</v>
      </c>
    </row>
    <row r="86" spans="1:3" x14ac:dyDescent="0.25">
      <c r="A86" s="5" t="s">
        <v>7</v>
      </c>
      <c r="B86" s="5" t="s">
        <v>28</v>
      </c>
      <c r="C86" s="41">
        <v>18097</v>
      </c>
    </row>
    <row r="87" spans="1:3" x14ac:dyDescent="0.25">
      <c r="A87" s="5" t="s">
        <v>7</v>
      </c>
      <c r="B87" s="5" t="s">
        <v>30</v>
      </c>
      <c r="C87" s="41">
        <v>17321</v>
      </c>
    </row>
    <row r="88" spans="1:3" x14ac:dyDescent="0.25">
      <c r="A88" s="5" t="s">
        <v>7</v>
      </c>
      <c r="B88" s="5" t="s">
        <v>25</v>
      </c>
      <c r="C88" s="41">
        <v>13169</v>
      </c>
    </row>
    <row r="89" spans="1:3" x14ac:dyDescent="0.25">
      <c r="A89" s="5" t="s">
        <v>7</v>
      </c>
      <c r="B89" s="5" t="s">
        <v>34</v>
      </c>
      <c r="C89" s="41">
        <v>16786</v>
      </c>
    </row>
    <row r="90" spans="1:3" x14ac:dyDescent="0.25">
      <c r="A90" s="5" t="s">
        <v>7</v>
      </c>
      <c r="B90" s="5" t="s">
        <v>16</v>
      </c>
      <c r="C90" s="41">
        <v>16217</v>
      </c>
    </row>
    <row r="91" spans="1:3" x14ac:dyDescent="0.25">
      <c r="A91" s="5" t="s">
        <v>7</v>
      </c>
      <c r="B91" s="5" t="s">
        <v>10</v>
      </c>
      <c r="C91" s="41">
        <v>19602</v>
      </c>
    </row>
    <row r="92" spans="1:3" x14ac:dyDescent="0.25">
      <c r="A92" s="5" t="s">
        <v>7</v>
      </c>
      <c r="B92" s="5" t="s">
        <v>12</v>
      </c>
      <c r="C92" s="41">
        <v>18110</v>
      </c>
    </row>
    <row r="93" spans="1:3" x14ac:dyDescent="0.25">
      <c r="A93" s="5" t="s">
        <v>7</v>
      </c>
      <c r="B93" s="5" t="s">
        <v>23</v>
      </c>
      <c r="C93" s="41">
        <v>15576</v>
      </c>
    </row>
    <row r="94" spans="1:3" x14ac:dyDescent="0.25">
      <c r="A94" s="5" t="s">
        <v>7</v>
      </c>
      <c r="B94" s="5" t="s">
        <v>15</v>
      </c>
      <c r="C94" s="41">
        <v>13347</v>
      </c>
    </row>
    <row r="95" spans="1:3" x14ac:dyDescent="0.25">
      <c r="A95" s="5" t="s">
        <v>7</v>
      </c>
      <c r="B95" s="5" t="s">
        <v>35</v>
      </c>
      <c r="C95" s="41">
        <v>12996</v>
      </c>
    </row>
    <row r="96" spans="1:3" x14ac:dyDescent="0.25">
      <c r="A96" s="5" t="s">
        <v>7</v>
      </c>
      <c r="B96" s="5" t="s">
        <v>37</v>
      </c>
      <c r="C96" s="41">
        <v>17012</v>
      </c>
    </row>
    <row r="97" spans="1:3" x14ac:dyDescent="0.25">
      <c r="A97" s="5" t="s">
        <v>7</v>
      </c>
      <c r="B97" s="5" t="s">
        <v>36</v>
      </c>
      <c r="C97" s="41">
        <v>16108</v>
      </c>
    </row>
    <row r="98" spans="1:3" x14ac:dyDescent="0.25">
      <c r="A98" s="5" t="s">
        <v>7</v>
      </c>
      <c r="B98" s="5" t="s">
        <v>33</v>
      </c>
      <c r="C98" s="41">
        <v>12534</v>
      </c>
    </row>
    <row r="99" spans="1:3" x14ac:dyDescent="0.25">
      <c r="A99" s="5" t="s">
        <v>7</v>
      </c>
      <c r="B99" s="5" t="s">
        <v>21</v>
      </c>
      <c r="C99" s="41">
        <v>15397</v>
      </c>
    </row>
    <row r="100" spans="1:3" x14ac:dyDescent="0.25">
      <c r="A100" s="5" t="s">
        <v>7</v>
      </c>
      <c r="B100" s="5" t="s">
        <v>38</v>
      </c>
      <c r="C100" s="41">
        <v>19624</v>
      </c>
    </row>
    <row r="101" spans="1:3" x14ac:dyDescent="0.25">
      <c r="A101" s="5" t="s">
        <v>7</v>
      </c>
      <c r="B101" s="5" t="s">
        <v>20</v>
      </c>
      <c r="C101" s="41">
        <v>15709</v>
      </c>
    </row>
    <row r="102" spans="1:3" x14ac:dyDescent="0.25">
      <c r="A102" s="5" t="s">
        <v>7</v>
      </c>
      <c r="B102" s="5" t="s">
        <v>11</v>
      </c>
      <c r="C102" s="41">
        <v>13112</v>
      </c>
    </row>
    <row r="103" spans="1:3" x14ac:dyDescent="0.25">
      <c r="A103" s="5" t="s">
        <v>7</v>
      </c>
      <c r="B103" s="5" t="s">
        <v>24</v>
      </c>
      <c r="C103" s="41">
        <v>17870</v>
      </c>
    </row>
    <row r="104" spans="1:3" x14ac:dyDescent="0.25">
      <c r="A104" s="5" t="s">
        <v>7</v>
      </c>
      <c r="B104" s="5" t="s">
        <v>14</v>
      </c>
      <c r="C104" s="41">
        <v>18481</v>
      </c>
    </row>
    <row r="105" spans="1:3" x14ac:dyDescent="0.25">
      <c r="A105" s="5" t="s">
        <v>7</v>
      </c>
      <c r="B105" s="5" t="s">
        <v>27</v>
      </c>
      <c r="C105" s="41">
        <v>13382</v>
      </c>
    </row>
    <row r="106" spans="1:3" x14ac:dyDescent="0.25">
      <c r="A106" s="5" t="s">
        <v>7</v>
      </c>
      <c r="B106" s="5" t="s">
        <v>22</v>
      </c>
      <c r="C106" s="41">
        <v>18870</v>
      </c>
    </row>
    <row r="107" spans="1:3" x14ac:dyDescent="0.25">
      <c r="A107" s="5" t="s">
        <v>7</v>
      </c>
      <c r="B107" s="5" t="s">
        <v>20</v>
      </c>
      <c r="C107" s="41">
        <v>15006</v>
      </c>
    </row>
    <row r="108" spans="1:3" x14ac:dyDescent="0.25">
      <c r="A108" s="5" t="s">
        <v>7</v>
      </c>
      <c r="B108" s="5" t="s">
        <v>26</v>
      </c>
      <c r="C108" s="41">
        <v>10141</v>
      </c>
    </row>
    <row r="109" spans="1:3" x14ac:dyDescent="0.25">
      <c r="A109" s="5" t="s">
        <v>7</v>
      </c>
      <c r="B109" s="5" t="s">
        <v>13</v>
      </c>
      <c r="C109" s="41">
        <v>12872</v>
      </c>
    </row>
    <row r="110" spans="1:3" x14ac:dyDescent="0.25">
      <c r="A110" s="5" t="s">
        <v>7</v>
      </c>
      <c r="B110" s="5" t="s">
        <v>11</v>
      </c>
      <c r="C110" s="41">
        <v>16375</v>
      </c>
    </row>
    <row r="111" spans="1:3" x14ac:dyDescent="0.25">
      <c r="A111" s="5" t="s">
        <v>7</v>
      </c>
      <c r="B111" s="5" t="s">
        <v>16</v>
      </c>
      <c r="C111" s="41">
        <v>11839</v>
      </c>
    </row>
    <row r="112" spans="1:3" x14ac:dyDescent="0.25">
      <c r="A112" s="5" t="s">
        <v>7</v>
      </c>
      <c r="B112" s="5" t="s">
        <v>19</v>
      </c>
      <c r="C112" s="41">
        <v>13097</v>
      </c>
    </row>
    <row r="113" spans="1:3" x14ac:dyDescent="0.25">
      <c r="A113" s="5" t="s">
        <v>7</v>
      </c>
      <c r="B113" s="5" t="s">
        <v>10</v>
      </c>
      <c r="C113" s="41">
        <v>19568</v>
      </c>
    </row>
    <row r="114" spans="1:3" x14ac:dyDescent="0.25">
      <c r="A114" s="5" t="s">
        <v>7</v>
      </c>
      <c r="B114" s="5" t="s">
        <v>18</v>
      </c>
      <c r="C114" s="41">
        <v>14680</v>
      </c>
    </row>
    <row r="115" spans="1:3" x14ac:dyDescent="0.25">
      <c r="A115" s="5" t="s">
        <v>7</v>
      </c>
      <c r="B115" s="5" t="s">
        <v>28</v>
      </c>
      <c r="C115" s="41">
        <v>15238</v>
      </c>
    </row>
    <row r="116" spans="1:3" x14ac:dyDescent="0.25">
      <c r="A116" s="5" t="s">
        <v>7</v>
      </c>
      <c r="B116" s="5" t="s">
        <v>23</v>
      </c>
      <c r="C116" s="41">
        <v>13487</v>
      </c>
    </row>
    <row r="117" spans="1:3" x14ac:dyDescent="0.25">
      <c r="A117" s="29" t="s">
        <v>8</v>
      </c>
      <c r="B117" s="29" t="s">
        <v>23</v>
      </c>
      <c r="C117" s="40">
        <v>18017</v>
      </c>
    </row>
    <row r="118" spans="1:3" x14ac:dyDescent="0.25">
      <c r="A118" s="5" t="s">
        <v>8</v>
      </c>
      <c r="B118" s="5" t="s">
        <v>13</v>
      </c>
      <c r="C118" s="41">
        <v>11118</v>
      </c>
    </row>
    <row r="119" spans="1:3" x14ac:dyDescent="0.25">
      <c r="A119" s="5" t="s">
        <v>8</v>
      </c>
      <c r="B119" s="5" t="s">
        <v>28</v>
      </c>
      <c r="C119" s="41">
        <v>16465</v>
      </c>
    </row>
    <row r="120" spans="1:3" x14ac:dyDescent="0.25">
      <c r="A120" s="5" t="s">
        <v>8</v>
      </c>
      <c r="B120" s="5" t="s">
        <v>33</v>
      </c>
      <c r="C120" s="41">
        <v>13996</v>
      </c>
    </row>
    <row r="121" spans="1:3" x14ac:dyDescent="0.25">
      <c r="A121" s="5" t="s">
        <v>8</v>
      </c>
      <c r="B121" s="5" t="s">
        <v>10</v>
      </c>
      <c r="C121" s="41">
        <v>19084</v>
      </c>
    </row>
    <row r="122" spans="1:3" x14ac:dyDescent="0.25">
      <c r="A122" s="5" t="s">
        <v>8</v>
      </c>
      <c r="B122" s="5" t="s">
        <v>27</v>
      </c>
      <c r="C122" s="41">
        <v>13843</v>
      </c>
    </row>
    <row r="123" spans="1:3" x14ac:dyDescent="0.25">
      <c r="A123" s="5" t="s">
        <v>8</v>
      </c>
      <c r="B123" s="5" t="s">
        <v>32</v>
      </c>
      <c r="C123" s="41">
        <v>14916</v>
      </c>
    </row>
    <row r="124" spans="1:3" x14ac:dyDescent="0.25">
      <c r="A124" s="5" t="s">
        <v>8</v>
      </c>
      <c r="B124" s="5" t="s">
        <v>20</v>
      </c>
      <c r="C124" s="41">
        <v>13558</v>
      </c>
    </row>
    <row r="125" spans="1:3" x14ac:dyDescent="0.25">
      <c r="A125" s="5" t="s">
        <v>8</v>
      </c>
      <c r="B125" s="5" t="s">
        <v>35</v>
      </c>
      <c r="C125" s="41">
        <v>15170</v>
      </c>
    </row>
    <row r="126" spans="1:3" x14ac:dyDescent="0.25">
      <c r="A126" s="5" t="s">
        <v>8</v>
      </c>
      <c r="B126" s="5" t="s">
        <v>18</v>
      </c>
      <c r="C126" s="41">
        <v>15081</v>
      </c>
    </row>
    <row r="127" spans="1:3" x14ac:dyDescent="0.25">
      <c r="A127" s="5" t="s">
        <v>8</v>
      </c>
      <c r="B127" s="5" t="s">
        <v>19</v>
      </c>
      <c r="C127" s="41">
        <v>14088</v>
      </c>
    </row>
    <row r="128" spans="1:3" x14ac:dyDescent="0.25">
      <c r="A128" s="5" t="s">
        <v>8</v>
      </c>
      <c r="B128" s="5" t="s">
        <v>25</v>
      </c>
      <c r="C128" s="41">
        <v>13129</v>
      </c>
    </row>
    <row r="129" spans="1:3" x14ac:dyDescent="0.25">
      <c r="A129" s="5" t="s">
        <v>8</v>
      </c>
      <c r="B129" s="5" t="s">
        <v>16</v>
      </c>
      <c r="C129" s="41">
        <v>11377</v>
      </c>
    </row>
    <row r="130" spans="1:3" x14ac:dyDescent="0.25">
      <c r="A130" s="5" t="s">
        <v>8</v>
      </c>
      <c r="B130" s="5" t="s">
        <v>38</v>
      </c>
      <c r="C130" s="41">
        <v>17101</v>
      </c>
    </row>
    <row r="131" spans="1:3" x14ac:dyDescent="0.25">
      <c r="A131" s="5" t="s">
        <v>8</v>
      </c>
      <c r="B131" s="5" t="s">
        <v>37</v>
      </c>
      <c r="C131" s="41">
        <v>11339</v>
      </c>
    </row>
    <row r="132" spans="1:3" x14ac:dyDescent="0.25">
      <c r="A132" s="5" t="s">
        <v>8</v>
      </c>
      <c r="B132" s="5" t="s">
        <v>15</v>
      </c>
      <c r="C132" s="41">
        <v>18078</v>
      </c>
    </row>
    <row r="133" spans="1:3" x14ac:dyDescent="0.25">
      <c r="A133" s="5" t="s">
        <v>8</v>
      </c>
      <c r="B133" s="5" t="s">
        <v>18</v>
      </c>
      <c r="C133" s="41">
        <v>13534</v>
      </c>
    </row>
    <row r="134" spans="1:3" x14ac:dyDescent="0.25">
      <c r="A134" s="5" t="s">
        <v>8</v>
      </c>
      <c r="B134" s="5" t="s">
        <v>22</v>
      </c>
      <c r="C134" s="41">
        <v>18129</v>
      </c>
    </row>
    <row r="135" spans="1:3" x14ac:dyDescent="0.25">
      <c r="A135" s="5" t="s">
        <v>8</v>
      </c>
      <c r="B135" s="5" t="s">
        <v>26</v>
      </c>
      <c r="C135" s="41">
        <v>12079</v>
      </c>
    </row>
    <row r="136" spans="1:3" x14ac:dyDescent="0.25">
      <c r="A136" s="5" t="s">
        <v>8</v>
      </c>
      <c r="B136" s="5" t="s">
        <v>28</v>
      </c>
      <c r="C136" s="41">
        <v>15156</v>
      </c>
    </row>
    <row r="137" spans="1:3" x14ac:dyDescent="0.25">
      <c r="A137" s="5" t="s">
        <v>8</v>
      </c>
      <c r="B137" s="5" t="s">
        <v>10</v>
      </c>
      <c r="C137" s="41">
        <v>19631</v>
      </c>
    </row>
    <row r="138" spans="1:3" x14ac:dyDescent="0.25">
      <c r="A138" s="5" t="s">
        <v>8</v>
      </c>
      <c r="B138" s="5" t="s">
        <v>13</v>
      </c>
      <c r="C138" s="41">
        <v>14929</v>
      </c>
    </row>
    <row r="139" spans="1:3" x14ac:dyDescent="0.25">
      <c r="A139" s="5" t="s">
        <v>8</v>
      </c>
      <c r="B139" s="5" t="s">
        <v>34</v>
      </c>
      <c r="C139" s="41">
        <v>14760</v>
      </c>
    </row>
    <row r="140" spans="1:3" x14ac:dyDescent="0.25">
      <c r="A140" s="5" t="s">
        <v>8</v>
      </c>
      <c r="B140" s="5" t="s">
        <v>24</v>
      </c>
      <c r="C140" s="41">
        <v>18252</v>
      </c>
    </row>
    <row r="141" spans="1:3" x14ac:dyDescent="0.25">
      <c r="A141" s="5" t="s">
        <v>8</v>
      </c>
      <c r="B141" s="5" t="s">
        <v>30</v>
      </c>
      <c r="C141" s="41">
        <v>19084</v>
      </c>
    </row>
    <row r="142" spans="1:3" x14ac:dyDescent="0.25">
      <c r="A142" s="5" t="s">
        <v>8</v>
      </c>
      <c r="B142" s="5" t="s">
        <v>17</v>
      </c>
      <c r="C142" s="41">
        <v>11467</v>
      </c>
    </row>
    <row r="143" spans="1:3" x14ac:dyDescent="0.25">
      <c r="A143" s="5" t="s">
        <v>8</v>
      </c>
      <c r="B143" s="5" t="s">
        <v>11</v>
      </c>
      <c r="C143" s="41">
        <v>14400</v>
      </c>
    </row>
    <row r="144" spans="1:3" x14ac:dyDescent="0.25">
      <c r="A144" s="5" t="s">
        <v>8</v>
      </c>
      <c r="B144" s="5" t="s">
        <v>12</v>
      </c>
      <c r="C144" s="41">
        <v>15867</v>
      </c>
    </row>
    <row r="145" spans="1:3" x14ac:dyDescent="0.25">
      <c r="A145" s="5" t="s">
        <v>8</v>
      </c>
      <c r="B145" s="5" t="s">
        <v>31</v>
      </c>
      <c r="C145" s="41">
        <v>18317</v>
      </c>
    </row>
    <row r="146" spans="1:3" x14ac:dyDescent="0.25">
      <c r="A146" s="5" t="s">
        <v>8</v>
      </c>
      <c r="B146" s="5" t="s">
        <v>35</v>
      </c>
      <c r="C146" s="41">
        <v>15372</v>
      </c>
    </row>
    <row r="147" spans="1:3" x14ac:dyDescent="0.25">
      <c r="A147" s="5" t="s">
        <v>8</v>
      </c>
      <c r="B147" s="5" t="s">
        <v>23</v>
      </c>
      <c r="C147" s="41">
        <v>15688</v>
      </c>
    </row>
    <row r="148" spans="1:3" x14ac:dyDescent="0.25">
      <c r="A148" s="5" t="s">
        <v>8</v>
      </c>
      <c r="B148" s="5" t="s">
        <v>14</v>
      </c>
      <c r="C148" s="41">
        <v>14312</v>
      </c>
    </row>
    <row r="149" spans="1:3" x14ac:dyDescent="0.25">
      <c r="A149" s="5" t="s">
        <v>8</v>
      </c>
      <c r="B149" s="5" t="s">
        <v>21</v>
      </c>
      <c r="C149" s="41">
        <v>16983</v>
      </c>
    </row>
    <row r="150" spans="1:3" x14ac:dyDescent="0.25">
      <c r="A150" s="5" t="s">
        <v>8</v>
      </c>
      <c r="B150" s="5" t="s">
        <v>33</v>
      </c>
      <c r="C150" s="41">
        <v>14419</v>
      </c>
    </row>
    <row r="151" spans="1:3" x14ac:dyDescent="0.25">
      <c r="A151" s="5" t="s">
        <v>8</v>
      </c>
      <c r="B151" s="5" t="s">
        <v>29</v>
      </c>
      <c r="C151" s="41">
        <v>18706</v>
      </c>
    </row>
    <row r="152" spans="1:3" x14ac:dyDescent="0.25">
      <c r="A152" s="5" t="s">
        <v>8</v>
      </c>
      <c r="B152" s="5" t="s">
        <v>36</v>
      </c>
      <c r="C152" s="41">
        <v>15511</v>
      </c>
    </row>
    <row r="153" spans="1:3" x14ac:dyDescent="0.25">
      <c r="A153" s="5" t="s">
        <v>8</v>
      </c>
      <c r="B153" s="5" t="s">
        <v>27</v>
      </c>
      <c r="C153" s="41">
        <v>15943</v>
      </c>
    </row>
    <row r="154" spans="1:3" x14ac:dyDescent="0.25">
      <c r="A154" s="5" t="s">
        <v>8</v>
      </c>
      <c r="B154" s="5" t="s">
        <v>26</v>
      </c>
      <c r="C154" s="41">
        <v>14894</v>
      </c>
    </row>
    <row r="155" spans="1:3" x14ac:dyDescent="0.25">
      <c r="A155" s="5" t="s">
        <v>8</v>
      </c>
      <c r="B155" s="5" t="s">
        <v>16</v>
      </c>
      <c r="C155" s="41">
        <v>17708</v>
      </c>
    </row>
    <row r="156" spans="1:3" x14ac:dyDescent="0.25">
      <c r="A156" s="5" t="s">
        <v>8</v>
      </c>
      <c r="B156" s="5" t="s">
        <v>19</v>
      </c>
      <c r="C156" s="41">
        <v>17140</v>
      </c>
    </row>
    <row r="157" spans="1:3" x14ac:dyDescent="0.25">
      <c r="A157" s="5" t="s">
        <v>8</v>
      </c>
      <c r="B157" s="5" t="s">
        <v>24</v>
      </c>
      <c r="C157" s="41">
        <v>17627</v>
      </c>
    </row>
    <row r="158" spans="1:3" x14ac:dyDescent="0.25">
      <c r="A158" s="29" t="s">
        <v>9</v>
      </c>
      <c r="B158" s="29" t="s">
        <v>18</v>
      </c>
      <c r="C158" s="40">
        <v>19439</v>
      </c>
    </row>
    <row r="159" spans="1:3" x14ac:dyDescent="0.25">
      <c r="A159" s="5" t="s">
        <v>9</v>
      </c>
      <c r="B159" s="5" t="s">
        <v>31</v>
      </c>
      <c r="C159" s="41">
        <v>18133</v>
      </c>
    </row>
    <row r="160" spans="1:3" x14ac:dyDescent="0.25">
      <c r="A160" s="5" t="s">
        <v>9</v>
      </c>
      <c r="B160" s="5" t="s">
        <v>10</v>
      </c>
      <c r="C160" s="41">
        <v>15874</v>
      </c>
    </row>
    <row r="161" spans="1:3" x14ac:dyDescent="0.25">
      <c r="A161" s="5" t="s">
        <v>9</v>
      </c>
      <c r="B161" s="5" t="s">
        <v>33</v>
      </c>
      <c r="C161" s="41">
        <v>15891</v>
      </c>
    </row>
    <row r="162" spans="1:3" x14ac:dyDescent="0.25">
      <c r="A162" s="5" t="s">
        <v>9</v>
      </c>
      <c r="B162" s="5" t="s">
        <v>17</v>
      </c>
      <c r="C162" s="41">
        <v>15345</v>
      </c>
    </row>
    <row r="163" spans="1:3" x14ac:dyDescent="0.25">
      <c r="A163" s="5" t="s">
        <v>9</v>
      </c>
      <c r="B163" s="5" t="s">
        <v>16</v>
      </c>
      <c r="C163" s="41">
        <v>18126</v>
      </c>
    </row>
    <row r="164" spans="1:3" x14ac:dyDescent="0.25">
      <c r="A164" s="5" t="s">
        <v>9</v>
      </c>
      <c r="B164" s="5" t="s">
        <v>34</v>
      </c>
      <c r="C164" s="41">
        <v>17180</v>
      </c>
    </row>
    <row r="165" spans="1:3" x14ac:dyDescent="0.25">
      <c r="A165" s="5" t="s">
        <v>9</v>
      </c>
      <c r="B165" s="5" t="s">
        <v>29</v>
      </c>
      <c r="C165" s="41">
        <v>16972</v>
      </c>
    </row>
    <row r="166" spans="1:3" x14ac:dyDescent="0.25">
      <c r="A166" s="5" t="s">
        <v>9</v>
      </c>
      <c r="B166" s="5" t="s">
        <v>25</v>
      </c>
      <c r="C166" s="41">
        <v>19381</v>
      </c>
    </row>
    <row r="167" spans="1:3" x14ac:dyDescent="0.25">
      <c r="A167" s="5" t="s">
        <v>9</v>
      </c>
      <c r="B167" s="5" t="s">
        <v>24</v>
      </c>
      <c r="C167" s="41">
        <v>16887</v>
      </c>
    </row>
    <row r="168" spans="1:3" x14ac:dyDescent="0.25">
      <c r="A168" s="5" t="s">
        <v>9</v>
      </c>
      <c r="B168" s="5" t="s">
        <v>28</v>
      </c>
      <c r="C168" s="41">
        <v>19102</v>
      </c>
    </row>
    <row r="169" spans="1:3" x14ac:dyDescent="0.25">
      <c r="A169" s="5" t="s">
        <v>9</v>
      </c>
      <c r="B169" s="5" t="s">
        <v>20</v>
      </c>
      <c r="C169" s="41">
        <v>15276</v>
      </c>
    </row>
    <row r="170" spans="1:3" x14ac:dyDescent="0.25">
      <c r="A170" s="5" t="s">
        <v>9</v>
      </c>
      <c r="B170" s="5" t="s">
        <v>27</v>
      </c>
      <c r="C170" s="41">
        <v>17113</v>
      </c>
    </row>
    <row r="171" spans="1:3" x14ac:dyDescent="0.25">
      <c r="A171" s="5" t="s">
        <v>9</v>
      </c>
      <c r="B171" s="5" t="s">
        <v>32</v>
      </c>
      <c r="C171" s="41">
        <v>15459</v>
      </c>
    </row>
    <row r="172" spans="1:3" x14ac:dyDescent="0.25">
      <c r="A172" s="5" t="s">
        <v>9</v>
      </c>
      <c r="B172" s="5" t="s">
        <v>15</v>
      </c>
      <c r="C172" s="41">
        <v>17384</v>
      </c>
    </row>
    <row r="173" spans="1:3" x14ac:dyDescent="0.25">
      <c r="A173" s="5" t="s">
        <v>9</v>
      </c>
      <c r="B173" s="5" t="s">
        <v>14</v>
      </c>
      <c r="C173" s="41">
        <v>16913</v>
      </c>
    </row>
    <row r="174" spans="1:3" x14ac:dyDescent="0.25">
      <c r="A174" s="5" t="s">
        <v>9</v>
      </c>
      <c r="B174" s="5" t="s">
        <v>16</v>
      </c>
      <c r="C174" s="41">
        <v>19085</v>
      </c>
    </row>
    <row r="175" spans="1:3" x14ac:dyDescent="0.25">
      <c r="A175" s="5" t="s">
        <v>9</v>
      </c>
      <c r="B175" s="5" t="s">
        <v>18</v>
      </c>
      <c r="C175" s="41">
        <v>17430</v>
      </c>
    </row>
    <row r="176" spans="1:3" x14ac:dyDescent="0.25">
      <c r="A176" s="5" t="s">
        <v>9</v>
      </c>
      <c r="B176" s="5" t="s">
        <v>23</v>
      </c>
      <c r="C176" s="41">
        <v>19307</v>
      </c>
    </row>
    <row r="177" spans="1:3" x14ac:dyDescent="0.25">
      <c r="A177" s="5" t="s">
        <v>9</v>
      </c>
      <c r="B177" s="5" t="s">
        <v>12</v>
      </c>
      <c r="C177" s="41">
        <v>15171</v>
      </c>
    </row>
    <row r="178" spans="1:3" x14ac:dyDescent="0.25">
      <c r="A178" s="5" t="s">
        <v>9</v>
      </c>
      <c r="B178" s="5" t="s">
        <v>30</v>
      </c>
      <c r="C178" s="41">
        <v>17309</v>
      </c>
    </row>
    <row r="179" spans="1:3" x14ac:dyDescent="0.25">
      <c r="A179" s="5" t="s">
        <v>9</v>
      </c>
      <c r="B179" s="5" t="s">
        <v>35</v>
      </c>
      <c r="C179" s="41">
        <v>19285</v>
      </c>
    </row>
    <row r="180" spans="1:3" x14ac:dyDescent="0.25">
      <c r="A180" s="5" t="s">
        <v>9</v>
      </c>
      <c r="B180" s="5" t="s">
        <v>21</v>
      </c>
      <c r="C180" s="41">
        <v>17989</v>
      </c>
    </row>
    <row r="181" spans="1:3" x14ac:dyDescent="0.25">
      <c r="A181" s="5" t="s">
        <v>9</v>
      </c>
      <c r="B181" s="5" t="s">
        <v>10</v>
      </c>
      <c r="C181" s="41">
        <v>16914</v>
      </c>
    </row>
    <row r="182" spans="1:3" x14ac:dyDescent="0.25">
      <c r="A182" s="5" t="s">
        <v>9</v>
      </c>
      <c r="B182" s="5" t="s">
        <v>28</v>
      </c>
      <c r="C182" s="41">
        <v>19117</v>
      </c>
    </row>
    <row r="183" spans="1:3" x14ac:dyDescent="0.25">
      <c r="A183" s="5" t="s">
        <v>9</v>
      </c>
      <c r="B183" s="5" t="s">
        <v>26</v>
      </c>
      <c r="C183" s="41">
        <v>17019</v>
      </c>
    </row>
    <row r="184" spans="1:3" x14ac:dyDescent="0.25">
      <c r="A184" s="5" t="s">
        <v>9</v>
      </c>
      <c r="B184" s="5" t="s">
        <v>35</v>
      </c>
      <c r="C184" s="41">
        <v>16991</v>
      </c>
    </row>
    <row r="185" spans="1:3" x14ac:dyDescent="0.25">
      <c r="A185" s="5" t="s">
        <v>9</v>
      </c>
      <c r="B185" s="5" t="s">
        <v>11</v>
      </c>
      <c r="C185" s="41">
        <v>15876</v>
      </c>
    </row>
    <row r="186" spans="1:3" x14ac:dyDescent="0.25">
      <c r="A186" s="5" t="s">
        <v>9</v>
      </c>
      <c r="B186" s="5" t="s">
        <v>22</v>
      </c>
      <c r="C186" s="41">
        <v>19303</v>
      </c>
    </row>
    <row r="187" spans="1:3" x14ac:dyDescent="0.25">
      <c r="A187" s="5" t="s">
        <v>9</v>
      </c>
      <c r="B187" s="5" t="s">
        <v>38</v>
      </c>
      <c r="C187" s="41">
        <v>16947</v>
      </c>
    </row>
    <row r="188" spans="1:3" x14ac:dyDescent="0.25">
      <c r="A188" s="5" t="s">
        <v>9</v>
      </c>
      <c r="B188" s="5" t="s">
        <v>13</v>
      </c>
      <c r="C188" s="41">
        <v>19080</v>
      </c>
    </row>
    <row r="189" spans="1:3" x14ac:dyDescent="0.25">
      <c r="A189" s="5" t="s">
        <v>9</v>
      </c>
      <c r="B189" s="5" t="s">
        <v>26</v>
      </c>
      <c r="C189" s="41">
        <v>15119</v>
      </c>
    </row>
    <row r="190" spans="1:3" x14ac:dyDescent="0.25">
      <c r="A190" s="5" t="s">
        <v>9</v>
      </c>
      <c r="B190" s="5" t="s">
        <v>37</v>
      </c>
      <c r="C190" s="41">
        <v>15885</v>
      </c>
    </row>
    <row r="191" spans="1:3" x14ac:dyDescent="0.25">
      <c r="A191" s="5" t="s">
        <v>9</v>
      </c>
      <c r="B191" s="5" t="s">
        <v>24</v>
      </c>
      <c r="C191" s="41">
        <v>19183</v>
      </c>
    </row>
    <row r="192" spans="1:3" x14ac:dyDescent="0.25">
      <c r="A192" s="5" t="s">
        <v>9</v>
      </c>
      <c r="B192" s="5" t="s">
        <v>27</v>
      </c>
      <c r="C192" s="41">
        <v>15091</v>
      </c>
    </row>
    <row r="193" spans="1:3" x14ac:dyDescent="0.25">
      <c r="A193" s="5" t="s">
        <v>9</v>
      </c>
      <c r="B193" s="5" t="s">
        <v>33</v>
      </c>
      <c r="C193" s="41">
        <v>19122</v>
      </c>
    </row>
    <row r="194" spans="1:3" x14ac:dyDescent="0.25">
      <c r="A194" s="5" t="s">
        <v>9</v>
      </c>
      <c r="B194" s="5" t="s">
        <v>20</v>
      </c>
      <c r="C194" s="41">
        <v>15140</v>
      </c>
    </row>
    <row r="195" spans="1:3" x14ac:dyDescent="0.25">
      <c r="A195" s="5" t="s">
        <v>9</v>
      </c>
      <c r="B195" s="5" t="s">
        <v>11</v>
      </c>
      <c r="C195" s="41">
        <v>15372</v>
      </c>
    </row>
    <row r="196" spans="1:3" x14ac:dyDescent="0.25">
      <c r="A196" s="5" t="s">
        <v>9</v>
      </c>
      <c r="B196" s="5" t="s">
        <v>19</v>
      </c>
      <c r="C196" s="41">
        <v>17286</v>
      </c>
    </row>
    <row r="197" spans="1:3" x14ac:dyDescent="0.25">
      <c r="A197" s="5" t="s">
        <v>9</v>
      </c>
      <c r="B197" s="5" t="s">
        <v>13</v>
      </c>
      <c r="C197" s="41">
        <v>15593</v>
      </c>
    </row>
    <row r="198" spans="1:3" x14ac:dyDescent="0.25">
      <c r="A198" s="5" t="s">
        <v>9</v>
      </c>
      <c r="B198" s="5" t="s">
        <v>36</v>
      </c>
      <c r="C198" s="41">
        <v>15797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16.5" customWidth="1"/>
    <col min="2" max="2" width="18" bestFit="1" customWidth="1"/>
  </cols>
  <sheetData>
    <row r="1" spans="1:2" x14ac:dyDescent="0.25">
      <c r="A1" s="34" t="s">
        <v>3</v>
      </c>
      <c r="B1" t="s">
        <v>9</v>
      </c>
    </row>
    <row r="2" spans="1:2" x14ac:dyDescent="0.25">
      <c r="A2" s="34" t="s">
        <v>45</v>
      </c>
      <c r="B2" t="s">
        <v>46</v>
      </c>
    </row>
    <row r="4" spans="1:2" x14ac:dyDescent="0.25">
      <c r="A4" s="34" t="s">
        <v>77</v>
      </c>
      <c r="B4" t="s">
        <v>79</v>
      </c>
    </row>
    <row r="5" spans="1:2" x14ac:dyDescent="0.25">
      <c r="A5" s="35" t="s">
        <v>33</v>
      </c>
      <c r="B5" s="36">
        <v>2</v>
      </c>
    </row>
    <row r="6" spans="1:2" x14ac:dyDescent="0.25">
      <c r="A6" s="35" t="s">
        <v>20</v>
      </c>
      <c r="B6" s="36">
        <v>2</v>
      </c>
    </row>
    <row r="7" spans="1:2" x14ac:dyDescent="0.25">
      <c r="A7" s="35" t="s">
        <v>27</v>
      </c>
      <c r="B7" s="36">
        <v>2</v>
      </c>
    </row>
    <row r="8" spans="1:2" x14ac:dyDescent="0.25">
      <c r="A8" s="35" t="s">
        <v>24</v>
      </c>
      <c r="B8" s="36">
        <v>2</v>
      </c>
    </row>
    <row r="9" spans="1:2" x14ac:dyDescent="0.25">
      <c r="A9" s="37" t="s">
        <v>23</v>
      </c>
      <c r="B9" s="38">
        <v>1</v>
      </c>
    </row>
    <row r="10" spans="1:2" x14ac:dyDescent="0.25">
      <c r="A10" s="35" t="s">
        <v>11</v>
      </c>
      <c r="B10" s="36">
        <v>2</v>
      </c>
    </row>
    <row r="11" spans="1:2" x14ac:dyDescent="0.25">
      <c r="A11" s="35" t="s">
        <v>35</v>
      </c>
      <c r="B11" s="36">
        <v>2</v>
      </c>
    </row>
    <row r="12" spans="1:2" x14ac:dyDescent="0.25">
      <c r="A12" s="35" t="s">
        <v>10</v>
      </c>
      <c r="B12" s="36">
        <v>2</v>
      </c>
    </row>
    <row r="13" spans="1:2" x14ac:dyDescent="0.25">
      <c r="A13" s="35" t="s">
        <v>18</v>
      </c>
      <c r="B13" s="36">
        <v>2</v>
      </c>
    </row>
    <row r="14" spans="1:2" x14ac:dyDescent="0.25">
      <c r="A14" s="35" t="s">
        <v>28</v>
      </c>
      <c r="B14" s="36">
        <v>2</v>
      </c>
    </row>
    <row r="15" spans="1:2" x14ac:dyDescent="0.25">
      <c r="A15" s="35" t="s">
        <v>16</v>
      </c>
      <c r="B15" s="36">
        <v>2</v>
      </c>
    </row>
    <row r="16" spans="1:2" x14ac:dyDescent="0.25">
      <c r="A16" s="37" t="s">
        <v>19</v>
      </c>
      <c r="B16" s="38">
        <v>1</v>
      </c>
    </row>
    <row r="17" spans="1:2" x14ac:dyDescent="0.25">
      <c r="A17" s="35" t="s">
        <v>13</v>
      </c>
      <c r="B17" s="36">
        <v>2</v>
      </c>
    </row>
    <row r="18" spans="1:2" x14ac:dyDescent="0.25">
      <c r="A18" s="35" t="s">
        <v>26</v>
      </c>
      <c r="B18" s="36">
        <v>2</v>
      </c>
    </row>
    <row r="19" spans="1:2" x14ac:dyDescent="0.25">
      <c r="A19" s="35" t="s">
        <v>78</v>
      </c>
      <c r="B19" s="36">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heetViews>
  <sheetFormatPr defaultRowHeight="15" x14ac:dyDescent="0.25"/>
  <cols>
    <col min="1" max="1" width="11.875" style="26" bestFit="1" customWidth="1"/>
    <col min="2" max="2" width="10.125" style="41" bestFit="1" customWidth="1"/>
    <col min="4" max="4" width="17.125" style="26" bestFit="1" customWidth="1"/>
    <col min="5" max="5" width="10.125" style="41" bestFit="1" customWidth="1"/>
  </cols>
  <sheetData>
    <row r="1" spans="1:5" x14ac:dyDescent="0.25">
      <c r="A1" s="27" t="s">
        <v>75</v>
      </c>
      <c r="B1" s="39" t="s">
        <v>57</v>
      </c>
      <c r="D1" s="27" t="s">
        <v>76</v>
      </c>
      <c r="E1" s="39" t="s">
        <v>57</v>
      </c>
    </row>
    <row r="2" spans="1:5" x14ac:dyDescent="0.25">
      <c r="A2" s="31">
        <v>0</v>
      </c>
      <c r="B2" s="40">
        <v>18351</v>
      </c>
      <c r="D2" s="31">
        <v>0</v>
      </c>
      <c r="E2" s="40">
        <v>18351</v>
      </c>
    </row>
    <row r="3" spans="1:5" x14ac:dyDescent="0.25">
      <c r="A3" s="33">
        <v>0.2</v>
      </c>
      <c r="B3" s="41">
        <v>18136</v>
      </c>
      <c r="D3" s="33">
        <v>0</v>
      </c>
      <c r="E3" s="41">
        <v>18136</v>
      </c>
    </row>
    <row r="4" spans="1:5" x14ac:dyDescent="0.25">
      <c r="A4" s="33">
        <v>0.16666666666666666</v>
      </c>
      <c r="B4" s="41">
        <v>14152</v>
      </c>
      <c r="D4" s="33">
        <v>0</v>
      </c>
      <c r="E4" s="41">
        <v>14152</v>
      </c>
    </row>
    <row r="5" spans="1:5" x14ac:dyDescent="0.25">
      <c r="A5" s="33">
        <v>0.33333333333333331</v>
      </c>
      <c r="B5" s="41">
        <v>15486</v>
      </c>
      <c r="D5" s="33">
        <v>0</v>
      </c>
      <c r="E5" s="41">
        <v>15486</v>
      </c>
    </row>
    <row r="6" spans="1:5" x14ac:dyDescent="0.25">
      <c r="A6" s="33">
        <v>0.3</v>
      </c>
      <c r="B6" s="41">
        <v>11211</v>
      </c>
      <c r="D6" s="33">
        <v>0</v>
      </c>
      <c r="E6" s="41">
        <v>11211</v>
      </c>
    </row>
    <row r="7" spans="1:5" x14ac:dyDescent="0.25">
      <c r="A7" s="33">
        <v>0.33333333333333331</v>
      </c>
      <c r="B7" s="41">
        <v>16428</v>
      </c>
      <c r="D7" s="33">
        <v>0.2</v>
      </c>
      <c r="E7" s="41">
        <v>16428</v>
      </c>
    </row>
    <row r="8" spans="1:5" x14ac:dyDescent="0.25">
      <c r="A8" s="33">
        <v>0.35714285714285715</v>
      </c>
      <c r="B8" s="41">
        <v>15588</v>
      </c>
      <c r="D8" s="33">
        <v>0.33333333333333331</v>
      </c>
      <c r="E8" s="41">
        <v>15588</v>
      </c>
    </row>
    <row r="9" spans="1:5" x14ac:dyDescent="0.25">
      <c r="A9" s="33">
        <v>0.33333333333333331</v>
      </c>
      <c r="B9" s="41">
        <v>16473</v>
      </c>
      <c r="D9" s="33">
        <v>0.2857142857142857</v>
      </c>
      <c r="E9" s="41">
        <v>16473</v>
      </c>
    </row>
    <row r="10" spans="1:5" x14ac:dyDescent="0.25">
      <c r="A10" s="33">
        <v>0.33333333333333331</v>
      </c>
      <c r="B10" s="41">
        <v>12183</v>
      </c>
      <c r="D10" s="33">
        <v>0.375</v>
      </c>
      <c r="E10" s="41">
        <v>12183</v>
      </c>
    </row>
    <row r="11" spans="1:5" x14ac:dyDescent="0.25">
      <c r="A11" s="33">
        <v>0.35</v>
      </c>
      <c r="B11" s="41">
        <v>15737</v>
      </c>
      <c r="D11" s="33">
        <v>0.44444444444444442</v>
      </c>
      <c r="E11" s="41">
        <v>15737</v>
      </c>
    </row>
    <row r="12" spans="1:5" x14ac:dyDescent="0.25">
      <c r="A12" s="33">
        <v>0.36363636363636365</v>
      </c>
      <c r="B12" s="41">
        <v>19603</v>
      </c>
      <c r="D12" s="33">
        <v>0.5</v>
      </c>
      <c r="E12" s="41">
        <v>19603</v>
      </c>
    </row>
    <row r="13" spans="1:5" x14ac:dyDescent="0.25">
      <c r="A13" s="33">
        <v>0.34782608695652173</v>
      </c>
      <c r="B13" s="41">
        <v>12482</v>
      </c>
      <c r="D13" s="33">
        <v>0.45454545454545453</v>
      </c>
      <c r="E13" s="41">
        <v>12482</v>
      </c>
    </row>
    <row r="14" spans="1:5" x14ac:dyDescent="0.25">
      <c r="A14" s="33">
        <v>0.33333333333333331</v>
      </c>
      <c r="B14" s="41">
        <v>16876</v>
      </c>
      <c r="D14" s="33">
        <v>0.5</v>
      </c>
      <c r="E14" s="41">
        <v>16876</v>
      </c>
    </row>
    <row r="15" spans="1:5" x14ac:dyDescent="0.25">
      <c r="A15" s="33">
        <v>0.32142857142857145</v>
      </c>
      <c r="B15" s="41">
        <v>14418</v>
      </c>
      <c r="D15" s="33">
        <v>0.46153846153846156</v>
      </c>
      <c r="E15" s="41">
        <v>14418</v>
      </c>
    </row>
    <row r="16" spans="1:5" x14ac:dyDescent="0.25">
      <c r="A16" s="33">
        <v>0.34482758620689657</v>
      </c>
      <c r="B16" s="41">
        <v>15287</v>
      </c>
      <c r="D16" s="33">
        <v>0.5</v>
      </c>
      <c r="E16" s="41">
        <v>15287</v>
      </c>
    </row>
    <row r="17" spans="1:5" x14ac:dyDescent="0.25">
      <c r="A17" s="33">
        <v>0.36666666666666664</v>
      </c>
      <c r="B17" s="41">
        <v>16249</v>
      </c>
      <c r="D17" s="33">
        <v>0.53333333333333333</v>
      </c>
      <c r="E17" s="41">
        <v>16249</v>
      </c>
    </row>
    <row r="18" spans="1:5" x14ac:dyDescent="0.25">
      <c r="A18" s="33">
        <v>0.35483870967741937</v>
      </c>
      <c r="B18" s="41">
        <v>19233</v>
      </c>
      <c r="D18" s="33">
        <v>0.5</v>
      </c>
      <c r="E18" s="41">
        <v>19233</v>
      </c>
    </row>
    <row r="19" spans="1:5" x14ac:dyDescent="0.25">
      <c r="A19" s="33">
        <v>0.36363636363636365</v>
      </c>
      <c r="B19" s="41">
        <v>16038</v>
      </c>
      <c r="D19" s="33">
        <v>0.47058823529411764</v>
      </c>
      <c r="E19" s="41">
        <v>16038</v>
      </c>
    </row>
    <row r="20" spans="1:5" x14ac:dyDescent="0.25">
      <c r="A20" s="33">
        <v>0.38235294117647056</v>
      </c>
      <c r="B20" s="41">
        <v>10188</v>
      </c>
      <c r="D20" s="33">
        <v>0.5</v>
      </c>
      <c r="E20" s="41">
        <v>10188</v>
      </c>
    </row>
    <row r="21" spans="1:5" x14ac:dyDescent="0.25">
      <c r="A21" s="33">
        <v>0.4</v>
      </c>
      <c r="B21" s="41">
        <v>12468</v>
      </c>
      <c r="D21" s="33">
        <v>0.52631578947368418</v>
      </c>
      <c r="E21" s="41">
        <v>12468</v>
      </c>
    </row>
    <row r="22" spans="1:5" x14ac:dyDescent="0.25">
      <c r="A22" s="33">
        <v>0.40540540540540543</v>
      </c>
      <c r="B22" s="41">
        <v>17486</v>
      </c>
      <c r="D22" s="33">
        <v>0.55000000000000004</v>
      </c>
      <c r="E22" s="41">
        <v>17486</v>
      </c>
    </row>
    <row r="23" spans="1:5" x14ac:dyDescent="0.25">
      <c r="A23" s="33">
        <v>0.4</v>
      </c>
      <c r="B23" s="41">
        <v>14326</v>
      </c>
      <c r="D23" s="33">
        <v>0.52380952380952384</v>
      </c>
      <c r="E23" s="41">
        <v>14326</v>
      </c>
    </row>
    <row r="24" spans="1:5" x14ac:dyDescent="0.25">
      <c r="A24" s="33">
        <v>0.41463414634146339</v>
      </c>
      <c r="B24" s="41">
        <v>17286</v>
      </c>
      <c r="D24" s="33">
        <v>0.54545454545454541</v>
      </c>
      <c r="E24" s="41">
        <v>17286</v>
      </c>
    </row>
    <row r="25" spans="1:5" x14ac:dyDescent="0.25">
      <c r="A25" s="33">
        <v>0.4375</v>
      </c>
      <c r="B25" s="41">
        <v>19592</v>
      </c>
      <c r="D25" s="33">
        <v>0.52173913043478259</v>
      </c>
      <c r="E25" s="41">
        <v>19592</v>
      </c>
    </row>
    <row r="26" spans="1:5" x14ac:dyDescent="0.25">
      <c r="A26" s="33">
        <v>0.42857142857142855</v>
      </c>
      <c r="B26" s="41">
        <v>17743</v>
      </c>
      <c r="D26" s="33">
        <v>0.5</v>
      </c>
      <c r="E26" s="41">
        <v>17743</v>
      </c>
    </row>
    <row r="27" spans="1:5" x14ac:dyDescent="0.25">
      <c r="A27" s="33">
        <v>0.42</v>
      </c>
      <c r="B27" s="41">
        <v>19081</v>
      </c>
      <c r="D27" s="33">
        <v>0.48</v>
      </c>
      <c r="E27" s="41">
        <v>19081</v>
      </c>
    </row>
    <row r="28" spans="1:5" x14ac:dyDescent="0.25">
      <c r="A28" s="33">
        <v>0.42307692307692307</v>
      </c>
      <c r="B28" s="41">
        <v>15386</v>
      </c>
      <c r="D28" s="33">
        <v>0.5</v>
      </c>
      <c r="E28" s="41">
        <v>15386</v>
      </c>
    </row>
    <row r="29" spans="1:5" x14ac:dyDescent="0.25">
      <c r="A29" s="33">
        <v>0.42592592592592593</v>
      </c>
      <c r="B29" s="41">
        <v>19488</v>
      </c>
      <c r="D29" s="33">
        <v>0.48148148148148145</v>
      </c>
      <c r="E29" s="41">
        <v>19488</v>
      </c>
    </row>
    <row r="30" spans="1:5" x14ac:dyDescent="0.25">
      <c r="A30" s="33">
        <v>0.42857142857142855</v>
      </c>
      <c r="B30" s="41">
        <v>12976</v>
      </c>
      <c r="D30" s="33">
        <v>0.5</v>
      </c>
      <c r="E30" s="41">
        <v>12976</v>
      </c>
    </row>
    <row r="31" spans="1:5" x14ac:dyDescent="0.25">
      <c r="A31" s="33">
        <v>0.43859649122807015</v>
      </c>
      <c r="B31" s="41">
        <v>15782</v>
      </c>
      <c r="D31" s="33">
        <v>0.51724137931034486</v>
      </c>
      <c r="E31" s="41">
        <v>15782</v>
      </c>
    </row>
    <row r="32" spans="1:5" x14ac:dyDescent="0.25">
      <c r="A32" s="33">
        <v>0.41935483870967744</v>
      </c>
      <c r="B32" s="41">
        <v>16438</v>
      </c>
      <c r="D32" s="33">
        <v>0.53333333333333333</v>
      </c>
      <c r="E32" s="41">
        <v>16438</v>
      </c>
    </row>
    <row r="33" spans="1:5" x14ac:dyDescent="0.25">
      <c r="A33" s="33">
        <v>0.41269841269841268</v>
      </c>
      <c r="B33" s="41">
        <v>15286</v>
      </c>
      <c r="D33" s="33">
        <v>0.5161290322580645</v>
      </c>
      <c r="E33" s="41">
        <v>15286</v>
      </c>
    </row>
    <row r="34" spans="1:5" x14ac:dyDescent="0.25">
      <c r="A34" s="33">
        <v>0.40625</v>
      </c>
      <c r="B34" s="41">
        <v>18176</v>
      </c>
      <c r="D34" s="33">
        <v>0.5</v>
      </c>
      <c r="E34" s="41">
        <v>18176</v>
      </c>
    </row>
    <row r="35" spans="1:5" x14ac:dyDescent="0.25">
      <c r="A35" s="33">
        <v>0.40579710144927539</v>
      </c>
      <c r="B35" s="41">
        <v>14703</v>
      </c>
      <c r="D35" s="33">
        <v>0.51515151515151514</v>
      </c>
      <c r="E35" s="41">
        <v>14703</v>
      </c>
    </row>
    <row r="36" spans="1:5" x14ac:dyDescent="0.25">
      <c r="A36" s="33">
        <v>0.40845070422535212</v>
      </c>
      <c r="B36" s="41">
        <v>19356</v>
      </c>
      <c r="D36" s="33">
        <v>0.5</v>
      </c>
      <c r="E36" s="41">
        <v>19356</v>
      </c>
    </row>
    <row r="37" spans="1:5" x14ac:dyDescent="0.25">
      <c r="A37" s="33">
        <v>0.41666666666666669</v>
      </c>
      <c r="B37" s="41">
        <v>12368</v>
      </c>
      <c r="D37" s="33">
        <v>0.51428571428571423</v>
      </c>
      <c r="E37" s="41">
        <v>12368</v>
      </c>
    </row>
    <row r="38" spans="1:5" x14ac:dyDescent="0.25">
      <c r="A38" s="33">
        <v>0.42465753424657532</v>
      </c>
      <c r="B38" s="41">
        <v>12584</v>
      </c>
      <c r="D38" s="33">
        <v>0.52777777777777779</v>
      </c>
      <c r="E38" s="41">
        <v>12584</v>
      </c>
    </row>
    <row r="39" spans="1:5" x14ac:dyDescent="0.25">
      <c r="A39" s="33">
        <v>0.42666666666666669</v>
      </c>
      <c r="B39" s="41">
        <v>16444</v>
      </c>
      <c r="D39" s="33">
        <v>0.54054054054054057</v>
      </c>
      <c r="E39" s="41">
        <v>16444</v>
      </c>
    </row>
    <row r="40" spans="1:5" x14ac:dyDescent="0.25">
      <c r="A40" s="33">
        <v>0.41558441558441561</v>
      </c>
      <c r="B40" s="41">
        <v>16234</v>
      </c>
      <c r="D40" s="33">
        <v>0.52631578947368418</v>
      </c>
      <c r="E40" s="41">
        <v>16234</v>
      </c>
    </row>
    <row r="41" spans="1:5" x14ac:dyDescent="0.25">
      <c r="A41" s="33">
        <v>0.4050632911392405</v>
      </c>
      <c r="B41" s="41">
        <v>16234</v>
      </c>
      <c r="D41" s="33">
        <v>0.51282051282051277</v>
      </c>
      <c r="E41" s="41">
        <v>16234</v>
      </c>
    </row>
    <row r="42" spans="1:5" x14ac:dyDescent="0.25">
      <c r="A42" s="33">
        <v>0.40740740740740738</v>
      </c>
      <c r="B42" s="41">
        <v>16138</v>
      </c>
      <c r="D42" s="33">
        <v>0.5</v>
      </c>
      <c r="E42" s="41">
        <v>16138</v>
      </c>
    </row>
    <row r="43" spans="1:5" x14ac:dyDescent="0.25">
      <c r="A43" s="31">
        <v>0</v>
      </c>
      <c r="B43" s="40">
        <v>17173</v>
      </c>
      <c r="D43" s="31">
        <v>0</v>
      </c>
      <c r="E43" s="40">
        <v>17173</v>
      </c>
    </row>
    <row r="44" spans="1:5" x14ac:dyDescent="0.25">
      <c r="A44" s="33">
        <v>1</v>
      </c>
      <c r="B44" s="41">
        <v>19614</v>
      </c>
      <c r="D44" s="33">
        <v>1</v>
      </c>
      <c r="E44" s="41">
        <v>19614</v>
      </c>
    </row>
    <row r="45" spans="1:5" x14ac:dyDescent="0.25">
      <c r="A45" s="33">
        <v>0.5</v>
      </c>
      <c r="B45" s="41">
        <v>18064</v>
      </c>
      <c r="D45" s="33">
        <v>0.5</v>
      </c>
      <c r="E45" s="41">
        <v>18064</v>
      </c>
    </row>
    <row r="46" spans="1:5" x14ac:dyDescent="0.25">
      <c r="A46" s="33">
        <v>0.33333333333333331</v>
      </c>
      <c r="B46" s="41">
        <v>17827</v>
      </c>
      <c r="D46" s="33">
        <v>0.33333333333333331</v>
      </c>
      <c r="E46" s="41">
        <v>17827</v>
      </c>
    </row>
    <row r="47" spans="1:5" x14ac:dyDescent="0.25">
      <c r="A47" s="33">
        <v>0.22222222222222221</v>
      </c>
      <c r="B47" s="41">
        <v>13421</v>
      </c>
      <c r="D47" s="33">
        <v>0.25</v>
      </c>
      <c r="E47" s="41">
        <v>13421</v>
      </c>
    </row>
    <row r="48" spans="1:5" x14ac:dyDescent="0.25">
      <c r="A48" s="33">
        <v>0.18181818181818182</v>
      </c>
      <c r="B48" s="41">
        <v>18043</v>
      </c>
      <c r="D48" s="33">
        <v>0.2</v>
      </c>
      <c r="E48" s="41">
        <v>18043</v>
      </c>
    </row>
    <row r="49" spans="1:5" x14ac:dyDescent="0.25">
      <c r="A49" s="33">
        <v>0.16666666666666666</v>
      </c>
      <c r="B49" s="41">
        <v>16122</v>
      </c>
      <c r="D49" s="33">
        <v>0.16666666666666666</v>
      </c>
      <c r="E49" s="41">
        <v>16122</v>
      </c>
    </row>
    <row r="50" spans="1:5" x14ac:dyDescent="0.25">
      <c r="A50" s="33">
        <v>0.23076923076923078</v>
      </c>
      <c r="B50" s="41">
        <v>14988</v>
      </c>
      <c r="D50" s="33">
        <v>0.2857142857142857</v>
      </c>
      <c r="E50" s="41">
        <v>14988</v>
      </c>
    </row>
    <row r="51" spans="1:5" x14ac:dyDescent="0.25">
      <c r="A51" s="33">
        <v>0.17647058823529413</v>
      </c>
      <c r="B51" s="41">
        <v>16802</v>
      </c>
      <c r="D51" s="33">
        <v>0.25</v>
      </c>
      <c r="E51" s="41">
        <v>16802</v>
      </c>
    </row>
    <row r="52" spans="1:5" x14ac:dyDescent="0.25">
      <c r="A52" s="33">
        <v>0.15</v>
      </c>
      <c r="B52" s="41">
        <v>17761</v>
      </c>
      <c r="D52" s="33">
        <v>0.22222222222222221</v>
      </c>
      <c r="E52" s="41">
        <v>17761</v>
      </c>
    </row>
    <row r="53" spans="1:5" x14ac:dyDescent="0.25">
      <c r="A53" s="33">
        <v>0.12</v>
      </c>
      <c r="B53" s="41">
        <v>19379</v>
      </c>
      <c r="D53" s="33">
        <v>0.2</v>
      </c>
      <c r="E53" s="41">
        <v>19379</v>
      </c>
    </row>
    <row r="54" spans="1:5" x14ac:dyDescent="0.25">
      <c r="A54" s="33">
        <v>0.11538461538461539</v>
      </c>
      <c r="B54" s="41">
        <v>19110</v>
      </c>
      <c r="D54" s="33">
        <v>0.18181818181818182</v>
      </c>
      <c r="E54" s="41">
        <v>19110</v>
      </c>
    </row>
    <row r="55" spans="1:5" x14ac:dyDescent="0.25">
      <c r="A55" s="33">
        <v>0.1111111111111111</v>
      </c>
      <c r="B55" s="41">
        <v>13773</v>
      </c>
      <c r="D55" s="33">
        <v>0.16666666666666666</v>
      </c>
      <c r="E55" s="41">
        <v>13773</v>
      </c>
    </row>
    <row r="56" spans="1:5" x14ac:dyDescent="0.25">
      <c r="A56" s="33">
        <v>0.12903225806451613</v>
      </c>
      <c r="B56" s="41">
        <v>13458</v>
      </c>
      <c r="D56" s="33">
        <v>0.15384615384615385</v>
      </c>
      <c r="E56" s="41">
        <v>13458</v>
      </c>
    </row>
    <row r="57" spans="1:5" x14ac:dyDescent="0.25">
      <c r="A57" s="33">
        <v>0.11764705882352941</v>
      </c>
      <c r="B57" s="41">
        <v>13564</v>
      </c>
      <c r="D57" s="33">
        <v>0.14285714285714285</v>
      </c>
      <c r="E57" s="41">
        <v>13564</v>
      </c>
    </row>
    <row r="58" spans="1:5" x14ac:dyDescent="0.25">
      <c r="A58" s="33">
        <v>0.11428571428571428</v>
      </c>
      <c r="B58" s="41">
        <v>13110</v>
      </c>
      <c r="D58" s="33">
        <v>0.13333333333333333</v>
      </c>
      <c r="E58" s="41">
        <v>13110</v>
      </c>
    </row>
    <row r="59" spans="1:5" x14ac:dyDescent="0.25">
      <c r="A59" s="33">
        <v>0.1388888888888889</v>
      </c>
      <c r="B59" s="41">
        <v>10891</v>
      </c>
      <c r="D59" s="33">
        <v>0.1875</v>
      </c>
      <c r="E59" s="41">
        <v>10891</v>
      </c>
    </row>
    <row r="60" spans="1:5" x14ac:dyDescent="0.25">
      <c r="A60" s="33">
        <v>0.13513513513513514</v>
      </c>
      <c r="B60" s="41">
        <v>14672</v>
      </c>
      <c r="D60" s="33">
        <v>0.17647058823529413</v>
      </c>
      <c r="E60" s="41">
        <v>14672</v>
      </c>
    </row>
    <row r="61" spans="1:5" x14ac:dyDescent="0.25">
      <c r="A61" s="33">
        <v>0.14285714285714285</v>
      </c>
      <c r="B61" s="41">
        <v>15108</v>
      </c>
      <c r="D61" s="33">
        <v>0.16666666666666666</v>
      </c>
      <c r="E61" s="41">
        <v>15108</v>
      </c>
    </row>
    <row r="62" spans="1:5" x14ac:dyDescent="0.25">
      <c r="A62" s="33">
        <v>0.16279069767441862</v>
      </c>
      <c r="B62" s="41">
        <v>12792</v>
      </c>
      <c r="D62" s="33">
        <v>0.21052631578947367</v>
      </c>
      <c r="E62" s="41">
        <v>12792</v>
      </c>
    </row>
    <row r="63" spans="1:5" x14ac:dyDescent="0.25">
      <c r="A63" s="33">
        <v>0.15909090909090909</v>
      </c>
      <c r="B63" s="41">
        <v>13729</v>
      </c>
      <c r="D63" s="33">
        <v>0.2</v>
      </c>
      <c r="E63" s="41">
        <v>13729</v>
      </c>
    </row>
    <row r="64" spans="1:5" x14ac:dyDescent="0.25">
      <c r="A64" s="33">
        <v>0.15217391304347827</v>
      </c>
      <c r="B64" s="41">
        <v>16357</v>
      </c>
      <c r="D64" s="33">
        <v>0.19047619047619047</v>
      </c>
      <c r="E64" s="41">
        <v>16357</v>
      </c>
    </row>
    <row r="65" spans="1:5" x14ac:dyDescent="0.25">
      <c r="A65" s="33">
        <v>0.14893617021276595</v>
      </c>
      <c r="B65" s="41">
        <v>10540</v>
      </c>
      <c r="D65" s="33">
        <v>0.18181818181818182</v>
      </c>
      <c r="E65" s="41">
        <v>10540</v>
      </c>
    </row>
    <row r="66" spans="1:5" x14ac:dyDescent="0.25">
      <c r="A66" s="33">
        <v>0.14583333333333334</v>
      </c>
      <c r="B66" s="41">
        <v>13806</v>
      </c>
      <c r="D66" s="33">
        <v>0.17391304347826086</v>
      </c>
      <c r="E66" s="41">
        <v>13806</v>
      </c>
    </row>
    <row r="67" spans="1:5" x14ac:dyDescent="0.25">
      <c r="A67" s="33">
        <v>0.13207547169811321</v>
      </c>
      <c r="B67" s="41">
        <v>14715</v>
      </c>
      <c r="D67" s="33">
        <v>0.16666666666666666</v>
      </c>
      <c r="E67" s="41">
        <v>14715</v>
      </c>
    </row>
    <row r="68" spans="1:5" x14ac:dyDescent="0.25">
      <c r="A68" s="33">
        <v>0.12962962962962962</v>
      </c>
      <c r="B68" s="41">
        <v>10303</v>
      </c>
      <c r="D68" s="33">
        <v>0.16</v>
      </c>
      <c r="E68" s="41">
        <v>10303</v>
      </c>
    </row>
    <row r="69" spans="1:5" x14ac:dyDescent="0.25">
      <c r="A69" s="33">
        <v>0.125</v>
      </c>
      <c r="B69" s="41">
        <v>10828</v>
      </c>
      <c r="D69" s="33">
        <v>0.15384615384615385</v>
      </c>
      <c r="E69" s="41">
        <v>10828</v>
      </c>
    </row>
    <row r="70" spans="1:5" x14ac:dyDescent="0.25">
      <c r="A70" s="33">
        <v>0.1206896551724138</v>
      </c>
      <c r="B70" s="41">
        <v>15169</v>
      </c>
      <c r="D70" s="33">
        <v>0.14814814814814814</v>
      </c>
      <c r="E70" s="41">
        <v>15169</v>
      </c>
    </row>
    <row r="71" spans="1:5" x14ac:dyDescent="0.25">
      <c r="A71" s="33">
        <v>0.11864406779661017</v>
      </c>
      <c r="B71" s="41">
        <v>10876</v>
      </c>
      <c r="D71" s="33">
        <v>0.14285714285714285</v>
      </c>
      <c r="E71" s="41">
        <v>10876</v>
      </c>
    </row>
    <row r="72" spans="1:5" x14ac:dyDescent="0.25">
      <c r="A72" s="33">
        <v>0.11666666666666667</v>
      </c>
      <c r="B72" s="41">
        <v>14221</v>
      </c>
      <c r="D72" s="33">
        <v>0.13793103448275862</v>
      </c>
      <c r="E72" s="41">
        <v>14221</v>
      </c>
    </row>
    <row r="73" spans="1:5" x14ac:dyDescent="0.25">
      <c r="A73" s="33">
        <v>0.11475409836065574</v>
      </c>
      <c r="B73" s="41">
        <v>13428</v>
      </c>
      <c r="D73" s="33">
        <v>0.13333333333333333</v>
      </c>
      <c r="E73" s="41">
        <v>13428</v>
      </c>
    </row>
    <row r="74" spans="1:5" x14ac:dyDescent="0.25">
      <c r="A74" s="33">
        <v>0.11290322580645161</v>
      </c>
      <c r="B74" s="41">
        <v>11317</v>
      </c>
      <c r="D74" s="33">
        <v>0.12903225806451613</v>
      </c>
      <c r="E74" s="41">
        <v>11317</v>
      </c>
    </row>
    <row r="75" spans="1:5" x14ac:dyDescent="0.25">
      <c r="A75" s="33">
        <v>0.1076923076923077</v>
      </c>
      <c r="B75" s="41">
        <v>16023</v>
      </c>
      <c r="D75" s="33">
        <v>0.125</v>
      </c>
      <c r="E75" s="41">
        <v>16023</v>
      </c>
    </row>
    <row r="76" spans="1:5" x14ac:dyDescent="0.25">
      <c r="A76" s="31">
        <v>0</v>
      </c>
      <c r="B76" s="40">
        <v>19124</v>
      </c>
      <c r="D76" s="31">
        <v>0</v>
      </c>
      <c r="E76" s="40">
        <v>19124</v>
      </c>
    </row>
    <row r="77" spans="1:5" x14ac:dyDescent="0.25">
      <c r="A77" s="33">
        <v>0.5</v>
      </c>
      <c r="B77" s="41">
        <v>13905</v>
      </c>
      <c r="D77" s="33">
        <v>1</v>
      </c>
      <c r="E77" s="41">
        <v>13905</v>
      </c>
    </row>
    <row r="78" spans="1:5" x14ac:dyDescent="0.25">
      <c r="A78" s="33">
        <v>0.25</v>
      </c>
      <c r="B78" s="41">
        <v>15763</v>
      </c>
      <c r="D78" s="33">
        <v>0.5</v>
      </c>
      <c r="E78" s="41">
        <v>15763</v>
      </c>
    </row>
    <row r="79" spans="1:5" x14ac:dyDescent="0.25">
      <c r="A79" s="33">
        <v>0.4</v>
      </c>
      <c r="B79" s="41">
        <v>11139</v>
      </c>
      <c r="D79" s="33">
        <v>0.66666666666666663</v>
      </c>
      <c r="E79" s="41">
        <v>11139</v>
      </c>
    </row>
    <row r="80" spans="1:5" x14ac:dyDescent="0.25">
      <c r="A80" s="33">
        <v>0.5714285714285714</v>
      </c>
      <c r="B80" s="41">
        <v>16541</v>
      </c>
      <c r="D80" s="33">
        <v>0.75</v>
      </c>
      <c r="E80" s="41">
        <v>16541</v>
      </c>
    </row>
    <row r="81" spans="1:5" x14ac:dyDescent="0.25">
      <c r="A81" s="33">
        <v>0.5</v>
      </c>
      <c r="B81" s="41">
        <v>11248</v>
      </c>
      <c r="D81" s="33">
        <v>0.6</v>
      </c>
      <c r="E81" s="41">
        <v>11248</v>
      </c>
    </row>
    <row r="82" spans="1:5" x14ac:dyDescent="0.25">
      <c r="A82" s="33">
        <v>0.55555555555555558</v>
      </c>
      <c r="B82" s="41">
        <v>15240</v>
      </c>
      <c r="D82" s="33">
        <v>0.66666666666666663</v>
      </c>
      <c r="E82" s="41">
        <v>15240</v>
      </c>
    </row>
    <row r="83" spans="1:5" x14ac:dyDescent="0.25">
      <c r="A83" s="33">
        <v>0.6</v>
      </c>
      <c r="B83" s="41">
        <v>17868</v>
      </c>
      <c r="D83" s="33">
        <v>0.7142857142857143</v>
      </c>
      <c r="E83" s="41">
        <v>17868</v>
      </c>
    </row>
    <row r="84" spans="1:5" x14ac:dyDescent="0.25">
      <c r="A84" s="33">
        <v>0.5</v>
      </c>
      <c r="B84" s="41">
        <v>13202</v>
      </c>
      <c r="D84" s="33">
        <v>0.625</v>
      </c>
      <c r="E84" s="41">
        <v>13202</v>
      </c>
    </row>
    <row r="85" spans="1:5" x14ac:dyDescent="0.25">
      <c r="A85" s="33">
        <v>0.46666666666666667</v>
      </c>
      <c r="B85" s="41">
        <v>12640</v>
      </c>
      <c r="D85" s="33">
        <v>0.55555555555555558</v>
      </c>
      <c r="E85" s="41">
        <v>12640</v>
      </c>
    </row>
    <row r="86" spans="1:5" x14ac:dyDescent="0.25">
      <c r="A86" s="33">
        <v>0.4375</v>
      </c>
      <c r="B86" s="41">
        <v>18097</v>
      </c>
      <c r="D86" s="33">
        <v>0.5</v>
      </c>
      <c r="E86" s="41">
        <v>18097</v>
      </c>
    </row>
    <row r="87" spans="1:5" x14ac:dyDescent="0.25">
      <c r="A87" s="33">
        <v>0.3888888888888889</v>
      </c>
      <c r="B87" s="41">
        <v>17321</v>
      </c>
      <c r="D87" s="33">
        <v>0.45454545454545453</v>
      </c>
      <c r="E87" s="41">
        <v>17321</v>
      </c>
    </row>
    <row r="88" spans="1:5" x14ac:dyDescent="0.25">
      <c r="A88" s="33">
        <v>0.36842105263157893</v>
      </c>
      <c r="B88" s="41">
        <v>13169</v>
      </c>
      <c r="D88" s="33">
        <v>0.41666666666666669</v>
      </c>
      <c r="E88" s="41">
        <v>13169</v>
      </c>
    </row>
    <row r="89" spans="1:5" x14ac:dyDescent="0.25">
      <c r="A89" s="33">
        <v>0.35</v>
      </c>
      <c r="B89" s="41">
        <v>16786</v>
      </c>
      <c r="D89" s="33">
        <v>0.38461538461538464</v>
      </c>
      <c r="E89" s="41">
        <v>16786</v>
      </c>
    </row>
    <row r="90" spans="1:5" x14ac:dyDescent="0.25">
      <c r="A90" s="33">
        <v>0.31818181818181818</v>
      </c>
      <c r="B90" s="41">
        <v>16217</v>
      </c>
      <c r="D90" s="33">
        <v>0.35714285714285715</v>
      </c>
      <c r="E90" s="41">
        <v>16217</v>
      </c>
    </row>
    <row r="91" spans="1:5" x14ac:dyDescent="0.25">
      <c r="A91" s="33">
        <v>0.25925925925925924</v>
      </c>
      <c r="B91" s="41">
        <v>19602</v>
      </c>
      <c r="D91" s="33">
        <v>0.33333333333333331</v>
      </c>
      <c r="E91" s="41">
        <v>19602</v>
      </c>
    </row>
    <row r="92" spans="1:5" x14ac:dyDescent="0.25">
      <c r="A92" s="33">
        <v>0.2413793103448276</v>
      </c>
      <c r="B92" s="41">
        <v>18110</v>
      </c>
      <c r="D92" s="33">
        <v>0.3125</v>
      </c>
      <c r="E92" s="41">
        <v>18110</v>
      </c>
    </row>
    <row r="93" spans="1:5" x14ac:dyDescent="0.25">
      <c r="A93" s="33">
        <v>0.25806451612903225</v>
      </c>
      <c r="B93" s="41">
        <v>15576</v>
      </c>
      <c r="D93" s="33">
        <v>0.29411764705882354</v>
      </c>
      <c r="E93" s="41">
        <v>15576</v>
      </c>
    </row>
    <row r="94" spans="1:5" x14ac:dyDescent="0.25">
      <c r="A94" s="33">
        <v>0.27272727272727271</v>
      </c>
      <c r="B94" s="41">
        <v>13347</v>
      </c>
      <c r="D94" s="33">
        <v>0.27777777777777779</v>
      </c>
      <c r="E94" s="41">
        <v>13347</v>
      </c>
    </row>
    <row r="95" spans="1:5" x14ac:dyDescent="0.25">
      <c r="A95" s="33">
        <v>0.24324324324324326</v>
      </c>
      <c r="B95" s="41">
        <v>12996</v>
      </c>
      <c r="D95" s="33">
        <v>0.26315789473684209</v>
      </c>
      <c r="E95" s="41">
        <v>12996</v>
      </c>
    </row>
    <row r="96" spans="1:5" x14ac:dyDescent="0.25">
      <c r="A96" s="33">
        <v>0.25641025641025639</v>
      </c>
      <c r="B96" s="41">
        <v>17012</v>
      </c>
      <c r="D96" s="33">
        <v>0.25</v>
      </c>
      <c r="E96" s="41">
        <v>17012</v>
      </c>
    </row>
    <row r="97" spans="1:5" x14ac:dyDescent="0.25">
      <c r="A97" s="33">
        <v>0.25</v>
      </c>
      <c r="B97" s="41">
        <v>16108</v>
      </c>
      <c r="D97" s="33">
        <v>0.23809523809523808</v>
      </c>
      <c r="E97" s="41">
        <v>16108</v>
      </c>
    </row>
    <row r="98" spans="1:5" x14ac:dyDescent="0.25">
      <c r="A98" s="33">
        <v>0.24390243902439024</v>
      </c>
      <c r="B98" s="41">
        <v>12534</v>
      </c>
      <c r="D98" s="33">
        <v>0.22727272727272727</v>
      </c>
      <c r="E98" s="41">
        <v>12534</v>
      </c>
    </row>
    <row r="99" spans="1:5" x14ac:dyDescent="0.25">
      <c r="A99" s="33">
        <v>0.23809523809523808</v>
      </c>
      <c r="B99" s="41">
        <v>15397</v>
      </c>
      <c r="D99" s="33">
        <v>0.21739130434782608</v>
      </c>
      <c r="E99" s="41">
        <v>15397</v>
      </c>
    </row>
    <row r="100" spans="1:5" x14ac:dyDescent="0.25">
      <c r="A100" s="33">
        <v>0.22916666666666666</v>
      </c>
      <c r="B100" s="41">
        <v>19624</v>
      </c>
      <c r="D100" s="33">
        <v>0.25</v>
      </c>
      <c r="E100" s="41">
        <v>19624</v>
      </c>
    </row>
    <row r="101" spans="1:5" x14ac:dyDescent="0.25">
      <c r="A101" s="33">
        <v>0.22</v>
      </c>
      <c r="B101" s="41">
        <v>15709</v>
      </c>
      <c r="D101" s="33">
        <v>0.24</v>
      </c>
      <c r="E101" s="41">
        <v>15709</v>
      </c>
    </row>
    <row r="102" spans="1:5" x14ac:dyDescent="0.25">
      <c r="A102" s="33">
        <v>0.24528301886792453</v>
      </c>
      <c r="B102" s="41">
        <v>13112</v>
      </c>
      <c r="D102" s="33">
        <v>0.26923076923076922</v>
      </c>
      <c r="E102" s="41">
        <v>13112</v>
      </c>
    </row>
    <row r="103" spans="1:5" x14ac:dyDescent="0.25">
      <c r="A103" s="33">
        <v>0.24074074074074073</v>
      </c>
      <c r="B103" s="41">
        <v>17870</v>
      </c>
      <c r="D103" s="33">
        <v>0.25925925925925924</v>
      </c>
      <c r="E103" s="41">
        <v>17870</v>
      </c>
    </row>
    <row r="104" spans="1:5" x14ac:dyDescent="0.25">
      <c r="A104" s="33">
        <v>0.23636363636363636</v>
      </c>
      <c r="B104" s="41">
        <v>18481</v>
      </c>
      <c r="D104" s="33">
        <v>0.25</v>
      </c>
      <c r="E104" s="41">
        <v>18481</v>
      </c>
    </row>
    <row r="105" spans="1:5" x14ac:dyDescent="0.25">
      <c r="A105" s="33">
        <v>0.21666666666666667</v>
      </c>
      <c r="B105" s="41">
        <v>13382</v>
      </c>
      <c r="D105" s="33">
        <v>0.2413793103448276</v>
      </c>
      <c r="E105" s="41">
        <v>13382</v>
      </c>
    </row>
    <row r="106" spans="1:5" x14ac:dyDescent="0.25">
      <c r="A106" s="33">
        <v>0.21311475409836064</v>
      </c>
      <c r="B106" s="41">
        <v>18870</v>
      </c>
      <c r="D106" s="33">
        <v>0.23333333333333334</v>
      </c>
      <c r="E106" s="41">
        <v>18870</v>
      </c>
    </row>
    <row r="107" spans="1:5" x14ac:dyDescent="0.25">
      <c r="A107" s="33">
        <v>0.20634920634920634</v>
      </c>
      <c r="B107" s="41">
        <v>15006</v>
      </c>
      <c r="D107" s="33">
        <v>0.22580645161290322</v>
      </c>
      <c r="E107" s="41">
        <v>15006</v>
      </c>
    </row>
    <row r="108" spans="1:5" x14ac:dyDescent="0.25">
      <c r="A108" s="33">
        <v>0.21212121212121213</v>
      </c>
      <c r="B108" s="41">
        <v>10141</v>
      </c>
      <c r="D108" s="33">
        <v>0.25</v>
      </c>
      <c r="E108" s="41">
        <v>10141</v>
      </c>
    </row>
    <row r="109" spans="1:5" x14ac:dyDescent="0.25">
      <c r="A109" s="33">
        <v>0.22388059701492538</v>
      </c>
      <c r="B109" s="41">
        <v>12872</v>
      </c>
      <c r="D109" s="33">
        <v>0.27272727272727271</v>
      </c>
      <c r="E109" s="41">
        <v>12872</v>
      </c>
    </row>
    <row r="110" spans="1:5" x14ac:dyDescent="0.25">
      <c r="A110" s="33">
        <v>0.23529411764705882</v>
      </c>
      <c r="B110" s="41">
        <v>16375</v>
      </c>
      <c r="D110" s="33">
        <v>0.29411764705882354</v>
      </c>
      <c r="E110" s="41">
        <v>16375</v>
      </c>
    </row>
    <row r="111" spans="1:5" x14ac:dyDescent="0.25">
      <c r="A111" s="33">
        <v>0.22857142857142856</v>
      </c>
      <c r="B111" s="41">
        <v>11839</v>
      </c>
      <c r="D111" s="33">
        <v>0.2857142857142857</v>
      </c>
      <c r="E111" s="41">
        <v>11839</v>
      </c>
    </row>
    <row r="112" spans="1:5" x14ac:dyDescent="0.25">
      <c r="A112" s="33">
        <v>0.22972972972972974</v>
      </c>
      <c r="B112" s="41">
        <v>13097</v>
      </c>
      <c r="D112" s="33">
        <v>0.30555555555555558</v>
      </c>
      <c r="E112" s="41">
        <v>13097</v>
      </c>
    </row>
    <row r="113" spans="1:5" x14ac:dyDescent="0.25">
      <c r="A113" s="33">
        <v>0.24</v>
      </c>
      <c r="B113" s="41">
        <v>19568</v>
      </c>
      <c r="D113" s="33">
        <v>0.32432432432432434</v>
      </c>
      <c r="E113" s="41">
        <v>19568</v>
      </c>
    </row>
    <row r="114" spans="1:5" x14ac:dyDescent="0.25">
      <c r="A114" s="33">
        <v>0.22784810126582278</v>
      </c>
      <c r="B114" s="41">
        <v>14680</v>
      </c>
      <c r="D114" s="33">
        <v>0.31578947368421051</v>
      </c>
      <c r="E114" s="41">
        <v>14680</v>
      </c>
    </row>
    <row r="115" spans="1:5" x14ac:dyDescent="0.25">
      <c r="A115" s="33">
        <v>0.23749999999999999</v>
      </c>
      <c r="B115" s="41">
        <v>15238</v>
      </c>
      <c r="D115" s="33">
        <v>0.33333333333333331</v>
      </c>
      <c r="E115" s="41">
        <v>15238</v>
      </c>
    </row>
    <row r="116" spans="1:5" x14ac:dyDescent="0.25">
      <c r="A116" s="33">
        <v>0.24691358024691357</v>
      </c>
      <c r="B116" s="41">
        <v>13487</v>
      </c>
      <c r="D116" s="33">
        <v>0.35</v>
      </c>
      <c r="E116" s="41">
        <v>13487</v>
      </c>
    </row>
    <row r="117" spans="1:5" x14ac:dyDescent="0.25">
      <c r="A117" s="31">
        <v>0</v>
      </c>
      <c r="B117" s="40">
        <v>18017</v>
      </c>
      <c r="D117" s="31">
        <v>0</v>
      </c>
      <c r="E117" s="40">
        <v>18017</v>
      </c>
    </row>
    <row r="118" spans="1:5" x14ac:dyDescent="0.25">
      <c r="A118" s="33">
        <v>0.5</v>
      </c>
      <c r="B118" s="41">
        <v>11118</v>
      </c>
      <c r="D118" s="33">
        <v>1</v>
      </c>
      <c r="E118" s="41">
        <v>11118</v>
      </c>
    </row>
    <row r="119" spans="1:5" x14ac:dyDescent="0.25">
      <c r="A119" s="33">
        <v>0.6</v>
      </c>
      <c r="B119" s="41">
        <v>16465</v>
      </c>
      <c r="D119" s="33">
        <v>1</v>
      </c>
      <c r="E119" s="41">
        <v>16465</v>
      </c>
    </row>
    <row r="120" spans="1:5" x14ac:dyDescent="0.25">
      <c r="A120" s="33">
        <v>0.5</v>
      </c>
      <c r="B120" s="41">
        <v>13996</v>
      </c>
      <c r="D120" s="33">
        <v>0.66666666666666663</v>
      </c>
      <c r="E120" s="41">
        <v>13996</v>
      </c>
    </row>
    <row r="121" spans="1:5" x14ac:dyDescent="0.25">
      <c r="A121" s="33">
        <v>0.55555555555555558</v>
      </c>
      <c r="B121" s="41">
        <v>19084</v>
      </c>
      <c r="D121" s="33">
        <v>0.5</v>
      </c>
      <c r="E121" s="41">
        <v>19084</v>
      </c>
    </row>
    <row r="122" spans="1:5" x14ac:dyDescent="0.25">
      <c r="A122" s="33">
        <v>0.45454545454545453</v>
      </c>
      <c r="B122" s="41">
        <v>13843</v>
      </c>
      <c r="D122" s="33">
        <v>0.4</v>
      </c>
      <c r="E122" s="41">
        <v>13843</v>
      </c>
    </row>
    <row r="123" spans="1:5" x14ac:dyDescent="0.25">
      <c r="A123" s="33">
        <v>0.5</v>
      </c>
      <c r="B123" s="41">
        <v>14916</v>
      </c>
      <c r="D123" s="33">
        <v>0.5</v>
      </c>
      <c r="E123" s="41">
        <v>14916</v>
      </c>
    </row>
    <row r="124" spans="1:5" x14ac:dyDescent="0.25">
      <c r="A124" s="33">
        <v>0.5</v>
      </c>
      <c r="B124" s="41">
        <v>13558</v>
      </c>
      <c r="D124" s="33">
        <v>0.42857142857142855</v>
      </c>
      <c r="E124" s="41">
        <v>13558</v>
      </c>
    </row>
    <row r="125" spans="1:5" x14ac:dyDescent="0.25">
      <c r="A125" s="33">
        <v>0.46666666666666667</v>
      </c>
      <c r="B125" s="41">
        <v>15170</v>
      </c>
      <c r="D125" s="33">
        <v>0.375</v>
      </c>
      <c r="E125" s="41">
        <v>15170</v>
      </c>
    </row>
    <row r="126" spans="1:5" x14ac:dyDescent="0.25">
      <c r="A126" s="33">
        <v>0.4375</v>
      </c>
      <c r="B126" s="41">
        <v>15081</v>
      </c>
      <c r="D126" s="33">
        <v>0.33333333333333331</v>
      </c>
      <c r="E126" s="41">
        <v>15081</v>
      </c>
    </row>
    <row r="127" spans="1:5" x14ac:dyDescent="0.25">
      <c r="A127" s="33">
        <v>0.42105263157894735</v>
      </c>
      <c r="B127" s="41">
        <v>14088</v>
      </c>
      <c r="D127" s="33">
        <v>0.4</v>
      </c>
      <c r="E127" s="41">
        <v>14088</v>
      </c>
    </row>
    <row r="128" spans="1:5" x14ac:dyDescent="0.25">
      <c r="A128" s="33">
        <v>0.45</v>
      </c>
      <c r="B128" s="41">
        <v>13129</v>
      </c>
      <c r="D128" s="33">
        <v>0.45454545454545453</v>
      </c>
      <c r="E128" s="41">
        <v>13129</v>
      </c>
    </row>
    <row r="129" spans="1:5" x14ac:dyDescent="0.25">
      <c r="A129" s="33">
        <v>0.47619047619047616</v>
      </c>
      <c r="B129" s="41">
        <v>11377</v>
      </c>
      <c r="D129" s="33">
        <v>0.5</v>
      </c>
      <c r="E129" s="41">
        <v>11377</v>
      </c>
    </row>
    <row r="130" spans="1:5" x14ac:dyDescent="0.25">
      <c r="A130" s="33">
        <v>0.43478260869565216</v>
      </c>
      <c r="B130" s="41">
        <v>17101</v>
      </c>
      <c r="D130" s="33">
        <v>0.46153846153846156</v>
      </c>
      <c r="E130" s="41">
        <v>17101</v>
      </c>
    </row>
    <row r="131" spans="1:5" x14ac:dyDescent="0.25">
      <c r="A131" s="33">
        <v>0.41666666666666669</v>
      </c>
      <c r="B131" s="41">
        <v>11339</v>
      </c>
      <c r="D131" s="33">
        <v>0.42857142857142855</v>
      </c>
      <c r="E131" s="41">
        <v>11339</v>
      </c>
    </row>
    <row r="132" spans="1:5" x14ac:dyDescent="0.25">
      <c r="A132" s="33">
        <v>0.48148148148148145</v>
      </c>
      <c r="B132" s="41">
        <v>18078</v>
      </c>
      <c r="D132" s="33">
        <v>0.46666666666666667</v>
      </c>
      <c r="E132" s="41">
        <v>18078</v>
      </c>
    </row>
    <row r="133" spans="1:5" x14ac:dyDescent="0.25">
      <c r="A133" s="33">
        <v>0.4642857142857143</v>
      </c>
      <c r="B133" s="41">
        <v>13534</v>
      </c>
      <c r="D133" s="33">
        <v>0.4375</v>
      </c>
      <c r="E133" s="41">
        <v>13534</v>
      </c>
    </row>
    <row r="134" spans="1:5" x14ac:dyDescent="0.25">
      <c r="A134" s="33">
        <v>0.48275862068965519</v>
      </c>
      <c r="B134" s="41">
        <v>18129</v>
      </c>
      <c r="D134" s="33">
        <v>0.47058823529411764</v>
      </c>
      <c r="E134" s="41">
        <v>18129</v>
      </c>
    </row>
    <row r="135" spans="1:5" x14ac:dyDescent="0.25">
      <c r="A135" s="33">
        <v>0.42857142857142855</v>
      </c>
      <c r="B135" s="41">
        <v>12079</v>
      </c>
      <c r="D135" s="33">
        <v>0.44444444444444442</v>
      </c>
      <c r="E135" s="41">
        <v>12079</v>
      </c>
    </row>
    <row r="136" spans="1:5" x14ac:dyDescent="0.25">
      <c r="A136" s="33">
        <v>0.39473684210526316</v>
      </c>
      <c r="B136" s="41">
        <v>15156</v>
      </c>
      <c r="D136" s="33">
        <v>0.42105263157894735</v>
      </c>
      <c r="E136" s="41">
        <v>15156</v>
      </c>
    </row>
    <row r="137" spans="1:5" x14ac:dyDescent="0.25">
      <c r="A137" s="33">
        <v>0.41463414634146339</v>
      </c>
      <c r="B137" s="41">
        <v>19631</v>
      </c>
      <c r="D137" s="33">
        <v>0.45</v>
      </c>
      <c r="E137" s="41">
        <v>19631</v>
      </c>
    </row>
    <row r="138" spans="1:5" x14ac:dyDescent="0.25">
      <c r="A138" s="33">
        <v>0.40476190476190477</v>
      </c>
      <c r="B138" s="41">
        <v>14929</v>
      </c>
      <c r="D138" s="33">
        <v>0.42857142857142855</v>
      </c>
      <c r="E138" s="41">
        <v>14929</v>
      </c>
    </row>
    <row r="139" spans="1:5" x14ac:dyDescent="0.25">
      <c r="A139" s="33">
        <v>0.41860465116279072</v>
      </c>
      <c r="B139" s="41">
        <v>14760</v>
      </c>
      <c r="D139" s="33">
        <v>0.45454545454545453</v>
      </c>
      <c r="E139" s="41">
        <v>14760</v>
      </c>
    </row>
    <row r="140" spans="1:5" x14ac:dyDescent="0.25">
      <c r="A140" s="33">
        <v>0.42222222222222222</v>
      </c>
      <c r="B140" s="41">
        <v>18252</v>
      </c>
      <c r="D140" s="33">
        <v>0.47826086956521741</v>
      </c>
      <c r="E140" s="41">
        <v>18252</v>
      </c>
    </row>
    <row r="141" spans="1:5" x14ac:dyDescent="0.25">
      <c r="A141" s="33">
        <v>0.44</v>
      </c>
      <c r="B141" s="41">
        <v>19084</v>
      </c>
      <c r="D141" s="33">
        <v>0.45833333333333331</v>
      </c>
      <c r="E141" s="41">
        <v>19084</v>
      </c>
    </row>
    <row r="142" spans="1:5" x14ac:dyDescent="0.25">
      <c r="A142" s="33">
        <v>0.43137254901960786</v>
      </c>
      <c r="B142" s="41">
        <v>11467</v>
      </c>
      <c r="D142" s="33">
        <v>0.44</v>
      </c>
      <c r="E142" s="41">
        <v>11467</v>
      </c>
    </row>
    <row r="143" spans="1:5" x14ac:dyDescent="0.25">
      <c r="A143" s="33">
        <v>0.44444444444444442</v>
      </c>
      <c r="B143" s="41">
        <v>14400</v>
      </c>
      <c r="D143" s="33">
        <v>0.46153846153846156</v>
      </c>
      <c r="E143" s="41">
        <v>14400</v>
      </c>
    </row>
    <row r="144" spans="1:5" x14ac:dyDescent="0.25">
      <c r="A144" s="33">
        <v>0.45454545454545453</v>
      </c>
      <c r="B144" s="41">
        <v>15867</v>
      </c>
      <c r="D144" s="33">
        <v>0.48148148148148145</v>
      </c>
      <c r="E144" s="41">
        <v>15867</v>
      </c>
    </row>
    <row r="145" spans="1:5" x14ac:dyDescent="0.25">
      <c r="A145" s="33">
        <v>0.4642857142857143</v>
      </c>
      <c r="B145" s="41">
        <v>18317</v>
      </c>
      <c r="D145" s="33">
        <v>0.5</v>
      </c>
      <c r="E145" s="41">
        <v>18317</v>
      </c>
    </row>
    <row r="146" spans="1:5" x14ac:dyDescent="0.25">
      <c r="A146" s="33">
        <v>0.45</v>
      </c>
      <c r="B146" s="41">
        <v>15372</v>
      </c>
      <c r="D146" s="33">
        <v>0.51724137931034486</v>
      </c>
      <c r="E146" s="41">
        <v>15372</v>
      </c>
    </row>
    <row r="147" spans="1:5" x14ac:dyDescent="0.25">
      <c r="A147" s="33">
        <v>0.45901639344262296</v>
      </c>
      <c r="B147" s="41">
        <v>15688</v>
      </c>
      <c r="D147" s="33">
        <v>0.53333333333333333</v>
      </c>
      <c r="E147" s="41">
        <v>15688</v>
      </c>
    </row>
    <row r="148" spans="1:5" x14ac:dyDescent="0.25">
      <c r="A148" s="33">
        <v>0.46031746031746029</v>
      </c>
      <c r="B148" s="41">
        <v>14312</v>
      </c>
      <c r="D148" s="33">
        <v>0.54838709677419351</v>
      </c>
      <c r="E148" s="41">
        <v>14312</v>
      </c>
    </row>
    <row r="149" spans="1:5" x14ac:dyDescent="0.25">
      <c r="A149" s="33">
        <v>0.47692307692307695</v>
      </c>
      <c r="B149" s="41">
        <v>16983</v>
      </c>
      <c r="D149" s="33">
        <v>0.5625</v>
      </c>
      <c r="E149" s="41">
        <v>16983</v>
      </c>
    </row>
    <row r="150" spans="1:5" x14ac:dyDescent="0.25">
      <c r="A150" s="33">
        <v>0.4925373134328358</v>
      </c>
      <c r="B150" s="41">
        <v>14419</v>
      </c>
      <c r="D150" s="33">
        <v>0.5757575757575758</v>
      </c>
      <c r="E150" s="41">
        <v>14419</v>
      </c>
    </row>
    <row r="151" spans="1:5" x14ac:dyDescent="0.25">
      <c r="A151" s="33">
        <v>0.47826086956521741</v>
      </c>
      <c r="B151" s="41">
        <v>18706</v>
      </c>
      <c r="D151" s="33">
        <v>0.55882352941176472</v>
      </c>
      <c r="E151" s="41">
        <v>18706</v>
      </c>
    </row>
    <row r="152" spans="1:5" x14ac:dyDescent="0.25">
      <c r="A152" s="33">
        <v>0.48571428571428571</v>
      </c>
      <c r="B152" s="41">
        <v>15511</v>
      </c>
      <c r="D152" s="33">
        <v>0.5714285714285714</v>
      </c>
      <c r="E152" s="41">
        <v>15511</v>
      </c>
    </row>
    <row r="153" spans="1:5" x14ac:dyDescent="0.25">
      <c r="A153" s="33">
        <v>0.47887323943661969</v>
      </c>
      <c r="B153" s="41">
        <v>15943</v>
      </c>
      <c r="D153" s="33">
        <v>0.55555555555555558</v>
      </c>
      <c r="E153" s="41">
        <v>15943</v>
      </c>
    </row>
    <row r="154" spans="1:5" x14ac:dyDescent="0.25">
      <c r="A154" s="33">
        <v>0.47945205479452052</v>
      </c>
      <c r="B154" s="41">
        <v>14894</v>
      </c>
      <c r="D154" s="33">
        <v>0.56756756756756754</v>
      </c>
      <c r="E154" s="41">
        <v>14894</v>
      </c>
    </row>
    <row r="155" spans="1:5" x14ac:dyDescent="0.25">
      <c r="A155" s="33">
        <v>0.49333333333333335</v>
      </c>
      <c r="B155" s="41">
        <v>17708</v>
      </c>
      <c r="D155" s="33">
        <v>0.57894736842105265</v>
      </c>
      <c r="E155" s="41">
        <v>17708</v>
      </c>
    </row>
    <row r="156" spans="1:5" x14ac:dyDescent="0.25">
      <c r="A156" s="33">
        <v>0.50632911392405067</v>
      </c>
      <c r="B156" s="41">
        <v>17140</v>
      </c>
      <c r="D156" s="33">
        <v>0.58974358974358976</v>
      </c>
      <c r="E156" s="41">
        <v>17140</v>
      </c>
    </row>
    <row r="157" spans="1:5" x14ac:dyDescent="0.25">
      <c r="A157" s="33">
        <v>0.51851851851851849</v>
      </c>
      <c r="B157" s="41">
        <v>17627</v>
      </c>
      <c r="D157" s="33">
        <v>0.6</v>
      </c>
      <c r="E157" s="41">
        <v>17627</v>
      </c>
    </row>
    <row r="158" spans="1:5" x14ac:dyDescent="0.25">
      <c r="A158" s="31">
        <v>0</v>
      </c>
      <c r="B158" s="40">
        <v>19439</v>
      </c>
      <c r="D158" s="31">
        <v>0</v>
      </c>
      <c r="E158" s="40">
        <v>19439</v>
      </c>
    </row>
    <row r="159" spans="1:5" x14ac:dyDescent="0.25">
      <c r="A159" s="33">
        <v>1</v>
      </c>
      <c r="B159" s="41">
        <v>18133</v>
      </c>
      <c r="D159" s="33">
        <v>1</v>
      </c>
      <c r="E159" s="41">
        <v>18133</v>
      </c>
    </row>
    <row r="160" spans="1:5" x14ac:dyDescent="0.25">
      <c r="A160" s="33">
        <v>0.25</v>
      </c>
      <c r="B160" s="41">
        <v>15874</v>
      </c>
      <c r="D160" s="33">
        <v>0.25</v>
      </c>
      <c r="E160" s="41">
        <v>15874</v>
      </c>
    </row>
    <row r="161" spans="1:5" x14ac:dyDescent="0.25">
      <c r="A161" s="33">
        <v>0.4</v>
      </c>
      <c r="B161" s="41">
        <v>15891</v>
      </c>
      <c r="D161" s="33">
        <v>0.8</v>
      </c>
      <c r="E161" s="41">
        <v>15891</v>
      </c>
    </row>
    <row r="162" spans="1:5" x14ac:dyDescent="0.25">
      <c r="A162" s="33">
        <v>0.4</v>
      </c>
      <c r="B162" s="41">
        <v>15345</v>
      </c>
      <c r="D162" s="33">
        <v>0.3</v>
      </c>
      <c r="E162" s="41">
        <v>15345</v>
      </c>
    </row>
    <row r="163" spans="1:5" x14ac:dyDescent="0.25">
      <c r="A163" s="33">
        <v>0.33333333333333331</v>
      </c>
      <c r="B163" s="41">
        <v>18126</v>
      </c>
      <c r="D163" s="33">
        <v>0.25</v>
      </c>
      <c r="E163" s="41">
        <v>18126</v>
      </c>
    </row>
    <row r="164" spans="1:5" x14ac:dyDescent="0.25">
      <c r="A164" s="33">
        <v>0.2857142857142857</v>
      </c>
      <c r="B164" s="41">
        <v>17180</v>
      </c>
      <c r="D164" s="33">
        <v>0.21428571428571427</v>
      </c>
      <c r="E164" s="41">
        <v>17180</v>
      </c>
    </row>
    <row r="165" spans="1:5" x14ac:dyDescent="0.25">
      <c r="A165" s="33">
        <v>0.26666666666666666</v>
      </c>
      <c r="B165" s="41">
        <v>16972</v>
      </c>
      <c r="D165" s="33">
        <v>0.2</v>
      </c>
      <c r="E165" s="41">
        <v>16972</v>
      </c>
    </row>
    <row r="166" spans="1:5" x14ac:dyDescent="0.25">
      <c r="A166" s="33">
        <v>0.25</v>
      </c>
      <c r="B166" s="41">
        <v>19381</v>
      </c>
      <c r="D166" s="33">
        <v>0.1875</v>
      </c>
      <c r="E166" s="41">
        <v>19381</v>
      </c>
    </row>
    <row r="167" spans="1:5" x14ac:dyDescent="0.25">
      <c r="A167" s="33">
        <v>0.22222222222222221</v>
      </c>
      <c r="B167" s="41">
        <v>16887</v>
      </c>
      <c r="D167" s="33">
        <v>0.16666666666666666</v>
      </c>
      <c r="E167" s="41">
        <v>16887</v>
      </c>
    </row>
    <row r="168" spans="1:5" x14ac:dyDescent="0.25">
      <c r="A168" s="33">
        <v>0.21052631578947367</v>
      </c>
      <c r="B168" s="41">
        <v>19102</v>
      </c>
      <c r="D168" s="33">
        <v>0.15789473684210525</v>
      </c>
      <c r="E168" s="41">
        <v>19102</v>
      </c>
    </row>
    <row r="169" spans="1:5" x14ac:dyDescent="0.25">
      <c r="A169" s="33">
        <v>0.25</v>
      </c>
      <c r="B169" s="41">
        <v>15276</v>
      </c>
      <c r="D169" s="33">
        <v>0.2</v>
      </c>
      <c r="E169" s="41">
        <v>15276</v>
      </c>
    </row>
    <row r="170" spans="1:5" x14ac:dyDescent="0.25">
      <c r="A170" s="33">
        <v>0.27272727272727271</v>
      </c>
      <c r="B170" s="41">
        <v>17113</v>
      </c>
      <c r="D170" s="33">
        <v>0.22727272727272727</v>
      </c>
      <c r="E170" s="41">
        <v>17113</v>
      </c>
    </row>
    <row r="171" spans="1:5" x14ac:dyDescent="0.25">
      <c r="A171" s="33">
        <v>0.25</v>
      </c>
      <c r="B171" s="41">
        <v>15459</v>
      </c>
      <c r="D171" s="33">
        <v>0.20833333333333334</v>
      </c>
      <c r="E171" s="41">
        <v>15459</v>
      </c>
    </row>
    <row r="172" spans="1:5" x14ac:dyDescent="0.25">
      <c r="A172" s="33">
        <v>0.26923076923076922</v>
      </c>
      <c r="B172" s="41">
        <v>17384</v>
      </c>
      <c r="D172" s="33">
        <v>0.19230769230769232</v>
      </c>
      <c r="E172" s="41">
        <v>17384</v>
      </c>
    </row>
    <row r="173" spans="1:5" x14ac:dyDescent="0.25">
      <c r="A173" s="33">
        <v>0.29629629629629628</v>
      </c>
      <c r="B173" s="41">
        <v>16913</v>
      </c>
      <c r="D173" s="33">
        <v>0.22222222222222221</v>
      </c>
      <c r="E173" s="41">
        <v>16913</v>
      </c>
    </row>
    <row r="174" spans="1:5" x14ac:dyDescent="0.25">
      <c r="A174" s="33">
        <v>0.33333333333333331</v>
      </c>
      <c r="B174" s="41">
        <v>19085</v>
      </c>
      <c r="D174" s="33">
        <v>0.23333333333333334</v>
      </c>
      <c r="E174" s="41">
        <v>19085</v>
      </c>
    </row>
    <row r="175" spans="1:5" x14ac:dyDescent="0.25">
      <c r="A175" s="33">
        <v>0.32258064516129031</v>
      </c>
      <c r="B175" s="41">
        <v>17430</v>
      </c>
      <c r="D175" s="33">
        <v>0.22580645161290322</v>
      </c>
      <c r="E175" s="41">
        <v>17430</v>
      </c>
    </row>
    <row r="176" spans="1:5" x14ac:dyDescent="0.25">
      <c r="A176" s="33">
        <v>0.30303030303030304</v>
      </c>
      <c r="B176" s="41">
        <v>19307</v>
      </c>
      <c r="D176" s="33">
        <v>0.21212121212121213</v>
      </c>
      <c r="E176" s="41">
        <v>19307</v>
      </c>
    </row>
    <row r="177" spans="1:5" x14ac:dyDescent="0.25">
      <c r="A177" s="33">
        <v>0.33333333333333331</v>
      </c>
      <c r="B177" s="41">
        <v>15171</v>
      </c>
      <c r="D177" s="33">
        <v>0.19444444444444445</v>
      </c>
      <c r="E177" s="41">
        <v>15171</v>
      </c>
    </row>
    <row r="178" spans="1:5" x14ac:dyDescent="0.25">
      <c r="A178" s="33">
        <v>0.38461538461538464</v>
      </c>
      <c r="B178" s="41">
        <v>17309</v>
      </c>
      <c r="D178" s="33">
        <v>0.20512820512820512</v>
      </c>
      <c r="E178" s="41">
        <v>17309</v>
      </c>
    </row>
    <row r="179" spans="1:5" x14ac:dyDescent="0.25">
      <c r="A179" s="33">
        <v>0.375</v>
      </c>
      <c r="B179" s="41">
        <v>19285</v>
      </c>
      <c r="D179" s="33">
        <v>0.2</v>
      </c>
      <c r="E179" s="41">
        <v>19285</v>
      </c>
    </row>
    <row r="180" spans="1:5" x14ac:dyDescent="0.25">
      <c r="A180" s="33">
        <v>0.3902439024390244</v>
      </c>
      <c r="B180" s="41">
        <v>17989</v>
      </c>
      <c r="D180" s="33">
        <v>0.21951219512195122</v>
      </c>
      <c r="E180" s="41">
        <v>17989</v>
      </c>
    </row>
    <row r="181" spans="1:5" x14ac:dyDescent="0.25">
      <c r="A181" s="33">
        <v>0.40476190476190477</v>
      </c>
      <c r="B181" s="41">
        <v>16914</v>
      </c>
      <c r="D181" s="33">
        <v>0.23809523809523808</v>
      </c>
      <c r="E181" s="41">
        <v>16914</v>
      </c>
    </row>
    <row r="182" spans="1:5" x14ac:dyDescent="0.25">
      <c r="A182" s="33">
        <v>0.40909090909090912</v>
      </c>
      <c r="B182" s="41">
        <v>19117</v>
      </c>
      <c r="D182" s="33">
        <v>0.25</v>
      </c>
      <c r="E182" s="41">
        <v>19117</v>
      </c>
    </row>
    <row r="183" spans="1:5" x14ac:dyDescent="0.25">
      <c r="A183" s="33">
        <v>0.4375</v>
      </c>
      <c r="B183" s="41">
        <v>17019</v>
      </c>
      <c r="D183" s="33">
        <v>0.25</v>
      </c>
      <c r="E183" s="41">
        <v>17019</v>
      </c>
    </row>
    <row r="184" spans="1:5" x14ac:dyDescent="0.25">
      <c r="A184" s="33">
        <v>0.44</v>
      </c>
      <c r="B184" s="41">
        <v>16991</v>
      </c>
      <c r="D184" s="33">
        <v>0.26</v>
      </c>
      <c r="E184" s="41">
        <v>16991</v>
      </c>
    </row>
    <row r="185" spans="1:5" x14ac:dyDescent="0.25">
      <c r="A185" s="33">
        <v>0.43137254901960786</v>
      </c>
      <c r="B185" s="41">
        <v>15876</v>
      </c>
      <c r="D185" s="33">
        <v>0.25490196078431371</v>
      </c>
      <c r="E185" s="41">
        <v>15876</v>
      </c>
    </row>
    <row r="186" spans="1:5" x14ac:dyDescent="0.25">
      <c r="A186" s="33">
        <v>0.42307692307692307</v>
      </c>
      <c r="B186" s="41">
        <v>19303</v>
      </c>
      <c r="D186" s="33">
        <v>0.25</v>
      </c>
      <c r="E186" s="41">
        <v>19303</v>
      </c>
    </row>
    <row r="187" spans="1:5" x14ac:dyDescent="0.25">
      <c r="A187" s="33">
        <v>0.42105263157894735</v>
      </c>
      <c r="B187" s="41">
        <v>16947</v>
      </c>
      <c r="D187" s="33">
        <v>0.22807017543859648</v>
      </c>
      <c r="E187" s="41">
        <v>16947</v>
      </c>
    </row>
    <row r="188" spans="1:5" x14ac:dyDescent="0.25">
      <c r="A188" s="33">
        <v>0.44067796610169491</v>
      </c>
      <c r="B188" s="41">
        <v>19080</v>
      </c>
      <c r="D188" s="33">
        <v>0.23728813559322035</v>
      </c>
      <c r="E188" s="41">
        <v>19080</v>
      </c>
    </row>
    <row r="189" spans="1:5" x14ac:dyDescent="0.25">
      <c r="A189" s="33">
        <v>0.45901639344262296</v>
      </c>
      <c r="B189" s="41">
        <v>15119</v>
      </c>
      <c r="D189" s="33">
        <v>0.24590163934426229</v>
      </c>
      <c r="E189" s="41">
        <v>15119</v>
      </c>
    </row>
    <row r="190" spans="1:5" x14ac:dyDescent="0.25">
      <c r="A190" s="33">
        <v>0.45161290322580644</v>
      </c>
      <c r="B190" s="41">
        <v>15885</v>
      </c>
      <c r="D190" s="33">
        <v>0.24193548387096775</v>
      </c>
      <c r="E190" s="41">
        <v>15885</v>
      </c>
    </row>
    <row r="191" spans="1:5" x14ac:dyDescent="0.25">
      <c r="A191" s="33">
        <v>0.44444444444444442</v>
      </c>
      <c r="B191" s="41">
        <v>19183</v>
      </c>
      <c r="D191" s="33">
        <v>0.23809523809523808</v>
      </c>
      <c r="E191" s="41">
        <v>19183</v>
      </c>
    </row>
    <row r="192" spans="1:5" x14ac:dyDescent="0.25">
      <c r="A192" s="33">
        <v>0.43478260869565216</v>
      </c>
      <c r="B192" s="41">
        <v>15091</v>
      </c>
      <c r="D192" s="33">
        <v>0.2318840579710145</v>
      </c>
      <c r="E192" s="41">
        <v>15091</v>
      </c>
    </row>
    <row r="193" spans="1:5" x14ac:dyDescent="0.25">
      <c r="A193" s="33">
        <v>0.42253521126760563</v>
      </c>
      <c r="B193" s="41">
        <v>19122</v>
      </c>
      <c r="D193" s="33">
        <v>0.22535211267605634</v>
      </c>
      <c r="E193" s="41">
        <v>19122</v>
      </c>
    </row>
    <row r="194" spans="1:5" x14ac:dyDescent="0.25">
      <c r="A194" s="33">
        <v>0.43055555555555558</v>
      </c>
      <c r="B194" s="41">
        <v>15140</v>
      </c>
      <c r="D194" s="33">
        <v>0.2361111111111111</v>
      </c>
      <c r="E194" s="41">
        <v>15140</v>
      </c>
    </row>
    <row r="195" spans="1:5" x14ac:dyDescent="0.25">
      <c r="A195" s="33">
        <v>0.42465753424657532</v>
      </c>
      <c r="B195" s="41">
        <v>15372</v>
      </c>
      <c r="D195" s="33">
        <v>0.23287671232876711</v>
      </c>
      <c r="E195" s="41">
        <v>15372</v>
      </c>
    </row>
    <row r="196" spans="1:5" x14ac:dyDescent="0.25">
      <c r="A196" s="33">
        <v>0.42666666666666669</v>
      </c>
      <c r="B196" s="41">
        <v>17286</v>
      </c>
      <c r="D196" s="33">
        <v>0.24</v>
      </c>
      <c r="E196" s="41">
        <v>17286</v>
      </c>
    </row>
    <row r="197" spans="1:5" x14ac:dyDescent="0.25">
      <c r="A197" s="33">
        <v>0.42857142857142855</v>
      </c>
      <c r="B197" s="41">
        <v>15593</v>
      </c>
      <c r="D197" s="33">
        <v>0.24675324675324675</v>
      </c>
      <c r="E197" s="41">
        <v>15593</v>
      </c>
    </row>
    <row r="198" spans="1:5" x14ac:dyDescent="0.25">
      <c r="A198" s="33">
        <v>0.41249999999999998</v>
      </c>
      <c r="B198" s="41">
        <v>15797</v>
      </c>
      <c r="D198" s="33">
        <v>0.25</v>
      </c>
      <c r="E198" s="41">
        <v>15797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4" workbookViewId="0"/>
  </sheetViews>
  <sheetFormatPr defaultRowHeight="15" x14ac:dyDescent="0.25"/>
  <cols>
    <col min="1" max="1" width="11.25" customWidth="1"/>
    <col min="2" max="2" width="11.875" bestFit="1" customWidth="1"/>
    <col min="3" max="3" width="10.25" bestFit="1" customWidth="1"/>
    <col min="11" max="11" width="16.25" bestFit="1" customWidth="1"/>
    <col min="12" max="12" width="16.875" bestFit="1" customWidth="1"/>
    <col min="13" max="13" width="10.25" bestFit="1" customWidth="1"/>
  </cols>
  <sheetData>
    <row r="1" spans="1:13" x14ac:dyDescent="0.25">
      <c r="A1" s="47"/>
      <c r="B1" s="47" t="s">
        <v>75</v>
      </c>
      <c r="C1" s="47" t="s">
        <v>57</v>
      </c>
      <c r="K1" s="47"/>
      <c r="L1" s="47" t="s">
        <v>76</v>
      </c>
      <c r="M1" s="47" t="s">
        <v>57</v>
      </c>
    </row>
    <row r="2" spans="1:13" x14ac:dyDescent="0.25">
      <c r="A2" s="45" t="s">
        <v>75</v>
      </c>
      <c r="B2" s="45">
        <v>1</v>
      </c>
      <c r="C2" s="45"/>
      <c r="K2" s="45" t="s">
        <v>76</v>
      </c>
      <c r="L2" s="45">
        <v>1</v>
      </c>
      <c r="M2" s="45"/>
    </row>
    <row r="3" spans="1:13" ht="15.75" thickBot="1" x14ac:dyDescent="0.3">
      <c r="A3" s="46" t="s">
        <v>57</v>
      </c>
      <c r="B3" s="46">
        <v>0.13157570404291269</v>
      </c>
      <c r="C3" s="46">
        <v>1</v>
      </c>
      <c r="K3" s="46" t="s">
        <v>57</v>
      </c>
      <c r="L3" s="46">
        <v>-1.6233885129152803E-2</v>
      </c>
      <c r="M3" s="46">
        <v>1</v>
      </c>
    </row>
    <row r="21" spans="1:14" x14ac:dyDescent="0.25">
      <c r="A21" s="68" t="s">
        <v>120</v>
      </c>
      <c r="B21" s="68"/>
      <c r="C21" s="68"/>
      <c r="D21" s="68"/>
      <c r="E21" s="68"/>
      <c r="F21" s="68"/>
      <c r="G21" s="68"/>
      <c r="H21" s="68"/>
      <c r="I21" s="68"/>
      <c r="K21" s="67" t="s">
        <v>114</v>
      </c>
      <c r="L21" s="67"/>
      <c r="M21" s="67"/>
      <c r="N21" s="67"/>
    </row>
    <row r="22" spans="1:14" x14ac:dyDescent="0.25">
      <c r="A22" s="67" t="s">
        <v>109</v>
      </c>
      <c r="B22" s="67"/>
      <c r="C22" s="67"/>
      <c r="D22" s="67"/>
      <c r="E22" s="67"/>
      <c r="F22" s="67"/>
      <c r="G22" s="67"/>
      <c r="H22" s="67"/>
      <c r="I22" s="67"/>
      <c r="K22" s="67" t="s">
        <v>112</v>
      </c>
      <c r="L22" s="67"/>
      <c r="M22" s="67"/>
      <c r="N22" s="67"/>
    </row>
    <row r="23" spans="1:14" x14ac:dyDescent="0.25">
      <c r="A23" s="67" t="s">
        <v>110</v>
      </c>
      <c r="B23" s="67"/>
      <c r="C23" s="67"/>
      <c r="D23" s="67"/>
      <c r="E23" s="67"/>
      <c r="F23" s="67"/>
      <c r="G23" s="67"/>
      <c r="H23" s="67"/>
      <c r="I23" s="67"/>
      <c r="K23" s="67" t="s">
        <v>113</v>
      </c>
      <c r="L23" s="67"/>
      <c r="M23" s="67"/>
      <c r="N23" s="67"/>
    </row>
    <row r="24" spans="1:14" x14ac:dyDescent="0.25">
      <c r="K24" s="67" t="s">
        <v>111</v>
      </c>
      <c r="L24" s="67"/>
      <c r="M24" s="67"/>
      <c r="N24" s="67"/>
    </row>
    <row r="27" spans="1:14" x14ac:dyDescent="0.25">
      <c r="A27" s="54" t="s">
        <v>122</v>
      </c>
      <c r="B27" s="54"/>
      <c r="C27" s="54"/>
      <c r="D27" s="54"/>
      <c r="E27" s="54"/>
      <c r="F27" s="54"/>
      <c r="G27" s="54"/>
      <c r="H27" s="54"/>
      <c r="I27" s="54"/>
    </row>
  </sheetData>
  <mergeCells count="7">
    <mergeCell ref="K21:N21"/>
    <mergeCell ref="K22:N22"/>
    <mergeCell ref="K23:N23"/>
    <mergeCell ref="K24:N24"/>
    <mergeCell ref="A21:I21"/>
    <mergeCell ref="A22:I22"/>
    <mergeCell ref="A23:I2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workbookViewId="0"/>
  </sheetViews>
  <sheetFormatPr defaultRowHeight="15" x14ac:dyDescent="0.25"/>
  <cols>
    <col min="1" max="1" width="10.125" style="41" bestFit="1" customWidth="1"/>
    <col min="3" max="3" width="22.875" bestFit="1" customWidth="1"/>
    <col min="4" max="4" width="12.5" bestFit="1" customWidth="1"/>
  </cols>
  <sheetData>
    <row r="1" spans="1:7" x14ac:dyDescent="0.25">
      <c r="A1" s="39" t="s">
        <v>57</v>
      </c>
      <c r="C1" s="48" t="s">
        <v>57</v>
      </c>
      <c r="D1" s="48"/>
    </row>
    <row r="2" spans="1:7" x14ac:dyDescent="0.25">
      <c r="A2" s="40">
        <v>18351</v>
      </c>
      <c r="C2" s="45"/>
      <c r="D2" s="45"/>
    </row>
    <row r="3" spans="1:7" x14ac:dyDescent="0.25">
      <c r="A3" s="41">
        <v>18136</v>
      </c>
      <c r="C3" s="45" t="s">
        <v>91</v>
      </c>
      <c r="D3" s="45">
        <v>15767.131979695432</v>
      </c>
    </row>
    <row r="4" spans="1:7" x14ac:dyDescent="0.25">
      <c r="A4" s="41">
        <v>14152</v>
      </c>
      <c r="C4" s="45" t="s">
        <v>92</v>
      </c>
      <c r="D4" s="45">
        <v>173.60833385400255</v>
      </c>
    </row>
    <row r="5" spans="1:7" x14ac:dyDescent="0.25">
      <c r="A5" s="41">
        <v>15486</v>
      </c>
      <c r="C5" s="45" t="s">
        <v>93</v>
      </c>
      <c r="D5" s="45">
        <v>15867</v>
      </c>
    </row>
    <row r="6" spans="1:7" x14ac:dyDescent="0.25">
      <c r="A6" s="41">
        <v>11211</v>
      </c>
      <c r="C6" s="45" t="s">
        <v>94</v>
      </c>
      <c r="D6" s="45">
        <v>17286</v>
      </c>
    </row>
    <row r="7" spans="1:7" x14ac:dyDescent="0.25">
      <c r="A7" s="41">
        <v>16428</v>
      </c>
      <c r="C7" s="45" t="s">
        <v>95</v>
      </c>
      <c r="D7" s="45">
        <v>2436.7090831615237</v>
      </c>
    </row>
    <row r="8" spans="1:7" x14ac:dyDescent="0.25">
      <c r="A8" s="41">
        <v>15588</v>
      </c>
      <c r="C8" s="45" t="s">
        <v>96</v>
      </c>
      <c r="D8" s="45">
        <v>5937551.1559618739</v>
      </c>
    </row>
    <row r="9" spans="1:7" x14ac:dyDescent="0.25">
      <c r="A9" s="41">
        <v>16473</v>
      </c>
      <c r="C9" s="45" t="s">
        <v>97</v>
      </c>
      <c r="D9" s="45">
        <v>-0.64536467108823325</v>
      </c>
    </row>
    <row r="10" spans="1:7" x14ac:dyDescent="0.25">
      <c r="A10" s="41">
        <v>12183</v>
      </c>
      <c r="C10" s="45" t="s">
        <v>98</v>
      </c>
      <c r="D10" s="45">
        <v>-0.31325774980419752</v>
      </c>
    </row>
    <row r="11" spans="1:7" x14ac:dyDescent="0.25">
      <c r="A11" s="41">
        <v>15737</v>
      </c>
      <c r="C11" s="45" t="s">
        <v>99</v>
      </c>
      <c r="D11" s="45">
        <v>9490</v>
      </c>
    </row>
    <row r="12" spans="1:7" x14ac:dyDescent="0.25">
      <c r="A12" s="41">
        <v>19603</v>
      </c>
      <c r="C12" s="45" t="s">
        <v>100</v>
      </c>
      <c r="D12" s="45">
        <v>10141</v>
      </c>
    </row>
    <row r="13" spans="1:7" x14ac:dyDescent="0.25">
      <c r="A13" s="41">
        <v>12482</v>
      </c>
      <c r="C13" s="45" t="s">
        <v>101</v>
      </c>
      <c r="D13" s="45">
        <v>19631</v>
      </c>
    </row>
    <row r="14" spans="1:7" x14ac:dyDescent="0.25">
      <c r="A14" s="41">
        <v>16876</v>
      </c>
      <c r="C14" s="45" t="s">
        <v>102</v>
      </c>
      <c r="D14" s="45">
        <v>3106125</v>
      </c>
    </row>
    <row r="15" spans="1:7" x14ac:dyDescent="0.25">
      <c r="A15" s="41">
        <v>14418</v>
      </c>
      <c r="C15" s="45" t="s">
        <v>103</v>
      </c>
      <c r="D15" s="45">
        <v>197</v>
      </c>
    </row>
    <row r="16" spans="1:7" ht="15.75" thickBot="1" x14ac:dyDescent="0.3">
      <c r="A16" s="41">
        <v>15287</v>
      </c>
      <c r="C16" s="46" t="s">
        <v>104</v>
      </c>
      <c r="D16" s="46">
        <v>342.38015161754402</v>
      </c>
      <c r="F16">
        <f>D3-D16</f>
        <v>15424.751828077888</v>
      </c>
      <c r="G16">
        <f>D3+D16</f>
        <v>16109.512131312977</v>
      </c>
    </row>
    <row r="17" spans="1:6" x14ac:dyDescent="0.25">
      <c r="A17" s="41">
        <v>16249</v>
      </c>
    </row>
    <row r="18" spans="1:6" x14ac:dyDescent="0.25">
      <c r="A18" s="41">
        <v>19233</v>
      </c>
      <c r="C18" s="30" t="s">
        <v>105</v>
      </c>
      <c r="D18" s="30"/>
      <c r="E18" s="30"/>
      <c r="F18" s="30"/>
    </row>
    <row r="19" spans="1:6" x14ac:dyDescent="0.25">
      <c r="A19" s="41">
        <v>16038</v>
      </c>
      <c r="C19" t="s">
        <v>108</v>
      </c>
    </row>
    <row r="20" spans="1:6" x14ac:dyDescent="0.25">
      <c r="A20" s="41">
        <v>10188</v>
      </c>
    </row>
    <row r="21" spans="1:6" x14ac:dyDescent="0.25">
      <c r="A21" s="41">
        <v>12468</v>
      </c>
    </row>
    <row r="22" spans="1:6" x14ac:dyDescent="0.25">
      <c r="A22" s="41">
        <v>17486</v>
      </c>
    </row>
    <row r="23" spans="1:6" x14ac:dyDescent="0.25">
      <c r="A23" s="41">
        <v>14326</v>
      </c>
    </row>
    <row r="24" spans="1:6" x14ac:dyDescent="0.25">
      <c r="A24" s="41">
        <v>17286</v>
      </c>
    </row>
    <row r="25" spans="1:6" x14ac:dyDescent="0.25">
      <c r="A25" s="41">
        <v>19592</v>
      </c>
    </row>
    <row r="26" spans="1:6" x14ac:dyDescent="0.25">
      <c r="A26" s="41">
        <v>17743</v>
      </c>
    </row>
    <row r="27" spans="1:6" x14ac:dyDescent="0.25">
      <c r="A27" s="41">
        <v>19081</v>
      </c>
    </row>
    <row r="28" spans="1:6" x14ac:dyDescent="0.25">
      <c r="A28" s="41">
        <v>15386</v>
      </c>
    </row>
    <row r="29" spans="1:6" x14ac:dyDescent="0.25">
      <c r="A29" s="41">
        <v>19488</v>
      </c>
    </row>
    <row r="30" spans="1:6" x14ac:dyDescent="0.25">
      <c r="A30" s="41">
        <v>12976</v>
      </c>
    </row>
    <row r="31" spans="1:6" x14ac:dyDescent="0.25">
      <c r="A31" s="41">
        <v>15782</v>
      </c>
    </row>
    <row r="32" spans="1:6" x14ac:dyDescent="0.25">
      <c r="A32" s="41">
        <v>16438</v>
      </c>
    </row>
    <row r="33" spans="1:1" x14ac:dyDescent="0.25">
      <c r="A33" s="41">
        <v>15286</v>
      </c>
    </row>
    <row r="34" spans="1:1" x14ac:dyDescent="0.25">
      <c r="A34" s="41">
        <v>18176</v>
      </c>
    </row>
    <row r="35" spans="1:1" x14ac:dyDescent="0.25">
      <c r="A35" s="41">
        <v>14703</v>
      </c>
    </row>
    <row r="36" spans="1:1" x14ac:dyDescent="0.25">
      <c r="A36" s="41">
        <v>19356</v>
      </c>
    </row>
    <row r="37" spans="1:1" x14ac:dyDescent="0.25">
      <c r="A37" s="41">
        <v>12368</v>
      </c>
    </row>
    <row r="38" spans="1:1" x14ac:dyDescent="0.25">
      <c r="A38" s="41">
        <v>12584</v>
      </c>
    </row>
    <row r="39" spans="1:1" x14ac:dyDescent="0.25">
      <c r="A39" s="41">
        <v>16444</v>
      </c>
    </row>
    <row r="40" spans="1:1" x14ac:dyDescent="0.25">
      <c r="A40" s="41">
        <v>16234</v>
      </c>
    </row>
    <row r="41" spans="1:1" x14ac:dyDescent="0.25">
      <c r="A41" s="41">
        <v>16234</v>
      </c>
    </row>
    <row r="42" spans="1:1" x14ac:dyDescent="0.25">
      <c r="A42" s="41">
        <v>16138</v>
      </c>
    </row>
    <row r="43" spans="1:1" x14ac:dyDescent="0.25">
      <c r="A43" s="40">
        <v>17173</v>
      </c>
    </row>
    <row r="44" spans="1:1" x14ac:dyDescent="0.25">
      <c r="A44" s="41">
        <v>19614</v>
      </c>
    </row>
    <row r="45" spans="1:1" x14ac:dyDescent="0.25">
      <c r="A45" s="41">
        <v>18064</v>
      </c>
    </row>
    <row r="46" spans="1:1" x14ac:dyDescent="0.25">
      <c r="A46" s="41">
        <v>17827</v>
      </c>
    </row>
    <row r="47" spans="1:1" x14ac:dyDescent="0.25">
      <c r="A47" s="41">
        <v>13421</v>
      </c>
    </row>
    <row r="48" spans="1:1" x14ac:dyDescent="0.25">
      <c r="A48" s="41">
        <v>18043</v>
      </c>
    </row>
    <row r="49" spans="1:1" x14ac:dyDescent="0.25">
      <c r="A49" s="41">
        <v>16122</v>
      </c>
    </row>
    <row r="50" spans="1:1" x14ac:dyDescent="0.25">
      <c r="A50" s="41">
        <v>14988</v>
      </c>
    </row>
    <row r="51" spans="1:1" x14ac:dyDescent="0.25">
      <c r="A51" s="41">
        <v>16802</v>
      </c>
    </row>
    <row r="52" spans="1:1" x14ac:dyDescent="0.25">
      <c r="A52" s="41">
        <v>17761</v>
      </c>
    </row>
    <row r="53" spans="1:1" x14ac:dyDescent="0.25">
      <c r="A53" s="41">
        <v>19379</v>
      </c>
    </row>
    <row r="54" spans="1:1" x14ac:dyDescent="0.25">
      <c r="A54" s="41">
        <v>19110</v>
      </c>
    </row>
    <row r="55" spans="1:1" x14ac:dyDescent="0.25">
      <c r="A55" s="41">
        <v>13773</v>
      </c>
    </row>
    <row r="56" spans="1:1" x14ac:dyDescent="0.25">
      <c r="A56" s="41">
        <v>13458</v>
      </c>
    </row>
    <row r="57" spans="1:1" x14ac:dyDescent="0.25">
      <c r="A57" s="41">
        <v>13564</v>
      </c>
    </row>
    <row r="58" spans="1:1" x14ac:dyDescent="0.25">
      <c r="A58" s="41">
        <v>13110</v>
      </c>
    </row>
    <row r="59" spans="1:1" x14ac:dyDescent="0.25">
      <c r="A59" s="41">
        <v>10891</v>
      </c>
    </row>
    <row r="60" spans="1:1" x14ac:dyDescent="0.25">
      <c r="A60" s="41">
        <v>14672</v>
      </c>
    </row>
    <row r="61" spans="1:1" x14ac:dyDescent="0.25">
      <c r="A61" s="41">
        <v>15108</v>
      </c>
    </row>
    <row r="62" spans="1:1" x14ac:dyDescent="0.25">
      <c r="A62" s="41">
        <v>12792</v>
      </c>
    </row>
    <row r="63" spans="1:1" x14ac:dyDescent="0.25">
      <c r="A63" s="41">
        <v>13729</v>
      </c>
    </row>
    <row r="64" spans="1:1" x14ac:dyDescent="0.25">
      <c r="A64" s="41">
        <v>16357</v>
      </c>
    </row>
    <row r="65" spans="1:1" x14ac:dyDescent="0.25">
      <c r="A65" s="41">
        <v>10540</v>
      </c>
    </row>
    <row r="66" spans="1:1" x14ac:dyDescent="0.25">
      <c r="A66" s="41">
        <v>13806</v>
      </c>
    </row>
    <row r="67" spans="1:1" x14ac:dyDescent="0.25">
      <c r="A67" s="41">
        <v>14715</v>
      </c>
    </row>
    <row r="68" spans="1:1" x14ac:dyDescent="0.25">
      <c r="A68" s="41">
        <v>10303</v>
      </c>
    </row>
    <row r="69" spans="1:1" x14ac:dyDescent="0.25">
      <c r="A69" s="41">
        <v>10828</v>
      </c>
    </row>
    <row r="70" spans="1:1" x14ac:dyDescent="0.25">
      <c r="A70" s="41">
        <v>15169</v>
      </c>
    </row>
    <row r="71" spans="1:1" x14ac:dyDescent="0.25">
      <c r="A71" s="41">
        <v>10876</v>
      </c>
    </row>
    <row r="72" spans="1:1" x14ac:dyDescent="0.25">
      <c r="A72" s="41">
        <v>14221</v>
      </c>
    </row>
    <row r="73" spans="1:1" x14ac:dyDescent="0.25">
      <c r="A73" s="41">
        <v>13428</v>
      </c>
    </row>
    <row r="74" spans="1:1" x14ac:dyDescent="0.25">
      <c r="A74" s="41">
        <v>11317</v>
      </c>
    </row>
    <row r="75" spans="1:1" x14ac:dyDescent="0.25">
      <c r="A75" s="41">
        <v>16023</v>
      </c>
    </row>
    <row r="76" spans="1:1" x14ac:dyDescent="0.25">
      <c r="A76" s="40">
        <v>19124</v>
      </c>
    </row>
    <row r="77" spans="1:1" x14ac:dyDescent="0.25">
      <c r="A77" s="41">
        <v>13905</v>
      </c>
    </row>
    <row r="78" spans="1:1" x14ac:dyDescent="0.25">
      <c r="A78" s="41">
        <v>15763</v>
      </c>
    </row>
    <row r="79" spans="1:1" x14ac:dyDescent="0.25">
      <c r="A79" s="41">
        <v>11139</v>
      </c>
    </row>
    <row r="80" spans="1:1" x14ac:dyDescent="0.25">
      <c r="A80" s="41">
        <v>16541</v>
      </c>
    </row>
    <row r="81" spans="1:1" x14ac:dyDescent="0.25">
      <c r="A81" s="41">
        <v>11248</v>
      </c>
    </row>
    <row r="82" spans="1:1" x14ac:dyDescent="0.25">
      <c r="A82" s="41">
        <v>15240</v>
      </c>
    </row>
    <row r="83" spans="1:1" x14ac:dyDescent="0.25">
      <c r="A83" s="41">
        <v>17868</v>
      </c>
    </row>
    <row r="84" spans="1:1" x14ac:dyDescent="0.25">
      <c r="A84" s="41">
        <v>13202</v>
      </c>
    </row>
    <row r="85" spans="1:1" x14ac:dyDescent="0.25">
      <c r="A85" s="41">
        <v>12640</v>
      </c>
    </row>
    <row r="86" spans="1:1" x14ac:dyDescent="0.25">
      <c r="A86" s="41">
        <v>18097</v>
      </c>
    </row>
    <row r="87" spans="1:1" x14ac:dyDescent="0.25">
      <c r="A87" s="41">
        <v>17321</v>
      </c>
    </row>
    <row r="88" spans="1:1" x14ac:dyDescent="0.25">
      <c r="A88" s="41">
        <v>13169</v>
      </c>
    </row>
    <row r="89" spans="1:1" x14ac:dyDescent="0.25">
      <c r="A89" s="41">
        <v>16786</v>
      </c>
    </row>
    <row r="90" spans="1:1" x14ac:dyDescent="0.25">
      <c r="A90" s="41">
        <v>16217</v>
      </c>
    </row>
    <row r="91" spans="1:1" x14ac:dyDescent="0.25">
      <c r="A91" s="41">
        <v>19602</v>
      </c>
    </row>
    <row r="92" spans="1:1" x14ac:dyDescent="0.25">
      <c r="A92" s="41">
        <v>18110</v>
      </c>
    </row>
    <row r="93" spans="1:1" x14ac:dyDescent="0.25">
      <c r="A93" s="41">
        <v>15576</v>
      </c>
    </row>
    <row r="94" spans="1:1" x14ac:dyDescent="0.25">
      <c r="A94" s="41">
        <v>13347</v>
      </c>
    </row>
    <row r="95" spans="1:1" x14ac:dyDescent="0.25">
      <c r="A95" s="41">
        <v>12996</v>
      </c>
    </row>
    <row r="96" spans="1:1" x14ac:dyDescent="0.25">
      <c r="A96" s="41">
        <v>17012</v>
      </c>
    </row>
    <row r="97" spans="1:1" x14ac:dyDescent="0.25">
      <c r="A97" s="41">
        <v>16108</v>
      </c>
    </row>
    <row r="98" spans="1:1" x14ac:dyDescent="0.25">
      <c r="A98" s="41">
        <v>12534</v>
      </c>
    </row>
    <row r="99" spans="1:1" x14ac:dyDescent="0.25">
      <c r="A99" s="41">
        <v>15397</v>
      </c>
    </row>
    <row r="100" spans="1:1" x14ac:dyDescent="0.25">
      <c r="A100" s="41">
        <v>19624</v>
      </c>
    </row>
    <row r="101" spans="1:1" x14ac:dyDescent="0.25">
      <c r="A101" s="41">
        <v>15709</v>
      </c>
    </row>
    <row r="102" spans="1:1" x14ac:dyDescent="0.25">
      <c r="A102" s="41">
        <v>13112</v>
      </c>
    </row>
    <row r="103" spans="1:1" x14ac:dyDescent="0.25">
      <c r="A103" s="41">
        <v>17870</v>
      </c>
    </row>
    <row r="104" spans="1:1" x14ac:dyDescent="0.25">
      <c r="A104" s="41">
        <v>18481</v>
      </c>
    </row>
    <row r="105" spans="1:1" x14ac:dyDescent="0.25">
      <c r="A105" s="41">
        <v>13382</v>
      </c>
    </row>
    <row r="106" spans="1:1" x14ac:dyDescent="0.25">
      <c r="A106" s="41">
        <v>18870</v>
      </c>
    </row>
    <row r="107" spans="1:1" x14ac:dyDescent="0.25">
      <c r="A107" s="41">
        <v>15006</v>
      </c>
    </row>
    <row r="108" spans="1:1" x14ac:dyDescent="0.25">
      <c r="A108" s="41">
        <v>10141</v>
      </c>
    </row>
    <row r="109" spans="1:1" x14ac:dyDescent="0.25">
      <c r="A109" s="41">
        <v>12872</v>
      </c>
    </row>
    <row r="110" spans="1:1" x14ac:dyDescent="0.25">
      <c r="A110" s="41">
        <v>16375</v>
      </c>
    </row>
    <row r="111" spans="1:1" x14ac:dyDescent="0.25">
      <c r="A111" s="41">
        <v>11839</v>
      </c>
    </row>
    <row r="112" spans="1:1" x14ac:dyDescent="0.25">
      <c r="A112" s="41">
        <v>13097</v>
      </c>
    </row>
    <row r="113" spans="1:1" x14ac:dyDescent="0.25">
      <c r="A113" s="41">
        <v>19568</v>
      </c>
    </row>
    <row r="114" spans="1:1" x14ac:dyDescent="0.25">
      <c r="A114" s="41">
        <v>14680</v>
      </c>
    </row>
    <row r="115" spans="1:1" x14ac:dyDescent="0.25">
      <c r="A115" s="41">
        <v>15238</v>
      </c>
    </row>
    <row r="116" spans="1:1" x14ac:dyDescent="0.25">
      <c r="A116" s="41">
        <v>13487</v>
      </c>
    </row>
    <row r="117" spans="1:1" x14ac:dyDescent="0.25">
      <c r="A117" s="40">
        <v>18017</v>
      </c>
    </row>
    <row r="118" spans="1:1" x14ac:dyDescent="0.25">
      <c r="A118" s="41">
        <v>11118</v>
      </c>
    </row>
    <row r="119" spans="1:1" x14ac:dyDescent="0.25">
      <c r="A119" s="41">
        <v>16465</v>
      </c>
    </row>
    <row r="120" spans="1:1" x14ac:dyDescent="0.25">
      <c r="A120" s="41">
        <v>13996</v>
      </c>
    </row>
    <row r="121" spans="1:1" x14ac:dyDescent="0.25">
      <c r="A121" s="41">
        <v>19084</v>
      </c>
    </row>
    <row r="122" spans="1:1" x14ac:dyDescent="0.25">
      <c r="A122" s="41">
        <v>13843</v>
      </c>
    </row>
    <row r="123" spans="1:1" x14ac:dyDescent="0.25">
      <c r="A123" s="41">
        <v>14916</v>
      </c>
    </row>
    <row r="124" spans="1:1" x14ac:dyDescent="0.25">
      <c r="A124" s="41">
        <v>13558</v>
      </c>
    </row>
    <row r="125" spans="1:1" x14ac:dyDescent="0.25">
      <c r="A125" s="41">
        <v>15170</v>
      </c>
    </row>
    <row r="126" spans="1:1" x14ac:dyDescent="0.25">
      <c r="A126" s="41">
        <v>15081</v>
      </c>
    </row>
    <row r="127" spans="1:1" x14ac:dyDescent="0.25">
      <c r="A127" s="41">
        <v>14088</v>
      </c>
    </row>
    <row r="128" spans="1:1" x14ac:dyDescent="0.25">
      <c r="A128" s="41">
        <v>13129</v>
      </c>
    </row>
    <row r="129" spans="1:1" x14ac:dyDescent="0.25">
      <c r="A129" s="41">
        <v>11377</v>
      </c>
    </row>
    <row r="130" spans="1:1" x14ac:dyDescent="0.25">
      <c r="A130" s="41">
        <v>17101</v>
      </c>
    </row>
    <row r="131" spans="1:1" x14ac:dyDescent="0.25">
      <c r="A131" s="41">
        <v>11339</v>
      </c>
    </row>
    <row r="132" spans="1:1" x14ac:dyDescent="0.25">
      <c r="A132" s="41">
        <v>18078</v>
      </c>
    </row>
    <row r="133" spans="1:1" x14ac:dyDescent="0.25">
      <c r="A133" s="41">
        <v>13534</v>
      </c>
    </row>
    <row r="134" spans="1:1" x14ac:dyDescent="0.25">
      <c r="A134" s="41">
        <v>18129</v>
      </c>
    </row>
    <row r="135" spans="1:1" x14ac:dyDescent="0.25">
      <c r="A135" s="41">
        <v>12079</v>
      </c>
    </row>
    <row r="136" spans="1:1" x14ac:dyDescent="0.25">
      <c r="A136" s="41">
        <v>15156</v>
      </c>
    </row>
    <row r="137" spans="1:1" x14ac:dyDescent="0.25">
      <c r="A137" s="41">
        <v>19631</v>
      </c>
    </row>
    <row r="138" spans="1:1" x14ac:dyDescent="0.25">
      <c r="A138" s="41">
        <v>14929</v>
      </c>
    </row>
    <row r="139" spans="1:1" x14ac:dyDescent="0.25">
      <c r="A139" s="41">
        <v>14760</v>
      </c>
    </row>
    <row r="140" spans="1:1" x14ac:dyDescent="0.25">
      <c r="A140" s="41">
        <v>18252</v>
      </c>
    </row>
    <row r="141" spans="1:1" x14ac:dyDescent="0.25">
      <c r="A141" s="41">
        <v>19084</v>
      </c>
    </row>
    <row r="142" spans="1:1" x14ac:dyDescent="0.25">
      <c r="A142" s="41">
        <v>11467</v>
      </c>
    </row>
    <row r="143" spans="1:1" x14ac:dyDescent="0.25">
      <c r="A143" s="41">
        <v>14400</v>
      </c>
    </row>
    <row r="144" spans="1:1" x14ac:dyDescent="0.25">
      <c r="A144" s="41">
        <v>15867</v>
      </c>
    </row>
    <row r="145" spans="1:1" x14ac:dyDescent="0.25">
      <c r="A145" s="41">
        <v>18317</v>
      </c>
    </row>
    <row r="146" spans="1:1" x14ac:dyDescent="0.25">
      <c r="A146" s="41">
        <v>15372</v>
      </c>
    </row>
    <row r="147" spans="1:1" x14ac:dyDescent="0.25">
      <c r="A147" s="41">
        <v>15688</v>
      </c>
    </row>
    <row r="148" spans="1:1" x14ac:dyDescent="0.25">
      <c r="A148" s="41">
        <v>14312</v>
      </c>
    </row>
    <row r="149" spans="1:1" x14ac:dyDescent="0.25">
      <c r="A149" s="41">
        <v>16983</v>
      </c>
    </row>
    <row r="150" spans="1:1" x14ac:dyDescent="0.25">
      <c r="A150" s="41">
        <v>14419</v>
      </c>
    </row>
    <row r="151" spans="1:1" x14ac:dyDescent="0.25">
      <c r="A151" s="41">
        <v>18706</v>
      </c>
    </row>
    <row r="152" spans="1:1" x14ac:dyDescent="0.25">
      <c r="A152" s="41">
        <v>15511</v>
      </c>
    </row>
    <row r="153" spans="1:1" x14ac:dyDescent="0.25">
      <c r="A153" s="41">
        <v>15943</v>
      </c>
    </row>
    <row r="154" spans="1:1" x14ac:dyDescent="0.25">
      <c r="A154" s="41">
        <v>14894</v>
      </c>
    </row>
    <row r="155" spans="1:1" x14ac:dyDescent="0.25">
      <c r="A155" s="41">
        <v>17708</v>
      </c>
    </row>
    <row r="156" spans="1:1" x14ac:dyDescent="0.25">
      <c r="A156" s="41">
        <v>17140</v>
      </c>
    </row>
    <row r="157" spans="1:1" x14ac:dyDescent="0.25">
      <c r="A157" s="41">
        <v>17627</v>
      </c>
    </row>
    <row r="158" spans="1:1" x14ac:dyDescent="0.25">
      <c r="A158" s="40">
        <v>19439</v>
      </c>
    </row>
    <row r="159" spans="1:1" x14ac:dyDescent="0.25">
      <c r="A159" s="41">
        <v>18133</v>
      </c>
    </row>
    <row r="160" spans="1:1" x14ac:dyDescent="0.25">
      <c r="A160" s="41">
        <v>15874</v>
      </c>
    </row>
    <row r="161" spans="1:1" x14ac:dyDescent="0.25">
      <c r="A161" s="41">
        <v>15891</v>
      </c>
    </row>
    <row r="162" spans="1:1" x14ac:dyDescent="0.25">
      <c r="A162" s="41">
        <v>15345</v>
      </c>
    </row>
    <row r="163" spans="1:1" x14ac:dyDescent="0.25">
      <c r="A163" s="41">
        <v>18126</v>
      </c>
    </row>
    <row r="164" spans="1:1" x14ac:dyDescent="0.25">
      <c r="A164" s="41">
        <v>17180</v>
      </c>
    </row>
    <row r="165" spans="1:1" x14ac:dyDescent="0.25">
      <c r="A165" s="41">
        <v>16972</v>
      </c>
    </row>
    <row r="166" spans="1:1" x14ac:dyDescent="0.25">
      <c r="A166" s="41">
        <v>19381</v>
      </c>
    </row>
    <row r="167" spans="1:1" x14ac:dyDescent="0.25">
      <c r="A167" s="41">
        <v>16887</v>
      </c>
    </row>
    <row r="168" spans="1:1" x14ac:dyDescent="0.25">
      <c r="A168" s="41">
        <v>19102</v>
      </c>
    </row>
    <row r="169" spans="1:1" x14ac:dyDescent="0.25">
      <c r="A169" s="41">
        <v>15276</v>
      </c>
    </row>
    <row r="170" spans="1:1" x14ac:dyDescent="0.25">
      <c r="A170" s="41">
        <v>17113</v>
      </c>
    </row>
    <row r="171" spans="1:1" x14ac:dyDescent="0.25">
      <c r="A171" s="41">
        <v>15459</v>
      </c>
    </row>
    <row r="172" spans="1:1" x14ac:dyDescent="0.25">
      <c r="A172" s="41">
        <v>17384</v>
      </c>
    </row>
    <row r="173" spans="1:1" x14ac:dyDescent="0.25">
      <c r="A173" s="41">
        <v>16913</v>
      </c>
    </row>
    <row r="174" spans="1:1" x14ac:dyDescent="0.25">
      <c r="A174" s="41">
        <v>19085</v>
      </c>
    </row>
    <row r="175" spans="1:1" x14ac:dyDescent="0.25">
      <c r="A175" s="41">
        <v>17430</v>
      </c>
    </row>
    <row r="176" spans="1:1" x14ac:dyDescent="0.25">
      <c r="A176" s="41">
        <v>19307</v>
      </c>
    </row>
    <row r="177" spans="1:1" x14ac:dyDescent="0.25">
      <c r="A177" s="41">
        <v>15171</v>
      </c>
    </row>
    <row r="178" spans="1:1" x14ac:dyDescent="0.25">
      <c r="A178" s="41">
        <v>17309</v>
      </c>
    </row>
    <row r="179" spans="1:1" x14ac:dyDescent="0.25">
      <c r="A179" s="41">
        <v>19285</v>
      </c>
    </row>
    <row r="180" spans="1:1" x14ac:dyDescent="0.25">
      <c r="A180" s="41">
        <v>17989</v>
      </c>
    </row>
    <row r="181" spans="1:1" x14ac:dyDescent="0.25">
      <c r="A181" s="41">
        <v>16914</v>
      </c>
    </row>
    <row r="182" spans="1:1" x14ac:dyDescent="0.25">
      <c r="A182" s="41">
        <v>19117</v>
      </c>
    </row>
    <row r="183" spans="1:1" x14ac:dyDescent="0.25">
      <c r="A183" s="41">
        <v>17019</v>
      </c>
    </row>
    <row r="184" spans="1:1" x14ac:dyDescent="0.25">
      <c r="A184" s="41">
        <v>16991</v>
      </c>
    </row>
    <row r="185" spans="1:1" x14ac:dyDescent="0.25">
      <c r="A185" s="41">
        <v>15876</v>
      </c>
    </row>
    <row r="186" spans="1:1" x14ac:dyDescent="0.25">
      <c r="A186" s="41">
        <v>19303</v>
      </c>
    </row>
    <row r="187" spans="1:1" x14ac:dyDescent="0.25">
      <c r="A187" s="41">
        <v>16947</v>
      </c>
    </row>
    <row r="188" spans="1:1" x14ac:dyDescent="0.25">
      <c r="A188" s="41">
        <v>19080</v>
      </c>
    </row>
    <row r="189" spans="1:1" x14ac:dyDescent="0.25">
      <c r="A189" s="41">
        <v>15119</v>
      </c>
    </row>
    <row r="190" spans="1:1" x14ac:dyDescent="0.25">
      <c r="A190" s="41">
        <v>15885</v>
      </c>
    </row>
    <row r="191" spans="1:1" x14ac:dyDescent="0.25">
      <c r="A191" s="41">
        <v>19183</v>
      </c>
    </row>
    <row r="192" spans="1:1" x14ac:dyDescent="0.25">
      <c r="A192" s="41">
        <v>15091</v>
      </c>
    </row>
    <row r="193" spans="1:1" x14ac:dyDescent="0.25">
      <c r="A193" s="41">
        <v>19122</v>
      </c>
    </row>
    <row r="194" spans="1:1" x14ac:dyDescent="0.25">
      <c r="A194" s="41">
        <v>15140</v>
      </c>
    </row>
    <row r="195" spans="1:1" x14ac:dyDescent="0.25">
      <c r="A195" s="41">
        <v>15372</v>
      </c>
    </row>
    <row r="196" spans="1:1" x14ac:dyDescent="0.25">
      <c r="A196" s="41">
        <v>17286</v>
      </c>
    </row>
    <row r="197" spans="1:1" x14ac:dyDescent="0.25">
      <c r="A197" s="41">
        <v>15593</v>
      </c>
    </row>
    <row r="198" spans="1:1" x14ac:dyDescent="0.25">
      <c r="A198" s="41">
        <v>15797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2"/>
  <sheetViews>
    <sheetView workbookViewId="0"/>
  </sheetViews>
  <sheetFormatPr defaultRowHeight="15" x14ac:dyDescent="0.25"/>
  <cols>
    <col min="1" max="1" width="22.5" bestFit="1" customWidth="1"/>
    <col min="2" max="2" width="17.125" bestFit="1" customWidth="1"/>
    <col min="3" max="3" width="9.875" bestFit="1" customWidth="1"/>
    <col min="4" max="6" width="9.5" bestFit="1" customWidth="1"/>
    <col min="7" max="7" width="15.75" bestFit="1" customWidth="1"/>
    <col min="8" max="11" width="9.5" bestFit="1" customWidth="1"/>
    <col min="12" max="12" width="21.5" bestFit="1" customWidth="1"/>
    <col min="13" max="13" width="20.125" bestFit="1" customWidth="1"/>
  </cols>
  <sheetData>
    <row r="3" spans="1:3" ht="30" x14ac:dyDescent="0.25">
      <c r="A3" s="34" t="s">
        <v>77</v>
      </c>
      <c r="B3" t="s">
        <v>107</v>
      </c>
      <c r="C3" s="51" t="s">
        <v>106</v>
      </c>
    </row>
    <row r="4" spans="1:3" x14ac:dyDescent="0.25">
      <c r="A4" s="35" t="s">
        <v>28</v>
      </c>
      <c r="B4" s="36">
        <v>10</v>
      </c>
      <c r="C4" s="36">
        <v>170944</v>
      </c>
    </row>
    <row r="5" spans="1:3" x14ac:dyDescent="0.25">
      <c r="A5" s="53" t="s">
        <v>5</v>
      </c>
      <c r="B5" s="36">
        <v>2</v>
      </c>
      <c r="C5" s="36">
        <v>34944</v>
      </c>
    </row>
    <row r="6" spans="1:3" x14ac:dyDescent="0.25">
      <c r="A6" s="52" t="s">
        <v>6</v>
      </c>
      <c r="B6" s="36">
        <v>2</v>
      </c>
      <c r="C6" s="36">
        <v>32825</v>
      </c>
    </row>
    <row r="7" spans="1:3" x14ac:dyDescent="0.25">
      <c r="A7" s="52" t="s">
        <v>7</v>
      </c>
      <c r="B7" s="36">
        <v>2</v>
      </c>
      <c r="C7" s="36">
        <v>33335</v>
      </c>
    </row>
    <row r="8" spans="1:3" x14ac:dyDescent="0.25">
      <c r="A8" s="52" t="s">
        <v>8</v>
      </c>
      <c r="B8" s="36">
        <v>2</v>
      </c>
      <c r="C8" s="36">
        <v>31621</v>
      </c>
    </row>
    <row r="9" spans="1:3" x14ac:dyDescent="0.25">
      <c r="A9" s="52" t="s">
        <v>9</v>
      </c>
      <c r="B9" s="36">
        <v>2</v>
      </c>
      <c r="C9" s="36">
        <v>38219</v>
      </c>
    </row>
    <row r="10" spans="1:3" x14ac:dyDescent="0.25">
      <c r="A10" s="35" t="s">
        <v>10</v>
      </c>
      <c r="B10" s="36">
        <v>9</v>
      </c>
      <c r="C10" s="36">
        <v>169112</v>
      </c>
    </row>
    <row r="11" spans="1:3" x14ac:dyDescent="0.25">
      <c r="A11" s="53" t="s">
        <v>5</v>
      </c>
      <c r="B11" s="36">
        <v>2</v>
      </c>
      <c r="C11" s="36">
        <v>38825</v>
      </c>
    </row>
    <row r="12" spans="1:3" x14ac:dyDescent="0.25">
      <c r="A12" s="52" t="s">
        <v>6</v>
      </c>
      <c r="B12" s="36">
        <v>1</v>
      </c>
      <c r="C12" s="36">
        <v>19614</v>
      </c>
    </row>
    <row r="13" spans="1:3" x14ac:dyDescent="0.25">
      <c r="A13" s="52" t="s">
        <v>7</v>
      </c>
      <c r="B13" s="36">
        <v>2</v>
      </c>
      <c r="C13" s="36">
        <v>39170</v>
      </c>
    </row>
    <row r="14" spans="1:3" x14ac:dyDescent="0.25">
      <c r="A14" s="52" t="s">
        <v>8</v>
      </c>
      <c r="B14" s="36">
        <v>2</v>
      </c>
      <c r="C14" s="36">
        <v>38715</v>
      </c>
    </row>
    <row r="15" spans="1:3" x14ac:dyDescent="0.25">
      <c r="A15" s="52" t="s">
        <v>9</v>
      </c>
      <c r="B15" s="36">
        <v>2</v>
      </c>
      <c r="C15" s="36">
        <v>32788</v>
      </c>
    </row>
    <row r="16" spans="1:3" x14ac:dyDescent="0.25">
      <c r="A16" s="35" t="s">
        <v>16</v>
      </c>
      <c r="B16" s="36">
        <v>10</v>
      </c>
      <c r="C16" s="36">
        <v>159896</v>
      </c>
    </row>
    <row r="17" spans="1:3" x14ac:dyDescent="0.25">
      <c r="A17" s="53" t="s">
        <v>5</v>
      </c>
      <c r="B17" s="36">
        <v>2</v>
      </c>
      <c r="C17" s="36">
        <v>34370</v>
      </c>
    </row>
    <row r="18" spans="1:3" x14ac:dyDescent="0.25">
      <c r="A18" s="52" t="s">
        <v>6</v>
      </c>
      <c r="B18" s="36">
        <v>2</v>
      </c>
      <c r="C18" s="36">
        <v>31174</v>
      </c>
    </row>
    <row r="19" spans="1:3" x14ac:dyDescent="0.25">
      <c r="A19" s="52" t="s">
        <v>7</v>
      </c>
      <c r="B19" s="36">
        <v>2</v>
      </c>
      <c r="C19" s="36">
        <v>28056</v>
      </c>
    </row>
    <row r="20" spans="1:3" x14ac:dyDescent="0.25">
      <c r="A20" s="52" t="s">
        <v>8</v>
      </c>
      <c r="B20" s="36">
        <v>2</v>
      </c>
      <c r="C20" s="36">
        <v>29085</v>
      </c>
    </row>
    <row r="21" spans="1:3" x14ac:dyDescent="0.25">
      <c r="A21" s="52" t="s">
        <v>9</v>
      </c>
      <c r="B21" s="36">
        <v>2</v>
      </c>
      <c r="C21" s="36">
        <v>37211</v>
      </c>
    </row>
    <row r="22" spans="1:3" x14ac:dyDescent="0.25">
      <c r="A22" s="35" t="s">
        <v>33</v>
      </c>
      <c r="B22" s="36">
        <v>10</v>
      </c>
      <c r="C22" s="36">
        <v>159796</v>
      </c>
    </row>
    <row r="23" spans="1:3" x14ac:dyDescent="0.25">
      <c r="A23" s="53" t="s">
        <v>5</v>
      </c>
      <c r="B23" s="36">
        <v>2</v>
      </c>
      <c r="C23" s="36">
        <v>33424</v>
      </c>
    </row>
    <row r="24" spans="1:3" x14ac:dyDescent="0.25">
      <c r="A24" s="52" t="s">
        <v>6</v>
      </c>
      <c r="B24" s="36">
        <v>2</v>
      </c>
      <c r="C24" s="36">
        <v>32542</v>
      </c>
    </row>
    <row r="25" spans="1:3" x14ac:dyDescent="0.25">
      <c r="A25" s="52" t="s">
        <v>7</v>
      </c>
      <c r="B25" s="36">
        <v>2</v>
      </c>
      <c r="C25" s="36">
        <v>30402</v>
      </c>
    </row>
    <row r="26" spans="1:3" x14ac:dyDescent="0.25">
      <c r="A26" s="52" t="s">
        <v>8</v>
      </c>
      <c r="B26" s="36">
        <v>2</v>
      </c>
      <c r="C26" s="36">
        <v>28415</v>
      </c>
    </row>
    <row r="27" spans="1:3" x14ac:dyDescent="0.25">
      <c r="A27" s="52" t="s">
        <v>9</v>
      </c>
      <c r="B27" s="36">
        <v>2</v>
      </c>
      <c r="C27" s="36">
        <v>35013</v>
      </c>
    </row>
    <row r="28" spans="1:3" x14ac:dyDescent="0.25">
      <c r="A28" s="35" t="s">
        <v>24</v>
      </c>
      <c r="B28" s="36">
        <v>9</v>
      </c>
      <c r="C28" s="36">
        <v>151173</v>
      </c>
    </row>
    <row r="29" spans="1:3" x14ac:dyDescent="0.25">
      <c r="A29" s="53" t="s">
        <v>5</v>
      </c>
      <c r="B29" s="36">
        <v>2</v>
      </c>
      <c r="C29" s="36">
        <v>27754</v>
      </c>
    </row>
    <row r="30" spans="1:3" x14ac:dyDescent="0.25">
      <c r="A30" s="52" t="s">
        <v>6</v>
      </c>
      <c r="B30" s="36">
        <v>2</v>
      </c>
      <c r="C30" s="36">
        <v>33600</v>
      </c>
    </row>
    <row r="31" spans="1:3" x14ac:dyDescent="0.25">
      <c r="A31" s="52" t="s">
        <v>7</v>
      </c>
      <c r="B31" s="36">
        <v>1</v>
      </c>
      <c r="C31" s="36">
        <v>17870</v>
      </c>
    </row>
    <row r="32" spans="1:3" x14ac:dyDescent="0.25">
      <c r="A32" s="52" t="s">
        <v>8</v>
      </c>
      <c r="B32" s="36">
        <v>2</v>
      </c>
      <c r="C32" s="36">
        <v>35879</v>
      </c>
    </row>
    <row r="33" spans="1:3" x14ac:dyDescent="0.25">
      <c r="A33" s="52" t="s">
        <v>9</v>
      </c>
      <c r="B33" s="36">
        <v>2</v>
      </c>
      <c r="C33" s="36">
        <v>36070</v>
      </c>
    </row>
    <row r="34" spans="1:3" x14ac:dyDescent="0.25">
      <c r="A34" s="35" t="s">
        <v>35</v>
      </c>
      <c r="B34" s="36">
        <v>9</v>
      </c>
      <c r="C34" s="36">
        <v>145450</v>
      </c>
    </row>
    <row r="35" spans="1:3" x14ac:dyDescent="0.25">
      <c r="A35" s="53" t="s">
        <v>5</v>
      </c>
      <c r="B35" s="36">
        <v>2</v>
      </c>
      <c r="C35" s="36">
        <v>33054</v>
      </c>
    </row>
    <row r="36" spans="1:3" x14ac:dyDescent="0.25">
      <c r="A36" s="52" t="s">
        <v>6</v>
      </c>
      <c r="B36" s="36">
        <v>1</v>
      </c>
      <c r="C36" s="36">
        <v>13458</v>
      </c>
    </row>
    <row r="37" spans="1:3" x14ac:dyDescent="0.25">
      <c r="A37" s="52" t="s">
        <v>7</v>
      </c>
      <c r="B37" s="36">
        <v>2</v>
      </c>
      <c r="C37" s="36">
        <v>32120</v>
      </c>
    </row>
    <row r="38" spans="1:3" x14ac:dyDescent="0.25">
      <c r="A38" s="52" t="s">
        <v>8</v>
      </c>
      <c r="B38" s="36">
        <v>2</v>
      </c>
      <c r="C38" s="36">
        <v>30542</v>
      </c>
    </row>
    <row r="39" spans="1:3" x14ac:dyDescent="0.25">
      <c r="A39" s="52" t="s">
        <v>9</v>
      </c>
      <c r="B39" s="36">
        <v>2</v>
      </c>
      <c r="C39" s="36">
        <v>36276</v>
      </c>
    </row>
    <row r="40" spans="1:3" x14ac:dyDescent="0.25">
      <c r="A40" s="35" t="s">
        <v>20</v>
      </c>
      <c r="B40" s="36">
        <v>9</v>
      </c>
      <c r="C40" s="36">
        <v>144899</v>
      </c>
    </row>
    <row r="41" spans="1:3" x14ac:dyDescent="0.25">
      <c r="A41" s="53" t="s">
        <v>5</v>
      </c>
      <c r="B41" s="36">
        <v>2</v>
      </c>
      <c r="C41" s="36">
        <v>38684</v>
      </c>
    </row>
    <row r="42" spans="1:3" x14ac:dyDescent="0.25">
      <c r="A42" s="52" t="s">
        <v>6</v>
      </c>
      <c r="B42" s="36">
        <v>2</v>
      </c>
      <c r="C42" s="36">
        <v>31526</v>
      </c>
    </row>
    <row r="43" spans="1:3" x14ac:dyDescent="0.25">
      <c r="A43" s="52" t="s">
        <v>7</v>
      </c>
      <c r="B43" s="36">
        <v>2</v>
      </c>
      <c r="C43" s="36">
        <v>30715</v>
      </c>
    </row>
    <row r="44" spans="1:3" x14ac:dyDescent="0.25">
      <c r="A44" s="52" t="s">
        <v>8</v>
      </c>
      <c r="B44" s="36">
        <v>1</v>
      </c>
      <c r="C44" s="36">
        <v>13558</v>
      </c>
    </row>
    <row r="45" spans="1:3" x14ac:dyDescent="0.25">
      <c r="A45" s="52" t="s">
        <v>9</v>
      </c>
      <c r="B45" s="36">
        <v>2</v>
      </c>
      <c r="C45" s="36">
        <v>30416</v>
      </c>
    </row>
    <row r="46" spans="1:3" x14ac:dyDescent="0.25">
      <c r="A46" s="35" t="s">
        <v>26</v>
      </c>
      <c r="B46" s="36">
        <v>10</v>
      </c>
      <c r="C46" s="36">
        <v>140937</v>
      </c>
    </row>
    <row r="47" spans="1:3" x14ac:dyDescent="0.25">
      <c r="A47" s="53" t="s">
        <v>5</v>
      </c>
      <c r="B47" s="36">
        <v>2</v>
      </c>
      <c r="C47" s="36">
        <v>32482</v>
      </c>
    </row>
    <row r="48" spans="1:3" x14ac:dyDescent="0.25">
      <c r="A48" s="52" t="s">
        <v>6</v>
      </c>
      <c r="B48" s="36">
        <v>2</v>
      </c>
      <c r="C48" s="36">
        <v>28064</v>
      </c>
    </row>
    <row r="49" spans="1:3" x14ac:dyDescent="0.25">
      <c r="A49" s="52" t="s">
        <v>7</v>
      </c>
      <c r="B49" s="36">
        <v>2</v>
      </c>
      <c r="C49" s="36">
        <v>21280</v>
      </c>
    </row>
    <row r="50" spans="1:3" x14ac:dyDescent="0.25">
      <c r="A50" s="52" t="s">
        <v>8</v>
      </c>
      <c r="B50" s="36">
        <v>2</v>
      </c>
      <c r="C50" s="36">
        <v>26973</v>
      </c>
    </row>
    <row r="51" spans="1:3" x14ac:dyDescent="0.25">
      <c r="A51" s="52" t="s">
        <v>9</v>
      </c>
      <c r="B51" s="36">
        <v>2</v>
      </c>
      <c r="C51" s="36">
        <v>32138</v>
      </c>
    </row>
    <row r="52" spans="1:3" x14ac:dyDescent="0.25">
      <c r="A52" s="35" t="s">
        <v>18</v>
      </c>
      <c r="B52" s="36">
        <v>9</v>
      </c>
      <c r="C52" s="36">
        <v>134682</v>
      </c>
    </row>
    <row r="53" spans="1:3" x14ac:dyDescent="0.25">
      <c r="A53" s="53" t="s">
        <v>5</v>
      </c>
      <c r="B53" s="36">
        <v>1</v>
      </c>
      <c r="C53" s="36">
        <v>12368</v>
      </c>
    </row>
    <row r="54" spans="1:3" x14ac:dyDescent="0.25">
      <c r="A54" s="52" t="s">
        <v>6</v>
      </c>
      <c r="B54" s="36">
        <v>2</v>
      </c>
      <c r="C54" s="36">
        <v>30902</v>
      </c>
    </row>
    <row r="55" spans="1:3" x14ac:dyDescent="0.25">
      <c r="A55" s="52" t="s">
        <v>7</v>
      </c>
      <c r="B55" s="36">
        <v>2</v>
      </c>
      <c r="C55" s="36">
        <v>25928</v>
      </c>
    </row>
    <row r="56" spans="1:3" x14ac:dyDescent="0.25">
      <c r="A56" s="52" t="s">
        <v>8</v>
      </c>
      <c r="B56" s="36">
        <v>2</v>
      </c>
      <c r="C56" s="36">
        <v>28615</v>
      </c>
    </row>
    <row r="57" spans="1:3" x14ac:dyDescent="0.25">
      <c r="A57" s="52" t="s">
        <v>9</v>
      </c>
      <c r="B57" s="36">
        <v>2</v>
      </c>
      <c r="C57" s="36">
        <v>36869</v>
      </c>
    </row>
    <row r="58" spans="1:3" x14ac:dyDescent="0.25">
      <c r="A58" s="35" t="s">
        <v>11</v>
      </c>
      <c r="B58" s="36">
        <v>9</v>
      </c>
      <c r="C58" s="36">
        <v>134658</v>
      </c>
    </row>
    <row r="59" spans="1:3" x14ac:dyDescent="0.25">
      <c r="A59" s="53" t="s">
        <v>5</v>
      </c>
      <c r="B59" s="36">
        <v>2</v>
      </c>
      <c r="C59" s="36">
        <v>30652</v>
      </c>
    </row>
    <row r="60" spans="1:3" x14ac:dyDescent="0.25">
      <c r="A60" s="52" t="s">
        <v>6</v>
      </c>
      <c r="B60" s="36">
        <v>2</v>
      </c>
      <c r="C60" s="36">
        <v>28871</v>
      </c>
    </row>
    <row r="61" spans="1:3" x14ac:dyDescent="0.25">
      <c r="A61" s="52" t="s">
        <v>7</v>
      </c>
      <c r="B61" s="36">
        <v>2</v>
      </c>
      <c r="C61" s="36">
        <v>29487</v>
      </c>
    </row>
    <row r="62" spans="1:3" x14ac:dyDescent="0.25">
      <c r="A62" s="52" t="s">
        <v>8</v>
      </c>
      <c r="B62" s="36">
        <v>1</v>
      </c>
      <c r="C62" s="36">
        <v>14400</v>
      </c>
    </row>
    <row r="63" spans="1:3" x14ac:dyDescent="0.25">
      <c r="A63" s="52" t="s">
        <v>9</v>
      </c>
      <c r="B63" s="36">
        <v>2</v>
      </c>
      <c r="C63" s="36">
        <v>31248</v>
      </c>
    </row>
    <row r="64" spans="1:3" x14ac:dyDescent="0.25">
      <c r="A64" s="35" t="s">
        <v>27</v>
      </c>
      <c r="B64" s="36">
        <v>9</v>
      </c>
      <c r="C64" s="36">
        <v>131177</v>
      </c>
    </row>
    <row r="65" spans="1:3" x14ac:dyDescent="0.25">
      <c r="A65" s="53" t="s">
        <v>5</v>
      </c>
      <c r="B65" s="36">
        <v>2</v>
      </c>
      <c r="C65" s="36">
        <v>27569</v>
      </c>
    </row>
    <row r="66" spans="1:3" x14ac:dyDescent="0.25">
      <c r="A66" s="52" t="s">
        <v>6</v>
      </c>
      <c r="B66" s="36">
        <v>2</v>
      </c>
      <c r="C66" s="36">
        <v>28236</v>
      </c>
    </row>
    <row r="67" spans="1:3" x14ac:dyDescent="0.25">
      <c r="A67" s="52" t="s">
        <v>7</v>
      </c>
      <c r="B67" s="36">
        <v>1</v>
      </c>
      <c r="C67" s="36">
        <v>13382</v>
      </c>
    </row>
    <row r="68" spans="1:3" x14ac:dyDescent="0.25">
      <c r="A68" s="52" t="s">
        <v>8</v>
      </c>
      <c r="B68" s="36">
        <v>2</v>
      </c>
      <c r="C68" s="36">
        <v>29786</v>
      </c>
    </row>
    <row r="69" spans="1:3" x14ac:dyDescent="0.25">
      <c r="A69" s="52" t="s">
        <v>9</v>
      </c>
      <c r="B69" s="36">
        <v>2</v>
      </c>
      <c r="C69" s="36">
        <v>32204</v>
      </c>
    </row>
    <row r="70" spans="1:3" x14ac:dyDescent="0.25">
      <c r="A70" s="35" t="s">
        <v>13</v>
      </c>
      <c r="B70" s="36">
        <v>9</v>
      </c>
      <c r="C70" s="36">
        <v>129398</v>
      </c>
    </row>
    <row r="71" spans="1:3" x14ac:dyDescent="0.25">
      <c r="A71" s="53" t="s">
        <v>5</v>
      </c>
      <c r="B71" s="36">
        <v>2</v>
      </c>
      <c r="C71" s="36">
        <v>25458</v>
      </c>
    </row>
    <row r="72" spans="1:3" x14ac:dyDescent="0.25">
      <c r="A72" s="52" t="s">
        <v>6</v>
      </c>
      <c r="B72" s="36">
        <v>1</v>
      </c>
      <c r="C72" s="36">
        <v>15108</v>
      </c>
    </row>
    <row r="73" spans="1:3" x14ac:dyDescent="0.25">
      <c r="A73" s="52" t="s">
        <v>7</v>
      </c>
      <c r="B73" s="36">
        <v>2</v>
      </c>
      <c r="C73" s="36">
        <v>28112</v>
      </c>
    </row>
    <row r="74" spans="1:3" x14ac:dyDescent="0.25">
      <c r="A74" s="52" t="s">
        <v>8</v>
      </c>
      <c r="B74" s="36">
        <v>2</v>
      </c>
      <c r="C74" s="36">
        <v>26047</v>
      </c>
    </row>
    <row r="75" spans="1:3" x14ac:dyDescent="0.25">
      <c r="A75" s="52" t="s">
        <v>9</v>
      </c>
      <c r="B75" s="36">
        <v>2</v>
      </c>
      <c r="C75" s="36">
        <v>34673</v>
      </c>
    </row>
    <row r="76" spans="1:3" x14ac:dyDescent="0.25">
      <c r="A76" s="35" t="s">
        <v>23</v>
      </c>
      <c r="B76" s="36">
        <v>8</v>
      </c>
      <c r="C76" s="36">
        <v>124934</v>
      </c>
    </row>
    <row r="77" spans="1:3" x14ac:dyDescent="0.25">
      <c r="A77" s="53" t="s">
        <v>5</v>
      </c>
      <c r="B77" s="36">
        <v>2</v>
      </c>
      <c r="C77" s="36">
        <v>27871</v>
      </c>
    </row>
    <row r="78" spans="1:3" x14ac:dyDescent="0.25">
      <c r="A78" s="52" t="s">
        <v>6</v>
      </c>
      <c r="B78" s="36">
        <v>1</v>
      </c>
      <c r="C78" s="36">
        <v>14988</v>
      </c>
    </row>
    <row r="79" spans="1:3" x14ac:dyDescent="0.25">
      <c r="A79" s="52" t="s">
        <v>7</v>
      </c>
      <c r="B79" s="36">
        <v>2</v>
      </c>
      <c r="C79" s="36">
        <v>29063</v>
      </c>
    </row>
    <row r="80" spans="1:3" x14ac:dyDescent="0.25">
      <c r="A80" s="52" t="s">
        <v>8</v>
      </c>
      <c r="B80" s="36">
        <v>2</v>
      </c>
      <c r="C80" s="36">
        <v>33705</v>
      </c>
    </row>
    <row r="81" spans="1:3" x14ac:dyDescent="0.25">
      <c r="A81" s="52" t="s">
        <v>9</v>
      </c>
      <c r="B81" s="36">
        <v>1</v>
      </c>
      <c r="C81" s="36">
        <v>19307</v>
      </c>
    </row>
    <row r="82" spans="1:3" x14ac:dyDescent="0.25">
      <c r="A82" s="35" t="s">
        <v>19</v>
      </c>
      <c r="B82" s="36">
        <v>8</v>
      </c>
      <c r="C82" s="36">
        <v>115704</v>
      </c>
    </row>
    <row r="83" spans="1:3" x14ac:dyDescent="0.25">
      <c r="A83" s="53" t="s">
        <v>5</v>
      </c>
      <c r="B83" s="36">
        <v>1</v>
      </c>
      <c r="C83" s="36">
        <v>14326</v>
      </c>
    </row>
    <row r="84" spans="1:3" x14ac:dyDescent="0.25">
      <c r="A84" s="52" t="s">
        <v>6</v>
      </c>
      <c r="B84" s="36">
        <v>2</v>
      </c>
      <c r="C84" s="36">
        <v>26565</v>
      </c>
    </row>
    <row r="85" spans="1:3" x14ac:dyDescent="0.25">
      <c r="A85" s="52" t="s">
        <v>7</v>
      </c>
      <c r="B85" s="36">
        <v>2</v>
      </c>
      <c r="C85" s="36">
        <v>26299</v>
      </c>
    </row>
    <row r="86" spans="1:3" x14ac:dyDescent="0.25">
      <c r="A86" s="52" t="s">
        <v>8</v>
      </c>
      <c r="B86" s="36">
        <v>2</v>
      </c>
      <c r="C86" s="36">
        <v>31228</v>
      </c>
    </row>
    <row r="87" spans="1:3" x14ac:dyDescent="0.25">
      <c r="A87" s="52" t="s">
        <v>9</v>
      </c>
      <c r="B87" s="36">
        <v>1</v>
      </c>
      <c r="C87" s="36">
        <v>17286</v>
      </c>
    </row>
    <row r="88" spans="1:3" x14ac:dyDescent="0.25">
      <c r="A88" s="35" t="s">
        <v>34</v>
      </c>
      <c r="B88" s="36">
        <v>5</v>
      </c>
      <c r="C88" s="36">
        <v>84274</v>
      </c>
    </row>
    <row r="89" spans="1:3" x14ac:dyDescent="0.25">
      <c r="A89" s="53" t="s">
        <v>5</v>
      </c>
      <c r="B89" s="36">
        <v>1</v>
      </c>
      <c r="C89" s="36">
        <v>16438</v>
      </c>
    </row>
    <row r="90" spans="1:3" x14ac:dyDescent="0.25">
      <c r="A90" s="52" t="s">
        <v>6</v>
      </c>
      <c r="B90" s="36">
        <v>1</v>
      </c>
      <c r="C90" s="36">
        <v>19110</v>
      </c>
    </row>
    <row r="91" spans="1:3" x14ac:dyDescent="0.25">
      <c r="A91" s="52" t="s">
        <v>7</v>
      </c>
      <c r="B91" s="36">
        <v>1</v>
      </c>
      <c r="C91" s="36">
        <v>16786</v>
      </c>
    </row>
    <row r="92" spans="1:3" x14ac:dyDescent="0.25">
      <c r="A92" s="52" t="s">
        <v>8</v>
      </c>
      <c r="B92" s="36">
        <v>1</v>
      </c>
      <c r="C92" s="36">
        <v>14760</v>
      </c>
    </row>
    <row r="93" spans="1:3" x14ac:dyDescent="0.25">
      <c r="A93" s="52" t="s">
        <v>9</v>
      </c>
      <c r="B93" s="36">
        <v>1</v>
      </c>
      <c r="C93" s="36">
        <v>17180</v>
      </c>
    </row>
    <row r="94" spans="1:3" x14ac:dyDescent="0.25">
      <c r="A94" s="35" t="s">
        <v>14</v>
      </c>
      <c r="B94" s="36">
        <v>5</v>
      </c>
      <c r="C94" s="36">
        <v>79249</v>
      </c>
    </row>
    <row r="95" spans="1:3" x14ac:dyDescent="0.25">
      <c r="A95" s="53" t="s">
        <v>5</v>
      </c>
      <c r="B95" s="36">
        <v>1</v>
      </c>
      <c r="C95" s="36">
        <v>15737</v>
      </c>
    </row>
    <row r="96" spans="1:3" x14ac:dyDescent="0.25">
      <c r="A96" s="52" t="s">
        <v>6</v>
      </c>
      <c r="B96" s="36">
        <v>1</v>
      </c>
      <c r="C96" s="36">
        <v>13806</v>
      </c>
    </row>
    <row r="97" spans="1:3" x14ac:dyDescent="0.25">
      <c r="A97" s="52" t="s">
        <v>7</v>
      </c>
      <c r="B97" s="36">
        <v>1</v>
      </c>
      <c r="C97" s="36">
        <v>18481</v>
      </c>
    </row>
    <row r="98" spans="1:3" x14ac:dyDescent="0.25">
      <c r="A98" s="52" t="s">
        <v>8</v>
      </c>
      <c r="B98" s="36">
        <v>1</v>
      </c>
      <c r="C98" s="36">
        <v>14312</v>
      </c>
    </row>
    <row r="99" spans="1:3" x14ac:dyDescent="0.25">
      <c r="A99" s="52" t="s">
        <v>9</v>
      </c>
      <c r="B99" s="36">
        <v>1</v>
      </c>
      <c r="C99" s="36">
        <v>16913</v>
      </c>
    </row>
    <row r="100" spans="1:3" x14ac:dyDescent="0.25">
      <c r="A100" s="35" t="s">
        <v>25</v>
      </c>
      <c r="B100" s="36">
        <v>5</v>
      </c>
      <c r="C100" s="36">
        <v>78050</v>
      </c>
    </row>
    <row r="101" spans="1:3" x14ac:dyDescent="0.25">
      <c r="A101" s="53" t="s">
        <v>5</v>
      </c>
      <c r="B101" s="36">
        <v>1</v>
      </c>
      <c r="C101" s="36">
        <v>16249</v>
      </c>
    </row>
    <row r="102" spans="1:3" x14ac:dyDescent="0.25">
      <c r="A102" s="52" t="s">
        <v>6</v>
      </c>
      <c r="B102" s="36">
        <v>1</v>
      </c>
      <c r="C102" s="36">
        <v>16122</v>
      </c>
    </row>
    <row r="103" spans="1:3" x14ac:dyDescent="0.25">
      <c r="A103" s="52" t="s">
        <v>7</v>
      </c>
      <c r="B103" s="36">
        <v>1</v>
      </c>
      <c r="C103" s="36">
        <v>13169</v>
      </c>
    </row>
    <row r="104" spans="1:3" x14ac:dyDescent="0.25">
      <c r="A104" s="52" t="s">
        <v>8</v>
      </c>
      <c r="B104" s="36">
        <v>1</v>
      </c>
      <c r="C104" s="36">
        <v>13129</v>
      </c>
    </row>
    <row r="105" spans="1:3" x14ac:dyDescent="0.25">
      <c r="A105" s="52" t="s">
        <v>9</v>
      </c>
      <c r="B105" s="36">
        <v>1</v>
      </c>
      <c r="C105" s="36">
        <v>19381</v>
      </c>
    </row>
    <row r="106" spans="1:3" x14ac:dyDescent="0.25">
      <c r="A106" s="35" t="s">
        <v>12</v>
      </c>
      <c r="B106" s="36">
        <v>5</v>
      </c>
      <c r="C106" s="36">
        <v>77510</v>
      </c>
    </row>
    <row r="107" spans="1:3" x14ac:dyDescent="0.25">
      <c r="A107" s="53" t="s">
        <v>5</v>
      </c>
      <c r="B107" s="36">
        <v>1</v>
      </c>
      <c r="C107" s="36">
        <v>17486</v>
      </c>
    </row>
    <row r="108" spans="1:3" x14ac:dyDescent="0.25">
      <c r="A108" s="52" t="s">
        <v>6</v>
      </c>
      <c r="B108" s="36">
        <v>1</v>
      </c>
      <c r="C108" s="36">
        <v>10876</v>
      </c>
    </row>
    <row r="109" spans="1:3" x14ac:dyDescent="0.25">
      <c r="A109" s="52" t="s">
        <v>7</v>
      </c>
      <c r="B109" s="36">
        <v>1</v>
      </c>
      <c r="C109" s="36">
        <v>18110</v>
      </c>
    </row>
    <row r="110" spans="1:3" x14ac:dyDescent="0.25">
      <c r="A110" s="52" t="s">
        <v>8</v>
      </c>
      <c r="B110" s="36">
        <v>1</v>
      </c>
      <c r="C110" s="36">
        <v>15867</v>
      </c>
    </row>
    <row r="111" spans="1:3" x14ac:dyDescent="0.25">
      <c r="A111" s="52" t="s">
        <v>9</v>
      </c>
      <c r="B111" s="36">
        <v>1</v>
      </c>
      <c r="C111" s="36">
        <v>15171</v>
      </c>
    </row>
    <row r="112" spans="1:3" x14ac:dyDescent="0.25">
      <c r="A112" s="35" t="s">
        <v>36</v>
      </c>
      <c r="B112" s="36">
        <v>5</v>
      </c>
      <c r="C112" s="36">
        <v>77310</v>
      </c>
    </row>
    <row r="113" spans="1:3" x14ac:dyDescent="0.25">
      <c r="A113" s="53" t="s">
        <v>5</v>
      </c>
      <c r="B113" s="36">
        <v>1</v>
      </c>
      <c r="C113" s="36">
        <v>16473</v>
      </c>
    </row>
    <row r="114" spans="1:3" x14ac:dyDescent="0.25">
      <c r="A114" s="52" t="s">
        <v>6</v>
      </c>
      <c r="B114" s="36">
        <v>1</v>
      </c>
      <c r="C114" s="36">
        <v>13421</v>
      </c>
    </row>
    <row r="115" spans="1:3" x14ac:dyDescent="0.25">
      <c r="A115" s="52" t="s">
        <v>7</v>
      </c>
      <c r="B115" s="36">
        <v>1</v>
      </c>
      <c r="C115" s="36">
        <v>16108</v>
      </c>
    </row>
    <row r="116" spans="1:3" x14ac:dyDescent="0.25">
      <c r="A116" s="52" t="s">
        <v>8</v>
      </c>
      <c r="B116" s="36">
        <v>1</v>
      </c>
      <c r="C116" s="36">
        <v>15511</v>
      </c>
    </row>
    <row r="117" spans="1:3" x14ac:dyDescent="0.25">
      <c r="A117" s="52" t="s">
        <v>9</v>
      </c>
      <c r="B117" s="36">
        <v>1</v>
      </c>
      <c r="C117" s="36">
        <v>15797</v>
      </c>
    </row>
    <row r="118" spans="1:3" x14ac:dyDescent="0.25">
      <c r="A118" s="35" t="s">
        <v>31</v>
      </c>
      <c r="B118" s="36">
        <v>5</v>
      </c>
      <c r="C118" s="36">
        <v>76607</v>
      </c>
    </row>
    <row r="119" spans="1:3" x14ac:dyDescent="0.25">
      <c r="A119" s="53" t="s">
        <v>5</v>
      </c>
      <c r="B119" s="36">
        <v>1</v>
      </c>
      <c r="C119" s="36">
        <v>10188</v>
      </c>
    </row>
    <row r="120" spans="1:3" x14ac:dyDescent="0.25">
      <c r="A120" s="52" t="s">
        <v>6</v>
      </c>
      <c r="B120" s="36">
        <v>1</v>
      </c>
      <c r="C120" s="36">
        <v>13428</v>
      </c>
    </row>
    <row r="121" spans="1:3" x14ac:dyDescent="0.25">
      <c r="A121" s="52" t="s">
        <v>7</v>
      </c>
      <c r="B121" s="36">
        <v>1</v>
      </c>
      <c r="C121" s="36">
        <v>16541</v>
      </c>
    </row>
    <row r="122" spans="1:3" x14ac:dyDescent="0.25">
      <c r="A122" s="52" t="s">
        <v>8</v>
      </c>
      <c r="B122" s="36">
        <v>1</v>
      </c>
      <c r="C122" s="36">
        <v>18317</v>
      </c>
    </row>
    <row r="123" spans="1:3" x14ac:dyDescent="0.25">
      <c r="A123" s="52" t="s">
        <v>9</v>
      </c>
      <c r="B123" s="36">
        <v>1</v>
      </c>
      <c r="C123" s="36">
        <v>18133</v>
      </c>
    </row>
    <row r="124" spans="1:3" x14ac:dyDescent="0.25">
      <c r="A124" s="35" t="s">
        <v>15</v>
      </c>
      <c r="B124" s="36">
        <v>5</v>
      </c>
      <c r="C124" s="36">
        <v>75186</v>
      </c>
    </row>
    <row r="125" spans="1:3" x14ac:dyDescent="0.25">
      <c r="A125" s="53" t="s">
        <v>5</v>
      </c>
      <c r="B125" s="36">
        <v>1</v>
      </c>
      <c r="C125" s="36">
        <v>15486</v>
      </c>
    </row>
    <row r="126" spans="1:3" x14ac:dyDescent="0.25">
      <c r="A126" s="52" t="s">
        <v>6</v>
      </c>
      <c r="B126" s="36">
        <v>1</v>
      </c>
      <c r="C126" s="36">
        <v>10891</v>
      </c>
    </row>
    <row r="127" spans="1:3" x14ac:dyDescent="0.25">
      <c r="A127" s="52" t="s">
        <v>7</v>
      </c>
      <c r="B127" s="36">
        <v>1</v>
      </c>
      <c r="C127" s="36">
        <v>13347</v>
      </c>
    </row>
    <row r="128" spans="1:3" x14ac:dyDescent="0.25">
      <c r="A128" s="52" t="s">
        <v>8</v>
      </c>
      <c r="B128" s="36">
        <v>1</v>
      </c>
      <c r="C128" s="36">
        <v>18078</v>
      </c>
    </row>
    <row r="129" spans="1:3" x14ac:dyDescent="0.25">
      <c r="A129" s="52" t="s">
        <v>9</v>
      </c>
      <c r="B129" s="36">
        <v>1</v>
      </c>
      <c r="C129" s="36">
        <v>17384</v>
      </c>
    </row>
    <row r="130" spans="1:3" x14ac:dyDescent="0.25">
      <c r="A130" s="35" t="s">
        <v>22</v>
      </c>
      <c r="B130" s="36">
        <v>4</v>
      </c>
      <c r="C130" s="36">
        <v>73178</v>
      </c>
    </row>
    <row r="131" spans="1:3" x14ac:dyDescent="0.25">
      <c r="A131" s="53" t="s">
        <v>5</v>
      </c>
      <c r="B131" s="36">
        <v>1</v>
      </c>
      <c r="C131" s="36">
        <v>16876</v>
      </c>
    </row>
    <row r="132" spans="1:3" x14ac:dyDescent="0.25">
      <c r="A132" s="52" t="s">
        <v>7</v>
      </c>
      <c r="B132" s="36">
        <v>1</v>
      </c>
      <c r="C132" s="36">
        <v>18870</v>
      </c>
    </row>
    <row r="133" spans="1:3" x14ac:dyDescent="0.25">
      <c r="A133" s="52" t="s">
        <v>8</v>
      </c>
      <c r="B133" s="36">
        <v>1</v>
      </c>
      <c r="C133" s="36">
        <v>18129</v>
      </c>
    </row>
    <row r="134" spans="1:3" x14ac:dyDescent="0.25">
      <c r="A134" s="52" t="s">
        <v>9</v>
      </c>
      <c r="B134" s="36">
        <v>1</v>
      </c>
      <c r="C134" s="36">
        <v>19303</v>
      </c>
    </row>
    <row r="135" spans="1:3" x14ac:dyDescent="0.25">
      <c r="A135" s="35" t="s">
        <v>38</v>
      </c>
      <c r="B135" s="36">
        <v>4</v>
      </c>
      <c r="C135" s="36">
        <v>73160</v>
      </c>
    </row>
    <row r="136" spans="1:3" x14ac:dyDescent="0.25">
      <c r="A136" s="53" t="s">
        <v>5</v>
      </c>
      <c r="B136" s="36">
        <v>1</v>
      </c>
      <c r="C136" s="36">
        <v>19488</v>
      </c>
    </row>
    <row r="137" spans="1:3" x14ac:dyDescent="0.25">
      <c r="A137" s="52" t="s">
        <v>7</v>
      </c>
      <c r="B137" s="36">
        <v>1</v>
      </c>
      <c r="C137" s="36">
        <v>19624</v>
      </c>
    </row>
    <row r="138" spans="1:3" x14ac:dyDescent="0.25">
      <c r="A138" s="52" t="s">
        <v>8</v>
      </c>
      <c r="B138" s="36">
        <v>1</v>
      </c>
      <c r="C138" s="36">
        <v>17101</v>
      </c>
    </row>
    <row r="139" spans="1:3" x14ac:dyDescent="0.25">
      <c r="A139" s="52" t="s">
        <v>9</v>
      </c>
      <c r="B139" s="36">
        <v>1</v>
      </c>
      <c r="C139" s="36">
        <v>16947</v>
      </c>
    </row>
    <row r="140" spans="1:3" x14ac:dyDescent="0.25">
      <c r="A140" s="35" t="s">
        <v>21</v>
      </c>
      <c r="B140" s="36">
        <v>5</v>
      </c>
      <c r="C140" s="36">
        <v>72120</v>
      </c>
    </row>
    <row r="141" spans="1:3" x14ac:dyDescent="0.25">
      <c r="A141" s="53" t="s">
        <v>5</v>
      </c>
      <c r="B141" s="36">
        <v>1</v>
      </c>
      <c r="C141" s="36">
        <v>11211</v>
      </c>
    </row>
    <row r="142" spans="1:3" x14ac:dyDescent="0.25">
      <c r="A142" s="52" t="s">
        <v>6</v>
      </c>
      <c r="B142" s="36">
        <v>1</v>
      </c>
      <c r="C142" s="36">
        <v>10540</v>
      </c>
    </row>
    <row r="143" spans="1:3" x14ac:dyDescent="0.25">
      <c r="A143" s="52" t="s">
        <v>7</v>
      </c>
      <c r="B143" s="36">
        <v>1</v>
      </c>
      <c r="C143" s="36">
        <v>15397</v>
      </c>
    </row>
    <row r="144" spans="1:3" x14ac:dyDescent="0.25">
      <c r="A144" s="52" t="s">
        <v>8</v>
      </c>
      <c r="B144" s="36">
        <v>1</v>
      </c>
      <c r="C144" s="36">
        <v>16983</v>
      </c>
    </row>
    <row r="145" spans="1:3" x14ac:dyDescent="0.25">
      <c r="A145" s="52" t="s">
        <v>9</v>
      </c>
      <c r="B145" s="36">
        <v>1</v>
      </c>
      <c r="C145" s="36">
        <v>17989</v>
      </c>
    </row>
    <row r="146" spans="1:3" x14ac:dyDescent="0.25">
      <c r="A146" s="35" t="s">
        <v>37</v>
      </c>
      <c r="B146" s="36">
        <v>5</v>
      </c>
      <c r="C146" s="36">
        <v>71335</v>
      </c>
    </row>
    <row r="147" spans="1:3" x14ac:dyDescent="0.25">
      <c r="A147" s="53" t="s">
        <v>5</v>
      </c>
      <c r="B147" s="36">
        <v>1</v>
      </c>
      <c r="C147" s="36">
        <v>15782</v>
      </c>
    </row>
    <row r="148" spans="1:3" x14ac:dyDescent="0.25">
      <c r="A148" s="52" t="s">
        <v>6</v>
      </c>
      <c r="B148" s="36">
        <v>1</v>
      </c>
      <c r="C148" s="36">
        <v>11317</v>
      </c>
    </row>
    <row r="149" spans="1:3" x14ac:dyDescent="0.25">
      <c r="A149" s="52" t="s">
        <v>7</v>
      </c>
      <c r="B149" s="36">
        <v>1</v>
      </c>
      <c r="C149" s="36">
        <v>17012</v>
      </c>
    </row>
    <row r="150" spans="1:3" x14ac:dyDescent="0.25">
      <c r="A150" s="52" t="s">
        <v>8</v>
      </c>
      <c r="B150" s="36">
        <v>1</v>
      </c>
      <c r="C150" s="36">
        <v>11339</v>
      </c>
    </row>
    <row r="151" spans="1:3" x14ac:dyDescent="0.25">
      <c r="A151" s="52" t="s">
        <v>9</v>
      </c>
      <c r="B151" s="36">
        <v>1</v>
      </c>
      <c r="C151" s="36">
        <v>15885</v>
      </c>
    </row>
    <row r="152" spans="1:3" x14ac:dyDescent="0.25">
      <c r="A152" s="35" t="s">
        <v>30</v>
      </c>
      <c r="B152" s="36">
        <v>4</v>
      </c>
      <c r="C152" s="36">
        <v>67866</v>
      </c>
    </row>
    <row r="153" spans="1:3" x14ac:dyDescent="0.25">
      <c r="A153" s="53" t="s">
        <v>5</v>
      </c>
      <c r="B153" s="36">
        <v>1</v>
      </c>
      <c r="C153" s="36">
        <v>14152</v>
      </c>
    </row>
    <row r="154" spans="1:3" x14ac:dyDescent="0.25">
      <c r="A154" s="52" t="s">
        <v>7</v>
      </c>
      <c r="B154" s="36">
        <v>1</v>
      </c>
      <c r="C154" s="36">
        <v>17321</v>
      </c>
    </row>
    <row r="155" spans="1:3" x14ac:dyDescent="0.25">
      <c r="A155" s="52" t="s">
        <v>8</v>
      </c>
      <c r="B155" s="36">
        <v>1</v>
      </c>
      <c r="C155" s="36">
        <v>19084</v>
      </c>
    </row>
    <row r="156" spans="1:3" x14ac:dyDescent="0.25">
      <c r="A156" s="52" t="s">
        <v>9</v>
      </c>
      <c r="B156" s="36">
        <v>1</v>
      </c>
      <c r="C156" s="36">
        <v>17309</v>
      </c>
    </row>
    <row r="157" spans="1:3" x14ac:dyDescent="0.25">
      <c r="A157" s="35" t="s">
        <v>29</v>
      </c>
      <c r="B157" s="36">
        <v>4</v>
      </c>
      <c r="C157" s="36">
        <v>66494</v>
      </c>
    </row>
    <row r="158" spans="1:3" x14ac:dyDescent="0.25">
      <c r="A158" s="53" t="s">
        <v>5</v>
      </c>
      <c r="B158" s="36">
        <v>1</v>
      </c>
      <c r="C158" s="36">
        <v>18176</v>
      </c>
    </row>
    <row r="159" spans="1:3" x14ac:dyDescent="0.25">
      <c r="A159" s="52" t="s">
        <v>7</v>
      </c>
      <c r="B159" s="36">
        <v>1</v>
      </c>
      <c r="C159" s="36">
        <v>12640</v>
      </c>
    </row>
    <row r="160" spans="1:3" x14ac:dyDescent="0.25">
      <c r="A160" s="52" t="s">
        <v>8</v>
      </c>
      <c r="B160" s="36">
        <v>1</v>
      </c>
      <c r="C160" s="36">
        <v>18706</v>
      </c>
    </row>
    <row r="161" spans="1:3" x14ac:dyDescent="0.25">
      <c r="A161" s="52" t="s">
        <v>9</v>
      </c>
      <c r="B161" s="36">
        <v>1</v>
      </c>
      <c r="C161" s="36">
        <v>16972</v>
      </c>
    </row>
    <row r="162" spans="1:3" x14ac:dyDescent="0.25">
      <c r="A162" s="35" t="s">
        <v>32</v>
      </c>
      <c r="B162" s="36">
        <v>4</v>
      </c>
      <c r="C162" s="36">
        <v>60708</v>
      </c>
    </row>
    <row r="163" spans="1:3" x14ac:dyDescent="0.25">
      <c r="A163" s="53" t="s">
        <v>5</v>
      </c>
      <c r="B163" s="36">
        <v>1</v>
      </c>
      <c r="C163" s="36">
        <v>16428</v>
      </c>
    </row>
    <row r="164" spans="1:3" x14ac:dyDescent="0.25">
      <c r="A164" s="52" t="s">
        <v>7</v>
      </c>
      <c r="B164" s="36">
        <v>1</v>
      </c>
      <c r="C164" s="36">
        <v>13905</v>
      </c>
    </row>
    <row r="165" spans="1:3" x14ac:dyDescent="0.25">
      <c r="A165" s="52" t="s">
        <v>8</v>
      </c>
      <c r="B165" s="36">
        <v>1</v>
      </c>
      <c r="C165" s="36">
        <v>14916</v>
      </c>
    </row>
    <row r="166" spans="1:3" x14ac:dyDescent="0.25">
      <c r="A166" s="52" t="s">
        <v>9</v>
      </c>
      <c r="B166" s="36">
        <v>1</v>
      </c>
      <c r="C166" s="36">
        <v>15459</v>
      </c>
    </row>
    <row r="167" spans="1:3" x14ac:dyDescent="0.25">
      <c r="A167" s="35" t="s">
        <v>17</v>
      </c>
      <c r="B167" s="36">
        <v>4</v>
      </c>
      <c r="C167" s="36">
        <v>60318</v>
      </c>
    </row>
    <row r="168" spans="1:3" x14ac:dyDescent="0.25">
      <c r="A168" s="53" t="s">
        <v>5</v>
      </c>
      <c r="B168" s="36">
        <v>1</v>
      </c>
      <c r="C168" s="36">
        <v>17743</v>
      </c>
    </row>
    <row r="169" spans="1:3" x14ac:dyDescent="0.25">
      <c r="A169" s="52" t="s">
        <v>7</v>
      </c>
      <c r="B169" s="36">
        <v>1</v>
      </c>
      <c r="C169" s="36">
        <v>15763</v>
      </c>
    </row>
    <row r="170" spans="1:3" x14ac:dyDescent="0.25">
      <c r="A170" s="52" t="s">
        <v>8</v>
      </c>
      <c r="B170" s="36">
        <v>1</v>
      </c>
      <c r="C170" s="36">
        <v>11467</v>
      </c>
    </row>
    <row r="171" spans="1:3" x14ac:dyDescent="0.25">
      <c r="A171" s="52" t="s">
        <v>9</v>
      </c>
      <c r="B171" s="36">
        <v>1</v>
      </c>
      <c r="C171" s="36">
        <v>15345</v>
      </c>
    </row>
    <row r="172" spans="1:3" x14ac:dyDescent="0.25">
      <c r="A172" s="35" t="s">
        <v>78</v>
      </c>
      <c r="B172" s="36">
        <v>197</v>
      </c>
      <c r="C172" s="36">
        <v>3106125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workbookViewId="0">
      <selection activeCell="N6" sqref="N6"/>
    </sheetView>
  </sheetViews>
  <sheetFormatPr defaultRowHeight="15" x14ac:dyDescent="0.25"/>
  <cols>
    <col min="1" max="1" width="10.375" style="4" bestFit="1" customWidth="1"/>
    <col min="2" max="2" width="10.125" style="41" bestFit="1" customWidth="1"/>
  </cols>
  <sheetData>
    <row r="1" spans="1:2" x14ac:dyDescent="0.25">
      <c r="A1" s="2" t="s">
        <v>2</v>
      </c>
      <c r="B1" s="39" t="s">
        <v>57</v>
      </c>
    </row>
    <row r="2" spans="1:2" x14ac:dyDescent="0.25">
      <c r="A2" s="28">
        <v>40480</v>
      </c>
      <c r="B2" s="40">
        <v>18351</v>
      </c>
    </row>
    <row r="3" spans="1:2" x14ac:dyDescent="0.25">
      <c r="A3" s="4">
        <v>40488</v>
      </c>
      <c r="B3" s="41">
        <v>18136</v>
      </c>
    </row>
    <row r="4" spans="1:2" x14ac:dyDescent="0.25">
      <c r="A4" s="4">
        <v>40490</v>
      </c>
      <c r="B4" s="41">
        <v>14152</v>
      </c>
    </row>
    <row r="5" spans="1:2" x14ac:dyDescent="0.25">
      <c r="A5" s="4">
        <v>40495</v>
      </c>
      <c r="B5" s="41">
        <v>15486</v>
      </c>
    </row>
    <row r="6" spans="1:2" x14ac:dyDescent="0.25">
      <c r="A6" s="4">
        <v>40497</v>
      </c>
      <c r="B6" s="41">
        <v>11211</v>
      </c>
    </row>
    <row r="7" spans="1:2" x14ac:dyDescent="0.25">
      <c r="A7" s="4">
        <v>40502</v>
      </c>
      <c r="B7" s="41">
        <v>16428</v>
      </c>
    </row>
    <row r="8" spans="1:2" x14ac:dyDescent="0.25">
      <c r="A8" s="4">
        <v>40506</v>
      </c>
      <c r="B8" s="41">
        <v>15588</v>
      </c>
    </row>
    <row r="9" spans="1:2" x14ac:dyDescent="0.25">
      <c r="A9" s="4">
        <v>40508</v>
      </c>
      <c r="B9" s="41">
        <v>16473</v>
      </c>
    </row>
    <row r="10" spans="1:2" x14ac:dyDescent="0.25">
      <c r="A10" s="4">
        <v>40515</v>
      </c>
      <c r="B10" s="41">
        <v>12183</v>
      </c>
    </row>
    <row r="11" spans="1:2" x14ac:dyDescent="0.25">
      <c r="A11" s="4">
        <v>40519</v>
      </c>
      <c r="B11" s="41">
        <v>15737</v>
      </c>
    </row>
    <row r="12" spans="1:2" x14ac:dyDescent="0.25">
      <c r="A12" s="4">
        <v>40523</v>
      </c>
      <c r="B12" s="41">
        <v>19603</v>
      </c>
    </row>
    <row r="13" spans="1:2" x14ac:dyDescent="0.25">
      <c r="A13" s="4">
        <v>40526</v>
      </c>
      <c r="B13" s="41">
        <v>12482</v>
      </c>
    </row>
    <row r="14" spans="1:2" x14ac:dyDescent="0.25">
      <c r="A14" s="4">
        <v>40533</v>
      </c>
      <c r="B14" s="41">
        <v>16876</v>
      </c>
    </row>
    <row r="15" spans="1:2" x14ac:dyDescent="0.25">
      <c r="A15" s="4">
        <v>40539</v>
      </c>
      <c r="B15" s="41">
        <v>14418</v>
      </c>
    </row>
    <row r="16" spans="1:2" x14ac:dyDescent="0.25">
      <c r="A16" s="4">
        <v>40541</v>
      </c>
      <c r="B16" s="41">
        <v>15287</v>
      </c>
    </row>
    <row r="17" spans="1:2" x14ac:dyDescent="0.25">
      <c r="A17" s="4">
        <v>40543</v>
      </c>
      <c r="B17" s="41">
        <v>16249</v>
      </c>
    </row>
    <row r="18" spans="1:2" x14ac:dyDescent="0.25">
      <c r="A18" s="4">
        <v>40546</v>
      </c>
      <c r="B18" s="41">
        <v>19233</v>
      </c>
    </row>
    <row r="19" spans="1:2" x14ac:dyDescent="0.25">
      <c r="A19" s="4">
        <v>40551</v>
      </c>
      <c r="B19" s="41">
        <v>16038</v>
      </c>
    </row>
    <row r="20" spans="1:2" x14ac:dyDescent="0.25">
      <c r="A20" s="4">
        <v>40553</v>
      </c>
      <c r="B20" s="41">
        <v>10188</v>
      </c>
    </row>
    <row r="21" spans="1:2" x14ac:dyDescent="0.25">
      <c r="A21" s="4">
        <v>40555</v>
      </c>
      <c r="B21" s="41">
        <v>12468</v>
      </c>
    </row>
    <row r="22" spans="1:2" x14ac:dyDescent="0.25">
      <c r="A22" s="4">
        <v>40558</v>
      </c>
      <c r="B22" s="41">
        <v>17486</v>
      </c>
    </row>
    <row r="23" spans="1:2" x14ac:dyDescent="0.25">
      <c r="A23" s="4">
        <v>40563</v>
      </c>
      <c r="B23" s="41">
        <v>14326</v>
      </c>
    </row>
    <row r="24" spans="1:2" x14ac:dyDescent="0.25">
      <c r="A24" s="4">
        <v>40565</v>
      </c>
      <c r="B24" s="41">
        <v>17286</v>
      </c>
    </row>
    <row r="25" spans="1:2" x14ac:dyDescent="0.25">
      <c r="A25" s="4">
        <v>40578</v>
      </c>
      <c r="B25" s="41">
        <v>19592</v>
      </c>
    </row>
    <row r="26" spans="1:2" x14ac:dyDescent="0.25">
      <c r="A26" s="4">
        <v>40579</v>
      </c>
      <c r="B26" s="41">
        <v>17743</v>
      </c>
    </row>
    <row r="27" spans="1:2" x14ac:dyDescent="0.25">
      <c r="A27" s="4">
        <v>40581</v>
      </c>
      <c r="B27" s="41">
        <v>19081</v>
      </c>
    </row>
    <row r="28" spans="1:2" x14ac:dyDescent="0.25">
      <c r="A28" s="4">
        <v>40585</v>
      </c>
      <c r="B28" s="41">
        <v>15386</v>
      </c>
    </row>
    <row r="29" spans="1:2" x14ac:dyDescent="0.25">
      <c r="A29" s="4">
        <v>40588</v>
      </c>
      <c r="B29" s="41">
        <v>19488</v>
      </c>
    </row>
    <row r="30" spans="1:2" x14ac:dyDescent="0.25">
      <c r="A30" s="4">
        <v>40596</v>
      </c>
      <c r="B30" s="41">
        <v>12976</v>
      </c>
    </row>
    <row r="31" spans="1:2" x14ac:dyDescent="0.25">
      <c r="A31" s="4">
        <v>40599</v>
      </c>
      <c r="B31" s="41">
        <v>15782</v>
      </c>
    </row>
    <row r="32" spans="1:2" x14ac:dyDescent="0.25">
      <c r="A32" s="4">
        <v>40609</v>
      </c>
      <c r="B32" s="41">
        <v>16438</v>
      </c>
    </row>
    <row r="33" spans="1:2" x14ac:dyDescent="0.25">
      <c r="A33" s="4">
        <v>40611</v>
      </c>
      <c r="B33" s="41">
        <v>15286</v>
      </c>
    </row>
    <row r="34" spans="1:2" x14ac:dyDescent="0.25">
      <c r="A34" s="4">
        <v>40613</v>
      </c>
      <c r="B34" s="41">
        <v>18176</v>
      </c>
    </row>
    <row r="35" spans="1:2" x14ac:dyDescent="0.25">
      <c r="A35" s="4">
        <v>40625</v>
      </c>
      <c r="B35" s="41">
        <v>14703</v>
      </c>
    </row>
    <row r="36" spans="1:2" x14ac:dyDescent="0.25">
      <c r="A36" s="4">
        <v>40628</v>
      </c>
      <c r="B36" s="41">
        <v>19356</v>
      </c>
    </row>
    <row r="37" spans="1:2" x14ac:dyDescent="0.25">
      <c r="A37" s="4">
        <v>40630</v>
      </c>
      <c r="B37" s="41">
        <v>12368</v>
      </c>
    </row>
    <row r="38" spans="1:2" x14ac:dyDescent="0.25">
      <c r="A38" s="4">
        <v>40632</v>
      </c>
      <c r="B38" s="41">
        <v>12584</v>
      </c>
    </row>
    <row r="39" spans="1:2" x14ac:dyDescent="0.25">
      <c r="A39" s="4">
        <v>40636</v>
      </c>
      <c r="B39" s="41">
        <v>16444</v>
      </c>
    </row>
    <row r="40" spans="1:2" x14ac:dyDescent="0.25">
      <c r="A40" s="4">
        <v>40639</v>
      </c>
      <c r="B40" s="41">
        <v>16234</v>
      </c>
    </row>
    <row r="41" spans="1:2" x14ac:dyDescent="0.25">
      <c r="A41" s="4">
        <v>40643</v>
      </c>
      <c r="B41" s="41">
        <v>16234</v>
      </c>
    </row>
    <row r="42" spans="1:2" x14ac:dyDescent="0.25">
      <c r="A42" s="4">
        <v>40646</v>
      </c>
      <c r="B42" s="41">
        <v>16138</v>
      </c>
    </row>
    <row r="43" spans="1:2" x14ac:dyDescent="0.25">
      <c r="A43" s="28">
        <v>40903</v>
      </c>
      <c r="B43" s="40">
        <v>17173</v>
      </c>
    </row>
    <row r="44" spans="1:2" x14ac:dyDescent="0.25">
      <c r="A44" s="4">
        <v>40905</v>
      </c>
      <c r="B44" s="41">
        <v>19614</v>
      </c>
    </row>
    <row r="45" spans="1:2" x14ac:dyDescent="0.25">
      <c r="A45" s="4">
        <v>40907</v>
      </c>
      <c r="B45" s="41">
        <v>18064</v>
      </c>
    </row>
    <row r="46" spans="1:2" x14ac:dyDescent="0.25">
      <c r="A46" s="4">
        <v>40914</v>
      </c>
      <c r="B46" s="41">
        <v>17827</v>
      </c>
    </row>
    <row r="47" spans="1:2" x14ac:dyDescent="0.25">
      <c r="A47" s="4">
        <v>40918</v>
      </c>
      <c r="B47" s="41">
        <v>13421</v>
      </c>
    </row>
    <row r="48" spans="1:2" x14ac:dyDescent="0.25">
      <c r="A48" s="4">
        <v>40921</v>
      </c>
      <c r="B48" s="41">
        <v>18043</v>
      </c>
    </row>
    <row r="49" spans="1:2" x14ac:dyDescent="0.25">
      <c r="A49" s="4">
        <v>40922</v>
      </c>
      <c r="B49" s="41">
        <v>16122</v>
      </c>
    </row>
    <row r="50" spans="1:2" x14ac:dyDescent="0.25">
      <c r="A50" s="4">
        <v>40924</v>
      </c>
      <c r="B50" s="41">
        <v>14988</v>
      </c>
    </row>
    <row r="51" spans="1:2" x14ac:dyDescent="0.25">
      <c r="A51" s="4">
        <v>40932</v>
      </c>
      <c r="B51" s="41">
        <v>16802</v>
      </c>
    </row>
    <row r="52" spans="1:2" x14ac:dyDescent="0.25">
      <c r="A52" s="4">
        <v>40936</v>
      </c>
      <c r="B52" s="41">
        <v>17761</v>
      </c>
    </row>
    <row r="53" spans="1:2" x14ac:dyDescent="0.25">
      <c r="A53" s="4">
        <v>40949</v>
      </c>
      <c r="B53" s="41">
        <v>19379</v>
      </c>
    </row>
    <row r="54" spans="1:2" x14ac:dyDescent="0.25">
      <c r="A54" s="4">
        <v>40950</v>
      </c>
      <c r="B54" s="41">
        <v>19110</v>
      </c>
    </row>
    <row r="55" spans="1:2" x14ac:dyDescent="0.25">
      <c r="A55" s="4">
        <v>40952</v>
      </c>
      <c r="B55" s="41">
        <v>13773</v>
      </c>
    </row>
    <row r="56" spans="1:2" x14ac:dyDescent="0.25">
      <c r="A56" s="4">
        <v>40961</v>
      </c>
      <c r="B56" s="41">
        <v>13458</v>
      </c>
    </row>
    <row r="57" spans="1:2" x14ac:dyDescent="0.25">
      <c r="A57" s="4">
        <v>40972</v>
      </c>
      <c r="B57" s="41">
        <v>13564</v>
      </c>
    </row>
    <row r="58" spans="1:2" x14ac:dyDescent="0.25">
      <c r="A58" s="4">
        <v>40974</v>
      </c>
      <c r="B58" s="41">
        <v>13110</v>
      </c>
    </row>
    <row r="59" spans="1:2" x14ac:dyDescent="0.25">
      <c r="A59" s="4">
        <v>40975</v>
      </c>
      <c r="B59" s="41">
        <v>10891</v>
      </c>
    </row>
    <row r="60" spans="1:2" x14ac:dyDescent="0.25">
      <c r="A60" s="4">
        <v>40977</v>
      </c>
      <c r="B60" s="41">
        <v>14672</v>
      </c>
    </row>
    <row r="61" spans="1:2" x14ac:dyDescent="0.25">
      <c r="A61" s="4">
        <v>40985</v>
      </c>
      <c r="B61" s="41">
        <v>15108</v>
      </c>
    </row>
    <row r="62" spans="1:2" x14ac:dyDescent="0.25">
      <c r="A62" s="4">
        <v>40987</v>
      </c>
      <c r="B62" s="41">
        <v>12792</v>
      </c>
    </row>
    <row r="63" spans="1:2" x14ac:dyDescent="0.25">
      <c r="A63" s="4">
        <v>40991</v>
      </c>
      <c r="B63" s="41">
        <v>13729</v>
      </c>
    </row>
    <row r="64" spans="1:2" x14ac:dyDescent="0.25">
      <c r="A64" s="4">
        <v>40994</v>
      </c>
      <c r="B64" s="41">
        <v>16357</v>
      </c>
    </row>
    <row r="65" spans="1:2" x14ac:dyDescent="0.25">
      <c r="A65" s="4">
        <v>40996</v>
      </c>
      <c r="B65" s="41">
        <v>10540</v>
      </c>
    </row>
    <row r="66" spans="1:2" x14ac:dyDescent="0.25">
      <c r="A66" s="4">
        <v>40998</v>
      </c>
      <c r="B66" s="41">
        <v>13806</v>
      </c>
    </row>
    <row r="67" spans="1:2" x14ac:dyDescent="0.25">
      <c r="A67" s="4">
        <v>41006</v>
      </c>
      <c r="B67" s="41">
        <v>14715</v>
      </c>
    </row>
    <row r="68" spans="1:2" x14ac:dyDescent="0.25">
      <c r="A68" s="4">
        <v>41008</v>
      </c>
      <c r="B68" s="41">
        <v>10303</v>
      </c>
    </row>
    <row r="69" spans="1:2" x14ac:dyDescent="0.25">
      <c r="A69" s="4">
        <v>41011</v>
      </c>
      <c r="B69" s="41">
        <v>10828</v>
      </c>
    </row>
    <row r="70" spans="1:2" x14ac:dyDescent="0.25">
      <c r="A70" s="4">
        <v>41014</v>
      </c>
      <c r="B70" s="41">
        <v>15169</v>
      </c>
    </row>
    <row r="71" spans="1:2" x14ac:dyDescent="0.25">
      <c r="A71" s="4">
        <v>41015</v>
      </c>
      <c r="B71" s="41">
        <v>10876</v>
      </c>
    </row>
    <row r="72" spans="1:2" x14ac:dyDescent="0.25">
      <c r="A72" s="4">
        <v>41017</v>
      </c>
      <c r="B72" s="41">
        <v>14221</v>
      </c>
    </row>
    <row r="73" spans="1:2" x14ac:dyDescent="0.25">
      <c r="A73" s="4">
        <v>41019</v>
      </c>
      <c r="B73" s="41">
        <v>13428</v>
      </c>
    </row>
    <row r="74" spans="1:2" x14ac:dyDescent="0.25">
      <c r="A74" s="4">
        <v>41021</v>
      </c>
      <c r="B74" s="41">
        <v>11317</v>
      </c>
    </row>
    <row r="75" spans="1:2" x14ac:dyDescent="0.25">
      <c r="A75" s="4">
        <v>41025</v>
      </c>
      <c r="B75" s="41">
        <v>16023</v>
      </c>
    </row>
    <row r="76" spans="1:2" x14ac:dyDescent="0.25">
      <c r="A76" s="28">
        <v>41215</v>
      </c>
      <c r="B76" s="40">
        <v>19124</v>
      </c>
    </row>
    <row r="77" spans="1:2" x14ac:dyDescent="0.25">
      <c r="A77" s="4">
        <v>41220</v>
      </c>
      <c r="B77" s="41">
        <v>13905</v>
      </c>
    </row>
    <row r="78" spans="1:2" x14ac:dyDescent="0.25">
      <c r="A78" s="4">
        <v>41223</v>
      </c>
      <c r="B78" s="41">
        <v>15763</v>
      </c>
    </row>
    <row r="79" spans="1:2" x14ac:dyDescent="0.25">
      <c r="A79" s="4">
        <v>41226</v>
      </c>
      <c r="B79" s="41">
        <v>11139</v>
      </c>
    </row>
    <row r="80" spans="1:2" x14ac:dyDescent="0.25">
      <c r="A80" s="4">
        <v>41230</v>
      </c>
      <c r="B80" s="41">
        <v>16541</v>
      </c>
    </row>
    <row r="81" spans="1:2" x14ac:dyDescent="0.25">
      <c r="A81" s="4">
        <v>41232</v>
      </c>
      <c r="B81" s="41">
        <v>11248</v>
      </c>
    </row>
    <row r="82" spans="1:2" x14ac:dyDescent="0.25">
      <c r="A82" s="4">
        <v>41234</v>
      </c>
      <c r="B82" s="41">
        <v>15240</v>
      </c>
    </row>
    <row r="83" spans="1:2" x14ac:dyDescent="0.25">
      <c r="A83" s="4">
        <v>41236</v>
      </c>
      <c r="B83" s="41">
        <v>17868</v>
      </c>
    </row>
    <row r="84" spans="1:2" x14ac:dyDescent="0.25">
      <c r="A84" s="4">
        <v>41243</v>
      </c>
      <c r="B84" s="41">
        <v>13202</v>
      </c>
    </row>
    <row r="85" spans="1:2" x14ac:dyDescent="0.25">
      <c r="A85" s="4">
        <v>41246</v>
      </c>
      <c r="B85" s="41">
        <v>12640</v>
      </c>
    </row>
    <row r="86" spans="1:2" x14ac:dyDescent="0.25">
      <c r="A86" s="4">
        <v>41248</v>
      </c>
      <c r="B86" s="41">
        <v>18097</v>
      </c>
    </row>
    <row r="87" spans="1:2" x14ac:dyDescent="0.25">
      <c r="A87" s="4">
        <v>41251</v>
      </c>
      <c r="B87" s="41">
        <v>17321</v>
      </c>
    </row>
    <row r="88" spans="1:2" x14ac:dyDescent="0.25">
      <c r="A88" s="4">
        <v>41253</v>
      </c>
      <c r="B88" s="41">
        <v>13169</v>
      </c>
    </row>
    <row r="89" spans="1:2" x14ac:dyDescent="0.25">
      <c r="A89" s="4">
        <v>41255</v>
      </c>
      <c r="B89" s="41">
        <v>16786</v>
      </c>
    </row>
    <row r="90" spans="1:2" x14ac:dyDescent="0.25">
      <c r="A90" s="4">
        <v>41258</v>
      </c>
      <c r="B90" s="41">
        <v>16217</v>
      </c>
    </row>
    <row r="91" spans="1:2" x14ac:dyDescent="0.25">
      <c r="A91" s="4">
        <v>41269</v>
      </c>
      <c r="B91" s="41">
        <v>19602</v>
      </c>
    </row>
    <row r="92" spans="1:2" x14ac:dyDescent="0.25">
      <c r="A92" s="4">
        <v>41272</v>
      </c>
      <c r="B92" s="41">
        <v>18110</v>
      </c>
    </row>
    <row r="93" spans="1:2" x14ac:dyDescent="0.25">
      <c r="A93" s="4">
        <v>41278</v>
      </c>
      <c r="B93" s="41">
        <v>15576</v>
      </c>
    </row>
    <row r="94" spans="1:2" x14ac:dyDescent="0.25">
      <c r="A94" s="4">
        <v>41283</v>
      </c>
      <c r="B94" s="41">
        <v>13347</v>
      </c>
    </row>
    <row r="95" spans="1:2" x14ac:dyDescent="0.25">
      <c r="A95" s="4">
        <v>41289</v>
      </c>
      <c r="B95" s="41">
        <v>12996</v>
      </c>
    </row>
    <row r="96" spans="1:2" x14ac:dyDescent="0.25">
      <c r="A96" s="4">
        <v>41293</v>
      </c>
      <c r="B96" s="41">
        <v>17012</v>
      </c>
    </row>
    <row r="97" spans="1:2" x14ac:dyDescent="0.25">
      <c r="A97" s="4">
        <v>41295</v>
      </c>
      <c r="B97" s="41">
        <v>16108</v>
      </c>
    </row>
    <row r="98" spans="1:2" x14ac:dyDescent="0.25">
      <c r="A98" s="4">
        <v>41297</v>
      </c>
      <c r="B98" s="41">
        <v>12534</v>
      </c>
    </row>
    <row r="99" spans="1:2" x14ac:dyDescent="0.25">
      <c r="A99" s="4">
        <v>41300</v>
      </c>
      <c r="B99" s="41">
        <v>15397</v>
      </c>
    </row>
    <row r="100" spans="1:2" x14ac:dyDescent="0.25">
      <c r="A100" s="4">
        <v>41313</v>
      </c>
      <c r="B100" s="41">
        <v>19624</v>
      </c>
    </row>
    <row r="101" spans="1:2" x14ac:dyDescent="0.25">
      <c r="A101" s="4">
        <v>41316</v>
      </c>
      <c r="B101" s="41">
        <v>15709</v>
      </c>
    </row>
    <row r="102" spans="1:2" x14ac:dyDescent="0.25">
      <c r="A102" s="4">
        <v>41325</v>
      </c>
      <c r="B102" s="41">
        <v>13112</v>
      </c>
    </row>
    <row r="103" spans="1:2" x14ac:dyDescent="0.25">
      <c r="A103" s="4">
        <v>41327</v>
      </c>
      <c r="B103" s="41">
        <v>17870</v>
      </c>
    </row>
    <row r="104" spans="1:2" x14ac:dyDescent="0.25">
      <c r="A104" s="4">
        <v>41328</v>
      </c>
      <c r="B104" s="41">
        <v>18481</v>
      </c>
    </row>
    <row r="105" spans="1:2" x14ac:dyDescent="0.25">
      <c r="A105" s="4">
        <v>41339</v>
      </c>
      <c r="B105" s="41">
        <v>13382</v>
      </c>
    </row>
    <row r="106" spans="1:2" x14ac:dyDescent="0.25">
      <c r="A106" s="4">
        <v>41341</v>
      </c>
      <c r="B106" s="41">
        <v>18870</v>
      </c>
    </row>
    <row r="107" spans="1:2" x14ac:dyDescent="0.25">
      <c r="A107" s="4">
        <v>41345</v>
      </c>
      <c r="B107" s="41">
        <v>15006</v>
      </c>
    </row>
    <row r="108" spans="1:2" x14ac:dyDescent="0.25">
      <c r="A108" s="4">
        <v>41351</v>
      </c>
      <c r="B108" s="41">
        <v>10141</v>
      </c>
    </row>
    <row r="109" spans="1:2" x14ac:dyDescent="0.25">
      <c r="A109" s="4">
        <v>41353</v>
      </c>
      <c r="B109" s="41">
        <v>12872</v>
      </c>
    </row>
    <row r="110" spans="1:2" x14ac:dyDescent="0.25">
      <c r="A110" s="4">
        <v>41356</v>
      </c>
      <c r="B110" s="41">
        <v>16375</v>
      </c>
    </row>
    <row r="111" spans="1:2" x14ac:dyDescent="0.25">
      <c r="A111" s="4">
        <v>41360</v>
      </c>
      <c r="B111" s="41">
        <v>11839</v>
      </c>
    </row>
    <row r="112" spans="1:2" x14ac:dyDescent="0.25">
      <c r="A112" s="4">
        <v>41367</v>
      </c>
      <c r="B112" s="41">
        <v>13097</v>
      </c>
    </row>
    <row r="113" spans="1:2" x14ac:dyDescent="0.25">
      <c r="A113" s="4">
        <v>41369</v>
      </c>
      <c r="B113" s="41">
        <v>19568</v>
      </c>
    </row>
    <row r="114" spans="1:2" x14ac:dyDescent="0.25">
      <c r="A114" s="4">
        <v>41377</v>
      </c>
      <c r="B114" s="41">
        <v>14680</v>
      </c>
    </row>
    <row r="115" spans="1:2" x14ac:dyDescent="0.25">
      <c r="A115" s="4">
        <v>41379</v>
      </c>
      <c r="B115" s="41">
        <v>15238</v>
      </c>
    </row>
    <row r="116" spans="1:2" x14ac:dyDescent="0.25">
      <c r="A116" s="4">
        <v>41381</v>
      </c>
      <c r="B116" s="41">
        <v>13487</v>
      </c>
    </row>
    <row r="117" spans="1:2" x14ac:dyDescent="0.25">
      <c r="A117" s="28">
        <v>41579</v>
      </c>
      <c r="B117" s="40">
        <v>18017</v>
      </c>
    </row>
    <row r="118" spans="1:2" x14ac:dyDescent="0.25">
      <c r="A118" s="4">
        <v>41584</v>
      </c>
      <c r="B118" s="41">
        <v>11118</v>
      </c>
    </row>
    <row r="119" spans="1:2" x14ac:dyDescent="0.25">
      <c r="A119" s="4">
        <v>41586</v>
      </c>
      <c r="B119" s="41">
        <v>16465</v>
      </c>
    </row>
    <row r="120" spans="1:2" x14ac:dyDescent="0.25">
      <c r="A120" s="4">
        <v>41589</v>
      </c>
      <c r="B120" s="41">
        <v>13996</v>
      </c>
    </row>
    <row r="121" spans="1:2" x14ac:dyDescent="0.25">
      <c r="A121" s="4">
        <v>41594</v>
      </c>
      <c r="B121" s="41">
        <v>19084</v>
      </c>
    </row>
    <row r="122" spans="1:2" x14ac:dyDescent="0.25">
      <c r="A122" s="4">
        <v>41598</v>
      </c>
      <c r="B122" s="41">
        <v>13843</v>
      </c>
    </row>
    <row r="123" spans="1:2" x14ac:dyDescent="0.25">
      <c r="A123" s="4">
        <v>41600</v>
      </c>
      <c r="B123" s="41">
        <v>14916</v>
      </c>
    </row>
    <row r="124" spans="1:2" x14ac:dyDescent="0.25">
      <c r="A124" s="4">
        <v>41603</v>
      </c>
      <c r="B124" s="41">
        <v>13558</v>
      </c>
    </row>
    <row r="125" spans="1:2" x14ac:dyDescent="0.25">
      <c r="A125" s="4">
        <v>41605</v>
      </c>
      <c r="B125" s="41">
        <v>15170</v>
      </c>
    </row>
    <row r="126" spans="1:2" x14ac:dyDescent="0.25">
      <c r="A126" s="4">
        <v>41607</v>
      </c>
      <c r="B126" s="41">
        <v>15081</v>
      </c>
    </row>
    <row r="127" spans="1:2" x14ac:dyDescent="0.25">
      <c r="A127" s="4">
        <v>41614</v>
      </c>
      <c r="B127" s="41">
        <v>14088</v>
      </c>
    </row>
    <row r="128" spans="1:2" x14ac:dyDescent="0.25">
      <c r="A128" s="4">
        <v>41617</v>
      </c>
      <c r="B128" s="41">
        <v>13129</v>
      </c>
    </row>
    <row r="129" spans="1:2" x14ac:dyDescent="0.25">
      <c r="A129" s="4">
        <v>41619</v>
      </c>
      <c r="B129" s="41">
        <v>11377</v>
      </c>
    </row>
    <row r="130" spans="1:2" x14ac:dyDescent="0.25">
      <c r="A130" s="4">
        <v>41622</v>
      </c>
      <c r="B130" s="41">
        <v>17101</v>
      </c>
    </row>
    <row r="131" spans="1:2" x14ac:dyDescent="0.25">
      <c r="A131" s="4">
        <v>41625</v>
      </c>
      <c r="B131" s="41">
        <v>11339</v>
      </c>
    </row>
    <row r="132" spans="1:2" x14ac:dyDescent="0.25">
      <c r="A132" s="4">
        <v>41629</v>
      </c>
      <c r="B132" s="41">
        <v>18078</v>
      </c>
    </row>
    <row r="133" spans="1:2" x14ac:dyDescent="0.25">
      <c r="A133" s="4">
        <v>41631</v>
      </c>
      <c r="B133" s="41">
        <v>13534</v>
      </c>
    </row>
    <row r="134" spans="1:2" x14ac:dyDescent="0.25">
      <c r="A134" s="4">
        <v>41635</v>
      </c>
      <c r="B134" s="41">
        <v>18129</v>
      </c>
    </row>
    <row r="135" spans="1:2" x14ac:dyDescent="0.25">
      <c r="A135" s="4">
        <v>41646</v>
      </c>
      <c r="B135" s="41">
        <v>12079</v>
      </c>
    </row>
    <row r="136" spans="1:2" x14ac:dyDescent="0.25">
      <c r="A136" s="4">
        <v>41653</v>
      </c>
      <c r="B136" s="41">
        <v>15156</v>
      </c>
    </row>
    <row r="137" spans="1:2" x14ac:dyDescent="0.25">
      <c r="A137" s="4">
        <v>41657</v>
      </c>
      <c r="B137" s="41">
        <v>19631</v>
      </c>
    </row>
    <row r="138" spans="1:2" x14ac:dyDescent="0.25">
      <c r="A138" s="4">
        <v>41659</v>
      </c>
      <c r="B138" s="41">
        <v>14929</v>
      </c>
    </row>
    <row r="139" spans="1:2" x14ac:dyDescent="0.25">
      <c r="A139" s="4">
        <v>41661</v>
      </c>
      <c r="B139" s="41">
        <v>14760</v>
      </c>
    </row>
    <row r="140" spans="1:2" x14ac:dyDescent="0.25">
      <c r="A140" s="4">
        <v>41664</v>
      </c>
      <c r="B140" s="41">
        <v>18252</v>
      </c>
    </row>
    <row r="141" spans="1:2" x14ac:dyDescent="0.25">
      <c r="A141" s="4">
        <v>41678</v>
      </c>
      <c r="B141" s="41">
        <v>19084</v>
      </c>
    </row>
    <row r="142" spans="1:2" x14ac:dyDescent="0.25">
      <c r="A142" s="4">
        <v>41681</v>
      </c>
      <c r="B142" s="41">
        <v>11467</v>
      </c>
    </row>
    <row r="143" spans="1:2" x14ac:dyDescent="0.25">
      <c r="A143" s="4">
        <v>41689</v>
      </c>
      <c r="B143" s="41">
        <v>14400</v>
      </c>
    </row>
    <row r="144" spans="1:2" x14ac:dyDescent="0.25">
      <c r="A144" s="4">
        <v>41691</v>
      </c>
      <c r="B144" s="41">
        <v>15867</v>
      </c>
    </row>
    <row r="145" spans="1:2" x14ac:dyDescent="0.25">
      <c r="A145" s="4">
        <v>41692</v>
      </c>
      <c r="B145" s="41">
        <v>18317</v>
      </c>
    </row>
    <row r="146" spans="1:2" x14ac:dyDescent="0.25">
      <c r="A146" s="4">
        <v>41703</v>
      </c>
      <c r="B146" s="41">
        <v>15372</v>
      </c>
    </row>
    <row r="147" spans="1:2" x14ac:dyDescent="0.25">
      <c r="A147" s="4">
        <v>41705</v>
      </c>
      <c r="B147" s="41">
        <v>15688</v>
      </c>
    </row>
    <row r="148" spans="1:2" x14ac:dyDescent="0.25">
      <c r="A148" s="4">
        <v>41708</v>
      </c>
      <c r="B148" s="41">
        <v>14312</v>
      </c>
    </row>
    <row r="149" spans="1:2" x14ac:dyDescent="0.25">
      <c r="A149" s="4">
        <v>41712</v>
      </c>
      <c r="B149" s="41">
        <v>16983</v>
      </c>
    </row>
    <row r="150" spans="1:2" x14ac:dyDescent="0.25">
      <c r="A150" s="4">
        <v>41715</v>
      </c>
      <c r="B150" s="41">
        <v>14419</v>
      </c>
    </row>
    <row r="151" spans="1:2" x14ac:dyDescent="0.25">
      <c r="A151" s="4">
        <v>41720</v>
      </c>
      <c r="B151" s="41">
        <v>18706</v>
      </c>
    </row>
    <row r="152" spans="1:2" x14ac:dyDescent="0.25">
      <c r="A152" s="4">
        <v>41722</v>
      </c>
      <c r="B152" s="41">
        <v>15511</v>
      </c>
    </row>
    <row r="153" spans="1:2" x14ac:dyDescent="0.25">
      <c r="A153" s="4">
        <v>41724</v>
      </c>
      <c r="B153" s="41">
        <v>15943</v>
      </c>
    </row>
    <row r="154" spans="1:2" x14ac:dyDescent="0.25">
      <c r="A154" s="4">
        <v>41729</v>
      </c>
      <c r="B154" s="41">
        <v>14894</v>
      </c>
    </row>
    <row r="155" spans="1:2" x14ac:dyDescent="0.25">
      <c r="A155" s="4">
        <v>41733</v>
      </c>
      <c r="B155" s="41">
        <v>17708</v>
      </c>
    </row>
    <row r="156" spans="1:2" x14ac:dyDescent="0.25">
      <c r="A156" s="4">
        <v>41741</v>
      </c>
      <c r="B156" s="41">
        <v>17140</v>
      </c>
    </row>
    <row r="157" spans="1:2" x14ac:dyDescent="0.25">
      <c r="A157" s="4">
        <v>41745</v>
      </c>
      <c r="B157" s="41">
        <v>17627</v>
      </c>
    </row>
    <row r="158" spans="1:2" x14ac:dyDescent="0.25">
      <c r="A158" s="28">
        <v>41941</v>
      </c>
      <c r="B158" s="40">
        <v>19439</v>
      </c>
    </row>
    <row r="159" spans="1:2" x14ac:dyDescent="0.25">
      <c r="A159" s="4">
        <v>41944</v>
      </c>
      <c r="B159" s="41">
        <v>18133</v>
      </c>
    </row>
    <row r="160" spans="1:2" x14ac:dyDescent="0.25">
      <c r="A160" s="4">
        <v>41948</v>
      </c>
      <c r="B160" s="41">
        <v>15874</v>
      </c>
    </row>
    <row r="161" spans="1:2" x14ac:dyDescent="0.25">
      <c r="A161" s="4">
        <v>41950</v>
      </c>
      <c r="B161" s="41">
        <v>15891</v>
      </c>
    </row>
    <row r="162" spans="1:2" x14ac:dyDescent="0.25">
      <c r="A162" s="4">
        <v>41960</v>
      </c>
      <c r="B162" s="41">
        <v>15345</v>
      </c>
    </row>
    <row r="163" spans="1:2" x14ac:dyDescent="0.25">
      <c r="A163" s="4">
        <v>41964</v>
      </c>
      <c r="B163" s="41">
        <v>18126</v>
      </c>
    </row>
    <row r="164" spans="1:2" x14ac:dyDescent="0.25">
      <c r="A164" s="4">
        <v>41967</v>
      </c>
      <c r="B164" s="41">
        <v>17180</v>
      </c>
    </row>
    <row r="165" spans="1:2" x14ac:dyDescent="0.25">
      <c r="A165" s="4">
        <v>41969</v>
      </c>
      <c r="B165" s="41">
        <v>16972</v>
      </c>
    </row>
    <row r="166" spans="1:2" x14ac:dyDescent="0.25">
      <c r="A166" s="4">
        <v>41971</v>
      </c>
      <c r="B166" s="41">
        <v>19381</v>
      </c>
    </row>
    <row r="167" spans="1:2" x14ac:dyDescent="0.25">
      <c r="A167" s="4">
        <v>41976</v>
      </c>
      <c r="B167" s="41">
        <v>16887</v>
      </c>
    </row>
    <row r="168" spans="1:2" x14ac:dyDescent="0.25">
      <c r="A168" s="4">
        <v>41978</v>
      </c>
      <c r="B168" s="41">
        <v>19102</v>
      </c>
    </row>
    <row r="169" spans="1:2" x14ac:dyDescent="0.25">
      <c r="A169" s="4">
        <v>41983</v>
      </c>
      <c r="B169" s="41">
        <v>15276</v>
      </c>
    </row>
    <row r="170" spans="1:2" x14ac:dyDescent="0.25">
      <c r="A170" s="4">
        <v>41986</v>
      </c>
      <c r="B170" s="41">
        <v>17113</v>
      </c>
    </row>
    <row r="171" spans="1:2" x14ac:dyDescent="0.25">
      <c r="A171" s="4">
        <v>41990</v>
      </c>
      <c r="B171" s="41">
        <v>15459</v>
      </c>
    </row>
    <row r="172" spans="1:2" x14ac:dyDescent="0.25">
      <c r="A172" s="4">
        <v>41993</v>
      </c>
      <c r="B172" s="41">
        <v>17384</v>
      </c>
    </row>
    <row r="173" spans="1:2" x14ac:dyDescent="0.25">
      <c r="A173" s="4">
        <v>41995</v>
      </c>
      <c r="B173" s="41">
        <v>16913</v>
      </c>
    </row>
    <row r="174" spans="1:2" x14ac:dyDescent="0.25">
      <c r="A174" s="4">
        <v>42000</v>
      </c>
      <c r="B174" s="41">
        <v>19085</v>
      </c>
    </row>
    <row r="175" spans="1:2" x14ac:dyDescent="0.25">
      <c r="A175" s="4">
        <v>42002</v>
      </c>
      <c r="B175" s="41">
        <v>17430</v>
      </c>
    </row>
    <row r="176" spans="1:2" x14ac:dyDescent="0.25">
      <c r="A176" s="4">
        <v>42006</v>
      </c>
      <c r="B176" s="41">
        <v>19307</v>
      </c>
    </row>
    <row r="177" spans="1:2" x14ac:dyDescent="0.25">
      <c r="A177" s="4">
        <v>42011</v>
      </c>
      <c r="B177" s="41">
        <v>15171</v>
      </c>
    </row>
    <row r="178" spans="1:2" x14ac:dyDescent="0.25">
      <c r="A178" s="4">
        <v>42018</v>
      </c>
      <c r="B178" s="41">
        <v>17309</v>
      </c>
    </row>
    <row r="179" spans="1:2" x14ac:dyDescent="0.25">
      <c r="A179" s="4">
        <v>42021</v>
      </c>
      <c r="B179" s="41">
        <v>19285</v>
      </c>
    </row>
    <row r="180" spans="1:2" x14ac:dyDescent="0.25">
      <c r="A180" s="4">
        <v>42023</v>
      </c>
      <c r="B180" s="41">
        <v>17989</v>
      </c>
    </row>
    <row r="181" spans="1:2" x14ac:dyDescent="0.25">
      <c r="A181" s="4">
        <v>42025</v>
      </c>
      <c r="B181" s="41">
        <v>16914</v>
      </c>
    </row>
    <row r="182" spans="1:2" x14ac:dyDescent="0.25">
      <c r="A182" s="4">
        <v>42028</v>
      </c>
      <c r="B182" s="41">
        <v>19117</v>
      </c>
    </row>
    <row r="183" spans="1:2" x14ac:dyDescent="0.25">
      <c r="A183" s="4">
        <v>42040</v>
      </c>
      <c r="B183" s="41">
        <v>17019</v>
      </c>
    </row>
    <row r="184" spans="1:2" x14ac:dyDescent="0.25">
      <c r="A184" s="4">
        <v>42043</v>
      </c>
      <c r="B184" s="41">
        <v>16991</v>
      </c>
    </row>
    <row r="185" spans="1:2" x14ac:dyDescent="0.25">
      <c r="A185" s="4">
        <v>42045</v>
      </c>
      <c r="B185" s="41">
        <v>15876</v>
      </c>
    </row>
    <row r="186" spans="1:2" x14ac:dyDescent="0.25">
      <c r="A186" s="4">
        <v>42056</v>
      </c>
      <c r="B186" s="41">
        <v>19303</v>
      </c>
    </row>
    <row r="187" spans="1:2" x14ac:dyDescent="0.25">
      <c r="A187" s="4">
        <v>42066</v>
      </c>
      <c r="B187" s="41">
        <v>16947</v>
      </c>
    </row>
    <row r="188" spans="1:2" x14ac:dyDescent="0.25">
      <c r="A188" s="4">
        <v>42069</v>
      </c>
      <c r="B188" s="41">
        <v>19080</v>
      </c>
    </row>
    <row r="189" spans="1:2" x14ac:dyDescent="0.25">
      <c r="A189" s="4">
        <v>42072</v>
      </c>
      <c r="B189" s="41">
        <v>15119</v>
      </c>
    </row>
    <row r="190" spans="1:2" x14ac:dyDescent="0.25">
      <c r="A190" s="4">
        <v>42074</v>
      </c>
      <c r="B190" s="41">
        <v>15885</v>
      </c>
    </row>
    <row r="191" spans="1:2" x14ac:dyDescent="0.25">
      <c r="A191" s="4">
        <v>42076</v>
      </c>
      <c r="B191" s="41">
        <v>19183</v>
      </c>
    </row>
    <row r="192" spans="1:2" x14ac:dyDescent="0.25">
      <c r="A192" s="4">
        <v>42088</v>
      </c>
      <c r="B192" s="41">
        <v>15091</v>
      </c>
    </row>
    <row r="193" spans="1:2" x14ac:dyDescent="0.25">
      <c r="A193" s="4">
        <v>42091</v>
      </c>
      <c r="B193" s="41">
        <v>19122</v>
      </c>
    </row>
    <row r="194" spans="1:2" x14ac:dyDescent="0.25">
      <c r="A194" s="4">
        <v>42093</v>
      </c>
      <c r="B194" s="41">
        <v>15140</v>
      </c>
    </row>
    <row r="195" spans="1:2" x14ac:dyDescent="0.25">
      <c r="A195" s="4">
        <v>42095</v>
      </c>
      <c r="B195" s="41">
        <v>15372</v>
      </c>
    </row>
    <row r="196" spans="1:2" x14ac:dyDescent="0.25">
      <c r="A196" s="4">
        <v>42098</v>
      </c>
      <c r="B196" s="41">
        <v>17286</v>
      </c>
    </row>
    <row r="197" spans="1:2" x14ac:dyDescent="0.25">
      <c r="A197" s="4">
        <v>42102</v>
      </c>
      <c r="B197" s="41">
        <v>15593</v>
      </c>
    </row>
    <row r="198" spans="1:2" x14ac:dyDescent="0.25">
      <c r="A198" s="4">
        <v>42107</v>
      </c>
      <c r="B198" s="41">
        <v>15797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11.5" bestFit="1" customWidth="1"/>
    <col min="2" max="2" width="20.125" bestFit="1" customWidth="1"/>
    <col min="3" max="3" width="10.875" bestFit="1" customWidth="1"/>
  </cols>
  <sheetData>
    <row r="1" spans="1:3" x14ac:dyDescent="0.25">
      <c r="A1" s="30" t="s">
        <v>80</v>
      </c>
      <c r="B1" s="30" t="s">
        <v>81</v>
      </c>
      <c r="C1" s="30" t="s">
        <v>90</v>
      </c>
    </row>
    <row r="3" spans="1:3" x14ac:dyDescent="0.25">
      <c r="A3" s="30" t="s">
        <v>82</v>
      </c>
      <c r="B3" s="30"/>
    </row>
    <row r="4" spans="1:3" x14ac:dyDescent="0.25">
      <c r="A4" t="s">
        <v>83</v>
      </c>
      <c r="B4" s="42" t="s">
        <v>84</v>
      </c>
    </row>
    <row r="5" spans="1:3" x14ac:dyDescent="0.25">
      <c r="B5" t="s">
        <v>118</v>
      </c>
    </row>
    <row r="7" spans="1:3" x14ac:dyDescent="0.25">
      <c r="A7" t="s">
        <v>85</v>
      </c>
      <c r="B7" t="s">
        <v>86</v>
      </c>
    </row>
    <row r="9" spans="1:3" x14ac:dyDescent="0.25">
      <c r="A9" t="s">
        <v>87</v>
      </c>
      <c r="B9" t="s">
        <v>88</v>
      </c>
    </row>
    <row r="11" spans="1:3" x14ac:dyDescent="0.25">
      <c r="A11" t="s">
        <v>89</v>
      </c>
      <c r="B11" t="s">
        <v>119</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Questions</vt:lpstr>
      <vt:lpstr>Home Games Past 5 Seasons Data</vt:lpstr>
      <vt:lpstr> REF (Given data)</vt:lpstr>
      <vt:lpstr>PivotTable Data</vt:lpstr>
      <vt:lpstr>PivotTable</vt:lpstr>
      <vt:lpstr>Raw Data for Correlation </vt:lpstr>
      <vt:lpstr>Correlation Results</vt:lpstr>
      <vt:lpstr>Statistical Analysis I</vt:lpstr>
      <vt:lpstr>Statistical Analysis II</vt:lpstr>
      <vt:lpstr>Time-Series </vt:lpstr>
      <vt:lpstr>Steps to fetch, Attendance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Harris</dc:creator>
  <cp:lastModifiedBy>Rutanshu Desai</cp:lastModifiedBy>
  <dcterms:created xsi:type="dcterms:W3CDTF">2015-08-05T13:14:10Z</dcterms:created>
  <dcterms:modified xsi:type="dcterms:W3CDTF">2017-02-25T10:27:39Z</dcterms:modified>
</cp:coreProperties>
</file>