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lhumarablat/Desktop/Classwork_Bootcamp/Module1_0531_0601_2022/Module 1 Challenge/resources/"/>
    </mc:Choice>
  </mc:AlternateContent>
  <xr:revisionPtr revIDLastSave="0" documentId="13_ncr:1_{8F37D897-9868-7E43-B01E-1363BE33AF56}" xr6:coauthVersionLast="47" xr6:coauthVersionMax="47" xr10:uidLastSave="{00000000-0000-0000-0000-000000000000}"/>
  <bookViews>
    <workbookView xWindow="38400" yWindow="2240" windowWidth="30240" windowHeight="17540" activeTab="5" xr2:uid="{00000000-000D-0000-FFFF-FFFF00000000}"/>
  </bookViews>
  <sheets>
    <sheet name="Kickstarter" sheetId="1" r:id="rId1"/>
    <sheet name="Theater Outcomes by Launch Date" sheetId="16" r:id="rId2"/>
    <sheet name="Outcomes Based on Goals" sheetId="18" r:id="rId3"/>
    <sheet name="Category Statistics" sheetId="2" r:id="rId4"/>
    <sheet name="Subcategory Statistics" sheetId="4" r:id="rId5"/>
    <sheet name="Outcome Based on Launch Date" sheetId="13" r:id="rId6"/>
    <sheet name="Descriptive Statistics" sheetId="9" r:id="rId7"/>
    <sheet name="Edinberg Research" sheetId="6" r:id="rId8"/>
  </sheets>
  <definedNames>
    <definedName name="_xlnm._FilterDatabase" localSheetId="0" hidden="1">Kickstarter!$A$1:$U$4115</definedName>
    <definedName name="_xlnm._FilterDatabase" localSheetId="2" hidden="1">'Outcomes Based on Goals'!$A$1:$H$5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7" i="18" l="1"/>
  <c r="C7" i="18"/>
  <c r="B7" i="18"/>
  <c r="B13" i="9" a="1"/>
  <c r="B13" i="9" s="1"/>
  <c r="C13" i="9" a="1"/>
  <c r="C13" i="9" s="1"/>
  <c r="B12" i="9" a="1"/>
  <c r="B12" i="9" s="1"/>
  <c r="C12" i="9" a="1"/>
  <c r="C12" i="9" s="1"/>
  <c r="B5" i="9" a="1"/>
  <c r="B5" i="9" s="1"/>
  <c r="C6" i="9" a="1"/>
  <c r="C6" i="9" s="1"/>
  <c r="B6" i="9" a="1"/>
  <c r="B6" i="9" s="1"/>
  <c r="C5" i="9" a="1"/>
  <c r="C5" i="9" s="1"/>
  <c r="C11" i="9" a="1"/>
  <c r="C11" i="9" s="1"/>
  <c r="B11" i="9" a="1"/>
  <c r="B11" i="9" s="1"/>
  <c r="B4" i="9" a="1"/>
  <c r="B4" i="9" s="1"/>
  <c r="C10" i="9" a="1"/>
  <c r="C10" i="9" s="1"/>
  <c r="B10" i="9" a="1"/>
  <c r="B10" i="9" s="1"/>
  <c r="B3" i="9" a="1"/>
  <c r="B3" i="9" s="1"/>
  <c r="C9" i="9"/>
  <c r="B9" i="9"/>
  <c r="B2" i="9"/>
  <c r="C3" i="9" a="1"/>
  <c r="C3" i="9" s="1"/>
  <c r="C4" i="9" a="1"/>
  <c r="C4" i="9" s="1"/>
  <c r="C2" i="9" l="1"/>
  <c r="C2" i="18" l="1"/>
  <c r="B2" i="18"/>
  <c r="B3" i="18"/>
  <c r="D2" i="18"/>
  <c r="D13" i="18"/>
  <c r="D12" i="18"/>
  <c r="D11" i="18"/>
  <c r="D10" i="18"/>
  <c r="D9" i="18"/>
  <c r="D8" i="18"/>
  <c r="D6" i="18"/>
  <c r="D5" i="18"/>
  <c r="D4" i="18"/>
  <c r="D3" i="18"/>
  <c r="C13" i="18"/>
  <c r="C12" i="18"/>
  <c r="C11" i="18"/>
  <c r="C10" i="18"/>
  <c r="C9" i="18"/>
  <c r="C8" i="18"/>
  <c r="C6" i="18"/>
  <c r="C5" i="18"/>
  <c r="C4" i="18"/>
  <c r="C3" i="18"/>
  <c r="B13" i="18"/>
  <c r="B12" i="18"/>
  <c r="B11" i="18"/>
  <c r="B10" i="18"/>
  <c r="B9" i="18"/>
  <c r="B8" i="18"/>
  <c r="B6" i="18"/>
  <c r="B5" i="18"/>
  <c r="B4" i="18"/>
  <c r="B14" i="9"/>
  <c r="C7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8" i="1"/>
  <c r="P125" i="1"/>
  <c r="P126" i="1"/>
  <c r="P127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8" l="1"/>
  <c r="G9" i="18" s="1"/>
  <c r="E10" i="18"/>
  <c r="H10" i="18" s="1"/>
  <c r="E8" i="18"/>
  <c r="F8" i="18" s="1"/>
  <c r="E7" i="18"/>
  <c r="G7" i="18" s="1"/>
  <c r="E6" i="18"/>
  <c r="F6" i="18" s="1"/>
  <c r="E13" i="18"/>
  <c r="H13" i="18" s="1"/>
  <c r="E5" i="18"/>
  <c r="G5" i="18" s="1"/>
  <c r="E12" i="18"/>
  <c r="F12" i="18" s="1"/>
  <c r="E4" i="18"/>
  <c r="F4" i="18" s="1"/>
  <c r="E11" i="18"/>
  <c r="G11" i="18" s="1"/>
  <c r="B7" i="9"/>
  <c r="C14" i="9"/>
  <c r="E3" i="18"/>
  <c r="E2" i="18"/>
  <c r="F2" i="18" s="1"/>
  <c r="F10" i="18" l="1"/>
  <c r="G10" i="18"/>
  <c r="F9" i="18"/>
  <c r="H9" i="18"/>
  <c r="G13" i="18"/>
  <c r="F13" i="18"/>
  <c r="F5" i="18"/>
  <c r="G12" i="18"/>
  <c r="H11" i="18"/>
  <c r="G4" i="18"/>
  <c r="H5" i="18"/>
  <c r="H7" i="18"/>
  <c r="G8" i="18"/>
  <c r="F7" i="18"/>
  <c r="G6" i="18"/>
  <c r="H6" i="18"/>
  <c r="F11" i="18"/>
  <c r="H8" i="18"/>
  <c r="H12" i="18"/>
  <c r="H4" i="18"/>
  <c r="H3" i="18"/>
  <c r="G3" i="18"/>
  <c r="F3" i="18"/>
  <c r="H2" i="18"/>
  <c r="G2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<sst xmlns="http://schemas.openxmlformats.org/spreadsheetml/2006/main" count="33050" uniqueCount="8419">
  <si>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</si>
  <si>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</si>
  <si>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</si>
  <si>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</si>
  <si>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</si>
  <si>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</si>
  <si>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</si>
  <si>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</si>
  <si>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</si>
  <si>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</si>
  <si>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</si>
  <si>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</si>
  <si>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</si>
  <si>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</si>
  <si>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</si>
  <si>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</si>
  <si>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</si>
  <si>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</si>
  <si>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</si>
  <si>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</si>
  <si>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</si>
  <si>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</si>
  <si>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</si>
  <si>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</si>
  <si>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</si>
  <si>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</si>
  <si>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</si>
  <si>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</si>
  <si>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</si>
  <si>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</si>
  <si>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</si>
  <si>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</si>
  <si>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</si>
  <si>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</si>
  <si>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</si>
  <si>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</si>
  <si>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</si>
  <si>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</si>
  <si>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</si>
  <si>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</si>
  <si>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</si>
  <si>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</si>
  <si>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</si>
  <si>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</si>
  <si>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</si>
  <si>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</si>
  <si>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</si>
  <si>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</si>
  <si>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</si>
  <si>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</si>
  <si>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</si>
  <si>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</si>
  <si>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</si>
  <si>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</si>
  <si>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</si>
  <si>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</si>
  <si>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</si>
  <si>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</si>
  <si>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</si>
  <si>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</si>
  <si>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</si>
  <si>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</si>
  <si>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</si>
  <si>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</si>
  <si>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</si>
  <si>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</si>
  <si>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</si>
  <si>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</si>
  <si>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</si>
  <si>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</si>
  <si>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</si>
  <si>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</si>
  <si>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</si>
  <si>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</si>
  <si>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</si>
  <si>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</si>
  <si>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</si>
  <si>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</si>
  <si>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</si>
  <si>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</si>
  <si>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</si>
  <si>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</si>
  <si>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</si>
  <si>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</si>
  <si>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</si>
  <si>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</si>
  <si>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</si>
  <si>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</si>
  <si>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</si>
  <si>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</si>
  <si>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</si>
  <si>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</si>
  <si>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</si>
  <si>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</si>
  <si>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</si>
  <si>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</si>
  <si>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</si>
  <si>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</si>
  <si>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</si>
  <si>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</si>
  <si>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</si>
  <si>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</si>
  <si>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</si>
  <si>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</si>
  <si>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</si>
  <si>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</si>
  <si>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</si>
  <si>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</si>
  <si>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</si>
  <si>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</si>
  <si>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</si>
  <si>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</si>
  <si>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</si>
  <si>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</si>
  <si>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</si>
  <si>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</si>
  <si>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</si>
  <si>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</si>
  <si>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</si>
  <si>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</si>
  <si>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</si>
  <si>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</si>
  <si>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</si>
  <si>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</si>
  <si>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</si>
  <si>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</si>
  <si>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</si>
  <si>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</si>
  <si>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</si>
  <si>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</si>
  <si>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</si>
  <si>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</si>
  <si>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</si>
  <si>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</si>
  <si>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</si>
  <si>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</si>
  <si>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</si>
  <si>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</si>
  <si>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</si>
  <si>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</si>
  <si>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</si>
  <si>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</si>
  <si>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</si>
  <si>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</si>
  <si>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</si>
  <si>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</si>
  <si>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</si>
  <si>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</si>
  <si>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</si>
  <si>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</si>
  <si>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</si>
  <si>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</si>
  <si>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</si>
  <si>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</si>
  <si>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</si>
  <si>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</si>
  <si>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</si>
  <si>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</si>
  <si>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</si>
  <si>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</si>
  <si>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</si>
  <si>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</si>
  <si>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</si>
  <si>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</si>
  <si>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</si>
  <si>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</si>
  <si>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</si>
  <si>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</si>
  <si>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</si>
  <si>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</si>
  <si>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</si>
  <si>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</si>
  <si>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</si>
  <si>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</si>
  <si>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</si>
  <si>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</si>
  <si>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</si>
  <si>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</si>
  <si>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</si>
  <si>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</si>
  <si>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</si>
  <si>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</si>
  <si>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</si>
  <si>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</si>
  <si>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</si>
  <si>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</si>
  <si>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</si>
  <si>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</si>
  <si>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</si>
  <si>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</si>
  <si>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</si>
  <si>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</si>
  <si>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</si>
  <si>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</si>
  <si>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</si>
  <si>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</si>
  <si>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</si>
  <si>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</si>
  <si>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</si>
  <si>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</si>
  <si>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</si>
  <si>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</si>
  <si>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</si>
  <si>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</si>
  <si>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</si>
  <si>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</si>
  <si>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</si>
  <si>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</si>
  <si>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</si>
  <si>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</si>
  <si>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</si>
  <si>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</si>
  <si>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</si>
  <si>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</si>
  <si>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</si>
  <si>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</si>
  <si>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</si>
  <si>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</si>
  <si>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</si>
  <si>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</si>
  <si>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</si>
  <si>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</si>
  <si>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</si>
  <si>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</si>
  <si>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</si>
  <si>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</si>
  <si>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</si>
  <si>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</si>
  <si>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</si>
  <si>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</si>
  <si>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</si>
  <si>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</si>
  <si>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</si>
  <si>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</si>
  <si>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</si>
  <si>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</si>
  <si>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</si>
  <si>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</si>
  <si>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</si>
  <si>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</si>
  <si>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</si>
  <si>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</si>
  <si>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</si>
  <si>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</si>
  <si>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</si>
  <si>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</si>
  <si>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</si>
  <si>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</si>
  <si>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</si>
  <si>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</si>
  <si>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</si>
  <si>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</si>
  <si>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</si>
  <si>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</si>
  <si>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</si>
  <si>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</si>
  <si>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</si>
  <si>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</si>
  <si>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</si>
  <si>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</si>
  <si>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</si>
  <si>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</si>
  <si>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</si>
  <si>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</si>
  <si>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</si>
  <si>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</si>
  <si>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</si>
  <si>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</si>
  <si>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</si>
  <si>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</si>
  <si>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</si>
  <si>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</si>
  <si>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</si>
  <si>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</si>
  <si>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</si>
  <si>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</si>
  <si>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</si>
  <si>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</si>
  <si>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</si>
  <si>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</si>
  <si>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</si>
  <si>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</si>
  <si>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</si>
  <si>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</si>
  <si>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</si>
  <si>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</si>
  <si>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</si>
  <si>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</si>
  <si>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</si>
  <si>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</si>
  <si>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</si>
  <si>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</si>
  <si>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</si>
  <si>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</si>
  <si>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</si>
  <si>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</si>
  <si>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</si>
  <si>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</si>
  <si>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</si>
  <si>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</si>
  <si>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</si>
  <si>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</si>
  <si>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</si>
  <si>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</si>
  <si>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</si>
  <si>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</si>
  <si>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</si>
  <si>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</si>
  <si>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</si>
  <si>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</si>
  <si>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</si>
  <si>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</si>
  <si>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</si>
  <si>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</si>
  <si>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</si>
  <si>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</si>
  <si>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</si>
  <si>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</si>
  <si>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</si>
  <si>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</si>
  <si>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</si>
  <si>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</si>
  <si>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</si>
  <si>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</si>
  <si>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</si>
  <si>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</si>
  <si>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</si>
  <si>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</si>
  <si>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</si>
  <si>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</si>
  <si>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</si>
  <si>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</si>
  <si>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</si>
  <si>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</si>
  <si>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</si>
  <si>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</si>
  <si>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</si>
  <si>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</si>
  <si>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</si>
  <si>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</si>
  <si>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</si>
  <si>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</si>
  <si>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</si>
  <si>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</si>
  <si>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</si>
  <si>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</si>
  <si>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</si>
  <si>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</si>
  <si>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</si>
  <si>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</si>
  <si>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</si>
  <si>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</si>
  <si>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</si>
  <si>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</si>
  <si>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</si>
  <si>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</si>
  <si>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</si>
  <si>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</si>
  <si>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</si>
  <si>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</si>
  <si>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</si>
  <si>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</si>
  <si>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</si>
  <si>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</si>
  <si>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</si>
  <si>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</si>
  <si>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</si>
  <si>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</si>
  <si>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</si>
  <si>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</si>
  <si>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</si>
  <si>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</si>
  <si>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</si>
  <si>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</si>
  <si>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</si>
  <si>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</si>
  <si>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</si>
  <si>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</si>
  <si>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</si>
  <si>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</si>
  <si>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</si>
  <si>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</si>
  <si>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</si>
  <si>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</si>
  <si>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</si>
  <si>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</si>
  <si>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</si>
  <si>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</si>
  <si>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</si>
  <si>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</si>
  <si>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</si>
  <si>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</si>
  <si>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</si>
  <si>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</si>
  <si>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</si>
  <si>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</si>
  <si>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</si>
  <si>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</si>
  <si>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</si>
  <si>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</si>
  <si>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</si>
  <si>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</si>
  <si>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</si>
  <si>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</si>
  <si>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</si>
  <si>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</si>
  <si>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</si>
  <si>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</si>
  <si>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</si>
  <si>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</si>
  <si>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</si>
  <si>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</si>
  <si>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</si>
  <si>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</si>
  <si>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</si>
  <si>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</si>
  <si>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</si>
  <si>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</si>
  <si>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</si>
  <si>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</si>
  <si>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</si>
  <si>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</si>
  <si>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</si>
  <si>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</si>
  <si>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</si>
  <si>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</si>
  <si>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</si>
  <si>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</si>
  <si>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</si>
  <si>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</si>
  <si>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</si>
  <si>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</si>
  <si>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</si>
  <si>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</si>
  <si>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</si>
  <si>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</si>
  <si>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</si>
  <si>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</si>
  <si>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</si>
  <si>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</si>
  <si>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</si>
  <si>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</si>
  <si>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</si>
  <si>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</si>
  <si>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</si>
  <si>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</si>
  <si>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</si>
  <si>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</si>
  <si>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</si>
  <si>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</si>
  <si>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</si>
  <si>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</si>
  <si>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</si>
  <si>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</si>
  <si>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</si>
  <si>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</si>
  <si>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</si>
  <si>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</si>
  <si>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</si>
  <si>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</si>
  <si>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</si>
  <si>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</si>
  <si>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</si>
  <si>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</si>
  <si>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</si>
  <si>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</si>
  <si>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</si>
  <si>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</si>
  <si>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</si>
  <si>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</si>
  <si>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</si>
  <si>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</si>
  <si>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</si>
  <si>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</si>
  <si>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</si>
  <si>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</si>
  <si>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</si>
  <si>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</si>
  <si>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</si>
  <si>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</si>
  <si>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</si>
  <si>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</si>
  <si>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</si>
  <si>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</si>
  <si>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</si>
  <si>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</si>
  <si>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</si>
  <si>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</si>
  <si>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</si>
  <si>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</si>
  <si>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</si>
  <si>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</si>
  <si>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</si>
  <si>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</si>
  <si>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</si>
  <si>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</si>
  <si>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</si>
  <si>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</si>
  <si>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</si>
  <si>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</si>
  <si>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</si>
  <si>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</si>
  <si>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</si>
  <si>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</si>
  <si>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</si>
  <si>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</si>
  <si>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</si>
  <si>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</si>
  <si>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</si>
  <si>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</si>
  <si>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</si>
  <si>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</si>
  <si>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</si>
  <si>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</si>
  <si>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</si>
  <si>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</si>
  <si>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</si>
  <si>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</si>
  <si>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</si>
  <si>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</si>
  <si>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</si>
  <si>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</si>
  <si>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</si>
  <si>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</si>
  <si>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</si>
  <si>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</si>
  <si>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</si>
  <si>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</si>
  <si>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</si>
  <si>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</si>
  <si>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</si>
  <si>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</si>
  <si>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</si>
  <si>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</si>
  <si>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</si>
  <si>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</si>
  <si>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</si>
  <si>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</si>
  <si>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</si>
  <si>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</si>
  <si>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</si>
  <si>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</si>
  <si>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</si>
  <si>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</si>
  <si>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</si>
  <si>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</si>
  <si>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</si>
  <si>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</si>
  <si>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</si>
  <si>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</si>
  <si>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</si>
  <si>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</si>
  <si>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</si>
  <si>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</si>
  <si>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</si>
  <si>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</si>
  <si>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</si>
  <si>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</si>
  <si>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</si>
  <si>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</si>
  <si>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</si>
  <si>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</si>
  <si>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</si>
  <si>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</si>
  <si>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</si>
  <si>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</si>
  <si>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</si>
  <si>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</si>
  <si>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</si>
  <si>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</si>
  <si>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</si>
  <si>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</si>
  <si>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</si>
  <si>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</si>
  <si>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</si>
  <si>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</si>
  <si>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</si>
  <si>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</si>
  <si>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</si>
  <si>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</si>
  <si>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</si>
  <si>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</si>
  <si>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</si>
  <si>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</si>
  <si>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</si>
  <si>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</si>
  <si>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</si>
  <si>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</si>
  <si>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</si>
  <si>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</si>
  <si>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</si>
  <si>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</si>
  <si>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</si>
  <si>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</si>
  <si>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</si>
  <si>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</si>
  <si>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</si>
  <si>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</si>
  <si>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</si>
  <si>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</si>
  <si>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</si>
  <si>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</si>
  <si>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</si>
  <si>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</si>
  <si>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</si>
  <si>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</si>
  <si>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</si>
  <si>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</si>
  <si>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</si>
  <si>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</si>
  <si>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</si>
  <si>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</si>
  <si>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</si>
  <si>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</si>
  <si>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</si>
  <si>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</si>
  <si>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</si>
  <si>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</si>
  <si>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</si>
  <si>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</si>
  <si>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</si>
  <si>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</si>
  <si>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</si>
  <si>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</si>
  <si>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</si>
  <si>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</si>
  <si>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</si>
  <si>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</si>
  <si>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</si>
  <si>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</si>
  <si>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</si>
  <si>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</si>
  <si>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</si>
  <si>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</si>
  <si>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</si>
  <si>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</si>
  <si>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</si>
  <si>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</si>
  <si>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</si>
  <si>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</si>
  <si>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</si>
  <si>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</si>
  <si>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</si>
  <si>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</si>
  <si>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</si>
  <si>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</si>
  <si>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</si>
  <si>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</si>
  <si>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</si>
  <si>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</si>
  <si>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</si>
  <si>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</si>
  <si>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</si>
  <si>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</si>
  <si>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</si>
  <si>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</si>
  <si>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</si>
  <si>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</si>
  <si>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</si>
  <si>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</si>
  <si>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</si>
  <si>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</si>
  <si>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</si>
  <si>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</si>
  <si>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</si>
  <si>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</si>
  <si>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</si>
  <si>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</si>
  <si>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</si>
  <si>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</si>
  <si>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</si>
  <si>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</si>
  <si>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</si>
  <si>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</si>
  <si>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</si>
  <si>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</si>
  <si>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</si>
  <si>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</si>
  <si>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</si>
  <si>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</si>
  <si>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</si>
  <si>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</si>
  <si>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</si>
  <si>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</si>
  <si>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</si>
  <si>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</si>
  <si>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</si>
  <si>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</si>
  <si>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</si>
  <si>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</si>
  <si>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</si>
  <si>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</si>
  <si>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</si>
  <si>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</si>
  <si>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</si>
  <si>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</si>
  <si>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</si>
  <si>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</si>
  <si>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</si>
  <si>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</si>
  <si>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</si>
  <si>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</si>
  <si>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</si>
  <si>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</si>
  <si>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</si>
  <si>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</si>
  <si>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</si>
  <si>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</si>
  <si>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</si>
  <si>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</si>
  <si>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</si>
  <si>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</si>
  <si>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</si>
  <si>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</si>
  <si>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</si>
  <si>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</si>
  <si>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</si>
  <si>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</si>
  <si>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</si>
  <si>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</si>
  <si>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</si>
  <si>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</si>
  <si>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</si>
  <si>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</si>
  <si>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</si>
  <si>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</si>
  <si>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</si>
  <si>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</si>
  <si>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</si>
  <si>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</si>
  <si>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</si>
  <si>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</si>
  <si>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</si>
  <si>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</si>
  <si>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</si>
  <si>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</si>
  <si>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</si>
  <si>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</si>
  <si>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</si>
  <si>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</si>
  <si>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</si>
  <si>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</si>
  <si>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</si>
  <si>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</si>
  <si>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</si>
  <si>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</si>
  <si>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</si>
  <si>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</si>
  <si>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</si>
  <si>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</si>
  <si>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</si>
  <si>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</si>
  <si>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</si>
  <si>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</si>
  <si>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</si>
  <si>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</si>
  <si>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</si>
  <si>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</si>
  <si>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</si>
  <si>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</si>
  <si>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</si>
  <si>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</si>
  <si>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</si>
  <si>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</si>
  <si>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</si>
  <si>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</si>
  <si>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</si>
  <si>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</si>
  <si>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</si>
  <si>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</si>
  <si>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</si>
  <si>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</si>
  <si>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</si>
  <si>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</si>
  <si>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</si>
  <si>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</si>
  <si>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</si>
  <si>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</si>
  <si>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</si>
  <si>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</si>
  <si>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</si>
  <si>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</si>
  <si>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</si>
  <si>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</si>
  <si>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</si>
  <si>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</si>
  <si>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</si>
  <si>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</si>
  <si>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</si>
  <si>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</si>
  <si>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</si>
  <si>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</si>
  <si>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</si>
  <si>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</si>
  <si>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</si>
  <si>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</si>
  <si>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</si>
  <si>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</si>
  <si>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</si>
  <si>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</si>
  <si>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</si>
  <si>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</si>
  <si>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</si>
  <si>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</si>
  <si>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</si>
  <si>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</si>
  <si>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</si>
  <si>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</si>
  <si>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</si>
  <si>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</si>
  <si>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</si>
  <si>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</si>
  <si>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</si>
  <si>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</si>
  <si>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</si>
  <si>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</si>
  <si>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</si>
  <si>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</si>
  <si>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</si>
  <si>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</si>
  <si>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</si>
  <si>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</si>
  <si>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</si>
  <si>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</si>
  <si>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</si>
  <si>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</si>
  <si>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</si>
  <si>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</si>
  <si>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</si>
  <si>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</si>
  <si>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</si>
  <si>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</si>
  <si>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</si>
  <si>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</si>
  <si>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</si>
  <si>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</si>
  <si>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</si>
  <si>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</si>
  <si>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</si>
  <si>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</si>
  <si>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</si>
  <si>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</si>
  <si>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</si>
  <si>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</si>
  <si>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</si>
  <si>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</si>
  <si>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</si>
  <si>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</si>
  <si>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</si>
  <si>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</si>
  <si>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</si>
  <si>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</si>
  <si>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</si>
  <si>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</si>
  <si>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</si>
  <si>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</si>
  <si>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</si>
  <si>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</si>
  <si>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</si>
  <si>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</si>
  <si>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</si>
  <si>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</si>
  <si>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</si>
  <si>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</si>
  <si>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</si>
  <si>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</si>
  <si>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</si>
  <si>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</si>
  <si>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</si>
  <si>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</si>
  <si>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</si>
  <si>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</si>
  <si>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</si>
  <si>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</si>
  <si>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</si>
  <si>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</si>
  <si>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</si>
  <si>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</si>
  <si>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</si>
  <si>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</si>
  <si>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</si>
  <si>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</si>
  <si>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</si>
  <si>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</si>
  <si>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</si>
  <si>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</si>
  <si>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</si>
  <si>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</si>
  <si>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</si>
  <si>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</si>
  <si>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</si>
  <si>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</si>
  <si>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</si>
  <si>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</si>
  <si>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</si>
  <si>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</si>
  <si>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</si>
  <si>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</si>
  <si>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</si>
  <si>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</si>
  <si>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</si>
  <si>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</si>
  <si>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</si>
  <si>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</si>
  <si>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</si>
  <si>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</si>
  <si>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</si>
  <si>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</si>
  <si>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</si>
  <si>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</si>
  <si>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</si>
  <si>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</si>
  <si>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</si>
  <si>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</si>
  <si>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</si>
  <si>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</si>
  <si>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</si>
  <si>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</si>
  <si>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</si>
  <si>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</si>
  <si>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</si>
  <si>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</si>
  <si>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</si>
  <si>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</si>
  <si>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</si>
  <si>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</si>
  <si>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</si>
  <si>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</si>
  <si>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</si>
  <si>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</si>
  <si>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</si>
  <si>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</si>
  <si>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</si>
  <si>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</si>
  <si>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</si>
  <si>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</si>
  <si>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</si>
  <si>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</si>
  <si>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</si>
  <si>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</si>
  <si>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</si>
  <si>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</si>
  <si>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</si>
  <si>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</si>
  <si>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</si>
  <si>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</si>
  <si>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</si>
  <si>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</si>
  <si>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</si>
  <si>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</si>
  <si>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</si>
  <si>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</si>
  <si>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</si>
  <si>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</si>
  <si>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</si>
  <si>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</si>
  <si>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</si>
  <si>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</si>
  <si>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</si>
  <si>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</si>
  <si>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</si>
  <si>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</si>
  <si>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</si>
  <si>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</si>
  <si>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</si>
  <si>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</si>
  <si>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</si>
  <si>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</si>
  <si>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</si>
  <si>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</si>
  <si>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</si>
  <si>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</si>
  <si>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</si>
  <si>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</si>
  <si>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</si>
  <si>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</si>
  <si>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</si>
  <si>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</si>
  <si>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</si>
  <si>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</si>
  <si>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</si>
  <si>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</si>
  <si>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</si>
  <si>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</si>
  <si>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</si>
  <si>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</si>
  <si>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</si>
  <si>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</si>
  <si>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</si>
  <si>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</si>
  <si>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</si>
  <si>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</si>
  <si>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</si>
  <si>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</si>
  <si>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</si>
  <si>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</si>
  <si>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</si>
  <si>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</si>
  <si>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</si>
  <si>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</si>
  <si>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</si>
  <si>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</si>
  <si>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</si>
  <si>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</si>
  <si>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</si>
  <si>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</si>
  <si>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</si>
  <si>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</si>
  <si>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</si>
  <si>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</si>
  <si>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</si>
  <si>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</si>
  <si>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</si>
  <si>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</si>
  <si>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</si>
  <si>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</si>
  <si>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</si>
  <si>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</si>
  <si>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</si>
  <si>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</si>
  <si>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</si>
  <si>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</si>
  <si>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</si>
  <si>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</si>
  <si>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</si>
  <si>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</si>
  <si>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</si>
  <si>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</si>
  <si>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</si>
  <si>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</si>
  <si>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</si>
  <si>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</si>
  <si>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</si>
  <si>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</si>
  <si>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</si>
  <si>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</si>
  <si>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</si>
  <si>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</si>
  <si>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</si>
  <si>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</si>
  <si>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</si>
  <si>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</si>
  <si>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</si>
  <si>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</si>
  <si>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</si>
  <si>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</si>
  <si>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</si>
  <si>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</si>
  <si>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</si>
  <si>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</si>
  <si>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</si>
  <si>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</si>
  <si>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</si>
  <si>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</si>
  <si>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</si>
  <si>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</si>
  <si>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</si>
  <si>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</si>
  <si>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</si>
  <si>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</si>
  <si>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</si>
  <si>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</si>
  <si>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</si>
  <si>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</si>
  <si>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</si>
  <si>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</si>
  <si>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</si>
  <si>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</si>
  <si>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</si>
  <si>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</si>
  <si>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</si>
  <si>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</si>
  <si>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</si>
  <si>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</si>
  <si>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</si>
  <si>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</si>
  <si>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</si>
  <si>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</si>
  <si>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</si>
  <si>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</si>
  <si>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</si>
  <si>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</si>
  <si>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</si>
  <si>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</si>
  <si>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</si>
  <si>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</si>
  <si>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</si>
  <si>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</si>
  <si>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</si>
  <si>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</si>
  <si>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</si>
  <si>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</si>
  <si>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</si>
  <si>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</si>
  <si>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</si>
  <si>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</si>
  <si>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</si>
  <si>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</si>
  <si>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</si>
  <si>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</si>
  <si>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</si>
  <si>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</si>
  <si>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</si>
  <si>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</si>
  <si>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</si>
  <si>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</si>
  <si>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</si>
  <si>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</si>
  <si>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</si>
  <si>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</si>
  <si>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</si>
  <si>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</si>
  <si>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</si>
  <si>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</si>
  <si>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</si>
  <si>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</si>
  <si>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</si>
  <si>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</si>
  <si>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</si>
  <si>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</si>
  <si>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</si>
  <si>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</si>
  <si>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</si>
  <si>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</si>
  <si>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</si>
  <si>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</si>
  <si>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</si>
  <si>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</si>
  <si>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</si>
  <si>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</si>
  <si>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</si>
  <si>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</si>
  <si>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</si>
  <si>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</si>
  <si>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</si>
  <si>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</si>
  <si>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</si>
  <si>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</si>
  <si>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</si>
  <si>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</si>
  <si>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</si>
  <si>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</si>
  <si>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</si>
  <si>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</si>
  <si>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</si>
  <si>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</si>
  <si>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</si>
  <si>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</si>
  <si>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</si>
  <si>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</si>
  <si>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</si>
  <si>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</si>
  <si>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</si>
  <si>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</si>
  <si>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</si>
  <si>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</si>
  <si>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</si>
  <si>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</si>
  <si>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</si>
  <si>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</si>
  <si>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</si>
  <si>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</si>
  <si>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</si>
  <si>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</si>
  <si>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</si>
  <si>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</si>
  <si>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</si>
  <si>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</si>
  <si>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</si>
  <si>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</si>
  <si>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</si>
  <si>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</si>
  <si>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</si>
  <si>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</si>
  <si>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</si>
  <si>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</si>
  <si>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</si>
  <si>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</si>
  <si>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</si>
  <si>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</si>
  <si>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</si>
  <si>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</si>
  <si>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</si>
  <si>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</si>
  <si>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</si>
  <si>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</si>
  <si>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</si>
  <si>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</si>
  <si>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</si>
  <si>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</si>
  <si>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</si>
  <si>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</si>
  <si>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</si>
  <si>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</si>
  <si>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</si>
  <si>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</si>
  <si>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</si>
  <si>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</si>
  <si>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</si>
  <si>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</si>
  <si>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</si>
  <si>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</si>
  <si>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</si>
  <si>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</si>
  <si>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</si>
  <si>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</si>
  <si>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</si>
  <si>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</si>
  <si>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</si>
  <si>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</si>
  <si>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</si>
  <si>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</si>
  <si>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</si>
  <si>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</si>
  <si>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</si>
  <si>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</si>
  <si>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</si>
  <si>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</si>
  <si>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</si>
  <si>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</si>
  <si>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</si>
  <si>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</si>
  <si>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</si>
  <si>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</si>
  <si>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</si>
  <si>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</si>
  <si>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</si>
  <si>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</si>
  <si>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</si>
  <si>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</si>
  <si>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</si>
  <si>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</si>
  <si>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</si>
  <si>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</si>
  <si>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</si>
  <si>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</si>
  <si>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</si>
  <si>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</si>
  <si>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</si>
  <si>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</si>
  <si>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</si>
  <si>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</si>
  <si>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</si>
  <si>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</si>
  <si>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</si>
  <si>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</si>
  <si>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</si>
  <si>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</si>
  <si>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</si>
  <si>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</si>
  <si>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</si>
  <si>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</si>
  <si>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</si>
  <si>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</si>
  <si>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</si>
  <si>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</si>
  <si>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</si>
  <si>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</si>
  <si>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</si>
  <si>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</si>
  <si>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</si>
  <si>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</si>
  <si>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</si>
  <si>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</si>
  <si>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</si>
  <si>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</si>
  <si>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</si>
  <si>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</si>
  <si>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</si>
  <si>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</si>
  <si>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</si>
  <si>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</si>
  <si>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</si>
  <si>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</si>
  <si>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</si>
  <si>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</si>
  <si>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</si>
  <si>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</si>
  <si>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</si>
  <si>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</si>
  <si>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</si>
  <si>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</si>
  <si>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</si>
  <si>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</si>
  <si>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</si>
  <si>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</si>
  <si>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</si>
  <si>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</si>
  <si>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</si>
  <si>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</si>
  <si>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</si>
  <si>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</si>
  <si>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</si>
  <si>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</si>
  <si>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</si>
  <si>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</si>
  <si>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</si>
  <si>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</si>
  <si>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</si>
  <si>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</si>
  <si>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</si>
  <si>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</si>
  <si>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</si>
  <si>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</si>
  <si>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</si>
  <si>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</si>
  <si>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</si>
  <si>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</si>
  <si>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</si>
  <si>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</si>
  <si>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</si>
  <si>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</si>
  <si>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</si>
  <si>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</si>
  <si>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</si>
  <si>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</si>
  <si>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</si>
  <si>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</si>
  <si>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</si>
  <si>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</si>
  <si>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</si>
  <si>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</si>
  <si>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</si>
  <si>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</si>
  <si>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</si>
  <si>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</si>
  <si>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</si>
  <si>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</si>
  <si>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</si>
  <si>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</si>
  <si>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</si>
  <si>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</si>
  <si>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</si>
  <si>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</si>
  <si>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</si>
  <si>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</si>
  <si>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</si>
  <si>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</si>
  <si>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</si>
  <si>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</si>
  <si>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</si>
  <si>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</si>
  <si>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</si>
  <si>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</si>
  <si>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</si>
  <si>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</si>
  <si>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</si>
  <si>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</si>
  <si>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</si>
  <si>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</si>
  <si>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</si>
  <si>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</si>
  <si>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</si>
  <si>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</si>
  <si>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</si>
  <si>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</si>
  <si>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</si>
  <si>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</si>
  <si>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</si>
  <si>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</si>
  <si>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</si>
  <si>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</si>
  <si>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</si>
  <si>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</si>
  <si>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</si>
  <si>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</si>
  <si>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</si>
  <si>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</si>
  <si>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</si>
  <si>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</si>
  <si>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</si>
  <si>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</si>
  <si>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</si>
  <si>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</si>
  <si>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</si>
  <si>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</si>
  <si>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</si>
  <si>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</si>
  <si>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</si>
  <si>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</si>
  <si>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</si>
  <si>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</si>
  <si>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</si>
  <si>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</si>
  <si>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</si>
  <si>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</si>
  <si>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</si>
  <si>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</si>
  <si>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</si>
  <si>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</si>
  <si>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</si>
  <si>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</si>
  <si>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</si>
  <si>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</si>
  <si>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</si>
  <si>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</si>
  <si>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</si>
  <si>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</si>
  <si>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</si>
  <si>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</si>
  <si>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</si>
  <si>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</si>
  <si>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</si>
  <si>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</si>
  <si>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</si>
  <si>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</si>
  <si>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</si>
  <si>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</si>
  <si>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</si>
  <si>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</si>
  <si>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</si>
  <si>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</si>
  <si>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</si>
  <si>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</si>
  <si>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</si>
  <si>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</si>
  <si>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</si>
  <si>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</si>
  <si>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</si>
  <si>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</si>
  <si>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</si>
  <si>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</si>
  <si>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</si>
  <si>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</si>
  <si>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</si>
  <si>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</si>
  <si>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</si>
  <si>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</si>
  <si>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</si>
  <si>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</si>
  <si>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</si>
  <si>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</si>
  <si>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</si>
  <si>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</si>
  <si>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</si>
  <si>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</si>
  <si>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</si>
  <si>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</si>
  <si>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</si>
  <si>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</si>
  <si>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</si>
  <si>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</si>
  <si>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</si>
  <si>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</si>
  <si>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</si>
  <si>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</si>
  <si>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</si>
  <si>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</si>
  <si>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</si>
  <si>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</si>
  <si>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</si>
  <si>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</si>
  <si>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</si>
  <si>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</si>
  <si>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</si>
  <si>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</si>
  <si>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</si>
  <si>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</si>
  <si>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</si>
  <si>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</si>
  <si>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</si>
  <si>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</si>
  <si>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</si>
  <si>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</si>
  <si>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</si>
  <si>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</si>
  <si>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</si>
  <si>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</si>
  <si>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</si>
  <si>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</si>
  <si>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</si>
  <si>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</si>
  <si>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</si>
  <si>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</si>
  <si>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</si>
  <si>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</si>
  <si>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</si>
  <si>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</si>
  <si>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</si>
  <si>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</si>
  <si>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</si>
  <si>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</si>
  <si>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</si>
  <si>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</si>
  <si>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</si>
  <si>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</si>
  <si>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</si>
  <si>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</si>
  <si>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</si>
  <si>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</si>
  <si>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</si>
  <si>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</si>
  <si>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</si>
  <si>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</si>
  <si>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</si>
  <si>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</si>
  <si>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</si>
  <si>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</si>
  <si>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</si>
  <si>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</si>
  <si>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</si>
  <si>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</si>
  <si>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</si>
  <si>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</si>
  <si>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</si>
  <si>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</si>
  <si>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</si>
  <si>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</si>
  <si>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</si>
  <si>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</si>
  <si>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</si>
  <si>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</si>
  <si>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</si>
  <si>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</si>
  <si>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</si>
  <si>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</si>
  <si>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</si>
  <si>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</si>
  <si>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</si>
  <si>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</si>
  <si>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</si>
  <si>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</si>
  <si>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</si>
  <si>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</si>
  <si>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</si>
  <si>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</si>
  <si>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</si>
  <si>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</si>
  <si>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</si>
  <si>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</si>
  <si>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</si>
  <si>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</si>
  <si>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</si>
  <si>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</si>
  <si>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</si>
  <si>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</si>
  <si>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</si>
  <si>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</si>
  <si>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</si>
  <si>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</si>
  <si>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</si>
  <si>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</si>
  <si>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</si>
  <si>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</si>
  <si>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</si>
  <si>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</si>
  <si>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</si>
  <si>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</si>
  <si>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</si>
  <si>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</si>
  <si>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</si>
  <si>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</si>
  <si>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</si>
  <si>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</si>
  <si>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</si>
  <si>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</si>
  <si>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</si>
  <si>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</si>
  <si>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</si>
  <si>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</si>
  <si>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</si>
  <si>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</si>
  <si>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</si>
  <si>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</si>
  <si>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</si>
  <si>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</si>
  <si>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</si>
  <si>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</si>
  <si>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</si>
  <si>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</si>
  <si>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</si>
  <si>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</si>
  <si>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</si>
  <si>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</si>
  <si>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</si>
  <si>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</si>
  <si>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</si>
  <si>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</si>
  <si>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</si>
  <si>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</si>
  <si>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</si>
  <si>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</si>
  <si>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</si>
  <si>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</si>
  <si>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</si>
  <si>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</si>
  <si>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</si>
  <si>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</si>
  <si>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</si>
  <si>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</si>
  <si>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</si>
  <si>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</si>
  <si>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</si>
  <si>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</si>
  <si>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</si>
  <si>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</si>
  <si>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</si>
  <si>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</si>
  <si>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</si>
  <si>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</si>
  <si>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</si>
  <si>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</si>
  <si>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</si>
  <si>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</si>
  <si>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</si>
  <si>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</si>
  <si>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</si>
  <si>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</si>
  <si>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</si>
  <si>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</si>
  <si>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</si>
  <si>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</si>
  <si>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</si>
  <si>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</si>
  <si>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</si>
  <si>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</si>
  <si>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</si>
  <si>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</si>
  <si>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</si>
  <si>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</si>
  <si>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</si>
  <si>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</si>
  <si>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</si>
  <si>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</si>
  <si>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</si>
  <si>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</si>
  <si>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</si>
  <si>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</si>
  <si>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</si>
  <si>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</si>
  <si>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</si>
  <si>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</si>
  <si>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</si>
  <si>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</si>
  <si>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</si>
  <si>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</si>
  <si>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</si>
  <si>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</si>
  <si>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</si>
  <si>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</si>
  <si>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</si>
  <si>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</si>
  <si>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</si>
  <si>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</si>
  <si>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</si>
  <si>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</si>
  <si>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</si>
  <si>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</si>
  <si>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</si>
  <si>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</si>
  <si>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</si>
  <si>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</si>
  <si>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</si>
  <si>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</si>
  <si>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</si>
  <si>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</si>
  <si>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</si>
  <si>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</si>
  <si>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</si>
  <si>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</si>
  <si>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</si>
  <si>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</si>
  <si>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</si>
  <si>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</si>
  <si>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</si>
  <si>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</si>
  <si>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</si>
  <si>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</si>
  <si>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</si>
  <si>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</si>
  <si>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</si>
  <si>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</si>
  <si>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</si>
  <si>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</si>
  <si>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</si>
  <si>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</si>
  <si>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</si>
  <si>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</si>
  <si>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</si>
  <si>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</si>
  <si>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</si>
  <si>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</si>
  <si>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</si>
  <si>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</si>
  <si>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</si>
  <si>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</si>
  <si>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</si>
  <si>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</si>
  <si>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</si>
  <si>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</si>
  <si>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</si>
  <si>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</si>
  <si>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</si>
  <si>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</si>
  <si>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</si>
  <si>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</si>
  <si>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</si>
  <si>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</si>
  <si>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</si>
  <si>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</si>
  <si>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</si>
  <si>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</si>
  <si>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</si>
  <si>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</si>
  <si>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</si>
  <si>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</si>
  <si>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</si>
  <si>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</si>
  <si>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</si>
  <si>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</si>
  <si>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</si>
  <si>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</si>
  <si>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</si>
  <si>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</si>
  <si>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</si>
  <si>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</si>
  <si>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</si>
  <si>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</si>
  <si>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</si>
  <si>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</si>
  <si>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</si>
  <si>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</si>
  <si>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</si>
  <si>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</si>
  <si>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</si>
  <si>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</si>
  <si>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</si>
  <si>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</si>
  <si>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</si>
  <si>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</si>
  <si>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</si>
  <si>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</si>
  <si>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</si>
  <si>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</si>
  <si>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</si>
  <si>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</si>
  <si>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</si>
  <si>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</si>
  <si>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</si>
  <si>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</si>
  <si>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</si>
  <si>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</si>
  <si>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</si>
  <si>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</si>
  <si>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</si>
  <si>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</si>
  <si>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</si>
  <si>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</si>
  <si>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</si>
  <si>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</si>
  <si>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</si>
  <si>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</si>
  <si>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</si>
  <si>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</si>
  <si>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</si>
  <si>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</si>
  <si>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</si>
  <si>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</si>
  <si>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</si>
  <si>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</si>
  <si>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</si>
  <si>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</si>
  <si>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</si>
  <si>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</si>
  <si>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</si>
  <si>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</si>
  <si>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</si>
  <si>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</si>
  <si>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</si>
  <si>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</si>
  <si>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</si>
  <si>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</si>
  <si>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</si>
  <si>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</si>
  <si>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</si>
  <si>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</si>
  <si>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</si>
  <si>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</si>
  <si>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</si>
  <si>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</si>
  <si>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</si>
  <si>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</si>
  <si>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</si>
  <si>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</si>
  <si>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</si>
  <si>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</si>
  <si>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</si>
  <si>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</si>
  <si>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</si>
  <si>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</si>
  <si>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</si>
  <si>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</si>
  <si>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</si>
  <si>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</si>
  <si>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</si>
  <si>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</si>
  <si>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</si>
  <si>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</si>
  <si>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</si>
  <si>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</si>
  <si>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</si>
  <si>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</si>
  <si>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</si>
  <si>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</si>
  <si>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</si>
  <si>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</si>
  <si>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</si>
  <si>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</si>
  <si>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</si>
  <si>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</si>
  <si>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</si>
  <si>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</si>
  <si>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</si>
  <si>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</si>
  <si>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</si>
  <si>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</si>
  <si>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</si>
  <si>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</si>
  <si>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</si>
  <si>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</si>
  <si>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</si>
  <si>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</si>
  <si>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</si>
  <si>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</si>
  <si>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</si>
  <si>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</si>
  <si>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</si>
  <si>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</si>
  <si>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</si>
  <si>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</si>
  <si>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</si>
  <si>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</si>
  <si>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</si>
  <si>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</si>
  <si>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</si>
  <si>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</si>
  <si>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</si>
  <si>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</si>
  <si>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</si>
  <si>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</si>
  <si>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</si>
  <si>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</si>
  <si>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</si>
  <si>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</si>
  <si>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</si>
  <si>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</si>
  <si>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</si>
  <si>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</si>
  <si>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</si>
  <si>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</si>
  <si>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</si>
  <si>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</si>
  <si>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</si>
  <si>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</si>
  <si>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</si>
  <si>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</si>
  <si>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</si>
  <si>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</si>
  <si>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</si>
  <si>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</si>
  <si>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</si>
  <si>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</si>
  <si>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</si>
  <si>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</si>
  <si>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</si>
  <si>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</si>
  <si>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</si>
  <si>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</si>
  <si>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</si>
  <si>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</si>
  <si>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</si>
  <si>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</si>
  <si>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</si>
  <si>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</si>
  <si>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</si>
  <si>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</si>
  <si>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</si>
  <si>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</si>
  <si>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</si>
  <si>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</si>
  <si>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</si>
  <si>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</si>
  <si>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</si>
  <si>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</si>
  <si>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</si>
  <si>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</si>
  <si>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</si>
  <si>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</si>
  <si>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</si>
  <si>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</si>
  <si>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</si>
  <si>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</si>
  <si>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</si>
  <si>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</si>
  <si>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</si>
  <si>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</si>
  <si>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</si>
  <si>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</si>
  <si>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</si>
  <si>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</si>
  <si>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</si>
  <si>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</si>
  <si>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</si>
  <si>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</si>
  <si>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</si>
  <si>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</si>
  <si>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</si>
  <si>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</si>
  <si>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</si>
  <si>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</si>
  <si>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</si>
  <si>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</si>
  <si>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</si>
  <si>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</si>
  <si>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</si>
  <si>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</si>
  <si>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</si>
  <si>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</si>
  <si>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</si>
  <si>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</si>
  <si>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</si>
  <si>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</si>
  <si>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</si>
  <si>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</si>
  <si>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</si>
  <si>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</si>
  <si>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</si>
  <si>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</si>
  <si>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</si>
  <si>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</si>
  <si>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</si>
  <si>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</si>
  <si>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</si>
  <si>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</si>
  <si>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</si>
  <si>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</si>
  <si>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</si>
  <si>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</si>
  <si>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</si>
  <si>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</si>
  <si>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</si>
  <si>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</si>
  <si>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</si>
  <si>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</si>
  <si>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</si>
  <si>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</si>
  <si>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</si>
  <si>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</si>
  <si>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</si>
  <si>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</si>
  <si>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</si>
  <si>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</si>
  <si>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</si>
  <si>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</si>
  <si>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</si>
  <si>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</si>
  <si>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</si>
  <si>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</si>
  <si>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</si>
  <si>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</si>
  <si>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</si>
  <si>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</si>
  <si>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</si>
  <si>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</si>
  <si>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</si>
  <si>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</si>
  <si>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</si>
  <si>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</si>
  <si>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</si>
  <si>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</si>
  <si>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</si>
  <si>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</si>
  <si>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</si>
  <si>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</si>
  <si>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</si>
  <si>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</si>
  <si>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</si>
  <si>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</si>
  <si>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</si>
  <si>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</si>
  <si>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</si>
  <si>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</si>
  <si>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</si>
  <si>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</si>
  <si>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</si>
  <si>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</si>
  <si>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</si>
  <si>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</si>
  <si>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</si>
  <si>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</si>
  <si>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</si>
  <si>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</si>
  <si>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</si>
  <si>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</si>
  <si>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</si>
  <si>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</si>
  <si>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</si>
  <si>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</si>
  <si>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</si>
  <si>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</si>
  <si>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</si>
  <si>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</si>
  <si>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</si>
  <si>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</si>
  <si>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</si>
  <si>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</si>
  <si>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</si>
  <si>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</si>
  <si>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</si>
  <si>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</si>
  <si>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</si>
  <si>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</si>
  <si>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</si>
  <si>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</si>
  <si>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</si>
  <si>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</si>
  <si>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</si>
  <si>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</si>
  <si>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</si>
  <si>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</si>
  <si>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</si>
  <si>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</si>
  <si>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</si>
  <si>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</si>
  <si>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</si>
  <si>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</si>
  <si>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</si>
  <si>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</si>
  <si>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</si>
  <si>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</si>
  <si>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</si>
  <si>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</si>
  <si>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</si>
  <si>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</si>
  <si>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</si>
  <si>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</si>
  <si>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</si>
  <si>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</si>
  <si>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</si>
  <si>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</si>
  <si>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</si>
  <si>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</si>
  <si>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</si>
  <si>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</si>
  <si>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</si>
  <si>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</si>
  <si>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</si>
  <si>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</si>
  <si>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</si>
  <si>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</si>
  <si>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</si>
  <si>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</si>
  <si>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</si>
  <si>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</si>
  <si>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</si>
  <si>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</si>
  <si>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</si>
  <si>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</si>
  <si>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</si>
  <si>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</si>
  <si>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</si>
  <si>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</si>
  <si>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</si>
  <si>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</si>
  <si>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</si>
  <si>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</si>
  <si>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</si>
  <si>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</si>
  <si>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</si>
  <si>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</si>
  <si>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</si>
  <si>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</si>
  <si>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</si>
  <si>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</si>
  <si>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</si>
  <si>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</si>
  <si>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</si>
  <si>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</si>
  <si>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</si>
  <si>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</si>
  <si>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</si>
  <si>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</si>
  <si>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</si>
  <si>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</si>
  <si>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</si>
  <si>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</si>
  <si>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</si>
  <si>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</si>
  <si>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</si>
  <si>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</si>
  <si>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</si>
  <si>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</si>
  <si>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</si>
  <si>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</si>
  <si>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</si>
  <si>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</si>
  <si>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</si>
  <si>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</si>
  <si>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</si>
  <si>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</si>
  <si>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</si>
  <si>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</si>
  <si>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</si>
  <si>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</si>
  <si>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</si>
  <si>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</si>
  <si>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</si>
  <si>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</si>
  <si>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</si>
  <si>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</si>
  <si>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</si>
  <si>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</si>
  <si>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</si>
  <si>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</si>
  <si>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</si>
  <si>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</si>
  <si>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</si>
  <si>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</si>
  <si>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</si>
  <si>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</si>
  <si>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</si>
  <si>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</si>
  <si>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</si>
  <si>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</si>
  <si>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</si>
  <si>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</si>
  <si>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</si>
  <si>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</si>
  <si>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</si>
  <si>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</si>
  <si>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</si>
  <si>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</si>
  <si>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</si>
  <si>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</si>
  <si>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</si>
  <si>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</si>
  <si>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</si>
  <si>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</si>
  <si>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</si>
  <si>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</si>
  <si>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</si>
  <si>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</si>
  <si>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</si>
  <si>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</si>
  <si>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</si>
  <si>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</si>
  <si>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</si>
  <si>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</si>
  <si>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</si>
  <si>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</si>
  <si>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</si>
  <si>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</si>
  <si>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</si>
  <si>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</si>
  <si>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</si>
  <si>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</si>
  <si>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</si>
  <si>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</si>
  <si>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</si>
  <si>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</si>
  <si>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</si>
  <si>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</si>
  <si>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</si>
  <si>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</si>
  <si>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</si>
  <si>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</si>
  <si>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</si>
  <si>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</si>
  <si>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</si>
  <si>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</si>
  <si>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</si>
  <si>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</si>
  <si>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</si>
  <si>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</si>
  <si>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</si>
  <si>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</si>
  <si>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</si>
  <si>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</si>
  <si>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</si>
  <si>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</si>
  <si>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</si>
  <si>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</si>
  <si>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</si>
  <si>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</si>
  <si>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</si>
  <si>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</si>
  <si>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</si>
  <si>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</si>
  <si>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</si>
  <si>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</si>
  <si>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</si>
  <si>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</si>
  <si>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</si>
  <si>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</si>
  <si>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</si>
  <si>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</si>
  <si>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</si>
  <si>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</si>
  <si>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</si>
  <si>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</si>
  <si>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</si>
  <si>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</si>
  <si>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</si>
  <si>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</si>
  <si>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</si>
  <si>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</si>
  <si>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</si>
  <si>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</si>
  <si>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</si>
  <si>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</si>
  <si>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</si>
  <si>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</si>
  <si>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</si>
  <si>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</si>
  <si>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</si>
  <si>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</si>
  <si>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</si>
  <si>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</si>
  <si>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</si>
  <si>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</si>
  <si>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</si>
  <si>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</si>
  <si>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</si>
  <si>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</si>
  <si>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</si>
  <si>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</si>
  <si>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</si>
  <si>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</si>
  <si>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</si>
  <si>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</si>
  <si>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</si>
  <si>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</si>
  <si>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</si>
  <si>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</si>
  <si>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</si>
  <si>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</si>
  <si>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</si>
  <si>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</si>
  <si>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</si>
  <si>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</si>
  <si>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</si>
  <si>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</si>
  <si>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</si>
  <si>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</si>
  <si>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</si>
  <si>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</si>
  <si>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</si>
  <si>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</si>
  <si>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</si>
  <si>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</si>
  <si>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</si>
  <si>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</si>
  <si>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</si>
  <si>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</si>
  <si>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</si>
  <si>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</si>
  <si>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</si>
  <si>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</si>
  <si>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</si>
  <si>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</si>
  <si>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</si>
  <si>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</si>
  <si>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</si>
  <si>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</si>
  <si>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</si>
  <si>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</si>
  <si>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</si>
  <si>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</si>
  <si>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</si>
  <si>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</si>
  <si>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</si>
  <si>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</si>
  <si>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</si>
  <si>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</si>
  <si>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</si>
  <si>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</si>
  <si>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</si>
  <si>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</si>
  <si>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</si>
  <si>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</si>
  <si>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</si>
  <si>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</si>
  <si>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</si>
  <si>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</si>
  <si>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</si>
  <si>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</si>
  <si>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</si>
  <si>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</si>
  <si>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</si>
  <si>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</si>
  <si>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</si>
  <si>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</si>
  <si>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</si>
  <si>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</si>
  <si>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</si>
  <si>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</si>
  <si>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</si>
  <si>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</si>
  <si>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</si>
  <si>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</si>
  <si>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</si>
  <si>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</si>
  <si>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</si>
  <si>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</si>
  <si>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</si>
  <si>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</si>
  <si>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</si>
  <si>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</si>
  <si>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</si>
  <si>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</si>
  <si>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</si>
  <si>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</si>
  <si>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</si>
  <si>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</si>
  <si>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</si>
  <si>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</si>
  <si>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</si>
  <si>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</si>
  <si>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</si>
  <si>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</si>
  <si>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</si>
  <si>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</si>
  <si>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</si>
  <si>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</si>
  <si>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</si>
  <si>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</si>
  <si>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</si>
  <si>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</si>
  <si>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</si>
  <si>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</si>
  <si>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</si>
  <si>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</si>
  <si>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</si>
  <si>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</si>
  <si>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</si>
  <si>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</si>
  <si>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</si>
  <si>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</si>
  <si>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</si>
  <si>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</si>
  <si>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</si>
  <si>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</si>
  <si>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</si>
  <si>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</si>
  <si>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</si>
  <si>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</si>
  <si>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</si>
  <si>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</si>
  <si>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</si>
  <si>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</si>
  <si>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</si>
  <si>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</si>
  <si>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</si>
  <si>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</si>
  <si>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</si>
  <si>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</si>
  <si>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</si>
  <si>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</si>
  <si>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</si>
  <si>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</si>
  <si>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</si>
  <si>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</si>
  <si>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</si>
  <si>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</si>
  <si>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</si>
  <si>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</si>
  <si>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</si>
  <si>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</si>
  <si>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</si>
  <si>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</si>
  <si>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</si>
  <si>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</si>
  <si>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</si>
  <si>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</si>
  <si>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</si>
  <si>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</si>
  <si>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</si>
  <si>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</si>
  <si>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</si>
  <si>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</si>
  <si>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</si>
  <si>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</si>
  <si>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</si>
  <si>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</si>
  <si>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</si>
  <si>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</si>
  <si>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</si>
  <si>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</si>
  <si>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</si>
  <si>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</si>
  <si>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</si>
  <si>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</si>
  <si>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</si>
  <si>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</si>
  <si>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</si>
  <si>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</si>
  <si>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</si>
  <si>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</si>
  <si>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</si>
  <si>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</si>
  <si>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</si>
  <si>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</si>
  <si>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</si>
  <si>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</si>
  <si>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</si>
  <si>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</si>
  <si>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</si>
  <si>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</si>
  <si>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</si>
  <si>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</si>
  <si>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</si>
  <si>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</si>
  <si>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</si>
  <si>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</si>
  <si>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</si>
  <si>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</si>
  <si>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</si>
  <si>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</si>
  <si>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</si>
  <si>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</si>
  <si>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</si>
  <si>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</si>
  <si>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</si>
  <si>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</si>
  <si>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</si>
  <si>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</si>
  <si>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</si>
  <si>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</si>
  <si>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</si>
  <si>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</si>
  <si>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</si>
  <si>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</si>
  <si>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</si>
  <si>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</si>
  <si>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</si>
  <si>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</si>
  <si>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</si>
  <si>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</si>
  <si>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</si>
  <si>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</si>
  <si>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</si>
  <si>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</si>
  <si>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</si>
  <si>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</si>
  <si>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</si>
  <si>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</si>
  <si>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</si>
  <si>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</si>
  <si>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</si>
  <si>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</si>
  <si>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</si>
  <si>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</si>
  <si>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</si>
  <si>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</si>
  <si>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</si>
  <si>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</si>
  <si>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</si>
  <si>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</si>
  <si>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</si>
  <si>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</si>
  <si>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</si>
  <si>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</si>
  <si>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</si>
  <si>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</si>
  <si>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</si>
  <si>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</si>
  <si>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</si>
  <si>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</si>
  <si>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</si>
  <si>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</si>
  <si>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</si>
  <si>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</si>
  <si>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</si>
  <si>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</si>
  <si>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</si>
  <si>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</si>
  <si>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</si>
  <si>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</si>
  <si>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</si>
  <si>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</si>
  <si>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</si>
  <si>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</si>
  <si>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</si>
  <si>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</si>
  <si>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</si>
  <si>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</si>
  <si>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</si>
  <si>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</si>
  <si>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</si>
  <si>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</si>
  <si>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</si>
  <si>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</si>
  <si>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</si>
  <si>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</si>
  <si>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</si>
  <si>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</si>
  <si>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</si>
  <si>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</si>
  <si>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</si>
  <si>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</si>
  <si>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</si>
  <si>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</si>
  <si>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</si>
  <si>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</si>
  <si>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</si>
  <si>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</si>
  <si>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</si>
  <si>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</si>
  <si>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</si>
  <si>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</si>
  <si>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</si>
  <si>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</si>
  <si>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</si>
  <si>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</si>
  <si>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</si>
  <si>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</si>
  <si>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</si>
  <si>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</si>
  <si>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</si>
  <si>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</si>
  <si>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</si>
  <si>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</si>
  <si>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</si>
  <si>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</si>
  <si>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</si>
  <si>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</si>
  <si>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</si>
  <si>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</si>
  <si>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</si>
  <si>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</si>
  <si>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</si>
  <si>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</si>
  <si>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</si>
  <si>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</si>
  <si>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</si>
  <si>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</si>
  <si>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</si>
  <si>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</si>
  <si>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</si>
  <si>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</si>
  <si>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</si>
  <si>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</si>
  <si>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</si>
  <si>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</si>
  <si>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</si>
  <si>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</si>
  <si>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</si>
  <si>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</si>
  <si>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</si>
  <si>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</si>
  <si>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</si>
  <si>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</si>
  <si>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</si>
  <si>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</si>
  <si>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</si>
  <si>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</si>
  <si>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</si>
  <si>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</si>
  <si>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</si>
  <si>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</si>
  <si>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</si>
  <si>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</si>
  <si>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</si>
  <si>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</si>
  <si>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</si>
  <si>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</si>
  <si>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</si>
  <si>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</si>
  <si>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</si>
  <si>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</si>
  <si>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</si>
  <si>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</si>
  <si>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</si>
  <si>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</si>
  <si>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</si>
  <si>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</si>
  <si>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</si>
  <si>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</si>
  <si>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</si>
  <si>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</si>
  <si>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</si>
  <si>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</si>
  <si>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</si>
  <si>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</si>
  <si>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</si>
  <si>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</si>
  <si>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</si>
  <si>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</si>
  <si>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</si>
  <si>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</si>
  <si>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</si>
  <si>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</si>
  <si>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</si>
  <si>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</si>
  <si>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</si>
  <si>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</si>
  <si>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</si>
  <si>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</si>
  <si>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</si>
  <si>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</si>
  <si>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</si>
  <si>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</si>
  <si>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</si>
  <si>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</si>
  <si>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</si>
  <si>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</si>
  <si>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</si>
  <si>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</si>
  <si>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</si>
  <si>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</si>
  <si>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</si>
  <si>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</si>
  <si>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</si>
  <si>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</si>
  <si>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</si>
  <si>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</si>
  <si>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</si>
  <si>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</si>
  <si>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</si>
  <si>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</si>
  <si>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</si>
  <si>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</si>
  <si>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</si>
  <si>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</si>
  <si>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</si>
  <si>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</si>
  <si>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</si>
  <si>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</si>
  <si>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</si>
  <si>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</si>
  <si>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</si>
  <si>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</si>
  <si>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</si>
  <si>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</si>
  <si>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</si>
  <si>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</si>
  <si>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</si>
  <si>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</si>
  <si>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</si>
  <si>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</si>
  <si>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</si>
  <si>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</si>
  <si>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</si>
  <si>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</si>
  <si>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</si>
  <si>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</si>
  <si>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</si>
  <si>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</si>
  <si>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</si>
  <si>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</si>
  <si>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</si>
  <si>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</si>
  <si>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</si>
  <si>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</si>
  <si>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</si>
  <si>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</si>
  <si>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</si>
  <si>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</si>
  <si>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</si>
  <si>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</si>
  <si>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</si>
  <si>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</si>
  <si>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</si>
  <si>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</si>
  <si>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</si>
  <si>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</si>
  <si>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</si>
  <si>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</si>
  <si>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</si>
  <si>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</si>
  <si>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</si>
  <si>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</si>
  <si>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</si>
  <si>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</si>
  <si>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</si>
  <si>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</si>
  <si>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</si>
  <si>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</si>
  <si>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</si>
  <si>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</si>
  <si>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</si>
  <si>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</si>
  <si>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</si>
  <si>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</si>
  <si>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</si>
  <si>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</si>
  <si>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</si>
  <si>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</si>
  <si>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</si>
  <si>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</si>
  <si>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</si>
  <si>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</si>
  <si>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</si>
  <si>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</si>
  <si>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</si>
  <si>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</si>
  <si>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</si>
  <si>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</si>
  <si>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</si>
  <si>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</si>
  <si>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</si>
  <si>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</si>
  <si>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</si>
  <si>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</si>
  <si>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</si>
  <si>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</si>
  <si>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</si>
  <si>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</si>
  <si>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</si>
  <si>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</si>
  <si>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</si>
  <si>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</si>
  <si>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</si>
  <si>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</si>
  <si>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</si>
  <si>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</si>
  <si>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</si>
  <si>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</si>
  <si>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</si>
  <si>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</si>
  <si>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</si>
  <si>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</si>
  <si>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</si>
  <si>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</si>
  <si>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</si>
  <si>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</si>
  <si>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</si>
  <si>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</si>
  <si>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</si>
  <si>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</si>
  <si>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</si>
  <si>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</si>
  <si>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</si>
  <si>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</si>
  <si>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</si>
  <si>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</si>
  <si>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</si>
  <si>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</si>
  <si>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</si>
  <si>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</si>
  <si>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</si>
  <si>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</si>
  <si>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</si>
  <si>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</si>
  <si>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</si>
  <si>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</si>
  <si>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</si>
  <si>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</si>
  <si>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</si>
  <si>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</si>
  <si>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</si>
  <si>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</si>
  <si>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</si>
  <si>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</si>
  <si>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</si>
  <si>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</si>
  <si>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</si>
  <si>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</si>
  <si>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</si>
  <si>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</si>
  <si>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</si>
  <si>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</si>
  <si>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</si>
  <si>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</si>
  <si>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</si>
  <si>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</si>
  <si>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</si>
  <si>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</si>
  <si>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</si>
  <si>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</si>
  <si>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</si>
  <si>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</si>
  <si>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</si>
  <si>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</si>
  <si>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</si>
  <si>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</si>
  <si>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</si>
  <si>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</si>
  <si>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</si>
  <si>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</si>
  <si>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</si>
  <si>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</si>
  <si>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</si>
  <si>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</si>
  <si>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</si>
  <si>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</si>
  <si>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</si>
  <si>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</si>
  <si>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</si>
  <si>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</si>
  <si>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</si>
  <si>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</si>
  <si>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</si>
  <si>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</si>
  <si>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</si>
  <si>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</si>
  <si>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</si>
  <si>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</si>
  <si>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</si>
  <si>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</si>
  <si>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</si>
  <si>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</si>
  <si>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</si>
  <si>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</si>
  <si>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</si>
  <si>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</si>
  <si>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</si>
  <si>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</si>
  <si>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</si>
  <si>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</si>
  <si>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</si>
  <si>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</si>
  <si>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</si>
  <si>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</si>
  <si>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</si>
  <si>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</si>
  <si>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</si>
  <si>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</si>
  <si>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</si>
  <si>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</si>
  <si>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</si>
  <si>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</si>
  <si>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</si>
  <si>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</si>
  <si>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</si>
  <si>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</si>
  <si>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</si>
  <si>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</si>
  <si>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</si>
  <si>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</si>
  <si>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</si>
  <si>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</si>
  <si>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</si>
  <si>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</si>
  <si>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</si>
  <si>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</si>
  <si>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</si>
  <si>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</si>
  <si>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</si>
  <si>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</si>
  <si>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</si>
  <si>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</si>
  <si>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</si>
  <si>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</si>
  <si>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</si>
  <si>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</si>
  <si>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</si>
  <si>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</si>
  <si>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</si>
  <si>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</si>
  <si>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</si>
  <si>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</si>
  <si>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</si>
  <si>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</si>
  <si>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</si>
  <si>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</si>
  <si>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</si>
  <si>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</si>
  <si>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</si>
  <si>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</si>
  <si>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</si>
  <si>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</si>
  <si>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</si>
  <si>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</si>
  <si>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</si>
  <si>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</si>
  <si>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</si>
  <si>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</si>
  <si>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</si>
  <si>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</si>
  <si>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</si>
  <si>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</si>
  <si>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</si>
  <si>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</si>
  <si>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</si>
  <si>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</si>
  <si>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</si>
  <si>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</si>
  <si>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</si>
  <si>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</si>
  <si>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</si>
  <si>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</si>
  <si>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</si>
  <si>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</si>
  <si>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</si>
  <si>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</si>
  <si>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</si>
  <si>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</si>
  <si>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</si>
  <si>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</si>
  <si>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</si>
  <si>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</si>
  <si>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</si>
  <si>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</si>
  <si>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</si>
  <si>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</si>
  <si>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</si>
  <si>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</si>
  <si>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</si>
  <si>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</si>
  <si>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</si>
  <si>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</si>
  <si>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</si>
  <si>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</si>
  <si>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</si>
  <si>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</si>
  <si>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</si>
  <si>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</si>
  <si>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</si>
  <si>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</si>
  <si>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</si>
  <si>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</si>
  <si>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</si>
  <si>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</si>
  <si>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</si>
  <si>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</si>
  <si>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</si>
  <si>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</si>
  <si>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</si>
  <si>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</si>
  <si>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</si>
  <si>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</si>
  <si>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</si>
  <si>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</si>
  <si>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</si>
  <si>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</si>
  <si>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</si>
  <si>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</si>
  <si>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</si>
  <si>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</si>
  <si>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</si>
  <si>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</si>
  <si>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</si>
  <si>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</si>
  <si>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</si>
  <si>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</si>
  <si>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</si>
  <si>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</si>
  <si>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</si>
  <si>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</si>
  <si>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</si>
  <si>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</si>
  <si>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</si>
  <si>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</si>
  <si>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</si>
  <si>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</si>
  <si>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</si>
  <si>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</si>
  <si>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</si>
  <si>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</si>
  <si>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</si>
  <si>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</si>
  <si>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</si>
  <si>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</si>
  <si>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</si>
  <si>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</si>
  <si>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</si>
  <si>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</si>
  <si>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</si>
  <si>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</si>
  <si>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</si>
  <si>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</si>
  <si>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</si>
  <si>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</si>
  <si>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</si>
  <si>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</si>
  <si>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</si>
  <si>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</si>
  <si>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</si>
  <si>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</si>
  <si>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</si>
  <si>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</si>
  <si>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</si>
  <si>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</si>
  <si>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</si>
  <si>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</si>
  <si>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</si>
  <si>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</si>
  <si>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</si>
  <si>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</si>
  <si>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</si>
  <si>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</si>
  <si>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</si>
  <si>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</si>
  <si>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</si>
  <si>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</si>
  <si>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</si>
  <si>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</si>
  <si>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</si>
  <si>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</si>
  <si>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</si>
  <si>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</si>
  <si>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</si>
  <si>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</si>
  <si>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</si>
  <si>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</si>
  <si>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</si>
  <si>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</si>
  <si>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</si>
  <si>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</si>
  <si>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</si>
  <si>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</si>
  <si>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</si>
  <si>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</si>
  <si>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</si>
  <si>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</si>
  <si>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</si>
  <si>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</si>
  <si>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</si>
  <si>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</si>
  <si>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</si>
  <si>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</si>
  <si>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</si>
  <si>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</si>
  <si>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</si>
  <si>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</si>
  <si>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</si>
  <si>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</si>
  <si>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</si>
  <si>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</si>
  <si>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</si>
  <si>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</si>
  <si>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</si>
  <si>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</si>
  <si>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</si>
  <si>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</si>
  <si>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</si>
  <si>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</si>
  <si>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</si>
  <si>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</si>
  <si>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</si>
  <si>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</si>
  <si>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</si>
  <si>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</si>
  <si>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</si>
  <si>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</si>
  <si>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</si>
  <si>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</si>
  <si>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</si>
  <si>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</si>
  <si>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</si>
  <si>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</si>
  <si>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</si>
  <si>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</si>
  <si>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</si>
  <si>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</si>
  <si>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</si>
  <si>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</si>
  <si>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</si>
  <si>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</si>
  <si>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</si>
  <si>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</si>
  <si>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</si>
  <si>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</si>
  <si>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</si>
  <si>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</si>
  <si>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</si>
  <si>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</si>
  <si>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</si>
  <si>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</si>
  <si>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</si>
  <si>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</si>
  <si>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</si>
  <si>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</si>
  <si>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</si>
  <si>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</si>
  <si>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</si>
  <si>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</si>
  <si>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</si>
  <si>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</si>
  <si>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</si>
  <si>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</si>
  <si>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</si>
  <si>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</si>
  <si>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</si>
  <si>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</si>
  <si>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</si>
  <si>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</si>
  <si>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</si>
  <si>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</si>
  <si>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</si>
  <si>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</si>
  <si>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</si>
  <si>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</si>
  <si>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</si>
  <si>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</si>
  <si>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</si>
  <si>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</si>
  <si>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</si>
  <si>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</si>
  <si>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</si>
  <si>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</si>
  <si>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</si>
  <si>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</si>
  <si>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</si>
  <si>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</si>
  <si>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</si>
  <si>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</si>
  <si>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</si>
  <si>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</si>
  <si>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</si>
  <si>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</si>
  <si>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</si>
  <si>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</si>
  <si>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</si>
  <si>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</si>
  <si>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</si>
  <si>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</si>
  <si>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</si>
  <si>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</si>
  <si>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</si>
  <si>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</si>
  <si>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</si>
  <si>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</si>
  <si>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</si>
  <si>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</si>
  <si>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</si>
  <si>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</si>
  <si>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</si>
  <si>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</si>
  <si>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</si>
  <si>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</si>
  <si>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</si>
  <si>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</si>
  <si>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</si>
  <si>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</si>
  <si>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</si>
  <si>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</si>
  <si>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</si>
  <si>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</si>
  <si>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</si>
  <si>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</si>
  <si>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</si>
  <si>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</si>
  <si>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</si>
  <si>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</si>
  <si>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</si>
  <si>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</si>
  <si>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</si>
  <si>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</si>
  <si>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</si>
  <si>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</si>
  <si>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</si>
  <si>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</si>
  <si>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</si>
  <si>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</si>
  <si>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</si>
  <si>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</si>
  <si>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</si>
  <si>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</si>
  <si>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</si>
  <si>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</si>
  <si>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</si>
  <si>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</si>
  <si>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</si>
  <si>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</si>
  <si>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</si>
  <si>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</si>
  <si>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</si>
  <si>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</si>
  <si>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</si>
  <si>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</si>
  <si>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</si>
  <si>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</si>
  <si>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</si>
  <si>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</si>
  <si>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</si>
  <si>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</si>
  <si>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</si>
  <si>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</si>
  <si>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</si>
  <si>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</si>
  <si>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</si>
  <si>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</si>
  <si>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</si>
  <si>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</si>
  <si>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</si>
  <si>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</si>
  <si>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</si>
  <si>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</si>
  <si>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</si>
  <si>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</si>
  <si>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</si>
  <si>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</si>
  <si>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</si>
  <si>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</si>
  <si>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</si>
  <si>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</si>
  <si>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</si>
  <si>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</si>
  <si>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</si>
  <si>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</si>
  <si>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</si>
  <si>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</si>
  <si>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</si>
  <si>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</si>
  <si>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</si>
  <si>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</si>
  <si>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</si>
  <si>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</si>
  <si>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</si>
  <si>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</si>
  <si>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</si>
  <si>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</si>
  <si>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</si>
  <si>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</si>
  <si>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</si>
  <si>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</si>
  <si>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</si>
  <si>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</si>
  <si>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</si>
  <si>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</si>
  <si>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</si>
  <si>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</si>
  <si>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</si>
  <si>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</si>
  <si>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</si>
  <si>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</si>
  <si>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</si>
  <si>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</si>
  <si>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</si>
  <si>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</si>
  <si>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</si>
  <si>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</si>
  <si>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</si>
  <si>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</si>
  <si>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</si>
  <si>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</si>
  <si>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</si>
  <si>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</si>
  <si>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</si>
  <si>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</si>
  <si>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</si>
  <si>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</si>
  <si>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</si>
  <si>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</si>
  <si>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</si>
  <si>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</si>
  <si>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</si>
  <si>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</si>
  <si>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</si>
  <si>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</si>
  <si>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</si>
  <si>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</si>
  <si>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</si>
  <si>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</si>
  <si>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</si>
  <si>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</si>
  <si>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</si>
  <si>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</si>
  <si>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</si>
  <si>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</si>
  <si>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</si>
  <si>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</si>
  <si>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</si>
  <si>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</si>
  <si>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</si>
  <si>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</si>
  <si>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</si>
  <si>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</si>
  <si>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</si>
  <si>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</si>
  <si>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</si>
  <si>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</si>
  <si>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</si>
  <si>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</si>
  <si>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</si>
  <si>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</si>
  <si>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</si>
  <si>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</si>
  <si>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</si>
  <si>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</si>
  <si>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</si>
  <si>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</si>
  <si>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</si>
  <si>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</si>
  <si>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</si>
  <si>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</si>
  <si>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</si>
  <si>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</si>
  <si>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</si>
  <si>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</si>
  <si>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</si>
  <si>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</si>
  <si>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</si>
  <si>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</si>
  <si>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</si>
  <si>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</si>
  <si>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</si>
  <si>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</si>
  <si>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</si>
  <si>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</si>
  <si>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</si>
  <si>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</si>
  <si>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</si>
  <si>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</si>
  <si>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</si>
  <si>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</si>
  <si>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</si>
  <si>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</si>
  <si>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</si>
  <si>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</si>
  <si>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</si>
  <si>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</si>
  <si>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</si>
  <si>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</si>
  <si>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</si>
  <si>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</si>
  <si>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</si>
  <si>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</si>
  <si>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</si>
  <si>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</si>
  <si>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</si>
  <si>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</si>
  <si>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</si>
  <si>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</si>
  <si>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</si>
  <si>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</si>
  <si>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</si>
  <si>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</si>
  <si>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</si>
  <si>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</si>
  <si>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</si>
  <si>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</si>
  <si>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</si>
  <si>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</si>
  <si>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</si>
  <si>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</si>
  <si>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</si>
  <si>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</si>
  <si>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</si>
  <si>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</si>
  <si>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</si>
  <si>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</si>
  <si>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</si>
  <si>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</si>
  <si>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</si>
  <si>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</si>
  <si>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</si>
  <si>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</si>
  <si>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</si>
  <si>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</si>
  <si>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</si>
  <si>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</si>
  <si>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</si>
  <si>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</si>
  <si>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</si>
  <si>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</si>
  <si>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</si>
  <si>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</si>
  <si>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</si>
  <si>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</si>
  <si>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</si>
  <si>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</si>
  <si>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</si>
  <si>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</si>
  <si>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</si>
  <si>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</si>
  <si>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</si>
  <si>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</si>
  <si>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</si>
  <si>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</si>
  <si>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</si>
  <si>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</si>
  <si>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</si>
  <si>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</si>
  <si>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</si>
  <si>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</si>
  <si>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</si>
  <si>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</si>
  <si>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</si>
  <si>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</si>
  <si>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</si>
  <si>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</si>
  <si>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</si>
  <si>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</si>
  <si>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</si>
  <si>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</si>
  <si>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</si>
  <si>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</si>
  <si>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</si>
  <si>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</si>
  <si>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</si>
  <si>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</si>
  <si>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</si>
  <si>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</si>
  <si>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</si>
  <si>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</si>
  <si>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</si>
  <si>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</si>
  <si>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</si>
  <si>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</si>
  <si>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</si>
  <si>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</si>
  <si>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</si>
  <si>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</si>
  <si>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</si>
  <si>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</si>
  <si>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</si>
  <si>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</si>
  <si>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</si>
  <si>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</si>
  <si>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</si>
  <si>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</si>
  <si>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</si>
  <si>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</si>
  <si>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</si>
  <si>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</si>
  <si>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</si>
  <si>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</si>
  <si>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</si>
  <si>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</si>
  <si>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</si>
  <si>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</si>
  <si>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</si>
  <si>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</si>
  <si>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</si>
  <si>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</si>
  <si>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</si>
  <si>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</si>
  <si>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</si>
  <si>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</si>
  <si>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</si>
  <si>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</si>
  <si>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</si>
  <si>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</si>
  <si>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</si>
  <si>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</si>
  <si>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</si>
  <si>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</si>
  <si>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</si>
  <si>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</si>
  <si>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</si>
  <si>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</si>
  <si>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</si>
  <si>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</si>
  <si>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</si>
  <si>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</si>
  <si>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</si>
  <si>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</si>
  <si>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</si>
  <si>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</si>
  <si>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</si>
  <si>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</si>
  <si>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</si>
  <si>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</si>
  <si>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</si>
  <si>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</si>
  <si>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</si>
  <si>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</si>
  <si>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</si>
  <si>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</si>
  <si>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</si>
  <si>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</si>
  <si>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</si>
  <si>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</si>
  <si>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</si>
  <si>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</si>
  <si>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</si>
  <si>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</si>
  <si>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</si>
  <si>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</si>
  <si>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</si>
  <si>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</si>
  <si>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</si>
  <si>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</si>
  <si>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</si>
  <si>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</si>
  <si>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</si>
  <si>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</si>
  <si>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</si>
  <si>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</si>
  <si>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</si>
  <si>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</si>
  <si>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</si>
  <si>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</si>
  <si>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</si>
  <si>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</si>
  <si>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</si>
  <si>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</si>
  <si>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</si>
  <si>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</si>
  <si>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</si>
  <si>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</si>
  <si>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</si>
  <si>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</si>
  <si>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</si>
  <si>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</si>
  <si>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</si>
  <si>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</si>
  <si>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</si>
  <si>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</si>
  <si>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</si>
  <si>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</si>
  <si>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</si>
  <si>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</si>
  <si>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</si>
  <si>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</si>
  <si>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</si>
  <si>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</si>
  <si>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</si>
  <si>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</si>
  <si>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</si>
  <si>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</si>
  <si>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</si>
  <si>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</si>
  <si>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</si>
  <si>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</si>
  <si>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</si>
  <si>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</si>
  <si>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</si>
  <si>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</si>
  <si>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</si>
  <si>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</si>
  <si>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</si>
  <si>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</si>
  <si>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</si>
  <si>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</si>
  <si>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</si>
  <si>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</si>
  <si>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</si>
  <si>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</si>
  <si>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</si>
  <si>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</si>
  <si>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</si>
  <si>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</si>
  <si>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</si>
  <si>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</si>
  <si>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</si>
  <si>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</si>
  <si>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</si>
  <si>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</si>
  <si>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</si>
  <si>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</si>
  <si>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</si>
  <si>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</si>
  <si>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</si>
  <si>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</si>
  <si>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</si>
  <si>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</si>
  <si>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</si>
  <si>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</si>
  <si>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</si>
  <si>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</si>
  <si>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</si>
  <si>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</si>
  <si>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</si>
  <si>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</si>
  <si>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</si>
  <si>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</si>
  <si>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</si>
  <si>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</si>
  <si>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</si>
  <si>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</si>
  <si>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</si>
  <si>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</si>
  <si>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</si>
  <si>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</si>
  <si>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</si>
  <si>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</si>
  <si>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</si>
  <si>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</si>
  <si>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</si>
  <si>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</si>
  <si>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</si>
  <si>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</si>
  <si>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</si>
  <si>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</si>
  <si>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</si>
  <si>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</si>
  <si>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</si>
  <si>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</si>
  <si>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</si>
  <si>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</si>
  <si>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</si>
  <si>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</si>
  <si>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</si>
  <si>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</si>
  <si>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</si>
  <si>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</si>
  <si>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</si>
  <si>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</si>
  <si>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</si>
  <si>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</si>
  <si>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</si>
  <si>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</si>
  <si>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</si>
  <si>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</si>
  <si>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</si>
  <si>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</si>
  <si>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</si>
  <si>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</si>
  <si>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</si>
  <si>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</si>
  <si>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</si>
  <si>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</si>
  <si>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</si>
  <si>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</si>
  <si>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</si>
  <si>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</si>
  <si>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</si>
  <si>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</si>
  <si>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</si>
  <si>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</si>
  <si>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</si>
  <si>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</si>
  <si>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</si>
  <si>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</si>
  <si>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</si>
  <si>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</si>
  <si>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</si>
  <si>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</si>
  <si>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</si>
  <si>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</si>
  <si>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</si>
  <si>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</si>
  <si>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</si>
  <si>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</si>
  <si>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</si>
  <si>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</si>
  <si>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</si>
  <si>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</si>
  <si>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</si>
  <si>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</si>
  <si>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</si>
  <si>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</si>
  <si>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</si>
  <si>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</si>
  <si>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</si>
  <si>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</si>
  <si>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</si>
  <si>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</si>
  <si>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</si>
  <si>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</si>
  <si>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</si>
  <si>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</si>
  <si>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</si>
  <si>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</si>
  <si>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</si>
  <si>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</si>
  <si>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</si>
  <si>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</si>
  <si>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</si>
  <si>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</si>
  <si>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</si>
  <si>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</si>
  <si>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</si>
  <si>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</si>
  <si>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</si>
  <si>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</si>
  <si>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</si>
  <si>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</si>
  <si>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</si>
  <si>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</si>
  <si>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</si>
  <si>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</si>
  <si>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</si>
  <si>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</si>
  <si>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</si>
  <si>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</si>
  <si>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</si>
  <si>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</si>
  <si>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</si>
  <si>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</si>
  <si>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</si>
  <si>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</si>
  <si>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</si>
  <si>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</si>
  <si>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</si>
  <si>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</si>
  <si>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</si>
  <si>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</si>
  <si>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</si>
  <si>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</si>
  <si>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</si>
  <si>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</si>
  <si>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</si>
  <si>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</si>
  <si>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</si>
  <si>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</si>
  <si>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</si>
  <si>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</si>
  <si>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</si>
  <si>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</si>
  <si>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</si>
  <si>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</si>
  <si>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</si>
  <si>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</si>
  <si>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</si>
  <si>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</si>
  <si>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</si>
  <si>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</si>
  <si>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</si>
  <si>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</si>
  <si>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</si>
  <si>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</si>
  <si>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</si>
  <si>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</si>
  <si>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</si>
  <si>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</si>
  <si>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</si>
  <si>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</si>
  <si>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</si>
  <si>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</si>
  <si>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</si>
  <si>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</si>
  <si>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</si>
  <si>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</si>
  <si>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</si>
  <si>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</si>
  <si>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</si>
  <si>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</si>
  <si>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</si>
  <si>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</si>
  <si>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</si>
  <si>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</si>
  <si>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</si>
  <si>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</si>
  <si>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</si>
  <si>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</si>
  <si>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</si>
  <si>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</si>
  <si>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</si>
  <si>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</si>
  <si>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</si>
  <si>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</si>
  <si>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</si>
  <si>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</si>
  <si>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</si>
  <si>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</si>
  <si>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</si>
  <si>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</si>
  <si>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</si>
  <si>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</si>
  <si>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</si>
  <si>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</si>
  <si>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</si>
  <si>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</si>
  <si>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</si>
  <si>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</si>
  <si>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</si>
  <si>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</si>
  <si>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</si>
  <si>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</si>
  <si>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</si>
  <si>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</si>
  <si>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</si>
  <si>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</si>
  <si>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</si>
  <si>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</si>
  <si>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</si>
  <si>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</si>
  <si>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</si>
  <si>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</si>
  <si>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</si>
  <si>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</si>
  <si>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</si>
  <si>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</si>
  <si>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</si>
  <si>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</si>
  <si>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</si>
  <si>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</si>
  <si>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</si>
  <si>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</si>
  <si>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</si>
  <si>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</si>
  <si>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</si>
  <si>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</si>
  <si>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</si>
  <si>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</si>
  <si>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</si>
  <si>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</si>
  <si>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</si>
  <si>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</si>
  <si>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</si>
  <si>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</si>
  <si>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</si>
  <si>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</si>
  <si>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</si>
  <si>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</si>
  <si>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</si>
  <si>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</si>
  <si>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</si>
  <si>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</si>
  <si>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</si>
  <si>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</si>
  <si>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</si>
  <si>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</si>
  <si>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</si>
  <si>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</si>
  <si>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</si>
  <si>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</si>
  <si>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</si>
  <si>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</si>
  <si>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</si>
  <si>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</si>
  <si>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</si>
  <si>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</si>
  <si>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</si>
  <si>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</si>
  <si>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</si>
  <si>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</si>
  <si>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</si>
  <si>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</si>
  <si>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</si>
  <si>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</si>
  <si>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</si>
  <si>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</si>
  <si>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</si>
  <si>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</si>
  <si>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</si>
  <si>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</si>
  <si>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</si>
  <si>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</si>
  <si>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</si>
  <si>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</si>
  <si>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</si>
  <si>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</si>
  <si>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</si>
  <si>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</si>
  <si>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</si>
  <si>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</si>
  <si>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</si>
  <si>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</si>
  <si>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</si>
  <si>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</si>
  <si>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</si>
  <si>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</si>
  <si>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</si>
  <si>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</si>
  <si>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</si>
  <si>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</si>
  <si>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</si>
  <si>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</si>
  <si>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</si>
  <si>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</si>
  <si>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</si>
  <si>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</si>
  <si>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</si>
  <si>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</si>
  <si>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</si>
  <si>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</si>
  <si>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</si>
  <si>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</si>
  <si>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</si>
  <si>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</si>
  <si>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</si>
  <si>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</si>
  <si>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</si>
  <si>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</si>
  <si>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</si>
  <si>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</si>
  <si>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</si>
  <si>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</si>
  <si>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</si>
  <si>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</si>
  <si>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</si>
  <si>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</si>
  <si>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</si>
  <si>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</si>
  <si>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</si>
  <si>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</si>
  <si>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</si>
  <si>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</si>
  <si>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</si>
  <si>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</si>
  <si>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</si>
  <si>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</si>
  <si>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</si>
  <si>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</si>
  <si>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</si>
  <si>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</si>
  <si>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</si>
  <si>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</si>
  <si>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</si>
  <si>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</si>
  <si>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</si>
  <si>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</si>
  <si>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</si>
  <si>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</si>
  <si>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</si>
  <si>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</si>
  <si>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</si>
  <si>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</si>
  <si>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</si>
  <si>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</si>
  <si>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</si>
  <si>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</si>
  <si>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</si>
  <si>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</si>
  <si>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</si>
  <si>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</si>
  <si>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</si>
  <si>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</si>
  <si>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</si>
  <si>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</si>
  <si>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</si>
  <si>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</si>
  <si>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</si>
  <si>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</si>
  <si>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</si>
  <si>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</si>
  <si>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</si>
  <si>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</si>
  <si>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</si>
  <si>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</si>
  <si>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</si>
  <si>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</si>
  <si>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</si>
  <si>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</si>
  <si>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</si>
  <si>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</si>
  <si>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</si>
  <si>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</si>
  <si>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</si>
  <si>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</si>
  <si>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</si>
  <si>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</si>
  <si>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</si>
  <si>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</si>
  <si>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</si>
  <si>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</si>
  <si>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</si>
  <si>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</si>
  <si>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</si>
  <si>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</si>
  <si>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</si>
  <si>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</si>
  <si>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</si>
  <si>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</si>
  <si>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</si>
  <si>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</si>
  <si>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</si>
  <si>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</si>
  <si>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</si>
  <si>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</si>
  <si>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</si>
  <si>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</si>
  <si>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</si>
  <si>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</si>
  <si>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</si>
  <si>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</si>
  <si>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</si>
  <si>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</si>
  <si>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</si>
  <si>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</si>
  <si>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</si>
  <si>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</si>
  <si>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</si>
  <si>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</si>
  <si>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</si>
  <si>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</si>
  <si>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</si>
  <si>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</si>
  <si>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</si>
  <si>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</si>
  <si>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</si>
  <si>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</si>
  <si>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</si>
  <si>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</si>
  <si>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</si>
  <si>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</si>
  <si>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</si>
  <si>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</si>
  <si>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</si>
  <si>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</si>
  <si>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</si>
  <si>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</si>
  <si>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</si>
  <si>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</si>
  <si>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</si>
  <si>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</si>
  <si>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</si>
  <si>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</si>
  <si>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</si>
  <si>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</si>
  <si>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</si>
  <si>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</si>
  <si>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</si>
  <si>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</si>
  <si>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</si>
  <si>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</si>
  <si>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</si>
  <si>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</si>
  <si>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</si>
  <si>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</si>
  <si>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</si>
  <si>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</si>
  <si>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</si>
  <si>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</si>
  <si>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</si>
  <si>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</si>
  <si>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</si>
  <si>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</si>
  <si>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</si>
  <si>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</si>
  <si>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</si>
  <si>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</si>
  <si>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</si>
  <si>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</si>
  <si>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</si>
  <si>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</si>
  <si>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</si>
  <si>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</si>
  <si>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</si>
  <si>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</si>
  <si>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</si>
  <si>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</si>
  <si>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</si>
  <si>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</si>
  <si>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</si>
  <si>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</si>
  <si>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</si>
  <si>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</si>
  <si>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</si>
  <si>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</si>
  <si>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</si>
  <si>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</si>
  <si>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</si>
  <si>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</si>
  <si>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</si>
  <si>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</si>
  <si>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</si>
  <si>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</si>
  <si>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</si>
  <si>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</si>
  <si>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</si>
  <si>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</si>
  <si>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</si>
  <si>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</si>
  <si>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</si>
  <si>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</si>
  <si>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</si>
  <si>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</si>
  <si>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</si>
  <si>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</si>
  <si>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</si>
  <si>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</si>
  <si>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</si>
  <si>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</si>
  <si>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</si>
  <si>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</si>
  <si>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</si>
  <si>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</si>
  <si>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</si>
  <si>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</si>
  <si>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</si>
  <si>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</si>
  <si>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</si>
  <si>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</si>
  <si>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</si>
  <si>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</si>
  <si>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</si>
  <si>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</si>
  <si>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</si>
  <si>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</si>
  <si>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</si>
  <si>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</si>
  <si>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</si>
  <si>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</si>
  <si>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</si>
  <si>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</si>
  <si>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</si>
  <si>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</si>
  <si>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</si>
  <si>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</si>
  <si>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</si>
  <si>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</si>
  <si>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</si>
  <si>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</si>
  <si>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</si>
  <si>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</si>
  <si>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</si>
  <si>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</si>
  <si>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</si>
  <si>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</si>
  <si>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</si>
  <si>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</si>
  <si>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</si>
  <si>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</si>
  <si>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</si>
  <si>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</si>
  <si>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</si>
  <si>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</si>
  <si>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</si>
  <si>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</si>
  <si>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</si>
  <si>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</si>
  <si>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</si>
  <si>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</si>
  <si>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</si>
  <si>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</si>
  <si>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</si>
  <si>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</si>
  <si>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</si>
  <si>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</si>
  <si>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</si>
  <si>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</si>
  <si>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</si>
  <si>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</si>
  <si>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</si>
  <si>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</si>
  <si>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</si>
  <si>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</si>
  <si>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</si>
  <si>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</si>
  <si>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</si>
  <si>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</si>
  <si>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</si>
  <si>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</si>
  <si>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</si>
  <si>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</si>
  <si>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</si>
  <si>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</si>
  <si>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</si>
  <si>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</si>
  <si>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</si>
  <si>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</si>
  <si>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</si>
  <si>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</si>
  <si>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</si>
  <si>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</si>
  <si>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</si>
  <si>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</si>
  <si>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</si>
  <si>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</si>
  <si>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</si>
  <si>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</si>
  <si>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</si>
  <si>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</si>
  <si>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</si>
  <si>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</si>
  <si>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</si>
  <si>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</si>
  <si>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</si>
  <si>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</si>
  <si>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</si>
  <si>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</si>
  <si>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</si>
  <si>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</si>
  <si>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</si>
  <si>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</si>
  <si>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</si>
  <si>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</si>
  <si>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</si>
  <si>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</si>
  <si>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</si>
  <si>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</si>
  <si>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</si>
  <si>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</si>
  <si>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</si>
  <si>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</si>
  <si>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</si>
  <si>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</si>
  <si>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</si>
  <si>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</si>
  <si>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</si>
  <si>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</si>
  <si>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</si>
  <si>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</si>
  <si>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</si>
  <si>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</si>
  <si>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</si>
  <si>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</si>
  <si>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</si>
  <si>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</si>
  <si>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</si>
  <si>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</si>
  <si>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</si>
  <si>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</si>
  <si>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</si>
  <si>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</si>
  <si>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</si>
  <si>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</si>
  <si>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</si>
  <si>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</si>
  <si>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</si>
  <si>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</si>
  <si>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</si>
  <si>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</si>
  <si>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</si>
  <si>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</si>
  <si>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</si>
  <si>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</si>
  <si>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</si>
  <si>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</si>
  <si>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</si>
  <si>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</si>
  <si>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</si>
  <si>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</si>
  <si>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</si>
  <si>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</si>
  <si>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</si>
  <si>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</si>
  <si>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</si>
  <si>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</si>
  <si>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</si>
  <si>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</si>
  <si>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</si>
  <si>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</si>
  <si>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</si>
  <si>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</si>
  <si>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</si>
  <si>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</si>
  <si>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</si>
  <si>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</si>
  <si>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</si>
  <si>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</si>
  <si>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</si>
  <si>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</si>
  <si>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</si>
  <si>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</si>
  <si>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</si>
  <si>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</si>
  <si>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</si>
  <si>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</si>
  <si>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</si>
  <si>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</si>
  <si>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</si>
  <si>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</si>
  <si>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</si>
  <si>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</si>
  <si>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</si>
  <si>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</si>
  <si>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</si>
  <si>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</si>
  <si>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</si>
  <si>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</si>
  <si>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</si>
  <si>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</si>
  <si>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</si>
  <si>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</si>
  <si>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</si>
  <si>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</si>
  <si>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</si>
  <si>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</si>
  <si>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</si>
  <si>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</si>
  <si>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</si>
  <si>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</si>
  <si>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</si>
  <si>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</si>
  <si>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</si>
  <si>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</si>
  <si>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</si>
  <si>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</si>
  <si>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</si>
  <si>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</si>
  <si>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</si>
  <si>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</si>
  <si>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</si>
  <si>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</si>
  <si>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</si>
  <si>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</si>
  <si>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</si>
  <si>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</si>
  <si>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</si>
  <si>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</si>
  <si>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</si>
  <si>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</si>
  <si>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</si>
  <si>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</si>
  <si>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</si>
  <si>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</si>
  <si>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</si>
  <si>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</si>
  <si>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</si>
  <si>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</si>
  <si>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</si>
  <si>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</si>
  <si>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</si>
  <si>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</si>
  <si>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</si>
  <si>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</si>
  <si>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</si>
  <si>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</si>
  <si>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</si>
  <si>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</si>
  <si>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</si>
  <si>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</si>
  <si>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</si>
  <si>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</si>
  <si>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</si>
  <si>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</si>
  <si>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</si>
  <si>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</si>
  <si>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</si>
  <si>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</si>
  <si>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</si>
  <si>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</si>
  <si>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</si>
  <si>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</si>
  <si>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</si>
  <si>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</si>
  <si>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</si>
  <si>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</si>
  <si>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</si>
  <si>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</si>
  <si>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</si>
  <si>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</si>
  <si>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</si>
  <si>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</si>
  <si>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</si>
  <si>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</si>
  <si>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</si>
  <si>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</si>
  <si>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</si>
  <si>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</si>
  <si>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</si>
  <si>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</si>
  <si>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</si>
  <si>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</si>
  <si>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</si>
  <si>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</si>
  <si>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</si>
  <si>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</si>
  <si>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</si>
  <si>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</si>
  <si>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</si>
  <si>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</si>
  <si>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</si>
  <si>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</si>
  <si>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</si>
  <si>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</si>
  <si>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</si>
  <si>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</si>
  <si>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</si>
  <si>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</si>
  <si>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</si>
  <si>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</si>
  <si>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</si>
  <si>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</si>
  <si>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</si>
  <si>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</si>
  <si>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</si>
  <si>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</si>
  <si>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</si>
  <si>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</si>
  <si>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</si>
  <si>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</si>
  <si>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</si>
  <si>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</si>
  <si>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</si>
  <si>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</si>
  <si>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</si>
  <si>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</si>
  <si>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</si>
  <si>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</si>
  <si>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</si>
  <si>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</si>
  <si>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</si>
  <si>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</si>
  <si>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</si>
  <si>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</si>
  <si>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</si>
  <si>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</si>
  <si>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</si>
  <si>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</si>
  <si>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</si>
  <si>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</si>
  <si>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</si>
  <si>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</si>
  <si>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</si>
  <si>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</si>
  <si>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</si>
  <si>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</si>
  <si>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</si>
  <si>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</si>
  <si>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</si>
  <si>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</si>
  <si>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</si>
  <si>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</si>
  <si>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</si>
  <si>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</si>
  <si>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</si>
  <si>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</si>
  <si>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</si>
  <si>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</si>
  <si>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</si>
  <si>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</si>
  <si>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</si>
  <si>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</si>
  <si>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</si>
  <si>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</si>
  <si>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</si>
  <si>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</si>
  <si>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</si>
  <si>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</si>
  <si>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</si>
  <si>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</si>
  <si>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</si>
  <si>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</si>
  <si>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</si>
  <si>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</si>
  <si>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</si>
  <si>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</si>
  <si>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</si>
  <si>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</si>
  <si>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</si>
  <si>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</si>
  <si>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</si>
  <si>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</si>
  <si>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</si>
  <si>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</si>
  <si>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</si>
  <si>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</si>
  <si>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</si>
  <si>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</si>
  <si>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</si>
  <si>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</si>
  <si>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</si>
  <si>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</si>
  <si>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</si>
  <si>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</si>
  <si>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</si>
  <si>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</si>
  <si>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</si>
  <si>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</si>
  <si>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</si>
  <si>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</si>
  <si>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</si>
  <si>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</si>
  <si>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</si>
  <si>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</si>
  <si>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</si>
  <si>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</si>
  <si>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</si>
  <si>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</si>
  <si>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</si>
  <si>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</si>
  <si>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</si>
  <si>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</si>
  <si>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</si>
  <si>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</si>
  <si>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</si>
  <si>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</si>
  <si>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</si>
  <si>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</si>
  <si>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</si>
  <si>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</si>
  <si>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</si>
  <si>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</si>
  <si>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</si>
  <si>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</si>
  <si>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</si>
  <si>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</si>
  <si>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</si>
  <si>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</si>
  <si>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</si>
  <si>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</si>
  <si>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</si>
  <si>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</si>
  <si>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</si>
  <si>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</si>
  <si>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</si>
  <si>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</si>
  <si>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</si>
  <si>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</si>
  <si>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</si>
  <si>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</si>
  <si>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</si>
  <si>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</si>
  <si>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</si>
  <si>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</si>
  <si>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</si>
  <si>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</si>
  <si>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</si>
  <si>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</si>
  <si>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</si>
  <si>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</si>
  <si>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</si>
  <si>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</si>
  <si>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</si>
  <si>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</si>
  <si>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</si>
  <si>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</si>
  <si>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</si>
  <si>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</si>
  <si>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</si>
  <si>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</si>
  <si>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</si>
  <si>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</si>
  <si>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</si>
  <si>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</si>
  <si>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</si>
  <si>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</si>
  <si>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</si>
  <si>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</si>
  <si>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</si>
  <si>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</si>
  <si>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</si>
  <si>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</si>
  <si>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</si>
  <si>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</si>
  <si>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</si>
  <si>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</si>
  <si>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</si>
  <si>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</si>
  <si>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</si>
  <si>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</si>
  <si>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</si>
  <si>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</si>
  <si>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</si>
  <si>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</si>
  <si>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</si>
  <si>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</si>
  <si>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</si>
  <si>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</si>
  <si>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</si>
  <si>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</si>
  <si>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</si>
  <si>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</si>
  <si>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</si>
  <si>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</si>
  <si>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</si>
  <si>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</si>
  <si>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</si>
  <si>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</si>
  <si>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</si>
  <si>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</si>
  <si>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</si>
  <si>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</si>
  <si>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</si>
  <si>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</si>
  <si>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</si>
  <si>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</si>
  <si>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</si>
  <si>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</si>
  <si>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</si>
  <si>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</si>
  <si>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</si>
  <si>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</si>
  <si>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</si>
  <si>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</si>
  <si>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</si>
  <si>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</si>
  <si>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</si>
  <si>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</si>
  <si>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</si>
  <si>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</si>
  <si>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</si>
  <si>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</si>
  <si>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</si>
  <si>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</si>
  <si>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</si>
  <si>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</si>
  <si>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</si>
  <si>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</si>
  <si>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</si>
  <si>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</si>
  <si>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</si>
  <si>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</si>
  <si>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</si>
  <si>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</si>
  <si>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</si>
  <si>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</si>
  <si>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</si>
  <si>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</si>
  <si>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</si>
  <si>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</si>
  <si>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</si>
  <si>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</si>
  <si>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</si>
  <si>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</si>
  <si>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</si>
  <si>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</si>
  <si>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</si>
  <si>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</si>
  <si>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</si>
  <si>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</si>
  <si>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</si>
  <si>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</si>
  <si>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</si>
  <si>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</si>
  <si>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</si>
  <si>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</si>
  <si>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</si>
  <si>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</si>
  <si>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</si>
  <si>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</si>
  <si>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</si>
  <si>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</si>
  <si>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</si>
  <si>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</si>
  <si>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</si>
  <si>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</si>
  <si>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</si>
  <si>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</si>
  <si>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</si>
  <si>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</si>
  <si>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</si>
  <si>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</si>
  <si>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</si>
  <si>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</si>
  <si>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</si>
  <si>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</si>
  <si>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</si>
  <si>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</si>
  <si>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</si>
  <si>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</si>
  <si>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</si>
  <si>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</si>
  <si>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</si>
  <si>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</si>
  <si>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</si>
  <si>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</si>
  <si>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</si>
  <si>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</si>
  <si>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</si>
  <si>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</si>
  <si>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</si>
  <si>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</si>
  <si>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</si>
  <si>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</si>
  <si>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</si>
  <si>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</si>
  <si>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</si>
  <si>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</si>
  <si>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</si>
  <si>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</si>
  <si>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</si>
  <si>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</si>
  <si>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</si>
  <si>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</si>
  <si>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</si>
  <si>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</si>
  <si>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</si>
  <si>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</si>
  <si>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</si>
  <si>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</si>
  <si>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</si>
  <si>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</si>
  <si>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</si>
  <si>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</si>
  <si>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</si>
  <si>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</si>
  <si>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</si>
  <si>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</si>
  <si>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</si>
  <si>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</si>
  <si>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</si>
  <si>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</si>
  <si>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</si>
  <si>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</si>
  <si>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</si>
  <si>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</si>
  <si>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</si>
  <si>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</si>
  <si>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</si>
  <si>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</si>
  <si>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</si>
  <si>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</si>
  <si>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</si>
  <si>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</si>
  <si>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</si>
  <si>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</si>
  <si>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</si>
  <si>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</si>
  <si>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</si>
  <si>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</si>
  <si>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</si>
  <si>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</si>
  <si>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</si>
  <si>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</si>
  <si>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</si>
  <si>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</si>
  <si>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</si>
  <si>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</si>
  <si>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</si>
  <si>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</si>
  <si>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</si>
  <si>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</si>
  <si>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</si>
  <si>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</si>
  <si>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</si>
  <si>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</si>
  <si>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</si>
  <si>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</si>
  <si>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</si>
  <si>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</si>
  <si>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</si>
  <si>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</si>
  <si>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</si>
  <si>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</si>
  <si>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</si>
  <si>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</si>
  <si>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</si>
  <si>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</si>
  <si>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</si>
  <si>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</si>
  <si>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</si>
  <si>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</si>
  <si>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</si>
  <si>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</si>
  <si>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</si>
  <si>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</si>
  <si>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</si>
  <si>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</si>
  <si>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</si>
  <si>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</si>
  <si>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</si>
  <si>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</si>
  <si>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</si>
  <si>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</si>
  <si>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</si>
  <si>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</si>
  <si>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</si>
  <si>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</si>
  <si>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</si>
  <si>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</si>
  <si>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</si>
  <si>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</si>
  <si>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</si>
  <si>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</si>
  <si>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</si>
  <si>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</si>
  <si>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</si>
  <si>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</si>
  <si>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</si>
  <si>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</si>
  <si>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</si>
  <si>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</si>
  <si>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</si>
  <si>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</si>
  <si>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</si>
  <si>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</si>
  <si>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</si>
  <si>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</si>
  <si>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</si>
  <si>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</si>
  <si>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</si>
  <si>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</si>
  <si>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</si>
  <si>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</si>
  <si>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</si>
  <si>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</si>
  <si>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</si>
  <si>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</si>
  <si>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</si>
  <si>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</si>
  <si>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</si>
  <si>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</si>
  <si>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</si>
  <si>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</si>
  <si>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</si>
  <si>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</si>
  <si>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</si>
  <si>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</si>
  <si>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</si>
  <si>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</si>
  <si>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</si>
  <si>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</si>
  <si>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</si>
  <si>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</si>
  <si>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</si>
  <si>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</si>
  <si>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</si>
  <si>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</si>
  <si>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</si>
  <si>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</si>
  <si>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</si>
  <si>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</si>
  <si>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</si>
  <si>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</si>
  <si>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</si>
  <si>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</si>
  <si>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</si>
  <si>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</si>
  <si>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</si>
  <si>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</si>
  <si>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</si>
  <si>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</si>
  <si>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</si>
  <si>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</si>
  <si>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</si>
  <si>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</si>
  <si>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</si>
  <si>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</si>
  <si>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</si>
  <si>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</si>
  <si>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</si>
  <si>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</si>
  <si>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</si>
  <si>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</si>
  <si>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</si>
  <si>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</si>
  <si>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</si>
  <si>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</si>
  <si>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</si>
  <si>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</si>
  <si>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</si>
  <si>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</si>
  <si>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</si>
  <si>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</si>
  <si>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</si>
  <si>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</si>
  <si>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</si>
  <si>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</si>
  <si>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</si>
  <si>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</si>
  <si>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</si>
  <si>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</si>
  <si>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</si>
  <si>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</si>
  <si>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</si>
  <si>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</si>
  <si>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</si>
  <si>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</si>
  <si>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</si>
  <si>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</si>
  <si>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</si>
  <si>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</si>
  <si>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</si>
  <si>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</si>
  <si>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</si>
  <si>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</si>
  <si>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</si>
  <si>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</si>
  <si>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</si>
  <si>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</si>
  <si>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</si>
  <si>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</si>
  <si>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</si>
  <si>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</si>
  <si>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</si>
  <si>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</si>
  <si>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</si>
  <si>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</si>
  <si>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</si>
  <si>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</si>
  <si>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</si>
  <si>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</si>
  <si>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</si>
  <si>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</si>
  <si>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</si>
  <si>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</si>
  <si>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</si>
  <si>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</si>
  <si>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</si>
  <si>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</si>
  <si>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</si>
  <si>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</si>
  <si>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</si>
  <si>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</si>
  <si>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</si>
  <si>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</si>
  <si>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</si>
  <si>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</si>
  <si>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</si>
  <si>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</si>
  <si>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</si>
  <si>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</si>
  <si>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</si>
  <si>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</si>
  <si>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</si>
  <si>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</si>
  <si>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</si>
  <si>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</si>
  <si>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</si>
  <si>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</si>
  <si>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</si>
  <si>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</si>
  <si>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</si>
  <si>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</si>
  <si>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</si>
  <si>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</si>
  <si>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</si>
  <si>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</si>
  <si>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</si>
  <si>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</si>
  <si>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</si>
  <si>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</si>
  <si>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</si>
  <si>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</si>
  <si>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</si>
  <si>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</si>
  <si>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</si>
  <si>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</si>
  <si>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</si>
  <si>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</si>
  <si>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</si>
  <si>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</si>
  <si>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</si>
  <si>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</si>
  <si>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</si>
  <si>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</si>
  <si>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</si>
  <si>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</si>
  <si>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</si>
  <si>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</si>
  <si>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</si>
  <si>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</si>
  <si>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</si>
  <si>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</si>
  <si>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</si>
  <si>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</si>
  <si>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</si>
  <si>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</si>
  <si>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</si>
  <si>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</si>
  <si>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</si>
  <si>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</si>
  <si>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</si>
  <si>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</si>
  <si>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</si>
  <si>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</si>
  <si>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</si>
  <si>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</si>
  <si>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</si>
  <si>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</si>
  <si>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</si>
  <si>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</si>
  <si>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</si>
  <si>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</si>
  <si>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</si>
  <si>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</si>
  <si>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</si>
  <si>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</si>
  <si>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</si>
  <si>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</si>
  <si>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</si>
  <si>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</si>
  <si>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</si>
  <si>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</si>
  <si>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</si>
  <si>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</si>
  <si>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</si>
  <si>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</si>
  <si>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</si>
  <si>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</si>
  <si>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</si>
  <si>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</si>
  <si>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</si>
  <si>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</si>
  <si>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</si>
  <si>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</si>
  <si>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</si>
  <si>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</si>
  <si>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</si>
  <si>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</si>
  <si>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</si>
  <si>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</si>
  <si>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</si>
  <si>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</si>
  <si>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</si>
  <si>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</si>
  <si>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</si>
  <si>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</si>
  <si>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</si>
  <si>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</si>
  <si>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</si>
  <si>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</si>
  <si>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</si>
  <si>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</si>
  <si>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</si>
  <si>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</si>
  <si>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</si>
  <si>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</si>
  <si>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</si>
  <si>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</si>
  <si>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</si>
  <si>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</si>
  <si>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</si>
  <si>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</si>
  <si>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</si>
  <si>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</si>
  <si>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</si>
  <si>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</si>
  <si>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</si>
  <si>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</si>
  <si>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</si>
  <si>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</si>
  <si>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</si>
  <si>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</si>
  <si>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</si>
  <si>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</si>
  <si>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</si>
  <si>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</si>
  <si>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</si>
  <si>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</si>
  <si>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</si>
  <si>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</si>
  <si>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</si>
  <si>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</si>
  <si>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</si>
  <si>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</si>
  <si>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</si>
  <si>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</si>
  <si>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</si>
  <si>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</si>
  <si>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</si>
  <si>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</si>
  <si>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</si>
  <si>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</si>
  <si>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</si>
  <si>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</si>
  <si>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</si>
  <si>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</si>
  <si>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</si>
  <si>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</si>
  <si>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</si>
  <si>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</si>
  <si>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</si>
  <si>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</si>
  <si>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</si>
  <si>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</si>
  <si>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</si>
  <si>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</si>
  <si>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</si>
  <si>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</si>
  <si>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</si>
  <si>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</si>
  <si>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</si>
  <si>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</si>
  <si>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</si>
  <si>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</si>
  <si>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</si>
  <si>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</si>
  <si>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</si>
  <si>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</si>
  <si>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</si>
  <si>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</si>
  <si>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</si>
  <si>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</si>
  <si>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</si>
  <si>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</si>
  <si>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</si>
  <si>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</si>
  <si>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</si>
  <si>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</si>
  <si>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</si>
  <si>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</si>
  <si>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</si>
  <si>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</si>
  <si>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</si>
  <si>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</si>
  <si>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</si>
  <si>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</si>
  <si>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</si>
  <si>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</si>
  <si>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</si>
  <si>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</si>
  <si>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</si>
  <si>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</si>
  <si>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</si>
  <si>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</si>
  <si>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</si>
  <si>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</si>
  <si>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</si>
  <si>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</si>
  <si>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</si>
  <si>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</si>
  <si>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</si>
  <si>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</si>
  <si>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</si>
  <si>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</si>
  <si>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</si>
  <si>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</si>
  <si>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</si>
  <si>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</si>
  <si>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</si>
  <si>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</si>
  <si>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</si>
  <si>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</si>
  <si>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</si>
  <si>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</si>
  <si>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</si>
  <si>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</si>
  <si>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</si>
  <si>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</si>
  <si>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</si>
  <si>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</si>
  <si>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</si>
  <si>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</si>
  <si>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</si>
  <si>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</si>
  <si>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</si>
  <si>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</si>
  <si>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</si>
  <si>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</si>
  <si>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</si>
  <si>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</si>
  <si>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</si>
  <si>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</si>
  <si>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</si>
  <si>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</si>
  <si>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</si>
  <si>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</si>
  <si>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</si>
  <si>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</si>
  <si>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</si>
  <si>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</si>
  <si>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</si>
  <si>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</si>
  <si>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</si>
  <si>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</si>
  <si>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</si>
  <si>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</si>
  <si>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</si>
  <si>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</si>
  <si>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</si>
  <si>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</si>
  <si>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</si>
  <si>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</si>
  <si>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</si>
  <si>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</si>
  <si>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</si>
  <si>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</si>
  <si>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</si>
  <si>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</si>
  <si>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</si>
  <si>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</si>
  <si>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</si>
  <si>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</si>
  <si>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</si>
  <si>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</si>
  <si>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</si>
  <si>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</si>
  <si>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</si>
  <si>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</si>
  <si>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</si>
  <si>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</si>
  <si>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</si>
  <si>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</si>
  <si>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</si>
  <si>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</si>
  <si>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</si>
  <si>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</si>
  <si>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</si>
  <si>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</si>
  <si>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</si>
  <si>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</si>
  <si>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</si>
  <si>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</si>
  <si>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</si>
  <si>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</si>
  <si>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</si>
  <si>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</si>
  <si>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</si>
  <si>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</si>
  <si>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</si>
  <si>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</si>
  <si>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</si>
  <si>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</si>
  <si>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</si>
  <si>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</si>
  <si>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</si>
  <si>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</si>
  <si>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</si>
  <si>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</si>
  <si>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</si>
  <si>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</si>
  <si>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</si>
  <si>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</si>
  <si>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</si>
  <si>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</si>
  <si>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</si>
  <si>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</si>
  <si>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</si>
  <si>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</si>
  <si>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</si>
  <si>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</si>
  <si>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</si>
  <si>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</si>
  <si>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</si>
  <si>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</si>
  <si>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</si>
  <si>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</si>
  <si>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</si>
  <si>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</si>
  <si>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</si>
  <si>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</si>
  <si>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</si>
  <si>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</si>
  <si>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</si>
  <si>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</si>
  <si>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</si>
  <si>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</si>
  <si>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</si>
  <si>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</si>
  <si>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</si>
  <si>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</si>
  <si>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</si>
  <si>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</si>
  <si>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</si>
  <si>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</si>
  <si>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</si>
  <si>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</si>
  <si>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</si>
  <si>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</si>
  <si>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</si>
  <si>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</si>
  <si>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</si>
  <si>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</si>
  <si>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</si>
  <si>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</si>
  <si>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</si>
  <si>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</si>
  <si>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</si>
  <si>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</si>
  <si>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</si>
  <si>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</si>
  <si>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</si>
  <si>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</si>
  <si>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</si>
  <si>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</si>
  <si>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</si>
  <si>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</si>
  <si>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</si>
  <si>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</si>
  <si>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</si>
  <si>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</si>
  <si>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</si>
  <si>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</si>
  <si>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</si>
  <si>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</si>
  <si>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</si>
  <si>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</si>
  <si>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</si>
  <si>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</si>
  <si>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</si>
  <si>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</si>
  <si>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</si>
  <si>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</si>
  <si>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</si>
  <si>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</si>
  <si>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</si>
  <si>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</si>
  <si>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</si>
  <si>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</si>
  <si>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</si>
  <si>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</si>
  <si>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</si>
  <si>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</si>
  <si>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</si>
  <si>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</si>
  <si>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</si>
  <si>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</si>
  <si>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</si>
  <si>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</si>
  <si>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</si>
  <si>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</si>
  <si>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</si>
  <si>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</si>
  <si>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</si>
  <si>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</si>
  <si>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</si>
  <si>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</si>
  <si>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</si>
  <si>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</si>
  <si>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</si>
  <si>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</si>
  <si>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</si>
  <si>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</si>
  <si>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</si>
  <si>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</si>
  <si>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</si>
  <si>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</si>
  <si>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</si>
  <si>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</si>
  <si>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</si>
  <si>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</si>
  <si>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</si>
  <si>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</si>
  <si>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</si>
  <si>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</si>
  <si>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</si>
  <si>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</si>
  <si>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</si>
  <si>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</si>
  <si>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</si>
  <si>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</si>
  <si>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</si>
  <si>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</si>
  <si>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</si>
  <si>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</si>
  <si>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</si>
  <si>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</si>
  <si>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</si>
  <si>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</si>
  <si>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</si>
  <si>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</si>
  <si>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</si>
  <si>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</si>
  <si>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</si>
  <si>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</si>
  <si>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</si>
  <si>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</si>
  <si>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</si>
  <si>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</si>
  <si>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</si>
  <si>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</si>
  <si>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</si>
  <si>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</si>
  <si>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</si>
  <si>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</si>
  <si>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</si>
  <si>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</si>
  <si>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</si>
  <si>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</si>
  <si>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</si>
  <si>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</si>
  <si>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</si>
  <si>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</si>
  <si>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</si>
  <si>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</si>
  <si>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</si>
  <si>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</si>
  <si>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</si>
  <si>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</si>
  <si>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</si>
  <si>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</si>
  <si>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</si>
  <si>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</si>
  <si>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</si>
  <si>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</si>
  <si>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</si>
  <si>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</si>
  <si>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</si>
  <si>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</si>
  <si>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</si>
  <si>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</si>
  <si>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</si>
  <si>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</si>
  <si>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</si>
  <si>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</si>
  <si>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</si>
  <si>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</si>
  <si>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</si>
  <si>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</si>
  <si>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</si>
  <si>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</si>
  <si>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</si>
  <si>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</si>
  <si>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</si>
  <si>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</si>
  <si>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</si>
  <si>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</si>
  <si>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</si>
  <si>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</si>
  <si>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</si>
  <si>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</si>
  <si>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</si>
  <si>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</si>
  <si>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</si>
  <si>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</si>
  <si>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</si>
  <si>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</si>
  <si>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</si>
  <si>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</si>
  <si>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</si>
  <si>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</si>
  <si>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</si>
  <si>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</si>
  <si>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</si>
  <si>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</si>
  <si>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</si>
  <si>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</si>
  <si>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</si>
  <si>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</si>
  <si>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</si>
  <si>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</si>
  <si>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</si>
  <si>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</si>
  <si>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</si>
  <si>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</si>
  <si>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</si>
  <si>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</si>
  <si>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</si>
  <si>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</si>
  <si>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</si>
  <si>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</si>
  <si>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</si>
  <si>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</si>
  <si>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</si>
  <si>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</si>
  <si>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</si>
  <si>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</si>
  <si>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</si>
  <si>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</si>
  <si>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</si>
  <si>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</si>
  <si>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</si>
  <si>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</si>
  <si>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</si>
  <si>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</si>
  <si>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</si>
  <si>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</si>
  <si>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</si>
  <si>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</si>
  <si>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</si>
  <si>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</si>
  <si>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</si>
  <si>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</si>
  <si>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</si>
  <si>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</si>
  <si>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</si>
  <si>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</si>
  <si>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</si>
  <si>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</si>
  <si>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</si>
  <si>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</si>
  <si>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</si>
  <si>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</si>
  <si>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</si>
  <si>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</si>
  <si>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</si>
  <si>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</si>
  <si>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</si>
  <si>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</si>
  <si>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</si>
  <si>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</si>
  <si>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</si>
  <si>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</si>
  <si>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</si>
  <si>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</si>
  <si>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</si>
  <si>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</si>
  <si>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</si>
  <si>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</si>
  <si>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</si>
  <si>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</si>
  <si>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</si>
  <si>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</si>
  <si>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</si>
  <si>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</si>
  <si>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</si>
  <si>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</si>
  <si>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</si>
  <si>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</si>
  <si>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</si>
  <si>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</si>
  <si>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</si>
  <si>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</si>
  <si>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</si>
  <si>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</si>
  <si>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</si>
  <si>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</si>
  <si>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</si>
  <si>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</si>
  <si>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</si>
  <si>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</si>
  <si>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</si>
  <si>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</si>
  <si>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</si>
  <si>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</si>
  <si>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</si>
  <si>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</si>
  <si>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</si>
  <si>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</si>
  <si>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</si>
  <si>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</si>
  <si>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</si>
  <si>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</si>
  <si>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</si>
  <si>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</si>
  <si>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</si>
  <si>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</si>
  <si>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</si>
  <si>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</si>
  <si>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</si>
  <si>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</si>
  <si>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</si>
  <si>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</si>
  <si>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</si>
  <si>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</si>
  <si>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</si>
  <si>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</si>
  <si>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</si>
  <si>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</si>
  <si>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</si>
  <si>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</si>
  <si>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</si>
  <si>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</si>
  <si>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</si>
  <si>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</si>
  <si>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</si>
  <si>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</si>
  <si>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</si>
  <si>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</si>
  <si>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</si>
  <si>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</si>
  <si>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</si>
  <si>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</si>
  <si>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</si>
  <si>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</si>
  <si>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</si>
  <si>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</si>
  <si>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</si>
  <si>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</si>
  <si>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</si>
  <si>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</si>
  <si>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</si>
  <si>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</si>
  <si>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</si>
  <si>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</si>
  <si>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</si>
  <si>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</si>
  <si>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</si>
  <si>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</si>
  <si>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</si>
  <si>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</si>
  <si>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</si>
  <si>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</si>
  <si>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</si>
  <si>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</si>
  <si>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</si>
  <si>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</si>
  <si>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</si>
  <si>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</si>
  <si>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</si>
  <si>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</si>
  <si>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</si>
  <si>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</si>
  <si>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</si>
  <si>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</si>
  <si>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</si>
  <si>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</si>
  <si>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</si>
  <si>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</si>
  <si>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</si>
  <si>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</si>
  <si>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</si>
  <si>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</si>
  <si>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</si>
  <si>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</si>
  <si>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</si>
  <si>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</si>
  <si>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</si>
  <si>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</si>
  <si>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</si>
  <si>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</si>
  <si>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</si>
  <si>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</si>
  <si>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</si>
  <si>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</si>
  <si>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</si>
  <si>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</si>
  <si>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</si>
  <si>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</si>
  <si>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</si>
  <si>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</si>
  <si>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</si>
  <si>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</si>
  <si>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</si>
  <si>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</si>
  <si>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</si>
  <si>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</si>
  <si>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</si>
  <si>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</si>
  <si>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</si>
  <si>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</si>
  <si>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</si>
  <si>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</si>
  <si>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</si>
  <si>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</si>
  <si>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</si>
  <si>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</si>
  <si>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</si>
  <si>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</si>
  <si>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</si>
  <si>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</si>
  <si>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</si>
  <si>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</si>
  <si>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</si>
  <si>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</si>
  <si>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</si>
  <si>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</si>
  <si>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</si>
  <si>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</si>
  <si>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</si>
  <si>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</si>
  <si>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</si>
  <si>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</si>
  <si>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</si>
  <si>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</si>
  <si>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</si>
  <si>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</si>
  <si>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</si>
  <si>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</si>
  <si>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</si>
  <si>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</si>
  <si>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</si>
  <si>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</si>
  <si>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</si>
  <si>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</si>
  <si>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</si>
  <si>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</si>
  <si>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</si>
  <si>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</si>
  <si>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</si>
  <si>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</si>
  <si>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</si>
  <si>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</si>
  <si>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</si>
  <si>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</si>
  <si>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</si>
  <si>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</si>
  <si>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</si>
  <si>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</si>
  <si>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</si>
  <si>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</si>
  <si>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</si>
  <si>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</si>
  <si>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</si>
  <si>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</si>
  <si>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</si>
  <si>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</si>
  <si>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</si>
  <si>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</si>
  <si>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</si>
  <si>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</si>
  <si>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</si>
  <si>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</si>
  <si>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</si>
  <si>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</si>
  <si>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</si>
  <si>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</si>
  <si>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</si>
  <si>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</si>
  <si>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</si>
  <si>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</si>
  <si>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</si>
  <si>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</si>
  <si>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</si>
  <si>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</si>
  <si>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</si>
  <si>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</si>
  <si>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</si>
  <si>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</si>
  <si>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</si>
  <si>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</si>
  <si>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</si>
  <si>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</si>
  <si>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</si>
  <si>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</si>
  <si>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</si>
  <si>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</si>
  <si>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</si>
  <si>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</si>
  <si>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</si>
  <si>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</si>
  <si>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</si>
  <si>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</si>
  <si>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</si>
  <si>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</si>
  <si>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</si>
  <si>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</si>
  <si>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</si>
  <si>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</si>
  <si>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</si>
  <si>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</si>
  <si>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</si>
  <si>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</si>
  <si>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</si>
  <si>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</si>
  <si>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</si>
  <si>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</si>
  <si>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</si>
  <si>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</si>
  <si>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</si>
  <si>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</si>
  <si>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</si>
  <si>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</si>
  <si>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</si>
  <si>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</si>
  <si>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</si>
  <si>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</si>
  <si>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</si>
  <si>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</si>
  <si>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</si>
  <si>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</si>
  <si>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</si>
  <si>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</si>
  <si>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</si>
  <si>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</si>
  <si>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</si>
  <si>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</si>
  <si>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</si>
  <si>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</si>
  <si>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</si>
  <si>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</si>
  <si>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</si>
  <si>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</si>
  <si>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</si>
  <si>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</si>
  <si>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</si>
  <si>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</si>
  <si>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</si>
  <si>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</si>
  <si>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</si>
  <si>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</si>
  <si>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</si>
  <si>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</si>
  <si>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</si>
  <si>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</si>
  <si>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</si>
  <si>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</si>
  <si>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</si>
  <si>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</si>
  <si>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</si>
  <si>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</si>
  <si>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</si>
  <si>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</si>
  <si>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</si>
  <si>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</si>
  <si>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</si>
  <si>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</si>
  <si>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</si>
  <si>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</si>
  <si>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</si>
  <si>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</si>
  <si>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</si>
  <si>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</si>
  <si>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</si>
  <si>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</si>
  <si>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</si>
  <si>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</si>
  <si>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</si>
  <si>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</si>
  <si>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</si>
  <si>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</si>
  <si>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</si>
  <si>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</si>
  <si>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</si>
  <si>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</si>
  <si>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</si>
  <si>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</si>
  <si>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</si>
  <si>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</si>
  <si>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</si>
  <si>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</si>
  <si>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</si>
  <si>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</si>
  <si>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</si>
  <si>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</si>
  <si>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</si>
  <si>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</si>
  <si>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</si>
  <si>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</si>
  <si>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</si>
  <si>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</si>
  <si>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</si>
  <si>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</si>
  <si>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</si>
  <si>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</si>
  <si>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</si>
  <si>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</si>
  <si>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</si>
  <si>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</si>
  <si>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</si>
  <si>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</si>
  <si>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</si>
  <si>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</si>
  <si>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</si>
  <si>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</si>
  <si>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</si>
  <si>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</si>
  <si>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</si>
  <si>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</si>
  <si>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</si>
  <si>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</si>
  <si>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</si>
  <si>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</si>
  <si>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</si>
  <si>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</si>
  <si>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</si>
  <si>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</si>
  <si>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</si>
  <si>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</si>
  <si>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</si>
  <si>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</si>
  <si>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</si>
  <si>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</si>
  <si>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</si>
  <si>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</si>
  <si>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</si>
  <si>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</si>
  <si>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</si>
  <si>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</si>
  <si>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</si>
  <si>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</si>
  <si>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</si>
  <si>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</si>
  <si>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</si>
  <si>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</si>
  <si>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</si>
  <si>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</si>
  <si>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</si>
  <si>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</si>
  <si>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</si>
  <si>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</si>
  <si>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</si>
  <si>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</si>
  <si>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</si>
  <si>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</si>
  <si>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</si>
  <si>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</si>
  <si>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</si>
  <si>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</si>
  <si>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</si>
  <si>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</si>
  <si>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</si>
  <si>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</si>
  <si>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</si>
  <si>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</si>
  <si>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</si>
  <si>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</si>
  <si>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</si>
  <si>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</si>
  <si>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</si>
  <si>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</si>
  <si>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</si>
  <si>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</si>
  <si>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</si>
  <si>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</si>
  <si>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</si>
  <si>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</si>
  <si>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</si>
  <si>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</si>
  <si>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</si>
  <si>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</si>
  <si>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</si>
  <si>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</si>
  <si>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</si>
  <si>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</si>
  <si>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</si>
  <si>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</si>
  <si>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</si>
  <si>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</si>
  <si>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</si>
  <si>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</si>
  <si>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</si>
  <si>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</si>
  <si>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</si>
  <si>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</si>
  <si>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</si>
  <si>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</si>
  <si>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</si>
  <si>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</si>
  <si>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</si>
  <si>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</si>
  <si>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</si>
  <si>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</si>
  <si>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</si>
  <si>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</si>
  <si>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</si>
  <si>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</si>
  <si>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</si>
  <si>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</si>
  <si>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</si>
  <si>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</si>
  <si>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</si>
  <si>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</si>
  <si>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</si>
  <si>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</si>
  <si>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</si>
  <si>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</si>
  <si>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</si>
  <si>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</si>
  <si>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</si>
  <si>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</si>
  <si>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</si>
  <si>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</si>
  <si>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</si>
  <si>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</si>
  <si>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</si>
  <si>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</si>
  <si>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</si>
  <si>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</si>
  <si>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</si>
  <si>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</si>
  <si>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</si>
  <si>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</si>
  <si>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</si>
  <si>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</si>
  <si>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</si>
  <si>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</si>
  <si>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</si>
  <si>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</si>
  <si>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</si>
  <si>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</si>
  <si>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</si>
  <si>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</si>
  <si>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</si>
  <si>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</si>
  <si>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</si>
  <si>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</si>
  <si>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</si>
  <si>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</si>
  <si>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</si>
  <si>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</si>
  <si>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</si>
  <si>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</si>
  <si>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</si>
  <si>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</si>
  <si>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</si>
  <si>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</si>
  <si>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</si>
  <si>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</si>
  <si>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</si>
  <si>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</si>
  <si>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</si>
  <si>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</si>
  <si>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</si>
  <si>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</si>
  <si>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</si>
  <si>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</si>
  <si>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</si>
  <si>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</si>
  <si>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</si>
  <si>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</si>
  <si>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</si>
  <si>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</si>
  <si>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</si>
  <si>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</si>
  <si>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</si>
  <si>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</si>
  <si>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</si>
  <si>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</si>
  <si>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</si>
  <si>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</si>
  <si>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</si>
  <si>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</si>
  <si>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</si>
  <si>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</si>
  <si>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</si>
  <si>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</si>
  <si>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</si>
  <si>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</si>
  <si>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</si>
  <si>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</si>
  <si>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</si>
  <si>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</si>
  <si>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</si>
  <si>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</si>
  <si>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</si>
  <si>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</si>
  <si>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</si>
  <si>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</si>
  <si>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</si>
  <si>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</si>
  <si>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</si>
  <si>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</si>
  <si>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</si>
  <si>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</si>
  <si>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</si>
  <si>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</si>
  <si>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</si>
  <si>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</si>
  <si>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</si>
  <si>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</si>
  <si>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</si>
  <si>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</si>
  <si>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</si>
  <si>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</si>
  <si>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</si>
  <si>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</si>
  <si>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</si>
  <si>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</si>
  <si>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</si>
  <si>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</si>
  <si>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</si>
  <si>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</si>
  <si>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</si>
  <si>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</si>
  <si>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</si>
  <si>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</si>
  <si>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</si>
  <si>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</si>
  <si>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</si>
  <si>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</si>
  <si>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</si>
  <si>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</si>
  <si>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</si>
  <si>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</si>
  <si>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</si>
  <si>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</si>
  <si>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</si>
  <si>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</si>
  <si>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</si>
  <si>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</si>
  <si>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</si>
  <si>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</si>
  <si>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</si>
  <si>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</si>
  <si>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</si>
  <si>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</si>
  <si>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</si>
  <si>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</si>
  <si>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</si>
  <si>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</si>
  <si>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</si>
  <si>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</si>
  <si>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</si>
  <si>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</si>
  <si>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</si>
  <si>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</si>
  <si>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</si>
  <si>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</si>
  <si>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</si>
  <si>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</si>
  <si>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</si>
  <si>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</si>
  <si>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</si>
  <si>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</si>
  <si>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</si>
  <si>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</si>
  <si>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</si>
  <si>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</si>
  <si>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</si>
  <si>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</si>
  <si>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</si>
  <si>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</si>
  <si>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</si>
  <si>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</si>
  <si>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</si>
  <si>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</si>
  <si>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</si>
  <si>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</si>
  <si>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</si>
  <si>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</si>
  <si>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</si>
  <si>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</si>
  <si>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</si>
  <si>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</si>
  <si>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</si>
  <si>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</si>
  <si>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</si>
  <si>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</si>
  <si>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</si>
  <si>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</si>
  <si>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</si>
  <si>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</si>
  <si>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</si>
  <si>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</si>
  <si>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</si>
  <si>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</si>
  <si>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</si>
  <si>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</si>
  <si>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</si>
  <si>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</si>
  <si>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</si>
  <si>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</si>
  <si>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</si>
  <si>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</si>
  <si>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</si>
  <si>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</si>
  <si>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</si>
  <si>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</si>
  <si>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</si>
  <si>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</si>
  <si>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</si>
  <si>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</si>
  <si>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</si>
  <si>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</si>
  <si>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</si>
  <si>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</si>
  <si>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</si>
  <si>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</si>
  <si>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</si>
  <si>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</si>
  <si>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</si>
  <si>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</si>
  <si>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</si>
  <si>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</si>
  <si>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</si>
  <si>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</si>
  <si>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</si>
  <si>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</si>
  <si>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</si>
  <si>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</si>
  <si>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</si>
  <si>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</si>
  <si>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</si>
  <si>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</si>
  <si>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</si>
  <si>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</si>
  <si>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</si>
  <si>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</si>
  <si>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</si>
  <si>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</si>
  <si>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</si>
  <si>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</si>
  <si>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</si>
  <si>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</si>
  <si>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</si>
  <si>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</si>
  <si>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</si>
  <si>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</si>
  <si>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</si>
  <si>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</si>
  <si>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</si>
  <si>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</si>
  <si>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</si>
  <si>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</si>
  <si>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</si>
  <si>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</si>
  <si>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</si>
  <si>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</si>
  <si>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</si>
  <si>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</si>
  <si>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</si>
  <si>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</si>
  <si>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</si>
  <si>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</si>
  <si>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</si>
  <si>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</si>
  <si>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</si>
  <si>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</si>
  <si>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</si>
  <si>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</si>
  <si>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</si>
  <si>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</si>
  <si>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</si>
  <si>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</si>
  <si>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</si>
  <si>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</si>
  <si>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</si>
  <si>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</si>
  <si>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</si>
  <si>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</si>
  <si>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</si>
  <si>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</si>
  <si>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</si>
  <si>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</si>
  <si>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</si>
  <si>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</si>
  <si>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</si>
  <si>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</si>
  <si>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</si>
  <si>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</si>
  <si>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</si>
  <si>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</si>
  <si>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</si>
  <si>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</si>
  <si>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</si>
  <si>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</si>
  <si>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</si>
  <si>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</si>
  <si>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</si>
  <si>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</si>
  <si>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</si>
  <si>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</si>
  <si>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</si>
  <si>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</si>
  <si>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</si>
  <si>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</si>
  <si>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</si>
  <si>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</si>
  <si>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</si>
  <si>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</si>
  <si>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</si>
  <si>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</si>
  <si>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</si>
  <si>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</si>
  <si>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</si>
  <si>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</si>
  <si>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</si>
  <si>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</si>
  <si>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</si>
  <si>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</si>
  <si>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</si>
  <si>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</si>
  <si>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</si>
  <si>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</si>
  <si>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</si>
  <si>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</si>
  <si>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</si>
  <si>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</si>
  <si>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</si>
  <si>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</si>
  <si>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</si>
  <si>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</si>
  <si>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</si>
  <si>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</si>
  <si>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</si>
  <si>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</si>
  <si>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</si>
  <si>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</si>
  <si>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</si>
  <si>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</si>
  <si>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</si>
  <si>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</si>
  <si>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</si>
  <si>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</si>
  <si>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</si>
  <si>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</si>
  <si>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</si>
  <si>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</si>
  <si>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</si>
  <si>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</si>
  <si>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</si>
  <si>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</si>
  <si>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</si>
  <si>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</si>
  <si>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</si>
  <si>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</si>
  <si>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</si>
  <si>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</si>
  <si>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</si>
  <si>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</si>
  <si>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</si>
  <si>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</si>
  <si>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</si>
  <si>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</si>
  <si>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</si>
  <si>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</si>
  <si>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</si>
  <si>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</si>
  <si>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</si>
  <si>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</si>
  <si>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</si>
  <si>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</si>
  <si>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</si>
  <si>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</si>
  <si>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</si>
  <si>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</si>
  <si>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</si>
  <si>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</si>
  <si>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</si>
  <si>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</si>
  <si>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</si>
  <si>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</si>
  <si>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</si>
  <si>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</si>
  <si>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</si>
  <si>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</si>
  <si>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</si>
  <si>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</si>
  <si>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</si>
  <si>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</si>
  <si>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</si>
  <si>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</si>
  <si>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</si>
  <si>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</si>
  <si>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</si>
  <si>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</si>
  <si>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</si>
  <si>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</si>
  <si>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</si>
  <si>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</si>
  <si>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</si>
  <si>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</si>
  <si>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</si>
  <si>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</si>
  <si>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</si>
  <si>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</si>
  <si>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</si>
  <si>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</si>
  <si>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</si>
  <si>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</si>
  <si>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</si>
  <si>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</si>
  <si>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</si>
  <si>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</si>
  <si>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</si>
  <si>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</si>
  <si>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</si>
  <si>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</si>
  <si>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</si>
  <si>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</si>
  <si>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</si>
  <si>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</si>
  <si>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</si>
  <si>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</si>
  <si>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</si>
  <si>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</si>
  <si>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</si>
  <si>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</si>
  <si>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</si>
  <si>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</si>
  <si>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</si>
  <si>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</si>
  <si>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</si>
  <si>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</si>
  <si>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</si>
  <si>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</si>
  <si>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</si>
  <si>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</si>
  <si>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</si>
  <si>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</si>
  <si>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</si>
  <si>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</si>
  <si>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</si>
  <si>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</si>
  <si>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</si>
  <si>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</si>
  <si>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</si>
  <si>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</si>
  <si>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</si>
  <si>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</si>
  <si>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</si>
  <si>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</si>
  <si>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</si>
  <si>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</si>
  <si>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</si>
  <si>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</si>
  <si>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</si>
  <si>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</si>
  <si>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</si>
  <si>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</si>
  <si>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</si>
  <si>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</si>
  <si>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</si>
  <si>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</si>
  <si>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</si>
  <si>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</si>
  <si>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</si>
  <si>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</si>
  <si>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</si>
  <si>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</si>
  <si>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</si>
  <si>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</si>
  <si>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</si>
  <si>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</si>
  <si>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</si>
  <si>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</si>
  <si>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</si>
  <si>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</si>
  <si>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</si>
  <si>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</si>
  <si>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</si>
  <si>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</si>
  <si>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</si>
  <si>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</si>
  <si>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</si>
  <si>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</si>
  <si>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</si>
  <si>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</si>
  <si>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</si>
  <si>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</si>
  <si>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</si>
  <si>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</si>
  <si>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</si>
  <si>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</si>
  <si>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</si>
  <si>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</si>
  <si>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</si>
  <si>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</si>
  <si>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</si>
  <si>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</si>
  <si>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</si>
  <si>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</si>
  <si>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</si>
  <si>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</si>
  <si>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</si>
  <si>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</si>
  <si>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</si>
  <si>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</si>
  <si>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</si>
  <si>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</si>
  <si>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</si>
  <si>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</si>
  <si>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</si>
  <si>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</si>
  <si>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</si>
  <si>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</si>
  <si>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</si>
  <si>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</si>
  <si>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</si>
  <si>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</si>
  <si>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</si>
  <si>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</si>
  <si>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</si>
  <si>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</si>
  <si>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</si>
  <si>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</si>
  <si>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</si>
  <si>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</si>
  <si>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</si>
  <si>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</si>
  <si>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</si>
  <si>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</si>
  <si>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</si>
  <si>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</si>
  <si>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</si>
  <si>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</si>
  <si>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</si>
  <si>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</si>
  <si>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</si>
  <si>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</si>
  <si>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</si>
  <si>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</si>
  <si>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</si>
  <si>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</si>
  <si>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</si>
  <si>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</si>
  <si>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</si>
  <si>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</si>
  <si>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</si>
  <si>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</si>
  <si>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</si>
  <si>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</si>
  <si>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</si>
  <si>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</si>
  <si>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</si>
  <si>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</si>
  <si>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</si>
  <si>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</si>
  <si>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</si>
  <si>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</si>
  <si>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</si>
  <si>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</si>
  <si>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</si>
  <si>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</si>
  <si>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</si>
  <si>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</si>
  <si>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</si>
  <si>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</si>
  <si>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</si>
  <si>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</si>
  <si>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</si>
  <si>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</si>
  <si>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</si>
  <si>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</si>
  <si>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</si>
  <si>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</si>
  <si>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</si>
  <si>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</si>
  <si>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</si>
  <si>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</si>
  <si>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</si>
  <si>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</si>
  <si>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</si>
  <si>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</si>
  <si>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</si>
  <si>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</si>
  <si>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</si>
  <si>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</si>
  <si>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</si>
  <si>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</si>
  <si>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</si>
  <si>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</si>
  <si>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</si>
  <si>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</si>
  <si>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</si>
  <si>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</si>
  <si>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</si>
  <si>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</si>
  <si>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</si>
  <si>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</si>
  <si>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</si>
  <si>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</si>
  <si>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</si>
  <si>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</si>
  <si>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</si>
  <si>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</si>
  <si>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</si>
  <si>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</si>
  <si>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</si>
  <si>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</si>
  <si>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</si>
  <si>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</si>
  <si>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</si>
  <si>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</si>
  <si>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</si>
  <si>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</si>
  <si>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</si>
  <si>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</si>
  <si>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</si>
  <si>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</si>
  <si>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</si>
  <si>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</si>
  <si>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</si>
  <si>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</si>
  <si>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</si>
  <si>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</si>
  <si>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</si>
  <si>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</si>
  <si>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</si>
  <si>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</si>
  <si>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</si>
  <si>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</si>
  <si>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</si>
  <si>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</si>
  <si>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</si>
  <si>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</si>
  <si>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</si>
  <si>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</si>
  <si>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</si>
  <si>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</si>
  <si>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</si>
  <si>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</si>
  <si>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</si>
  <si>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</si>
  <si>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</si>
  <si>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</si>
  <si>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</si>
  <si>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</si>
  <si>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</si>
  <si>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</si>
  <si>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</si>
  <si>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</si>
  <si>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</si>
  <si>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</si>
  <si>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</si>
  <si>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</si>
  <si>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</si>
  <si>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</si>
  <si>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</si>
  <si>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</si>
  <si>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</si>
  <si>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</si>
  <si>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</si>
  <si>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</si>
  <si>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</si>
  <si>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</si>
  <si>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</si>
  <si>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</si>
  <si>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</si>
  <si>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</si>
  <si>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</si>
  <si>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</si>
  <si>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</si>
  <si>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</si>
  <si>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</si>
  <si>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</si>
  <si>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</si>
  <si>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</si>
  <si>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</si>
  <si>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</si>
  <si>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</si>
  <si>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</si>
  <si>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</si>
  <si>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</si>
  <si>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</si>
  <si>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</si>
  <si>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</si>
  <si>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</si>
  <si>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</si>
  <si>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</si>
  <si>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</si>
  <si>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</si>
  <si>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</si>
  <si>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</si>
  <si>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</si>
  <si>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</si>
  <si>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</si>
  <si>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</si>
  <si>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</si>
  <si>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</si>
  <si>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</si>
  <si>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</si>
  <si>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</si>
  <si>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</si>
  <si>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</si>
  <si>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</si>
  <si>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</si>
  <si>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</si>
  <si>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</si>
  <si>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</si>
  <si>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</si>
  <si>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</si>
  <si>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</si>
  <si>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</si>
  <si>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</si>
  <si>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</si>
  <si>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</si>
  <si>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</si>
  <si>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</si>
  <si>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</si>
  <si>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</si>
  <si>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</si>
  <si>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</si>
  <si>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</si>
  <si>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</si>
  <si>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</si>
  <si>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</si>
  <si>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</si>
  <si>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</si>
  <si>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</si>
  <si>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</si>
  <si>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</si>
  <si>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</si>
  <si>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</si>
  <si>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</si>
  <si>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</si>
  <si>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</si>
  <si>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</si>
  <si>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</si>
  <si>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</si>
  <si>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</si>
  <si>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</si>
  <si>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</si>
  <si>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</si>
  <si>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</si>
  <si>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</si>
  <si>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</si>
  <si>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</si>
  <si>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</si>
  <si>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</si>
  <si>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</si>
  <si>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</si>
  <si>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</si>
  <si>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</si>
  <si>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</si>
  <si>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</si>
  <si>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</si>
  <si>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</si>
  <si>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</si>
  <si>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</si>
  <si>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</si>
  <si>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</si>
  <si>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</si>
  <si>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</si>
  <si>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</si>
  <si>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</si>
  <si>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</si>
  <si>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</si>
  <si>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</si>
  <si>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</si>
  <si>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</si>
  <si>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</si>
  <si>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</si>
  <si>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</si>
  <si>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</si>
  <si>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</si>
  <si>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</si>
  <si>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</si>
  <si>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</si>
  <si>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</si>
  <si>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</si>
  <si>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</si>
  <si>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</si>
  <si>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</si>
  <si>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</si>
  <si>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</si>
  <si>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</si>
  <si>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</si>
  <si>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</si>
  <si>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</si>
  <si>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</si>
  <si>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</si>
  <si>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</si>
  <si>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</si>
  <si>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</si>
  <si>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</si>
  <si>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</si>
  <si>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</si>
  <si>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</si>
  <si>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</si>
  <si>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</si>
  <si>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</si>
  <si>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</si>
  <si>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</si>
  <si>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</si>
  <si>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</si>
  <si>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</si>
  <si>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</si>
  <si>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</si>
  <si>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</si>
  <si>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</si>
  <si>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</si>
  <si>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</si>
  <si>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</si>
  <si>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</si>
  <si>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</si>
  <si>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</si>
  <si>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</si>
  <si>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</si>
  <si>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</si>
  <si>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</si>
  <si>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</si>
  <si>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</si>
  <si>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</si>
  <si>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</si>
  <si>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</si>
  <si>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</si>
  <si>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</si>
  <si>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</si>
  <si>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</si>
  <si>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</si>
  <si>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</si>
  <si>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</si>
  <si>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</si>
  <si>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</si>
  <si>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</si>
  <si>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</si>
  <si>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</si>
  <si>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</si>
  <si>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</si>
  <si>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</si>
  <si>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</si>
  <si>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</si>
  <si>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</si>
  <si>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</si>
  <si>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</si>
  <si>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</si>
  <si>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</si>
  <si>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</si>
  <si>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</si>
  <si>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</si>
  <si>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</si>
  <si>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</si>
  <si>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</si>
  <si>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</si>
  <si>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</si>
  <si>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</si>
  <si>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</si>
  <si>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</si>
  <si>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</si>
  <si>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</si>
  <si>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</si>
  <si>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</si>
  <si>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</si>
  <si>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</si>
  <si>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</si>
  <si>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</si>
  <si>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</si>
  <si>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</si>
  <si>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</si>
  <si>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</si>
  <si>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</si>
  <si>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</si>
  <si>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</si>
  <si>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</si>
  <si>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</si>
  <si>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</si>
  <si>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</si>
  <si>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</si>
  <si>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</si>
  <si>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</si>
  <si>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</si>
  <si>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</si>
  <si>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</si>
  <si>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</si>
  <si>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</si>
  <si>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</si>
  <si>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</si>
  <si>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</si>
  <si>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</si>
  <si>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</si>
  <si>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</si>
  <si>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</si>
  <si>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</si>
  <si>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</si>
  <si>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</si>
  <si>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</si>
  <si>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</si>
  <si>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</si>
  <si>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</si>
  <si>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</si>
  <si>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</si>
  <si>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</si>
  <si>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</si>
  <si>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</si>
  <si>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</si>
  <si>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</si>
  <si>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</si>
  <si>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</si>
  <si>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</si>
  <si>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</si>
  <si>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</si>
  <si>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</si>
  <si>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</si>
  <si>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</si>
  <si>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</si>
  <si>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</si>
  <si>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</si>
  <si>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</si>
  <si>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</si>
  <si>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</si>
  <si>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</si>
  <si>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</si>
  <si>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</si>
  <si>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</si>
  <si>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</si>
  <si>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</si>
  <si>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</si>
  <si>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</si>
  <si>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</si>
  <si>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</si>
  <si>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</si>
  <si>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</si>
  <si>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</si>
  <si>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</si>
  <si>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</si>
  <si>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</si>
  <si>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</si>
  <si>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</si>
  <si>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</si>
  <si>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</si>
  <si>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</si>
  <si>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</si>
  <si>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</si>
  <si>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</si>
  <si>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</si>
  <si>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</si>
  <si>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</si>
  <si>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</si>
  <si>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</si>
  <si>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</si>
  <si>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</si>
  <si>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</si>
  <si>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</si>
  <si>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</si>
  <si>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</si>
  <si>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</si>
  <si>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</si>
  <si>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</si>
  <si>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</si>
  <si>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</si>
  <si>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</si>
  <si>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</si>
  <si>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</si>
  <si>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</si>
  <si>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</si>
  <si>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</si>
  <si>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</si>
  <si>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</si>
  <si>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</si>
  <si>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</si>
  <si>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</si>
  <si>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</si>
  <si>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</si>
  <si>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</si>
  <si>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</si>
  <si>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</si>
  <si>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</si>
  <si>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</si>
  <si>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</si>
  <si>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</si>
  <si>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</si>
  <si>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</si>
  <si>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</si>
  <si>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</si>
  <si>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</si>
  <si>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</si>
  <si>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</si>
  <si>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</si>
  <si>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</si>
  <si>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</si>
  <si>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</si>
  <si>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</si>
  <si>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</si>
  <si>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</si>
  <si>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</si>
  <si>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</si>
  <si>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</si>
  <si>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</si>
  <si>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</si>
  <si>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</si>
  <si>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</si>
  <si>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</si>
  <si>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</si>
  <si>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</si>
  <si>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</si>
  <si>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</si>
  <si>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</si>
  <si>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</si>
  <si>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</si>
  <si>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</si>
  <si>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</si>
  <si>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</si>
  <si>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</si>
  <si>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</si>
  <si>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</si>
  <si>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</si>
  <si>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</si>
  <si>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</si>
  <si>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</si>
  <si>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</si>
  <si>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</si>
  <si>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</si>
  <si>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</si>
  <si>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</si>
  <si>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</si>
  <si>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</si>
  <si>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</si>
  <si>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</si>
  <si>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</si>
  <si>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</si>
  <si>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</si>
  <si>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</si>
  <si>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</si>
  <si>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</si>
  <si>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</si>
  <si>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</si>
  <si>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</si>
  <si>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</si>
  <si>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</si>
  <si>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</si>
  <si>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</si>
  <si>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</si>
  <si>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</si>
  <si>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</si>
  <si>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</si>
  <si>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</si>
  <si>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</si>
  <si>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</si>
  <si>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</si>
  <si>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</si>
  <si>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</si>
  <si>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</si>
  <si>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</si>
  <si>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</si>
  <si>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</si>
  <si>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</si>
  <si>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</si>
  <si>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</si>
  <si>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</si>
  <si>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</si>
  <si>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</si>
  <si>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</si>
  <si>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</si>
  <si>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</si>
  <si>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</si>
  <si>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</si>
  <si>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</si>
  <si>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</si>
  <si>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</si>
  <si>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</si>
  <si>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</si>
  <si>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</si>
  <si>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</si>
  <si>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</si>
  <si>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</si>
  <si>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</si>
  <si>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</si>
  <si>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</si>
  <si>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</si>
  <si>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</si>
  <si>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</si>
  <si>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</si>
  <si>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</si>
  <si>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</si>
  <si>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</si>
  <si>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</si>
  <si>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</si>
  <si>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</si>
  <si>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</si>
  <si>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</si>
  <si>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</si>
  <si>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</si>
  <si>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</si>
  <si>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</si>
  <si>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</si>
  <si>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</si>
  <si>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</si>
  <si>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</si>
  <si>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</si>
  <si>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</si>
  <si>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</si>
  <si>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</si>
  <si>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</si>
  <si>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</si>
  <si>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</si>
  <si>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</si>
  <si>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</si>
  <si>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</si>
  <si>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</si>
  <si>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</si>
  <si>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</si>
  <si>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</si>
  <si>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</si>
  <si>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</si>
  <si>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</si>
  <si>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</si>
  <si>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</si>
  <si>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</si>
  <si>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</si>
  <si>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</si>
  <si>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</si>
  <si>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</si>
  <si>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</si>
  <si>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</si>
  <si>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</si>
  <si>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</si>
  <si>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</si>
  <si>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</si>
  <si>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</si>
  <si>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</si>
  <si>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</si>
  <si>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</si>
  <si>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</si>
  <si>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</si>
  <si>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</si>
  <si>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</si>
  <si>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</si>
  <si>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</si>
  <si>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</si>
  <si>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</si>
  <si>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</si>
  <si>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</si>
  <si>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</si>
  <si>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</si>
  <si>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</si>
  <si>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</si>
  <si>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</si>
  <si>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</si>
  <si>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</si>
  <si>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</si>
  <si>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</si>
  <si>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</si>
  <si>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</si>
  <si>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</si>
  <si>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</si>
  <si>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</si>
  <si>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</si>
  <si>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</si>
  <si>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</si>
  <si>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</si>
  <si>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</si>
  <si>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</si>
  <si>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</si>
  <si>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</si>
  <si>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</si>
  <si>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</si>
  <si>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</si>
  <si>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</si>
  <si>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</si>
  <si>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</si>
  <si>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</si>
  <si>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</si>
  <si>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</si>
  <si>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</si>
  <si>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</si>
  <si>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</si>
  <si>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</si>
  <si>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</si>
  <si>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</si>
  <si>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</si>
  <si>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</si>
  <si>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</si>
  <si>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</si>
  <si>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</si>
  <si>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</si>
  <si>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</si>
  <si>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</si>
  <si>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</si>
  <si>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</si>
  <si>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</si>
  <si>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</si>
  <si>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</si>
  <si>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</si>
  <si>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</si>
  <si>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</si>
  <si>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</si>
  <si>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</si>
  <si>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</si>
  <si>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</si>
  <si>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</si>
  <si>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</si>
  <si>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</si>
  <si>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</si>
  <si>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</si>
  <si>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</si>
  <si>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</si>
  <si>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</si>
  <si>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</si>
  <si>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</si>
  <si>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</si>
  <si>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</si>
  <si>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</si>
  <si>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</si>
  <si>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</si>
  <si>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</si>
  <si>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</si>
  <si>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</si>
  <si>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</si>
  <si>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</si>
  <si>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</si>
  <si>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</si>
  <si>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</si>
  <si>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</si>
  <si>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</si>
  <si>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</si>
  <si>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</si>
  <si>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</si>
  <si>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</si>
  <si>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</si>
  <si>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</si>
  <si>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</si>
  <si>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</si>
  <si>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</si>
  <si>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</si>
  <si>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</si>
  <si>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</si>
  <si>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</si>
  <si>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</si>
  <si>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</si>
  <si>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</si>
  <si>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</si>
  <si>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</si>
  <si>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</si>
  <si>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</si>
  <si>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</si>
  <si>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</si>
  <si>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</si>
  <si>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</si>
  <si>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</si>
  <si>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</si>
  <si>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</si>
  <si>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</si>
  <si>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</si>
  <si>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</si>
  <si>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</si>
  <si>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</si>
  <si>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</si>
  <si>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</si>
  <si>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</si>
  <si>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</si>
  <si>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</si>
  <si>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</si>
  <si>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</si>
  <si>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</si>
  <si>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</si>
  <si>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</si>
  <si>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</si>
  <si>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</si>
  <si>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</si>
  <si>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</si>
  <si>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</si>
  <si>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</si>
  <si>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</si>
  <si>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</si>
  <si>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</si>
  <si>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</si>
  <si>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</si>
  <si>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</si>
  <si>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</si>
  <si>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</si>
  <si>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</si>
  <si>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</si>
  <si>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</si>
  <si>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</si>
  <si>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</si>
  <si>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</si>
  <si>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</si>
  <si>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</si>
  <si>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</si>
  <si>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</si>
  <si>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</si>
  <si>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</si>
  <si>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</si>
  <si>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</si>
  <si>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</si>
  <si>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</si>
  <si>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</si>
  <si>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</si>
  <si>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</si>
  <si>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</si>
  <si>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</si>
  <si>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</si>
  <si>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</si>
  <si>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</si>
  <si>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</si>
  <si>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</si>
  <si>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</si>
  <si>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</si>
  <si>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</si>
  <si>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</si>
  <si>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</si>
  <si>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</si>
  <si>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</si>
  <si>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</si>
  <si>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</si>
  <si>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</si>
  <si>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</si>
  <si>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</si>
  <si>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</si>
  <si>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</si>
  <si>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</si>
  <si>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</si>
  <si>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</si>
  <si>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</si>
  <si>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</si>
  <si>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</si>
  <si>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</si>
  <si>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</si>
  <si>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</si>
  <si>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</si>
  <si>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</si>
  <si>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</si>
  <si>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</si>
  <si>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</si>
  <si>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</si>
  <si>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</si>
  <si>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</si>
  <si>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</si>
  <si>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</si>
  <si>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</si>
  <si>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</si>
  <si>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</si>
  <si>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</si>
  <si>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</si>
  <si>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</si>
  <si>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</si>
  <si>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</si>
  <si>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</si>
  <si>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</si>
  <si>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</si>
  <si>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</si>
  <si>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</si>
  <si>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</si>
  <si>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</si>
  <si>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</si>
  <si>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</si>
  <si>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</si>
  <si>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</si>
  <si>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</si>
  <si>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</si>
  <si>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</si>
  <si>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</si>
  <si>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</si>
  <si>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</si>
  <si>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</si>
  <si>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</si>
  <si>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</si>
  <si>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</si>
  <si>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</si>
  <si>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</si>
  <si>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</si>
  <si>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</si>
  <si>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</si>
  <si>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</si>
  <si>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</si>
  <si>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</si>
  <si>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</si>
  <si>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</si>
  <si>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</si>
  <si>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</si>
  <si>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</si>
  <si>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</si>
  <si>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</si>
  <si>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</si>
  <si>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</si>
  <si>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</si>
  <si>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</si>
  <si>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</si>
  <si>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</si>
  <si>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</si>
  <si>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</si>
  <si>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</si>
  <si>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</si>
  <si>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</si>
  <si>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</si>
  <si>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</si>
  <si>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</si>
  <si>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</si>
  <si>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</si>
  <si>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</si>
  <si>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</si>
  <si>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</si>
  <si>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</si>
  <si>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</si>
  <si>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</si>
  <si>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</si>
  <si>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</si>
  <si>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</si>
  <si>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</si>
  <si>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</si>
  <si>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</si>
  <si>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</si>
  <si>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</si>
  <si>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</si>
  <si>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</si>
  <si>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</si>
  <si>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</si>
  <si>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</si>
  <si>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</si>
  <si>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</si>
  <si>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</si>
  <si>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</si>
  <si>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</si>
  <si>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</si>
  <si>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</si>
  <si>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</si>
  <si>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</si>
  <si>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</si>
  <si>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</si>
  <si>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</si>
  <si>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</si>
  <si>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</si>
  <si>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</si>
  <si>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</si>
  <si>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</si>
  <si>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</si>
  <si>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</si>
  <si>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</si>
  <si>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</si>
  <si>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</si>
  <si>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</si>
  <si>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</si>
  <si>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</si>
  <si>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</si>
  <si>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</si>
  <si>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</si>
  <si>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</si>
  <si>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</si>
  <si>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</si>
  <si>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</si>
  <si>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</si>
  <si>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</si>
  <si>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</si>
  <si>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</si>
  <si>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</si>
  <si>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</si>
  <si>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</si>
  <si>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</si>
  <si>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</si>
  <si>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</si>
  <si>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</si>
  <si>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</si>
  <si>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</si>
  <si>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</si>
  <si>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</si>
  <si>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</si>
  <si>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</si>
  <si>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</si>
  <si>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</si>
  <si>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</si>
  <si>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</si>
  <si>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</si>
  <si>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</si>
  <si>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</si>
  <si>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</si>
  <si>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</si>
  <si>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</si>
  <si>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</si>
  <si>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</si>
  <si>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</si>
  <si>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</si>
  <si>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</si>
  <si>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</si>
  <si>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</si>
  <si>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</si>
  <si>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</si>
  <si>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</si>
  <si>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</si>
  <si>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</si>
  <si>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</si>
  <si>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</si>
  <si>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</si>
  <si>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</si>
  <si>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</si>
  <si>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</si>
  <si>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</si>
  <si>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</si>
  <si>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</si>
  <si>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</si>
  <si>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</si>
  <si>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</si>
  <si>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</si>
  <si>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</si>
  <si>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</si>
  <si>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</si>
  <si>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</si>
  <si>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</si>
  <si>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</si>
  <si>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</si>
  <si>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</si>
  <si>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</si>
  <si>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</si>
  <si>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</si>
  <si>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</si>
  <si>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</si>
  <si>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</si>
  <si>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</si>
  <si>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</si>
  <si>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</si>
  <si>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</si>
  <si>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</si>
  <si>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</si>
  <si>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</si>
  <si>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</si>
  <si>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</si>
  <si>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</si>
  <si>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</si>
  <si>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</si>
  <si>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</si>
  <si>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</si>
  <si>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</si>
  <si>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</si>
  <si>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</si>
  <si>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</si>
  <si>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</si>
  <si>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</si>
  <si>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</si>
  <si>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</si>
  <si>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</si>
  <si>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</si>
  <si>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</si>
  <si>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</si>
  <si>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</si>
  <si>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</si>
  <si>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</si>
  <si>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</si>
  <si>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</si>
  <si>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</si>
  <si>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</si>
  <si>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</si>
  <si>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</si>
  <si>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</si>
  <si>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</si>
  <si>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</si>
  <si>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</si>
  <si>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</si>
  <si>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</si>
  <si>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</si>
  <si>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</si>
  <si>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</si>
  <si>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</si>
  <si>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</si>
  <si>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</si>
  <si>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</si>
  <si>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</si>
  <si>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</si>
  <si>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</si>
  <si>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</si>
  <si>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</si>
  <si>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</si>
  <si>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</si>
  <si>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</si>
  <si>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</si>
  <si>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</si>
  <si>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</si>
  <si>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</si>
  <si>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</si>
  <si>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</si>
  <si>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</si>
  <si>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</si>
  <si>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</si>
  <si>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</si>
  <si>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</si>
  <si>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</si>
  <si>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</si>
  <si>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</si>
  <si>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</si>
  <si>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</si>
  <si>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</si>
  <si>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</si>
  <si>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</si>
  <si>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</si>
  <si>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</si>
  <si>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</si>
  <si>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</si>
  <si>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</si>
  <si>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</si>
  <si>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</si>
  <si>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</si>
  <si>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</si>
  <si>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</si>
  <si>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</si>
  <si>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</si>
  <si>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</si>
  <si>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</si>
  <si>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</si>
  <si>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</si>
  <si>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</si>
  <si>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</si>
  <si>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</si>
  <si>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</si>
  <si>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</si>
  <si>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</si>
  <si>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</si>
  <si>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</si>
  <si>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</si>
  <si>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</si>
  <si>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</si>
  <si>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</si>
  <si>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</si>
  <si>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</si>
  <si>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</si>
  <si>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</si>
  <si>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</si>
  <si>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</si>
  <si>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</si>
  <si>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</si>
  <si>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</si>
  <si>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</si>
  <si>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</si>
  <si>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</si>
  <si>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</si>
  <si>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</si>
  <si>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</si>
  <si>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</si>
  <si>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</si>
  <si>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</si>
  <si>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</si>
  <si>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</si>
  <si>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</si>
  <si>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</si>
  <si>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</si>
  <si>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</si>
  <si>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</si>
  <si>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</si>
  <si>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</si>
  <si>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</si>
  <si>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</si>
  <si>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</si>
  <si>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</si>
  <si>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</si>
  <si>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</si>
  <si>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</si>
  <si>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</si>
  <si>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</si>
  <si>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</si>
  <si>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</si>
  <si>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</si>
  <si>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</si>
  <si>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</si>
  <si>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</si>
  <si>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</si>
  <si>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</si>
  <si>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</si>
  <si>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</si>
  <si>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</si>
  <si>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</si>
  <si>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</si>
  <si>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</si>
  <si>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</si>
  <si>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</si>
  <si>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</si>
  <si>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</si>
  <si>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</si>
  <si>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</si>
  <si>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</si>
  <si>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</si>
  <si>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</si>
  <si>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</si>
  <si>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</si>
  <si>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</si>
  <si>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</si>
  <si>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</si>
  <si>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</si>
  <si>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</si>
  <si>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</si>
  <si>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</si>
  <si>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</si>
  <si>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</si>
  <si>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</si>
  <si>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</si>
  <si>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</si>
  <si>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</si>
  <si>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</si>
  <si>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</si>
  <si>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</si>
  <si>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</si>
  <si>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</si>
  <si>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</si>
  <si>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</si>
  <si>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</si>
  <si>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</si>
  <si>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</si>
  <si>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</si>
  <si>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</si>
  <si>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</si>
  <si>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</si>
  <si>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</si>
  <si>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</si>
  <si>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</si>
  <si>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</si>
  <si>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</si>
  <si>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</si>
  <si>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</si>
  <si>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</si>
  <si>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</si>
  <si>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</si>
  <si>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</si>
  <si>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</si>
  <si>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</si>
  <si>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</si>
  <si>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</si>
  <si>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</si>
  <si>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</si>
  <si>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</si>
  <si>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</si>
  <si>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</si>
  <si>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</si>
  <si>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</si>
  <si>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</si>
  <si>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</si>
  <si>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</si>
  <si>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</si>
  <si>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</si>
  <si>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</si>
  <si>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</si>
  <si>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</si>
  <si>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</si>
  <si>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</si>
  <si>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</si>
  <si>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</si>
  <si>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</si>
  <si>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</si>
  <si>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</si>
  <si>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</si>
  <si>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</si>
  <si>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</si>
  <si>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</si>
  <si>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</si>
  <si>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</si>
  <si>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</si>
  <si>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</si>
  <si>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</si>
  <si>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</si>
  <si>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</si>
  <si>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</si>
  <si>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</si>
  <si>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</si>
  <si>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</si>
  <si>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</si>
  <si>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</si>
  <si>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</si>
  <si>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</si>
  <si>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</si>
  <si>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</si>
  <si>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</si>
  <si>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</si>
  <si>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</si>
  <si>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</si>
  <si>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</si>
  <si>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</si>
  <si>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</si>
  <si>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</si>
  <si>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</si>
  <si>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</si>
  <si>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</si>
  <si>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</si>
  <si>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</si>
  <si>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</si>
  <si>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</si>
  <si>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</si>
  <si>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</si>
  <si>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</si>
  <si>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</si>
  <si>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</si>
  <si>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</si>
  <si>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</si>
  <si>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</si>
  <si>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</si>
  <si>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</si>
  <si>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</si>
  <si>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</si>
  <si>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</si>
  <si>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</si>
  <si>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</si>
  <si>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</si>
  <si>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</si>
  <si>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</si>
  <si>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</si>
  <si>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</si>
  <si>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</si>
  <si>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</si>
  <si>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</si>
  <si>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</si>
  <si>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</si>
  <si>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</si>
  <si>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</si>
  <si>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</si>
  <si>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</si>
  <si>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</si>
  <si>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</si>
  <si>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</si>
  <si>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</si>
  <si>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</si>
  <si>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</si>
  <si>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</si>
  <si>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</si>
  <si>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</si>
  <si>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</si>
  <si>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</si>
  <si>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</si>
  <si>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</si>
  <si>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</si>
  <si>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</si>
  <si>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</si>
  <si>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</si>
  <si>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</si>
  <si>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</si>
  <si>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</si>
  <si>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</si>
  <si>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</si>
  <si>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</si>
  <si>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</si>
  <si>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</si>
  <si>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</si>
  <si>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</si>
  <si>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</si>
  <si>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</si>
  <si>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</si>
  <si>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</si>
  <si>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</si>
  <si>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</si>
  <si>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</si>
  <si>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</si>
  <si>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</si>
  <si>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</si>
  <si>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</si>
  <si>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</si>
  <si>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</si>
  <si>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</si>
  <si>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</si>
  <si>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</si>
  <si>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</si>
  <si>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</si>
  <si>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</si>
  <si>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</si>
  <si>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</si>
  <si>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</si>
  <si>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</si>
  <si>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</si>
  <si>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</si>
  <si>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</si>
  <si>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</si>
  <si>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</si>
  <si>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</si>
  <si>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</si>
  <si>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</si>
  <si>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</si>
  <si>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</si>
  <si>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</si>
  <si>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</si>
  <si>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</si>
  <si>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</si>
  <si>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</si>
  <si>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</si>
  <si>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</si>
  <si>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</si>
  <si>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</si>
  <si>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</si>
  <si>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</si>
  <si>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</si>
  <si>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</si>
  <si>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</si>
  <si>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</si>
  <si>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</si>
  <si>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</si>
  <si>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</si>
  <si>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</si>
  <si>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</si>
  <si>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</si>
  <si>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</si>
  <si>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</si>
  <si>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</si>
  <si>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</si>
  <si>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</si>
  <si>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</si>
  <si>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</si>
  <si>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</si>
  <si>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</si>
  <si>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</si>
  <si>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</si>
  <si>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</si>
  <si>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</si>
  <si>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</si>
  <si>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</si>
  <si>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</si>
  <si>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</si>
  <si>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</si>
  <si>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</si>
  <si>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</si>
  <si>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</si>
  <si>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</si>
  <si>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</si>
  <si>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</si>
  <si>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</si>
  <si>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</si>
  <si>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</si>
  <si>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</si>
  <si>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</si>
  <si>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</si>
  <si>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</si>
  <si>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</si>
  <si>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</si>
  <si>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</si>
  <si>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</si>
  <si>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</si>
  <si>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</si>
  <si>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</si>
  <si>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</si>
  <si>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</si>
  <si>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</si>
  <si>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</si>
  <si>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</si>
  <si>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</si>
  <si>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</si>
  <si>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</si>
  <si>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</si>
  <si>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</si>
  <si>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</si>
  <si>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</si>
  <si>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</si>
  <si>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</si>
  <si>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</si>
  <si>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</si>
  <si>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</si>
  <si>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</si>
  <si>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</si>
  <si>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</si>
  <si>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</si>
  <si>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</si>
  <si>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</si>
  <si>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</si>
  <si>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</si>
  <si>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</si>
  <si>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</si>
  <si>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</si>
  <si>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</si>
  <si>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</si>
  <si>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</si>
  <si>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</si>
  <si>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</si>
  <si>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</si>
  <si>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</si>
  <si>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</si>
  <si>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</si>
  <si>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</si>
  <si>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</si>
  <si>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</si>
  <si>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</si>
  <si>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</si>
  <si>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</si>
  <si>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</si>
  <si>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</si>
  <si>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</si>
  <si>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</si>
  <si>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</si>
  <si>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</si>
  <si>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</si>
  <si>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</si>
  <si>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</si>
  <si>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</si>
  <si>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</si>
  <si>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</si>
  <si>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</si>
  <si>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</si>
  <si>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</si>
  <si>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</si>
  <si>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</si>
  <si>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</si>
  <si>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</si>
  <si>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</si>
  <si>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</si>
  <si>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</si>
  <si>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</si>
  <si>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</si>
  <si>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</si>
  <si>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</si>
  <si>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</si>
  <si>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</si>
  <si>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</si>
  <si>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</si>
  <si>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</si>
  <si>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</si>
  <si>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</si>
  <si>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</si>
  <si>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</si>
  <si>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</si>
  <si>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</si>
  <si>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</si>
  <si>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</si>
  <si>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</si>
  <si>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</si>
  <si>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</si>
  <si>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</si>
  <si>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</si>
  <si>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</si>
  <si>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</si>
  <si>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</si>
  <si>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</si>
  <si>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</si>
  <si>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</si>
  <si>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</si>
  <si>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</si>
  <si>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</si>
  <si>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</si>
  <si>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</si>
  <si>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</si>
  <si>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</si>
  <si>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</si>
  <si>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</si>
  <si>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</si>
  <si>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</si>
  <si>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</si>
  <si>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</si>
  <si>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</si>
  <si>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</si>
  <si>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</si>
  <si>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</si>
  <si>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</si>
  <si>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</si>
  <si>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</si>
  <si>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</si>
  <si>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</si>
  <si>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</si>
  <si>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</si>
  <si>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</si>
  <si>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</si>
  <si>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</si>
  <si>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</si>
  <si>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</si>
  <si>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</si>
  <si>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</si>
  <si>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</si>
  <si>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</si>
  <si>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</si>
  <si>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</si>
  <si>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</si>
  <si>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</si>
  <si>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</si>
  <si>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</si>
  <si>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</si>
  <si>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</si>
  <si>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</si>
  <si>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</si>
  <si>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</si>
  <si>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</si>
  <si>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</si>
  <si>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</si>
  <si>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</si>
  <si>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</si>
  <si>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</si>
  <si>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</si>
  <si>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</si>
  <si>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</si>
  <si>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</si>
  <si>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</si>
  <si>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</si>
  <si>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</si>
  <si>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</si>
  <si>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</si>
  <si>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</si>
  <si>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</si>
  <si>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</si>
  <si>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</si>
  <si>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</si>
  <si>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</si>
  <si>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</si>
  <si>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</si>
  <si>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</si>
  <si>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</si>
  <si>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</si>
  <si>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</si>
  <si>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</si>
  <si>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</si>
  <si>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</si>
  <si>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</si>
  <si>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</si>
  <si>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</si>
  <si>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</si>
  <si>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</si>
  <si>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</si>
  <si>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</si>
  <si>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</si>
  <si>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</si>
  <si>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</si>
  <si>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</si>
  <si>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</si>
  <si>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</si>
  <si>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</si>
  <si>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</si>
  <si>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</si>
  <si>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</si>
  <si>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</si>
  <si>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</si>
  <si>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</si>
  <si>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</si>
  <si>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</si>
  <si>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</si>
  <si>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</si>
  <si>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</si>
  <si>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</si>
  <si>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</si>
  <si>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</si>
  <si>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</si>
  <si>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</si>
  <si>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</si>
  <si>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</si>
  <si>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</si>
  <si>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</si>
  <si>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</si>
  <si>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</si>
  <si>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</si>
  <si>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</si>
  <si>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</si>
  <si>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</si>
  <si>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</si>
  <si>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</si>
  <si>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</si>
  <si>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</si>
  <si>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</si>
  <si>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</si>
  <si>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</si>
  <si>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</si>
  <si>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</si>
  <si>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</si>
  <si>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</si>
  <si>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</si>
  <si>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</si>
  <si>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</si>
  <si>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</si>
  <si>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</si>
  <si>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</si>
  <si>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</si>
  <si>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</si>
  <si>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</si>
  <si>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</si>
  <si>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</si>
  <si>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</si>
  <si>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</si>
  <si>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</si>
  <si>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</si>
  <si>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</si>
  <si>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</si>
  <si>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</si>
  <si>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</si>
  <si>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</si>
  <si>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</si>
  <si>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</si>
  <si>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</si>
  <si>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</si>
  <si>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</si>
  <si>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</si>
  <si>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</si>
  <si>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</si>
  <si>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</si>
  <si>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</si>
  <si>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</si>
  <si>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</si>
  <si>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</si>
  <si>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</si>
  <si>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</si>
  <si>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</si>
  <si>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</si>
  <si>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</si>
  <si>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</si>
  <si>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</si>
  <si>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</si>
  <si>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</si>
  <si>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</si>
  <si>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</si>
  <si>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</si>
  <si>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</si>
  <si>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</si>
  <si>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</si>
  <si>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</si>
  <si>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</si>
  <si>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</si>
  <si>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</si>
  <si>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</si>
  <si>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</si>
  <si>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</si>
  <si>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</si>
  <si>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</si>
  <si>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</si>
  <si>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</si>
  <si>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</si>
  <si>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</si>
  <si>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</si>
  <si>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</si>
  <si>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</si>
  <si>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</si>
  <si>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</si>
  <si>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</si>
  <si>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</si>
  <si>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</si>
  <si>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</si>
  <si>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</si>
  <si>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</si>
  <si>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</si>
  <si>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</si>
  <si>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</si>
  <si>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</si>
  <si>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</si>
  <si>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</si>
  <si>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</si>
  <si>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</si>
  <si>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</si>
  <si>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</si>
  <si>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</si>
  <si>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</si>
  <si>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</si>
  <si>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</si>
  <si>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</si>
  <si>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</si>
  <si>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</si>
  <si>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</si>
  <si>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</si>
  <si>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</si>
  <si>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</si>
  <si>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</si>
  <si>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</si>
  <si>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</si>
  <si>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</si>
  <si>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</si>
  <si>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</si>
  <si>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</si>
  <si>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</si>
  <si>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</si>
  <si>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</si>
  <si>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</si>
  <si>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</si>
  <si>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</si>
  <si>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</si>
  <si>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</si>
  <si>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</si>
  <si>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</si>
  <si>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</si>
  <si>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</si>
  <si>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</si>
  <si>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</si>
  <si>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</si>
  <si>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</si>
  <si>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</si>
  <si>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</si>
  <si>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</si>
  <si>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</si>
  <si>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</si>
  <si>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</si>
  <si>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</si>
  <si>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</si>
  <si>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</si>
  <si>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</si>
  <si>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</si>
  <si>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</si>
  <si>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</si>
  <si>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</si>
  <si>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</si>
  <si>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</si>
  <si>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</si>
  <si>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</si>
  <si>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</si>
  <si>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</si>
  <si>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</si>
  <si>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</si>
  <si>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</si>
  <si>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</si>
  <si>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</si>
  <si>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</si>
  <si>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</si>
  <si>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</si>
  <si>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</si>
  <si>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</si>
  <si>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</si>
  <si>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</si>
  <si>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</si>
  <si>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</si>
  <si>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</si>
  <si>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</si>
  <si>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</si>
  <si>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</si>
  <si>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</si>
  <si>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</si>
  <si>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</si>
  <si>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</si>
  <si>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</si>
  <si>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</si>
  <si>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</si>
  <si>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</si>
  <si>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</si>
  <si>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</si>
  <si>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</si>
  <si>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</si>
  <si>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</si>
  <si>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</si>
  <si>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</si>
  <si>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</si>
  <si>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</si>
  <si>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</si>
  <si>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</si>
  <si>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</si>
  <si>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</si>
  <si>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</si>
  <si>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</si>
  <si>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</si>
  <si>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</si>
  <si>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</si>
  <si>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</si>
  <si>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</si>
  <si>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</si>
  <si>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</si>
  <si>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</si>
  <si>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</si>
  <si>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</si>
  <si>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</si>
  <si>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</si>
  <si>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</si>
  <si>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</si>
  <si>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</si>
  <si>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</si>
  <si>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</si>
  <si>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</si>
  <si>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</si>
  <si>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</si>
  <si>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</si>
  <si>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</si>
  <si>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</si>
  <si>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</si>
  <si>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</si>
  <si>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</si>
  <si>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</si>
  <si>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</si>
  <si>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</si>
  <si>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</si>
  <si>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</si>
  <si>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</si>
  <si>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</si>
  <si>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</si>
  <si>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</si>
  <si>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</si>
  <si>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</si>
  <si>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</si>
  <si>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</si>
  <si>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</si>
  <si>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</si>
  <si>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</si>
  <si>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</si>
  <si>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</si>
  <si>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</si>
  <si>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</si>
  <si>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</si>
  <si>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</si>
  <si>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</si>
  <si>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</si>
  <si>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</si>
  <si>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</si>
  <si>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</si>
  <si>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</si>
  <si>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</si>
  <si>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</si>
  <si>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</si>
  <si>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</si>
  <si>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</si>
  <si>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</si>
  <si>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</si>
  <si>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</si>
  <si>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</si>
  <si>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</si>
  <si>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</si>
  <si>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</si>
  <si>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</si>
  <si>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</si>
  <si>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</si>
  <si>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</si>
  <si>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</si>
  <si>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</si>
  <si>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</si>
  <si>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</si>
  <si>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</si>
  <si>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</si>
  <si>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</si>
  <si>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</si>
  <si>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</si>
  <si>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</si>
  <si>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</si>
  <si>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</si>
  <si>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</si>
  <si>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</si>
  <si>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</si>
  <si>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</si>
  <si>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</si>
  <si>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</si>
  <si>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</si>
  <si>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</si>
  <si>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</si>
  <si>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</si>
  <si>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</si>
  <si>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</si>
  <si>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</si>
  <si>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</si>
  <si>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</si>
  <si>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</si>
  <si>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</si>
  <si>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</si>
  <si>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</si>
  <si>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</si>
  <si>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</si>
  <si>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</si>
  <si>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</si>
  <si>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</si>
  <si>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</si>
  <si>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</si>
  <si>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</si>
  <si>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</si>
  <si>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</si>
  <si>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</si>
  <si>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</si>
  <si>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</si>
  <si>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</si>
  <si>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</si>
  <si>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</si>
  <si>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</si>
  <si>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</si>
  <si>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</si>
  <si>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</si>
  <si>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</si>
  <si>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</si>
  <si>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</si>
  <si>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</si>
  <si>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</si>
  <si>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</si>
  <si>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</si>
  <si>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</si>
  <si>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</si>
  <si>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</si>
  <si>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</si>
  <si>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</si>
  <si>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</si>
  <si>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</si>
  <si>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</si>
  <si>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</si>
  <si>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</si>
  <si>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</si>
  <si>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</si>
  <si>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</si>
  <si>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</si>
  <si>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</si>
  <si>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</si>
  <si>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</si>
  <si>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</si>
  <si>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</si>
  <si>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</si>
  <si>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</si>
  <si>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</si>
  <si>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</si>
  <si>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</si>
  <si>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</si>
  <si>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</si>
  <si>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</si>
  <si>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</si>
  <si>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</si>
  <si>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</si>
  <si>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</si>
  <si>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</si>
  <si>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</si>
  <si>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</si>
  <si>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</si>
  <si>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</si>
  <si>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</si>
  <si>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</si>
  <si>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</si>
  <si>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</si>
  <si>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</si>
  <si>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</si>
  <si>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</si>
  <si>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</si>
  <si>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</si>
  <si>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</si>
  <si>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</si>
  <si>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</si>
  <si>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</si>
  <si>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</si>
  <si>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</si>
  <si>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</si>
  <si>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</si>
  <si>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</si>
  <si>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</si>
  <si>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</si>
  <si>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</si>
  <si>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</si>
  <si>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</si>
  <si>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</si>
  <si>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</si>
  <si>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</si>
  <si>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</si>
  <si>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</si>
  <si>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</si>
  <si>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</si>
  <si>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</si>
  <si>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</si>
  <si>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</si>
  <si>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</si>
  <si>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(Multiple Items)</t>
  </si>
  <si>
    <t>Date Created Conversion</t>
  </si>
  <si>
    <t>Date Ended Coversion</t>
  </si>
  <si>
    <t>Name</t>
  </si>
  <si>
    <t>Blurb</t>
  </si>
  <si>
    <t>Goal</t>
  </si>
  <si>
    <t>Pledged</t>
  </si>
  <si>
    <t>Backers count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</si>
  <si>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</si>
  <si>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</si>
  <si>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</si>
  <si>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</si>
  <si>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</si>
  <si>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</si>
  <si>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</si>
  <si>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</si>
  <si>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</si>
  <si>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 Pledged</t>
  </si>
  <si>
    <t>Lower Quartile of Pledged</t>
  </si>
  <si>
    <t>IQR of Pledged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</si>
  <si>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</si>
  <si>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</si>
  <si>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</si>
  <si>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</si>
  <si>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</si>
  <si>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</si>
  <si>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</si>
  <si>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</si>
  <si>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</si>
  <si>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</si>
  <si>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</si>
  <si>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</si>
  <si>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</si>
  <si>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</si>
  <si>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</si>
  <si>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</si>
  <si>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</si>
  <si>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</si>
  <si>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</si>
  <si>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</si>
  <si>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</si>
  <si>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</si>
  <si>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</si>
  <si>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</si>
  <si>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</si>
  <si>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</si>
  <si>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</si>
  <si>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</si>
  <si>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</si>
  <si>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</si>
  <si>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</si>
  <si>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Number Canceled</t>
  </si>
  <si>
    <t>Percentage Canceled</t>
  </si>
  <si>
    <t>Mean of Goal</t>
  </si>
  <si>
    <t>Meadian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</si>
</sst>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</a:t>
            </a:r>
            <a:r>
              <a:rPr lang="en-US" b="1" baseline="0">
                <a:solidFill>
                  <a:schemeClr val="tx1"/>
                </a:solidFill>
              </a:rPr>
              <a:t>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5-1447-BEB8-6798468672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C5-1447-BEB8-6798468672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C5-1447-BEB8-67984686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017439"/>
        <c:axId val="1766619679"/>
      </c:lineChart>
      <c:catAx>
        <c:axId val="176601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619679"/>
        <c:crosses val="autoZero"/>
        <c:auto val="1"/>
        <c:lblAlgn val="ctr"/>
        <c:lblOffset val="100"/>
        <c:noMultiLvlLbl val="0"/>
      </c:catAx>
      <c:valAx>
        <c:axId val="176661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01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</a:t>
            </a:r>
            <a:r>
              <a:rPr lang="en-US" b="1" baseline="0">
                <a:solidFill>
                  <a:schemeClr val="tx1"/>
                </a:solidFill>
              </a:rPr>
              <a:t> based on Goal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146683369124314E-2"/>
          <c:y val="0.20141263940520446"/>
          <c:w val="0.95299938359977732"/>
          <c:h val="0.6273108333577261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E543-937A-356076C7F2E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5-E543-937A-356076C7F2E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5-E543-937A-356076C7F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248639"/>
        <c:axId val="1740581679"/>
      </c:lineChart>
      <c:catAx>
        <c:axId val="176724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581679"/>
        <c:crosses val="autoZero"/>
        <c:auto val="1"/>
        <c:lblAlgn val="ctr"/>
        <c:lblOffset val="100"/>
        <c:noMultiLvlLbl val="0"/>
      </c:catAx>
      <c:valAx>
        <c:axId val="174058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48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5-524D-BE40-3F414E6737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65-524D-BE40-3F414E6737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65-524D-BE40-3F414E6737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65-524D-BE40-3F414E673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1987472"/>
        <c:axId val="1879666144"/>
      </c:barChart>
      <c:catAx>
        <c:axId val="179198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666144"/>
        <c:crosses val="autoZero"/>
        <c:auto val="1"/>
        <c:lblAlgn val="ctr"/>
        <c:lblOffset val="100"/>
        <c:noMultiLvlLbl val="0"/>
      </c:catAx>
      <c:valAx>
        <c:axId val="1879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8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C9-3443-8182-1913E2CE6C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7F-DB49-B2B7-543A605CE4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97F-DB49-B2B7-543A605CE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958016"/>
        <c:axId val="206935696"/>
      </c:barChart>
      <c:catAx>
        <c:axId val="20695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5696"/>
        <c:crosses val="autoZero"/>
        <c:auto val="1"/>
        <c:lblAlgn val="ctr"/>
        <c:lblOffset val="100"/>
        <c:noMultiLvlLbl val="0"/>
      </c:catAx>
      <c:valAx>
        <c:axId val="2069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5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C-0E4E-AB30-8C34278E0CB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3C-0E4E-AB30-8C34278E0CB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3C-0E4E-AB30-8C34278E0CB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3C-0E4E-AB30-8C34278E0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963407"/>
        <c:axId val="1295257407"/>
      </c:lineChart>
      <c:catAx>
        <c:axId val="142796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57407"/>
        <c:crosses val="autoZero"/>
        <c:auto val="1"/>
        <c:lblAlgn val="ctr"/>
        <c:lblOffset val="100"/>
        <c:noMultiLvlLbl val="0"/>
      </c:catAx>
      <c:valAx>
        <c:axId val="129525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96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</xdr:row>
      <xdr:rowOff>152400</xdr:rowOff>
    </xdr:from>
    <xdr:to>
      <xdr:col>11</xdr:col>
      <xdr:colOff>406400</xdr:colOff>
      <xdr:row>17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A3F3AC-3AA3-AE5F-84B8-43D07E8C9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14</xdr:row>
      <xdr:rowOff>114300</xdr:rowOff>
    </xdr:from>
    <xdr:to>
      <xdr:col>9</xdr:col>
      <xdr:colOff>177800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CD81B-75EB-C3F2-3327-092E3B4A3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3</xdr:row>
      <xdr:rowOff>19050</xdr:rowOff>
    </xdr:from>
    <xdr:to>
      <xdr:col>12</xdr:col>
      <xdr:colOff>266700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63828F-D3A9-B61F-DA4F-9D449F8E1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5</xdr:row>
      <xdr:rowOff>171450</xdr:rowOff>
    </xdr:from>
    <xdr:to>
      <xdr:col>15</xdr:col>
      <xdr:colOff>533400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64085-F063-6324-2A17-F0024BF91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139700</xdr:rowOff>
    </xdr:from>
    <xdr:to>
      <xdr:col>13</xdr:col>
      <xdr:colOff>304800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2E2C1-4B4F-35FF-0C61-F5BD65BEF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1.933771875003" createdVersion="8" refreshedVersion="8" minRefreshableVersion="3" recordCount="4114" xr:uid="{92F30E72-FCDF-174B-91CD-C02B8F9CDF1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4.911823495371" createdVersion="8" refreshedVersion="8" minRefreshableVersion="3" recordCount="4114" xr:uid="{3C9139A7-8176-3645-B60C-20628F79547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8:01:30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3-01T16:42:27"/>
        <d v="2017-02-28T00:32:11"/>
        <d v="2017-02-27T16:49:11"/>
        <d v="2017-02-26T20:15:19"/>
        <d v="2017-02-25T16:04:34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6T10:14:4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10T01:58:35"/>
        <d v="2017-02-09T23:08:28"/>
        <d v="2017-02-09T17:36:33"/>
        <d v="2017-02-09T12:21:31"/>
        <d v="2017-02-09T07:33:26"/>
        <d v="2017-02-09T04:08:52"/>
        <d v="2017-02-08T19:00:35"/>
        <d v="2017-02-08T14:55:16"/>
        <d v="2017-02-08T10:44:48"/>
        <d v="2017-02-08T02:54:44"/>
        <d v="2017-02-07T21:59:18"/>
        <d v="2017-02-07T00:07:33"/>
        <d v="2017-02-06T20:00:04"/>
        <d v="2017-02-06T18:37:33"/>
        <d v="2017-02-06T16:03:27"/>
        <d v="2017-02-04T06:58:27"/>
        <d v="2017-02-04T04:50:08"/>
        <d v="2017-02-03T19:26:21"/>
        <d v="2017-02-03T13:48:00"/>
        <d v="2017-02-02T23:18:01"/>
        <d v="2017-02-02T20:00:27"/>
        <d v="2017-02-02T10:12:32"/>
        <d v="2017-02-01T19:30:34"/>
        <d v="2017-02-01T19:14:28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3:03:59"/>
        <d v="2017-01-26T20:18:25"/>
        <d v="2017-01-26T09:01:47"/>
        <d v="2017-01-25T11:58:28"/>
        <d v="2017-01-25T05:51:40"/>
        <d v="2017-01-24T17:23:40"/>
        <d v="2017-01-24T15:05:11"/>
        <d v="2017-01-24T14:14:22"/>
        <d v="2017-01-24T05:51:36"/>
        <d v="2017-01-23T23:25:21"/>
        <d v="2017-01-23T13:25:52"/>
        <d v="2017-01-23T08:50:02"/>
        <d v="2017-01-23T04:43:42"/>
        <d v="2017-01-21T16:33:50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8T04:56:06"/>
        <d v="2017-01-17T20:17:27"/>
        <d v="2017-01-17T19:51:10"/>
        <d v="2017-01-17T15:32:48"/>
        <d v="2017-01-17T03:28:46"/>
        <d v="2017-01-16T12:48:05"/>
        <d v="2017-01-15T12:43:39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8:46:17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9:51:23"/>
        <d v="2016-12-29T12:01:58"/>
        <d v="2016-12-28T20:57:06"/>
        <d v="2016-12-28T18:54:02"/>
        <d v="2016-12-28T01:26:48"/>
        <d v="2016-12-28T00:09:49"/>
        <d v="2016-12-27T18:08:20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4T23:07:35"/>
        <d v="2016-12-13T02:54:47"/>
        <d v="2016-12-12T17:49:08"/>
        <d v="2016-12-11T16:31:21"/>
        <d v="2016-12-10T10:34:12"/>
        <d v="2016-12-10T01:18:20"/>
        <d v="2016-12-09T23:06:00"/>
        <d v="2016-12-09T22:35:11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21:29:28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8T05:05:46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9:20:15"/>
        <d v="2016-11-18T06:09:26"/>
        <d v="2016-11-18T02:37:26"/>
        <d v="2016-11-17T20:25:44"/>
        <d v="2016-11-16T20:36:10"/>
        <d v="2016-11-16T17:36:09"/>
        <d v="2016-11-16T08:01:25"/>
        <d v="2016-11-16T06:13:58"/>
        <d v="2016-11-16T00:59:40"/>
        <d v="2016-11-15T20:28:27"/>
        <d v="2016-11-15T17:50:16"/>
        <d v="2016-11-15T13:58:35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3T21:01:07"/>
        <d v="2016-11-11T23:22:34"/>
        <d v="2016-11-11T16:20:08"/>
        <d v="2016-11-10T00:00:04"/>
        <d v="2016-11-09T10:05:15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3T00:07:53"/>
        <d v="2016-11-02T23:53:03"/>
        <d v="2016-11-02T22:36:43"/>
        <d v="2016-11-02T17:13:22"/>
        <d v="2016-11-02T14:05:15"/>
        <d v="2016-11-02T14:00:23"/>
        <d v="2016-11-02T01:33:49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6T14:16:34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2:37:07"/>
        <d v="2016-10-11T11:16:33"/>
        <d v="2016-10-11T04:15:09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3T02:13:39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8:00:27"/>
        <d v="2016-09-13T16:03:12"/>
        <d v="2016-09-13T15:12:32"/>
        <d v="2016-09-12T15:15:19"/>
        <d v="2016-09-10T14:32:50"/>
        <d v="2016-09-09T18:25:10"/>
        <d v="2016-09-09T10:56:59"/>
        <d v="2016-09-09T10:28:26"/>
        <d v="2016-09-08T09:20:39"/>
        <d v="2016-09-07T21:51:48"/>
        <d v="2016-09-07T03:26:44"/>
        <d v="2016-09-06T22:27:24"/>
        <d v="2016-09-06T19:15:35"/>
        <d v="2016-09-06T15:15:32"/>
        <d v="2016-09-06T11:11:32"/>
        <d v="2016-09-05T19:50:54"/>
        <d v="2016-09-05T15:00:37"/>
        <d v="2016-09-03T01:11:47"/>
        <d v="2016-09-02T19:10:31"/>
        <d v="2016-09-02T18:04:46"/>
        <d v="2016-09-02T08:19:25"/>
        <d v="2016-09-02T03:25:44"/>
        <d v="2016-09-02T02:55:34"/>
        <d v="2016-09-01T18:15:45"/>
        <d v="2016-09-01T17:19:42"/>
        <d v="2016-09-01T16:12:54"/>
        <d v="2016-09-01T08:33:45"/>
        <d v="2016-09-01T06:27:04"/>
        <d v="2016-08-31T20:11:25"/>
        <d v="2016-08-30T22:03:05"/>
        <d v="2016-08-30T21:52:52"/>
        <d v="2016-08-30T15:45:21"/>
        <d v="2016-08-30T15:25:34"/>
        <d v="2016-08-30T14:58:37"/>
        <d v="2016-08-30T14:24:45"/>
        <d v="2016-08-30T03:35:41"/>
        <d v="2016-08-29T22:24:55"/>
        <d v="2016-08-29T19:14:02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20T13:50:28"/>
        <d v="2016-08-19T20:30:46"/>
        <d v="2016-08-19T20:26:25"/>
        <d v="2016-08-19T19:51:05"/>
        <d v="2016-08-18T18:08:42"/>
        <d v="2016-08-18T06:41:24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9T07:38:46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7:00:09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3T16:01:25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7T18:13:30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38:29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9:22:21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4T04:00:04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22:00:04"/>
        <d v="2016-06-28T17:21:04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4T01:11:47"/>
        <d v="2016-06-13T22:23:59"/>
        <d v="2016-06-13T21:29:42"/>
        <d v="2016-06-13T20:48:18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5:28:57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3:44"/>
        <d v="2016-06-06T00:10:33"/>
        <d v="2016-06-05T20:58:54"/>
        <d v="2016-06-05T20:54:43"/>
        <d v="2016-06-04T15:46:00"/>
        <d v="2016-06-04T03:40:24"/>
        <d v="2016-06-03T18:47:00"/>
        <d v="2016-06-03T16:01:26"/>
        <d v="2016-06-03T12:54:44"/>
        <d v="2016-06-03T08:47:46"/>
        <d v="2016-06-03T07:38:56"/>
        <d v="2016-06-03T02:31:52"/>
        <d v="2016-06-02T17:44:28"/>
        <d v="2016-06-02T07:59:58"/>
        <d v="2016-06-02T05:58:09"/>
        <d v="2016-06-02T00:36:20"/>
        <d v="2016-06-01T21:07:33"/>
        <d v="2016-06-01T18:57:19"/>
        <d v="2016-06-01T08:20:51"/>
        <d v="2016-06-01T06:38:2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27:49"/>
        <d v="2016-05-25T17:13:34"/>
        <d v="2016-05-25T10:32:46"/>
        <d v="2016-05-25T01:52:38"/>
        <d v="2016-05-25T01:29:00"/>
        <d v="2016-05-24T16:06:23"/>
        <d v="2016-05-24T16:00:25"/>
        <d v="2016-05-24T10:25:45"/>
        <d v="2016-05-23T23:25:54"/>
        <d v="2016-05-23T02:39:32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22:32:01"/>
        <d v="2016-05-20T19:10:21"/>
        <d v="2016-05-20T14:30:46"/>
        <d v="2016-05-20T08:11:57"/>
        <d v="2016-05-19T19:32:19"/>
        <d v="2016-05-19T17:23:02"/>
        <d v="2016-05-19T08:59:20"/>
        <d v="2016-05-18T16:15:09"/>
        <d v="2016-05-18T12:59:50"/>
        <d v="2016-05-18T04:19:09"/>
        <d v="2016-05-17T20:38:41"/>
        <d v="2016-05-17T17:02:46"/>
        <d v="2016-05-17T13:57:14"/>
        <d v="2016-05-17T07:11:02"/>
        <d v="2016-05-17T06:21:10"/>
        <d v="2016-05-16T18:14:59"/>
        <d v="2016-05-16T17:02:00"/>
        <d v="2016-05-16T17:01:3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1:55:49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7:33:39"/>
        <d v="2016-05-09T15:06:59"/>
        <d v="2016-05-09T00:57:04"/>
        <d v="2016-05-08T21:35:08"/>
        <d v="2016-05-08T08:11:13"/>
        <d v="2016-05-08T00:12:05"/>
        <d v="2016-05-07T06:37:01"/>
        <d v="2016-05-07T01:41:55"/>
        <d v="2016-05-06T23:33:30"/>
        <d v="2016-05-06T23:15:16"/>
        <d v="2016-05-06T13:58:34"/>
        <d v="2016-05-06T12:42:12"/>
        <d v="2016-05-06T10:43:47"/>
        <d v="2016-05-06T06:21:33"/>
        <d v="2016-05-05T23:49:38"/>
        <d v="2016-05-05T22:57:33"/>
        <d v="2016-05-05T20:55:18"/>
        <d v="2016-05-05T17:19:57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9T14:52:07"/>
        <d v="2016-04-29T02:23:33"/>
        <d v="2016-04-28T20:22:15"/>
        <d v="2016-04-27T19:49:05"/>
        <d v="2016-04-27T15:02:53"/>
        <d v="2016-04-27T00:54:35"/>
        <d v="2016-04-26T17:57:43"/>
        <d v="2016-04-25T18:06:31"/>
        <d v="2016-04-25T17:23:40"/>
        <d v="2016-04-25T15:29:18"/>
        <d v="2016-04-24T19:53:51"/>
        <d v="2016-04-24T13:14:14"/>
        <d v="2016-04-23T19:08:15"/>
        <d v="2016-04-23T16:12:18"/>
        <d v="2016-04-23T00:22:36"/>
        <d v="2016-04-22T14:59:34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5:02:42"/>
        <d v="2016-04-19T13:35:36"/>
        <d v="2016-04-19T11:10:48"/>
        <d v="2016-04-19T10:22:30"/>
        <d v="2016-04-19T07:38:40"/>
        <d v="2016-04-19T05:19:50"/>
        <d v="2016-04-19T00:56:28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3T13:40:48"/>
        <d v="2016-04-13T00:10:08"/>
        <d v="2016-04-12T17:35:01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4T23:00:50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4-01T10:44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8:02:51"/>
        <d v="2016-03-31T07:41:41"/>
        <d v="2016-03-30T18:44:25"/>
        <d v="2016-03-30T16:39:10"/>
        <d v="2016-03-30T03:48:24"/>
        <d v="2016-03-29T16:20:32"/>
        <d v="2016-03-29T15:24:05"/>
        <d v="2016-03-29T03:03:08"/>
        <d v="2016-03-28T22:22:07"/>
        <d v="2016-03-28T20:54:59"/>
        <d v="2016-03-28T14:58:27"/>
        <d v="2016-03-25T20:05:04"/>
        <d v="2016-03-24T19:40:21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30"/>
        <d v="2016-03-18T21:31:12"/>
        <d v="2016-03-18T21:27:59"/>
        <d v="2016-03-18T20:43:31"/>
        <d v="2016-03-18T02:29:04"/>
        <d v="2016-03-17T22:39:07"/>
        <d v="2016-03-17T20:17:35"/>
        <d v="2016-03-17T18:43:26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14:00:50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6T20:58:52"/>
        <d v="2016-03-04T19:49:02"/>
        <d v="2016-03-04T18:17:07"/>
        <d v="2016-03-04T17:41:56"/>
        <d v="2016-03-04T17:25:41"/>
        <d v="2016-03-04T16:32:01"/>
        <d v="2016-03-04T15:36:51"/>
        <d v="2016-03-04T08:07:48"/>
        <d v="2016-03-03T16:50:29"/>
        <d v="2016-03-03T09:06:57"/>
        <d v="2016-03-03T06:38:28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3:48:0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4:27:36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6:04:57"/>
        <d v="2016-02-15T04:02:44"/>
        <d v="2016-02-14T10:38:23"/>
        <d v="2016-02-14T05:39:40"/>
        <d v="2016-02-13T16:06:15"/>
        <d v="2016-02-13T15:35:29"/>
        <d v="2016-02-13T10:24:43"/>
        <d v="2016-02-12T22:25:16"/>
        <d v="2016-02-12T07:38:53"/>
        <d v="2016-02-11T22:37:55"/>
        <d v="2016-02-11T22:36:54"/>
        <d v="2016-02-11T19:52:4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51:23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9:21:27"/>
        <d v="2016-02-01T16:08:13"/>
        <d v="2016-02-01T14:39:49"/>
        <d v="2016-02-01T03:43:06"/>
        <d v="2016-01-31T22:43:06"/>
        <d v="2016-01-31T17:05:14"/>
        <d v="2016-01-31T16:54:32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21:52:52"/>
        <d v="2016-01-27T20:15:27"/>
        <d v="2016-01-27T11:52:12"/>
        <d v="2016-01-26T16:57:16"/>
        <d v="2016-01-26T10:57:14"/>
        <d v="2016-01-26T07:25:01"/>
        <d v="2016-01-25T21:36:40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21T00:03:49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5T02:39:31"/>
        <d v="2016-01-14T22:24:57"/>
        <d v="2016-01-14T21:35:13"/>
        <d v="2016-01-14T19:02:06"/>
        <d v="2016-01-13T21:45:24"/>
        <d v="2016-01-13T20:14:20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51:09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8T04:37:53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2T05:05:19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10T22:07:03"/>
        <d v="2015-12-09T08:36:13"/>
        <d v="2015-12-09T04:53:10"/>
        <d v="2015-12-08T17:40:25"/>
        <d v="2015-12-08T04:57:52"/>
        <d v="2015-12-07T22:50:13"/>
        <d v="2015-12-07T20:38:37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8:38:51"/>
        <d v="2015-12-02T04:07:46"/>
        <d v="2015-12-01T23:13:30"/>
        <d v="2015-12-01T20:00:56"/>
        <d v="2015-12-01T06:37:27"/>
        <d v="2015-11-30T23:08:02"/>
        <d v="2015-11-30T20:15:00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6T00:18:54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8:42:05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7T04:38:46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16:53:37"/>
        <d v="2015-11-05T00:36:37"/>
        <d v="2015-11-04T20:59:25"/>
        <d v="2015-11-04T19:01:26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6:08:38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2T03:07:26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6:15:58"/>
        <d v="2015-10-19T03:41:57"/>
        <d v="2015-10-18T21:24:14"/>
        <d v="2015-10-18T18:04:53"/>
        <d v="2015-10-17T19:23:42"/>
        <d v="2015-10-17T15:04:58"/>
        <d v="2015-10-17T10:18:41"/>
        <d v="2015-10-16T22:09:06"/>
        <d v="2015-10-16T20:29:06"/>
        <d v="2015-10-16T19:25:16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20:55:56"/>
        <d v="2015-10-14T19:59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6T09:22:57"/>
        <d v="2015-10-05T18:29:08"/>
        <d v="2015-10-05T18:26:31"/>
        <d v="2015-10-05T17:11:28"/>
        <d v="2015-10-05T16:16:44"/>
        <d v="2015-10-05T15:43:59"/>
        <d v="2015-10-05T04:03:21"/>
        <d v="2015-10-04T03:15:59"/>
        <d v="2015-10-02T19:01:01"/>
        <d v="2015-10-02T18:41:08"/>
        <d v="2015-10-02T16:04:28"/>
        <d v="2015-10-01T22:43:08"/>
        <d v="2015-10-01T15:57:33"/>
        <d v="2015-10-01T15:53:20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1T00:13:17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22:51:5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9T18:20:28"/>
        <d v="2015-09-09T09:24:18"/>
        <d v="2015-09-08T22:16:04"/>
        <d v="2015-09-08T19:00:21"/>
        <d v="2015-09-08T16:42:15"/>
        <d v="2015-09-08T14:51:52"/>
        <d v="2015-09-08T07:59:53"/>
        <d v="2015-09-07T06:21:09"/>
        <d v="2015-09-06T22:17:05"/>
        <d v="2015-09-06T16:30:47"/>
        <d v="2015-09-06T15:11:45"/>
        <d v="2015-09-05T18:56:01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21:50"/>
        <d v="2015-09-01T15:10:22"/>
        <d v="2015-09-01T15:02:54"/>
        <d v="2015-09-01T12:51:32"/>
        <d v="2015-08-31T19:17:38"/>
        <d v="2015-08-31T14:47:37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22:59:28"/>
        <d v="2015-08-23T13:46:33"/>
        <d v="2015-08-23T10:35:38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8T02:31:52"/>
        <d v="2015-08-17T18:19:55"/>
        <d v="2015-08-17T17:56:11"/>
        <d v="2015-08-17T17:43:32"/>
        <d v="2015-08-17T16:07:19"/>
        <d v="2015-08-17T08:41:44"/>
        <d v="2015-08-16T16:51:40"/>
        <d v="2015-08-16T03:36:14"/>
        <d v="2015-08-15T19:07:57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19:46:52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9:47:55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20:01:43"/>
        <d v="2015-08-01T16:04:57"/>
        <d v="2015-07-31T23:28:03"/>
        <d v="2015-07-30T15:53:44"/>
        <d v="2015-07-29T16:41:46"/>
        <d v="2015-07-28T19:15:10"/>
        <d v="2015-07-28T15:54:35"/>
        <d v="2015-07-28T12:07:53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9:05:56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5:34:26"/>
        <d v="2015-07-14T14:50:40"/>
        <d v="2015-07-14T13:40:48"/>
        <d v="2015-07-14T08:46:49"/>
        <d v="2015-07-14T07:50:59"/>
        <d v="2015-07-13T18:37:08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4:00:18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7:22:2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9:46:39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11:13:12"/>
        <d v="2015-07-03T06:03:10"/>
        <d v="2015-07-03T00:18:24"/>
        <d v="2015-07-02T22:33:43"/>
        <d v="2015-07-02T22:06:12"/>
        <d v="2015-07-02T06:45:37"/>
        <d v="2015-07-02T03:00:54"/>
        <d v="2015-07-01T20:32:28"/>
        <d v="2015-07-01T06:10:41"/>
        <d v="2015-07-01T00:16:05"/>
        <d v="2015-06-30T13:20:52"/>
        <d v="2015-06-30T12:30:22"/>
        <d v="2015-06-30T09:32:39"/>
        <d v="2015-06-30T06:24:50"/>
        <d v="2015-06-30T01:24:57"/>
        <d v="2015-06-29T20:59:32"/>
        <d v="2015-06-29T19:35:49"/>
        <d v="2015-06-29T15:31:29"/>
        <d v="2015-06-29T15:01:48"/>
        <d v="2015-06-29T13:44:57"/>
        <d v="2015-06-29T05:01:44"/>
        <d v="2015-06-29T04:27:37"/>
        <d v="2015-06-28T05:32:39"/>
        <d v="2015-06-27T05:37:37"/>
        <d v="2015-06-27T02:35:53"/>
        <d v="2015-06-27T01:29:58"/>
        <d v="2015-06-27T00:12:06"/>
        <d v="2015-06-26T21:38:56"/>
        <d v="2015-06-25T09:22:00"/>
        <d v="2015-06-25T04:27:54"/>
        <d v="2015-06-25T03:29:56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3:00:50"/>
        <d v="2015-06-17T21:45:37"/>
        <d v="2015-06-17T19:35:39"/>
        <d v="2015-06-17T18:11:00"/>
        <d v="2015-06-17T16:27:59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3:50:06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15:01:08"/>
        <d v="2015-06-08T14:00:23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20:57:18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16:00:58"/>
        <d v="2015-05-27T05:42:16"/>
        <d v="2015-05-27T04:32:55"/>
        <d v="2015-05-27T01:40:14"/>
        <d v="2015-05-26T18:39:56"/>
        <d v="2015-05-26T18:07:39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5T00:20:55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6:29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20:45:49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8:32:51"/>
        <d v="2015-05-01T15:32:27"/>
        <d v="2015-05-01T15:28:02"/>
        <d v="2015-05-01T14:45:27"/>
        <d v="2015-05-01T07:59:47"/>
        <d v="2015-05-01T01:52:43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7:34:48"/>
        <d v="2015-04-28T16:38:09"/>
        <d v="2015-04-28T16:04:54"/>
        <d v="2015-04-28T15:06:29"/>
        <d v="2015-04-28T00:13:17"/>
        <d v="2015-04-27T19:47:1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8T00:52:52"/>
        <d v="2015-04-17T23:18:14"/>
        <d v="2015-04-17T21:41:54"/>
        <d v="2015-04-17T21:35:20"/>
        <d v="2015-04-17T17:11:59"/>
        <d v="2015-04-17T17:01:00"/>
        <d v="2015-04-17T16:25:00"/>
        <d v="2015-04-17T15:31:17"/>
        <d v="2015-04-16T07:50:03"/>
        <d v="2015-04-16T03:40:23"/>
        <d v="2015-04-15T21:28:43"/>
        <d v="2015-04-15T19:49:39"/>
        <d v="2015-04-15T19:14:28"/>
        <d v="2015-04-15T18:01:48"/>
        <d v="2015-04-15T17:01:52"/>
        <d v="2015-04-14T23:44:01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1T01:45:04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8:12:22"/>
        <d v="2015-04-07T17:41:55"/>
        <d v="2015-04-07T16:22:37"/>
        <d v="2015-04-07T15:12:32"/>
        <d v="2015-04-07T14:01:04"/>
        <d v="2015-04-07T10:09:54"/>
        <d v="2015-04-06T22:16:07"/>
        <d v="2015-04-06T17:39:45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3T15:34:53"/>
        <d v="2015-04-02T22:02:16"/>
        <d v="2015-04-02T16:55:10"/>
        <d v="2015-04-02T16:28:25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54:0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11:27:36"/>
        <d v="2015-03-26T09:54:05"/>
        <d v="2015-03-25T21:52:21"/>
        <d v="2015-03-25T17:22:07"/>
        <d v="2015-03-25T01:39:31"/>
        <d v="2015-03-24T21:05:38"/>
        <d v="2015-03-24T19:16:46"/>
        <d v="2015-03-24T19:00:55"/>
        <d v="2015-03-24T18:26:00"/>
        <d v="2015-03-24T16:01:58"/>
        <d v="2015-03-24T08:14:03"/>
        <d v="2015-03-23T19:56:26"/>
        <d v="2015-03-23T19:28:25"/>
        <d v="2015-03-23T14:45:31"/>
        <d v="2015-03-21T21:09:25"/>
        <d v="2015-03-20T21:29:34"/>
        <d v="2015-03-20T01:41:39"/>
        <d v="2015-03-20T01:40:38"/>
        <d v="2015-03-19T19:16:03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20:35:29"/>
        <d v="2015-03-16T17:53:38"/>
        <d v="2015-03-16T15:04:49"/>
        <d v="2015-03-15T23:56:12"/>
        <d v="2015-03-15T19:02:06"/>
        <d v="2015-03-15T19:00:33"/>
        <d v="2015-03-15T08:17:06"/>
        <d v="2015-03-15T05:19:57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3:49:48"/>
        <d v="2015-03-09T11:42:59"/>
        <d v="2015-03-09T08:53:21"/>
        <d v="2015-03-07T16:15:45"/>
        <d v="2015-03-07T01:08:46"/>
        <d v="2015-03-06T21:40:57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44:10"/>
        <d v="2015-03-04T22:10:05"/>
        <d v="2015-03-04T21:02:33"/>
        <d v="2015-03-04T17:20:13"/>
        <d v="2015-03-04T14:59:01"/>
        <d v="2015-03-04T05:37:30"/>
        <d v="2015-03-04T00:16:46"/>
        <d v="2015-03-03T23:00:37"/>
        <d v="2015-03-03T17:36:22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2:01:30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7:06:50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1T00:18:54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4:45:32"/>
        <d v="2015-02-18T02:32:48"/>
        <d v="2015-02-18T01:13:44"/>
        <d v="2015-02-18T01:11:06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17:04:53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50:01"/>
        <d v="2015-02-12T01:20:16"/>
        <d v="2015-02-11T18:57:3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22:16:17"/>
        <d v="2015-02-09T18:22:59"/>
        <d v="2015-02-09T17:23:56"/>
        <d v="2015-02-09T17:05:07"/>
        <d v="2015-02-09T06:32:54"/>
        <d v="2015-02-09T04:26:23"/>
        <d v="2015-02-08T14:32:02"/>
        <d v="2015-02-08T03:39:49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6T04:55:12"/>
        <d v="2015-02-05T19:57:37"/>
        <d v="2015-02-05T19:55:01"/>
        <d v="2015-02-05T15:18:45"/>
        <d v="2015-02-04T22:49:34"/>
        <d v="2015-02-04T21:04:52"/>
        <d v="2015-02-04T09:13:47"/>
        <d v="2015-02-04T04:40:47"/>
        <d v="2015-02-03T19:47:59"/>
        <d v="2015-02-03T17:17:27"/>
        <d v="2015-02-02T23:40:15"/>
        <d v="2015-02-02T22:49:21"/>
        <d v="2015-02-02T22:31:01"/>
        <d v="2015-02-02T18:59:23"/>
        <d v="2015-02-02T18:57:27"/>
        <d v="2015-02-02T14:22:30"/>
        <d v="2015-02-02T02:00:20"/>
        <d v="2015-02-01T23:53:39"/>
        <d v="2015-02-01T16:54:31"/>
        <d v="2015-02-01T05:51:46"/>
        <d v="2015-01-31T00:42:05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9T00:01:34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20:00:22"/>
        <d v="2015-01-27T18:28:38"/>
        <d v="2015-01-27T16:00:20"/>
        <d v="2015-01-27T15:09:41"/>
        <d v="2015-01-27T11:19:12"/>
        <d v="2015-01-27T08:41:33"/>
        <d v="2015-01-27T03:19:55"/>
        <d v="2015-01-27T00:16:12"/>
        <d v="2015-01-25T21:47:19"/>
        <d v="2015-01-25T03:15:40"/>
        <d v="2015-01-25T01:42:42"/>
        <d v="2015-01-24T11:55:03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8T00:08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6T14:05:47"/>
        <d v="2015-01-15T23:02:10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46:34"/>
        <d v="2015-01-13T21:07:51"/>
        <d v="2015-01-13T20:14:20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22:13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9:39:40"/>
        <d v="2014-12-16T15:56:45"/>
        <d v="2014-12-16T05:56:28"/>
        <d v="2014-12-15T23:08:15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15:25:53"/>
        <d v="2014-12-02T08:20:26"/>
        <d v="2014-12-02T07:54:13"/>
        <d v="2014-12-02T02:59:03"/>
        <d v="2014-12-01T21:51:58"/>
        <d v="2014-12-01T21:33:59"/>
        <d v="2014-12-01T19:00:28"/>
        <d v="2014-12-01T17:50:08"/>
        <d v="2014-12-01T17:43:33"/>
        <d v="2014-12-01T17:05:38"/>
        <d v="2014-12-01T16:54:50"/>
        <d v="2014-12-01T05:16:04"/>
        <d v="2014-11-30T20:21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43:48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20:49:12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7:04:34"/>
        <d v="2014-11-07T06:24:24"/>
        <d v="2014-11-07T02:44:19"/>
        <d v="2014-11-06T16:45:04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30T20:19:50"/>
        <d v="2014-10-30T15:40:52"/>
        <d v="2014-10-29T19:15:26"/>
        <d v="2014-10-29T18:02:56"/>
        <d v="2014-10-29T16:24:46"/>
        <d v="2014-10-29T16:20:01"/>
        <d v="2014-10-29T14:02:44"/>
        <d v="2014-10-29T12:00:45"/>
        <d v="2014-10-29T10:19:29"/>
        <d v="2014-10-29T02:28:17"/>
        <d v="2014-10-28T23:13:51"/>
        <d v="2014-10-28T21:24:00"/>
        <d v="2014-10-28T16:35:53"/>
        <d v="2014-10-28T15:48:27"/>
        <d v="2014-10-28T14:21:23"/>
        <d v="2014-10-28T14:05:37"/>
        <d v="2014-10-28T00:40:44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9:40:07"/>
        <d v="2014-10-20T17:52:52"/>
        <d v="2014-10-20T17:00:47"/>
        <d v="2014-10-20T07:27:59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4:02:38"/>
        <d v="2014-10-14T13:00:55"/>
        <d v="2014-10-14T11:35:08"/>
        <d v="2014-10-14T07:11:30"/>
        <d v="2014-10-13T21:45:38"/>
        <d v="2014-10-12T23:54:23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3T00:04:43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20:26:42"/>
        <d v="2014-09-22T18:46:04"/>
        <d v="2014-09-22T15:36:50"/>
        <d v="2014-09-22T09:47:15"/>
        <d v="2014-09-22T01:50:28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9T06:46:07"/>
        <d v="2014-09-18T12:07:39"/>
        <d v="2014-09-18T05:50:09"/>
        <d v="2014-09-17T19:55:39"/>
        <d v="2014-09-17T19:00:32"/>
        <d v="2014-09-17T15:29:14"/>
        <d v="2014-09-17T15:02:59"/>
        <d v="2014-09-17T07:04:43"/>
        <d v="2014-09-16T15:58:59"/>
        <d v="2014-09-16T04:02:06"/>
        <d v="2014-09-15T16:51:10"/>
        <d v="2014-09-15T15:51:36"/>
        <d v="2014-09-15T14:26:56"/>
        <d v="2014-09-15T12:52:02"/>
        <d v="2014-09-15T03:14:15"/>
        <d v="2014-09-12T21:55:48"/>
        <d v="2014-09-12T21:06:38"/>
        <d v="2014-09-12T15:10:36"/>
        <d v="2014-09-11T18:48:19"/>
        <d v="2014-09-11T07:47:50"/>
        <d v="2014-09-11T00:41:35"/>
        <d v="2014-09-10T23:23:43"/>
        <d v="2014-09-10T16:31:48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18:49:03"/>
        <d v="2014-09-05T13:39:14"/>
        <d v="2014-09-05T09:12:02"/>
        <d v="2014-09-05T07:00:45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14:23:47"/>
        <d v="2014-09-02T01:21:43"/>
        <d v="2014-09-01T22:00:01"/>
        <d v="2014-08-31T22:29:43"/>
        <d v="2014-08-31T14:09:47"/>
        <d v="2014-08-31T14:03:20"/>
        <d v="2014-08-30T10:53:10"/>
        <d v="2014-08-30T08:40:20"/>
        <d v="2014-08-29T19:51:03"/>
        <d v="2014-08-29T18:55:56"/>
        <d v="2014-08-29T18:19:33"/>
        <d v="2014-08-29T18:04:57"/>
        <d v="2014-08-29T01:38:33"/>
        <d v="2014-08-29T01:27:51"/>
        <d v="2014-08-28T23:01:02"/>
        <d v="2014-08-28T21:55:49"/>
        <d v="2014-08-28T21:37:05"/>
        <d v="2014-08-28T03:08:27"/>
        <d v="2014-08-28T01:02:41"/>
        <d v="2014-08-27T22:43:04"/>
        <d v="2014-08-27T21:52:38"/>
        <d v="2014-08-27T21:04:52"/>
        <d v="2014-08-27T15:03:09"/>
        <d v="2014-08-27T12:43:13"/>
        <d v="2014-08-27T03:22:19"/>
        <d v="2014-08-26T21:53:33"/>
        <d v="2014-08-26T21:43:11"/>
        <d v="2014-08-26T21:16:44"/>
        <d v="2014-08-26T15:19:09"/>
        <d v="2014-08-26T05:19:31"/>
        <d v="2014-08-25T19:34:44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3:19:43"/>
        <d v="2014-08-20T20:17:40"/>
        <d v="2014-08-20T18:08:12"/>
        <d v="2014-08-20T15:40:33"/>
        <d v="2014-08-19T20:59:32"/>
        <d v="2014-08-19T20:46:16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1T18:16:53"/>
        <d v="2014-08-10T18:24:37"/>
        <d v="2014-08-10T12:35:46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14:27:49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1T04:48:13"/>
        <d v="2014-07-30T20:43:05"/>
        <d v="2014-07-30T18:45:11"/>
        <d v="2014-07-30T09:37:21"/>
        <d v="2014-07-30T00:20:25"/>
        <d v="2014-07-29T21:17:20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2:08:38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17:32:33"/>
        <d v="2014-07-19T05:06:39"/>
        <d v="2014-07-19T04:13:01"/>
        <d v="2014-07-19T00:08:10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18:25:12"/>
        <d v="2014-07-17T07:45:08"/>
        <d v="2014-07-17T05:03:11"/>
        <d v="2014-07-16T20:20:34"/>
        <d v="2014-07-16T15:00:22"/>
        <d v="2014-07-16T14:17:33"/>
        <d v="2014-07-16T11:18:30"/>
        <d v="2014-07-16T04:34:57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3:31:52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49:52"/>
        <d v="2014-07-11T17:20:48"/>
        <d v="2014-07-11T17:12:1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31:03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12:03:4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16:45:59"/>
        <d v="2014-07-01T09:46:21"/>
        <d v="2014-07-01T04:56:07"/>
        <d v="2014-07-01T00:29:40"/>
        <d v="2014-06-30T22:41:41"/>
        <d v="2014-06-30T21:57:05"/>
        <d v="2014-06-30T20:53:59"/>
        <d v="2014-06-30T18:38:02"/>
        <d v="2014-06-30T18:03:16"/>
        <d v="2014-06-30T15:20:26"/>
        <d v="2014-06-30T15:04:27"/>
        <d v="2014-06-28T16:52:43"/>
        <d v="2014-06-27T20:47:40"/>
        <d v="2014-06-27T20:31:12"/>
        <d v="2014-06-27T14:17:25"/>
        <d v="2014-06-26T22:48:32"/>
        <d v="2014-06-26T19:29:25"/>
        <d v="2014-06-25T22:15:02"/>
        <d v="2014-06-25T19:33:40"/>
        <d v="2014-06-25T18:35:45"/>
        <d v="2014-06-25T13:39:40"/>
        <d v="2014-06-24T18:51:44"/>
        <d v="2014-06-24T08:49:38"/>
        <d v="2014-06-23T22:31:45"/>
        <d v="2014-06-23T20:40:24"/>
        <d v="2014-06-23T18:23:11"/>
        <d v="2014-06-23T15:54:40"/>
        <d v="2014-06-22T18:35:11"/>
        <d v="2014-06-22T16:09:28"/>
        <d v="2014-06-21T13:19:52"/>
        <d v="2014-06-21T12:52:06"/>
        <d v="2014-06-20T03:24:46"/>
        <d v="2014-06-19T20:38:50"/>
        <d v="2014-06-19T18:05:47"/>
        <d v="2014-06-19T11:21:31"/>
        <d v="2014-06-19T09:21:30"/>
        <d v="2014-06-19T09:14:38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7T02:50:38"/>
        <d v="2014-06-16T19:03:28"/>
        <d v="2014-06-16T16:03:49"/>
        <d v="2014-06-16T15:17:46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4T01:44:10"/>
        <d v="2014-06-03T19:32:32"/>
        <d v="2014-06-03T17:02:44"/>
        <d v="2014-06-03T16:03:01"/>
        <d v="2014-06-03T15:49:43"/>
        <d v="2014-06-03T04:36:18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21:26:47"/>
        <d v="2014-05-30T17:26:51"/>
        <d v="2014-05-30T07:55:39"/>
        <d v="2014-05-30T05:08:08"/>
        <d v="2014-05-30T01:55:44"/>
        <d v="2014-05-29T22:04:24"/>
        <d v="2014-05-29T14:09:34"/>
        <d v="2014-05-29T14:05:24"/>
        <d v="2014-05-29T09:09:57"/>
        <d v="2014-05-29T04:00:45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5T22:51:35"/>
        <d v="2014-05-25T18:57:09"/>
        <d v="2014-05-24T15:25:50"/>
        <d v="2014-05-23T17:48:03"/>
        <d v="2014-05-22T20:31:20"/>
        <d v="2014-05-22T19:21:54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12:37:21"/>
        <d v="2014-05-21T09:54:09"/>
        <d v="2014-05-21T01:37:59"/>
        <d v="2014-05-21T01:12:08"/>
        <d v="2014-05-20T17:22:53"/>
        <d v="2014-05-20T16:40:56"/>
        <d v="2014-05-20T15:47:20"/>
        <d v="2014-05-20T15:35:01"/>
        <d v="2014-05-20T15:33:51"/>
        <d v="2014-05-20T07:26:27"/>
        <d v="2014-05-20T01:06:09"/>
        <d v="2014-05-19T21:58:12"/>
        <d v="2014-05-19T18:24:05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3T02:32:33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6:36:32"/>
        <d v="2014-05-07T14:48:54"/>
        <d v="2014-05-07T01:44:24"/>
        <d v="2014-05-06T22:31:40"/>
        <d v="2014-05-06T22:11:30"/>
        <d v="2014-05-06T14:39:33"/>
        <d v="2014-05-05T10:43:09"/>
        <d v="2014-05-02T22:37:19"/>
        <d v="2014-05-02T19:26:37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6:06:09"/>
        <d v="2014-04-30T13:01:15"/>
        <d v="2014-04-30T03:21:04"/>
        <d v="2014-04-29T20:09:08"/>
        <d v="2014-04-29T20:00:20"/>
        <d v="2014-04-28T23:24:01"/>
        <d v="2014-04-26T11:26:29"/>
        <d v="2014-04-26T02:49:19"/>
        <d v="2014-04-25T17:53:09"/>
        <d v="2014-04-25T13:32:38"/>
        <d v="2014-04-25T01:07:48"/>
        <d v="2014-04-24T18:11:35"/>
        <d v="2014-04-24T15:15:31"/>
        <d v="2014-04-24T14:14:19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8T02:20:24"/>
        <d v="2014-04-07T21:35:30"/>
        <d v="2014-04-07T13:11:42"/>
        <d v="2014-04-07T00:06:29"/>
        <d v="2014-04-04T17:41:24"/>
        <d v="2014-04-04T17:11:40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31T16:51:20"/>
        <d v="2014-03-28T17:06:22"/>
        <d v="2014-03-27T01:58:38"/>
        <d v="2014-03-26T21:08:47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17:39:45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22:01:52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5T03:35:19"/>
        <d v="2014-02-04T02:02:19"/>
        <d v="2014-02-04T01:30:50"/>
        <d v="2014-02-01T22:29:05"/>
        <d v="2014-01-29T14:33:19"/>
        <d v="2014-01-28T19:45:32"/>
        <d v="2014-01-28T06:36:27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3T01:08:24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2:21:14"/>
        <d v="2013-12-12T21:36:41"/>
        <d v="2013-12-12T21:02:25"/>
        <d v="2013-12-11T23:57:34"/>
        <d v="2013-12-09T21:54:14"/>
        <d v="2013-12-08T00:39:58"/>
        <d v="2013-12-06T15:38:09"/>
        <d v="2013-12-06T13:31:00"/>
        <d v="2013-12-05T04:09:05"/>
        <d v="2013-12-04T21:53:33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8T21:55:21"/>
        <d v="2013-11-16T04:58:10"/>
        <d v="2013-11-15T01:58:05"/>
        <d v="2013-11-13T23:08:56"/>
        <d v="2013-11-13T17:42:41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12:39:23"/>
        <d v="2013-10-28T05:41:54"/>
        <d v="2013-10-25T23:00:14"/>
        <d v="2013-10-25T11:49:53"/>
        <d v="2013-10-25T05:30:59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9:22:35"/>
        <d v="2013-10-14T16:24:19"/>
        <d v="2013-10-14T12:01:01"/>
        <d v="2013-10-12T13:19:08"/>
        <d v="2013-10-10T22:47:33"/>
        <d v="2013-10-10T18:44:06"/>
        <d v="2013-10-10T00:18:59"/>
        <d v="2013-10-08T20:58:03"/>
        <d v="2013-10-08T01:00:03"/>
        <d v="2013-10-04T19:09:17"/>
        <d v="2013-10-03T22:09:05"/>
        <d v="2013-10-03T20:49:27"/>
        <d v="2013-10-03T19:03:16"/>
        <d v="2013-10-03T10:57:14"/>
        <d v="2013-10-02T15:03:46"/>
        <d v="2013-10-01T17:56:17"/>
        <d v="2013-10-01T00:04:50"/>
        <d v="2013-09-30T16:40:01"/>
        <d v="2013-09-30T15:54:43"/>
        <d v="2013-09-29T18:01:31"/>
        <d v="2013-09-29T15:56:28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8T23:07:34"/>
        <d v="2013-08-07T13:03:18"/>
        <d v="2013-08-05T19:04:29"/>
        <d v="2013-08-02T20:30:06"/>
        <d v="2013-08-02T00:32:03"/>
        <d v="2013-08-01T14:40:12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9T02:32:46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23:06:22"/>
        <d v="2013-06-20T08:01:09"/>
        <d v="2013-06-19T15:25:22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5T08:45:23"/>
        <d v="2013-04-24T00:30:37"/>
        <d v="2013-04-23T15:38:11"/>
        <d v="2013-04-23T04:07:24"/>
        <d v="2013-04-19T14:31:17"/>
        <d v="2013-04-18T02:18:30"/>
        <d v="2013-04-17T12:08:19"/>
        <d v="2013-04-15T12:22:43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9T20:17:37"/>
        <d v="2013-03-08T20:54:03"/>
        <d v="2013-03-08T02:40:25"/>
        <d v="2013-03-07T07:16:22"/>
        <d v="2013-03-03T16:52:45"/>
        <d v="2013-02-28T20:05:33"/>
        <d v="2013-02-26T13:19:2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8T00:25:52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8T18:25:39"/>
        <d v="2012-12-14T22:48:33"/>
        <d v="2012-12-14T12:45:40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6T20:04:12"/>
        <d v="2012-11-22T01:18:34"/>
        <d v="2012-11-20T11:58:45"/>
        <d v="2012-11-17T18:33:17"/>
        <d v="2012-11-15T22:11:50"/>
        <d v="2012-11-15T18:52:08"/>
        <d v="2012-11-15T15:36:17"/>
        <d v="2012-11-14T15:24:05"/>
        <d v="2012-11-13T22:58:23"/>
        <d v="2012-11-13T22:17:32"/>
        <d v="2012-11-13T15:33:57"/>
        <d v="2012-11-13T00:25:00"/>
        <d v="2012-11-10T05:19:27"/>
        <d v="2012-11-09T23:47:37"/>
        <d v="2012-11-07T22:23:42"/>
        <d v="2012-11-05T09:23:41"/>
        <d v="2012-11-01T19:04:34"/>
        <d v="2012-10-31T06:06:45"/>
        <d v="2012-10-30T23:54:56"/>
        <d v="2012-10-29T16:31:48"/>
        <d v="2012-10-26T00:14:41"/>
        <d v="2012-10-23T20:30:32"/>
        <d v="2012-10-23T16:58:09"/>
        <d v="2012-10-23T04:45:35"/>
        <d v="2012-10-19T00:17:24"/>
        <d v="2012-10-16T14:40:52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22:44:10"/>
        <d v="2012-09-05T01:01:49"/>
        <d v="2012-09-04T23:07:13"/>
        <d v="2012-09-04T23:00:57"/>
        <d v="2012-09-01T01:35:37"/>
        <d v="2012-08-30T16:59:59"/>
        <d v="2012-08-29T21:39:09"/>
        <d v="2012-08-28T22:54:54"/>
        <d v="2012-08-28T19:06:20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20:35:36"/>
        <d v="2012-08-15T18:40:03"/>
        <d v="2012-08-14T16:47:33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8:19:07"/>
        <d v="2012-07-26T18:11:42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22T04:03:1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5-01T07:00:31"/>
        <d v="2012-04-27T23:54:23"/>
        <d v="2012-04-27T23:00:55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9T17:05:05"/>
        <d v="2012-04-18T21:15:04"/>
        <d v="2012-04-14T22:28:39"/>
        <d v="2012-04-14T19:44:55"/>
        <d v="2012-04-14T18:54:06"/>
        <d v="2012-04-11T14:53:15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8T14:45:23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13:17:05"/>
        <d v="2012-02-17T01:35:10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7:39:27"/>
        <d v="2012-01-18T01:08:55"/>
        <d v="2012-01-17T14:23:31"/>
        <d v="2012-01-16T15:37:15"/>
        <d v="2012-01-15T17:31:08"/>
        <d v="2012-01-13T22:03:51"/>
        <d v="2012-01-13T02:49:26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7T21:46:01"/>
        <d v="2011-12-16T23:49:52"/>
        <d v="2011-12-16T13:14:29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9:41:01"/>
        <d v="2011-09-09T17:07:13"/>
        <d v="2011-09-07T23:57:59"/>
        <d v="2011-09-02T18:52:37"/>
        <d v="2011-09-02T07:08:37"/>
        <d v="2011-08-31T04:30:25"/>
        <d v="2011-08-30T16:12:01"/>
        <d v="2011-08-29T00:18:17"/>
        <d v="2011-08-27T03:58:22"/>
        <d v="2011-08-24T03:00:37"/>
        <d v="2011-08-23T18:28:49"/>
        <d v="2011-08-17T20:22:12"/>
        <d v="2011-08-16T22:00:03"/>
        <d v="2011-08-12T04:37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12T17:02:24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7T02:19:59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7T19:34:30"/>
        <d v="2010-10-05T22:54:16"/>
        <d v="2010-09-15T16:25:05"/>
        <d v="2010-09-13T20:28:54"/>
        <d v="2010-09-10T03:03:49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11T19:14:15"/>
        <d v="2010-06-09T00:28:50"/>
        <d v="2010-06-06T19:09:14"/>
        <d v="2010-06-03T22:10:20"/>
        <d v="2010-06-03T21:16:52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3-10T21:15:51"/>
        <d v="2010-02-26T21:36:31"/>
        <d v="2010-02-06T22:03:26"/>
        <d v="2010-02-04T07:45:59"/>
        <d v="2010-01-27T04:11:47"/>
        <d v="2010-01-20T10:11:47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21:38:02"/>
        <d v="2009-09-14T06:05:30"/>
        <d v="2009-09-12T01:21:59"/>
        <d v="2009-08-25T15:26:54"/>
        <d v="2009-08-18T21:29:28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4.938171875001" createdVersion="8" refreshedVersion="8" minRefreshableVersion="3" recordCount="4114" xr:uid="{30883DB3-34E1-D347-8606-1AF2BB68F44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s v="N/A"/>
    <x v="0"/>
    <s v="plays"/>
    <x v="0"/>
    <d v="2017-04-03T15:30:07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1"/>
    <s v="faith"/>
    <x v="1"/>
    <d v="2017-04-07T18:45:38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2"/>
    <d v="2017-04-14T0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s v="N/A"/>
    <x v="0"/>
    <s v="plays"/>
    <x v="3"/>
    <d v="2017-04-09T08:35:56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4"/>
    <d v="2017-05-03T19:12:0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2"/>
    <s v="small batch"/>
    <x v="5"/>
    <d v="2017-03-20T18:0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6"/>
    <d v="2017-04-04T03:38:41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1"/>
    <s v="faith"/>
    <x v="7"/>
    <d v="2017-04-11T20:44:0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1"/>
    <s v="faith"/>
    <x v="8"/>
    <d v="2017-04-09T23:47:2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2"/>
    <s v="small batch"/>
    <x v="9"/>
    <d v="2017-04-09T20:29:29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1"/>
    <s v="faith"/>
    <x v="10"/>
    <d v="2017-04-09T11:49: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2"/>
    <s v="small batch"/>
    <x v="11"/>
    <d v="2017-04-30T17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1"/>
    <s v="faith"/>
    <x v="12"/>
    <d v="2017-04-09T2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13"/>
    <d v="2017-04-18T19:13:39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14"/>
    <d v="2017-04-08T12:5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15"/>
    <d v="2017-04-07T16:15: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1"/>
    <s v="faith"/>
    <x v="16"/>
    <d v="2017-04-10T20:15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17"/>
    <d v="2017-04-07T17:35:34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1"/>
    <s v="faith"/>
    <x v="18"/>
    <d v="2017-04-06T09:20:4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1"/>
    <s v="faith"/>
    <x v="19"/>
    <d v="2017-04-10T01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20"/>
    <d v="2017-04-05T18:14:37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21"/>
    <d v="2017-04-16T2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3"/>
    <s v="tabletop games"/>
    <x v="22"/>
    <d v="2017-03-1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23"/>
    <d v="2017-03-27T16:16:59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2"/>
    <s v="small batch"/>
    <x v="24"/>
    <d v="2017-04-04T05:15:01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25"/>
    <d v="2017-04-16T15:22:4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26"/>
    <d v="2017-03-19T06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s v="N/A"/>
    <x v="1"/>
    <s v="faith"/>
    <x v="2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1"/>
    <s v="faith"/>
    <x v="28"/>
    <d v="2017-04-01T04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s v="N/A"/>
    <x v="1"/>
    <s v="faith"/>
    <x v="29"/>
    <d v="2017-04-01T00:40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1"/>
    <s v="faith"/>
    <x v="30"/>
    <d v="2017-04-03T01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s v="N/A"/>
    <x v="4"/>
    <s v="translations"/>
    <x v="31"/>
    <d v="2017-04-15T15:42:27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2"/>
    <s v="small batch"/>
    <x v="32"/>
    <d v="2017-03-29T23:32:1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1"/>
    <s v="rock"/>
    <x v="33"/>
    <d v="2017-03-02T16:49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1"/>
    <s v="faith"/>
    <x v="3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1"/>
    <s v="faith"/>
    <x v="35"/>
    <d v="2017-03-27T04:36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s v="N/A"/>
    <x v="5"/>
    <s v="web"/>
    <x v="36"/>
    <d v="2017-03-26T20:29:3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2"/>
    <s v="small batch"/>
    <x v="37"/>
    <d v="2017-03-26T20:14:4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s v="N/A"/>
    <x v="0"/>
    <s v="spaces"/>
    <x v="38"/>
    <d v="2017-03-16T13:00:03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40"/>
    <d v="2017-03-24T12:33:54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1"/>
    <s v="faith"/>
    <x v="41"/>
    <d v="2017-03-24T05:00:23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1"/>
    <s v="faith"/>
    <x v="42"/>
    <d v="2017-03-26T23:59:0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43"/>
    <d v="2017-04-05T19:41:54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44"/>
    <d v="2017-04-21T07:24: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4"/>
    <s v="art books"/>
    <x v="45"/>
    <d v="2017-04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46"/>
    <d v="2017-03-25T04:33:00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1"/>
    <s v="faith"/>
    <x v="47"/>
    <d v="2017-03-17T18:34:01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8"/>
    <d v="2017-03-19T11:18: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49"/>
    <d v="2017-03-03T11:01:3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50"/>
    <d v="2017-02-23T10:14:4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3"/>
    <s v="tabletop games"/>
    <x v="51"/>
    <d v="2017-03-12T12:10:42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1"/>
    <s v="faith"/>
    <x v="52"/>
    <d v="2017-03-16T21:37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53"/>
    <d v="2017-03-16T18:49:0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4"/>
    <d v="2017-03-01T0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5"/>
    <s v="wearables"/>
    <x v="55"/>
    <d v="2017-03-16T16:01:0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6"/>
    <s v="photobooks"/>
    <x v="56"/>
    <d v="2017-03-14T13:24:4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2"/>
    <s v="small batch"/>
    <x v="57"/>
    <d v="2017-03-05T21:48:1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58"/>
    <d v="2017-02-28T00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s v="N/A"/>
    <x v="1"/>
    <s v="faith"/>
    <x v="59"/>
    <d v="2017-04-14T04:07: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5"/>
    <s v="wearables"/>
    <x v="60"/>
    <d v="2017-03-14T17:22:0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3"/>
    <s v="tabletop games"/>
    <x v="61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3"/>
    <s v="tabletop games"/>
    <x v="62"/>
    <d v="2017-03-12T01:58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0"/>
    <s v="plays"/>
    <x v="63"/>
    <d v="2017-03-0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64"/>
    <d v="2017-02-27T04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65"/>
    <d v="2017-03-11T12:21: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7"/>
    <s v="documentary"/>
    <x v="66"/>
    <d v="2017-03-14T22:57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67"/>
    <d v="2017-03-06T04:08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5"/>
    <s v="space exploration"/>
    <x v="68"/>
    <d v="2017-03-10T19:00:35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3"/>
    <s v="tabletop games"/>
    <x v="69"/>
    <d v="2017-03-10T14:55:1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4"/>
    <s v="children's books"/>
    <x v="70"/>
    <d v="2017-03-10T10:44:4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1"/>
    <s v="faith"/>
    <x v="71"/>
    <d v="2017-03-29T02:00:0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72"/>
    <d v="2017-03-24T20:59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3"/>
    <s v="tabletop games"/>
    <x v="73"/>
    <d v="2017-02-21T00:07:33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74"/>
    <d v="2017-03-12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6"/>
    <s v="photobooks"/>
    <x v="75"/>
    <d v="2017-03-11T13:29:0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7"/>
    <s v="documentary"/>
    <x v="76"/>
    <d v="2017-03-08T21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0"/>
    <s v="plays"/>
    <x v="77"/>
    <d v="2017-03-06T06:58:2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2"/>
    <s v="small batch"/>
    <x v="78"/>
    <d v="2017-03-11T04:50:0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1"/>
    <s v="classical music"/>
    <x v="79"/>
    <d v="2017-03-05T19:26:2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80"/>
    <d v="2017-02-24T13:4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0"/>
    <s v="plays"/>
    <x v="81"/>
    <d v="2017-02-23T0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3"/>
    <s v="tabletop games"/>
    <x v="82"/>
    <d v="2017-02-14T20:00: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83"/>
    <d v="2017-03-04T10:12:3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7"/>
    <s v="drama"/>
    <x v="84"/>
    <d v="2017-03-03T20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5"/>
    <s v="space exploration"/>
    <x v="85"/>
    <d v="2017-03-15T0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5"/>
    <s v="space exploration"/>
    <x v="86"/>
    <d v="2017-03-12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5"/>
    <s v="wearables"/>
    <x v="87"/>
    <d v="2017-03-03T13:51:1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0"/>
    <s v="plays"/>
    <x v="88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0"/>
    <s v="spaces"/>
    <x v="89"/>
    <d v="2017-03-02T22:57:5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3"/>
    <s v="tabletop games"/>
    <x v="90"/>
    <d v="2017-03-02T19:51:4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91"/>
    <d v="2017-03-02T19:19: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5"/>
    <s v="wearables"/>
    <x v="92"/>
    <d v="2017-03-14T14:02:35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7"/>
    <s v="television"/>
    <x v="93"/>
    <d v="2017-03-02T14:24:4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0"/>
    <s v="musical"/>
    <x v="94"/>
    <d v="2017-03-29T17:44: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s v="N/A"/>
    <x v="5"/>
    <s v="web"/>
    <x v="95"/>
    <d v="2017-02-25T23:04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96"/>
    <d v="2017-02-28T0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0"/>
    <s v="plays"/>
    <x v="97"/>
    <d v="2017-02-26T13:05:58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s v="N/A"/>
    <x v="0"/>
    <s v="plays"/>
    <x v="98"/>
    <d v="2017-03-27T23:58:54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2"/>
    <s v="small batch"/>
    <x v="99"/>
    <d v="2017-02-25T23:03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6"/>
    <s v="photobooks"/>
    <x v="100"/>
    <d v="2017-02-25T20:18:2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s v="N/A"/>
    <x v="5"/>
    <s v="web"/>
    <x v="101"/>
    <d v="2017-02-25T09:01:47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7"/>
    <s v="documentary"/>
    <x v="102"/>
    <d v="2017-02-24T11:58: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2"/>
    <s v="food trucks"/>
    <x v="103"/>
    <d v="2017-02-24T05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3"/>
    <s v="tabletop games"/>
    <x v="104"/>
    <d v="2017-02-14T17:23:4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1"/>
    <s v="rock"/>
    <x v="105"/>
    <d v="2017-03-01T02:00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5"/>
    <s v="web"/>
    <x v="106"/>
    <d v="2017-03-25T13:14:2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7"/>
    <s v="documentary"/>
    <x v="107"/>
    <d v="2017-02-27T02:01:0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6"/>
    <s v="photobooks"/>
    <x v="108"/>
    <d v="2017-03-0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109"/>
    <d v="2017-02-22T13:25:5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110"/>
    <d v="2017-02-20T08:50: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7"/>
    <s v="documentary"/>
    <x v="111"/>
    <d v="2017-02-22T04:43:4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112"/>
    <d v="2017-03-22T15:33:5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6"/>
    <s v="photobooks"/>
    <x v="113"/>
    <d v="2017-02-20T12:01:3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0"/>
    <s v="musical"/>
    <x v="114"/>
    <d v="2017-02-20T00:26: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1"/>
    <s v="electronic music"/>
    <x v="115"/>
    <d v="2017-03-06T2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3"/>
    <s v="mobile games"/>
    <x v="116"/>
    <d v="2017-03-08T07:3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117"/>
    <d v="2017-02-16T2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5"/>
    <s v="web"/>
    <x v="118"/>
    <d v="2017-01-31T05:00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7"/>
    <s v="animation"/>
    <x v="119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20"/>
    <d v="2017-02-17T16:05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5"/>
    <s v="wearables"/>
    <x v="121"/>
    <d v="2017-02-18T05:59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122"/>
    <d v="2017-01-31T18:00:0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3"/>
    <s v="tabletop games"/>
    <x v="123"/>
    <d v="2017-01-24T15:32:4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1"/>
    <s v="rock"/>
    <x v="124"/>
    <d v="2017-03-01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6"/>
    <s v="photobooks"/>
    <x v="125"/>
    <d v="2017-02-14T22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0"/>
    <s v="plays"/>
    <x v="126"/>
    <d v="2017-02-28T08:51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5"/>
    <s v="wearables"/>
    <x v="127"/>
    <d v="2017-03-15T00:26:0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6"/>
    <s v="photobooks"/>
    <x v="128"/>
    <d v="2017-02-11T12:09:3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1"/>
    <s v="rock"/>
    <x v="129"/>
    <d v="2017-02-03T04:11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5"/>
    <s v="wearables"/>
    <x v="130"/>
    <d v="2017-03-13T03:40:0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5"/>
    <s v="gadgets"/>
    <x v="131"/>
    <d v="2017-02-10T06:28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132"/>
    <d v="2017-02-18T04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5"/>
    <s v="wearables"/>
    <x v="133"/>
    <d v="2017-02-10T02:19:05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134"/>
    <d v="2017-02-25T01:22:1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2"/>
    <s v="food trucks"/>
    <x v="135"/>
    <d v="2017-03-06T13:00:0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5"/>
    <s v="hardware"/>
    <x v="136"/>
    <d v="2017-03-01T17:52:15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1"/>
    <s v="rock"/>
    <x v="137"/>
    <d v="2017-02-10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3"/>
    <s v="tabletop games"/>
    <x v="138"/>
    <d v="2017-02-09T05:00:0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0"/>
    <s v="spaces"/>
    <x v="139"/>
    <d v="2017-02-19T00:45: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2"/>
    <s v="food trucks"/>
    <x v="140"/>
    <d v="2017-02-08T21:40:3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0"/>
    <s v="spaces"/>
    <x v="141"/>
    <d v="2017-02-08T09:59:05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142"/>
    <d v="2017-02-11T16:20:3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5"/>
    <s v="wearables"/>
    <x v="143"/>
    <d v="2017-02-09T07:16:4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3"/>
    <s v="mobile games"/>
    <x v="144"/>
    <d v="2017-03-01T04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7"/>
    <s v="drama"/>
    <x v="145"/>
    <d v="2017-02-17T21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6"/>
    <s v="photobooks"/>
    <x v="146"/>
    <d v="2017-02-05T16:25:39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6"/>
    <s v="photobooks"/>
    <x v="147"/>
    <d v="2017-02-06T14:23:3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148"/>
    <d v="2017-01-27T20:05:3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5"/>
    <s v="wearables"/>
    <x v="149"/>
    <d v="2017-02-20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2"/>
    <s v="small batch"/>
    <x v="150"/>
    <d v="2017-02-02T16:36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7"/>
    <s v="animation"/>
    <x v="151"/>
    <d v="2017-02-02T14:46:0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152"/>
    <d v="2017-02-01T22:5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5"/>
    <s v="wearables"/>
    <x v="153"/>
    <d v="2017-02-01T15:55:5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1"/>
    <s v="jazz"/>
    <x v="154"/>
    <d v="2017-03-03T13:0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3"/>
    <s v="mobile games"/>
    <x v="155"/>
    <d v="2017-01-21T21:45:31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6"/>
    <s v="photobooks"/>
    <x v="156"/>
    <d v="2017-02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2"/>
    <s v="food trucks"/>
    <x v="157"/>
    <d v="2017-02-05T16:44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158"/>
    <d v="2017-02-01T23:31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5"/>
    <s v="wearables"/>
    <x v="159"/>
    <d v="2017-02-28T18:54:42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4"/>
    <s v="nonfiction"/>
    <x v="160"/>
    <d v="2017-01-28T22:35:30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6"/>
    <s v="photobooks"/>
    <x v="161"/>
    <d v="2017-01-28T19:2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162"/>
    <d v="2017-01-18T12:01:5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5"/>
    <s v="wearables"/>
    <x v="163"/>
    <d v="2017-02-18T23:59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0"/>
    <s v="plays"/>
    <x v="164"/>
    <d v="2017-01-27T18:54:0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s v="N/A"/>
    <x v="5"/>
    <s v="wearables"/>
    <x v="165"/>
    <d v="2017-01-27T01:26:4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2"/>
    <s v="restaurants"/>
    <x v="166"/>
    <d v="2017-02-26T00:0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6"/>
    <s v="photobooks"/>
    <x v="167"/>
    <d v="2017-01-31T18:08: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0"/>
    <s v="plays"/>
    <x v="168"/>
    <d v="2017-01-25T21:41:2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2"/>
    <s v="food trucks"/>
    <x v="169"/>
    <d v="2017-01-12T16:4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5"/>
    <s v="hardware"/>
    <x v="170"/>
    <d v="2017-01-23T17:05:4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0"/>
    <s v="plays"/>
    <x v="171"/>
    <d v="2017-02-20T18:00:0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5"/>
    <s v="wearables"/>
    <x v="172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5"/>
    <s v="wearables"/>
    <x v="173"/>
    <d v="2017-02-20T04:37:4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3"/>
    <s v="tabletop games"/>
    <x v="174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75"/>
    <d v="2017-01-11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176"/>
    <d v="2017-01-19T15:57:5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1"/>
    <s v="rock"/>
    <x v="177"/>
    <d v="2017-01-18T15:16: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178"/>
    <d v="2017-01-17T21:10: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0"/>
    <s v="plays"/>
    <x v="179"/>
    <d v="2017-01-17T20:16: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5"/>
    <s v="wearables"/>
    <x v="180"/>
    <d v="2017-01-23T04:59:00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7"/>
    <s v="shorts"/>
    <x v="181"/>
    <d v="2017-02-01T08:00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7"/>
    <s v="drama"/>
    <x v="182"/>
    <d v="2017-01-16T01:49: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5"/>
    <s v="wearables"/>
    <x v="183"/>
    <d v="2017-01-30T17:16:5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1"/>
    <s v="rock"/>
    <x v="184"/>
    <d v="2017-01-15T01:35:19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1"/>
    <s v="rock"/>
    <x v="185"/>
    <d v="2017-01-14T21:48:0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0"/>
    <s v="plays"/>
    <x v="186"/>
    <d v="2017-01-13T23:05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s v="N/A"/>
    <x v="5"/>
    <s v="web"/>
    <x v="187"/>
    <d v="2017-01-10T08:57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3"/>
    <s v="video games"/>
    <x v="188"/>
    <d v="2017-01-11T17:4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5"/>
    <s v="wearables"/>
    <x v="189"/>
    <d v="2017-01-10T16:31:2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5"/>
    <s v="wearables"/>
    <x v="190"/>
    <d v="2017-01-24T10:34:12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7"/>
    <s v="animation"/>
    <x v="191"/>
    <d v="2017-01-09T01:18:2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7"/>
    <s v="drama"/>
    <x v="192"/>
    <d v="2016-12-30T0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1"/>
    <s v="indie rock"/>
    <x v="193"/>
    <d v="2016-12-30T22:35: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3"/>
    <s v="video games"/>
    <x v="194"/>
    <d v="2017-01-07T07:12:4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195"/>
    <d v="2016-12-31T16:59:0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7"/>
    <s v="drama"/>
    <x v="196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5"/>
    <s v="wearables"/>
    <x v="197"/>
    <d v="2017-01-31T23:32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7"/>
    <s v="documentary"/>
    <x v="198"/>
    <d v="2017-01-06T19:0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5"/>
    <s v="wearables"/>
    <x v="199"/>
    <d v="2017-02-05T18:00:53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6"/>
    <s v="photobooks"/>
    <x v="200"/>
    <d v="2016-12-28T16:49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1"/>
    <d v="2017-01-06T13:05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6"/>
    <s v="photobooks"/>
    <x v="202"/>
    <d v="2017-01-07T21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3"/>
    <s v="tabletop games"/>
    <x v="203"/>
    <d v="2017-01-05T19:47:2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7"/>
    <s v="science fiction"/>
    <x v="204"/>
    <d v="2017-02-03T23:51: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0"/>
    <s v="plays"/>
    <x v="205"/>
    <d v="2017-01-04T13:06:2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06"/>
    <d v="2017-01-04T03:14:0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3"/>
    <s v="mobile games"/>
    <x v="207"/>
    <d v="2017-01-04T00:04:0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s v="N/A"/>
    <x v="5"/>
    <s v="web"/>
    <x v="208"/>
    <d v="2017-01-03T20:12:5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4"/>
    <s v="translations"/>
    <x v="209"/>
    <d v="2017-01-03T16:02:4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4"/>
    <s v="translations"/>
    <x v="210"/>
    <d v="2017-01-03T06:04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4"/>
    <s v="translations"/>
    <x v="211"/>
    <d v="2017-01-02T22:13:2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12"/>
    <d v="2016-12-25T11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1"/>
    <s v="rock"/>
    <x v="213"/>
    <d v="2016-12-23T01:47:5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3"/>
    <s v="mobile games"/>
    <x v="214"/>
    <d v="2017-01-01T02:46: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6"/>
    <s v="photobooks"/>
    <x v="215"/>
    <d v="2017-01-03T22:03: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5"/>
    <s v="hardware"/>
    <x v="216"/>
    <d v="2016-12-31T18:20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5"/>
    <s v="wearables"/>
    <x v="217"/>
    <d v="2016-12-30T23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18"/>
    <d v="2017-01-30T06:59:0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1"/>
    <s v="rock"/>
    <x v="219"/>
    <d v="2016-12-30T22:50: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5"/>
    <s v="hardware"/>
    <x v="220"/>
    <d v="2017-01-29T20:34:1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5"/>
    <s v="space exploration"/>
    <x v="221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2"/>
    <s v="small batch"/>
    <x v="222"/>
    <d v="2017-01-03T04:17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5"/>
    <s v="wearables"/>
    <x v="223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5"/>
    <s v="gadgets"/>
    <x v="224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1"/>
    <s v="rock"/>
    <x v="225"/>
    <d v="2016-12-29T05:08:4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226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5"/>
    <s v="wearables"/>
    <x v="227"/>
    <d v="2016-12-28T19:25:15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3"/>
    <s v="tabletop games"/>
    <x v="228"/>
    <d v="2016-12-08T19:18:5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5"/>
    <s v="gadgets"/>
    <x v="229"/>
    <d v="2017-01-27T18:29:5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1"/>
    <s v="metal"/>
    <x v="230"/>
    <d v="2016-12-28T05:05:4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0"/>
    <s v="plays"/>
    <x v="231"/>
    <d v="2016-12-12T06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0"/>
    <s v="musical"/>
    <x v="232"/>
    <d v="2017-01-14T03:59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0"/>
    <s v="plays"/>
    <x v="233"/>
    <d v="2016-12-26T19:18:5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234"/>
    <d v="2017-01-10T0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5"/>
    <s v="wearables"/>
    <x v="235"/>
    <d v="2016-12-23T17:58: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7"/>
    <s v="documentary"/>
    <x v="236"/>
    <d v="2016-12-21T07:59:0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237"/>
    <d v="2016-12-14T15:59:0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0"/>
    <s v="plays"/>
    <x v="238"/>
    <d v="2016-12-26T00:15:0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5"/>
    <s v="wearables"/>
    <x v="239"/>
    <d v="2017-01-01T15:55:27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240"/>
    <d v="2016-12-22T14:59: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5"/>
    <s v="wearables"/>
    <x v="241"/>
    <d v="2016-12-22T09:01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0"/>
    <s v="plays"/>
    <x v="242"/>
    <d v="2016-12-21T17:03: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5"/>
    <s v="space exploration"/>
    <x v="243"/>
    <d v="2016-12-21T14:59:0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1"/>
    <s v="metal"/>
    <x v="244"/>
    <d v="2016-12-08T08:00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3"/>
    <s v="video games"/>
    <x v="245"/>
    <d v="2016-12-23T07:59:0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246"/>
    <d v="2016-12-05T01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47"/>
    <d v="2016-12-14T17:49:2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0"/>
    <s v="plays"/>
    <x v="248"/>
    <d v="2016-12-19T00:45:5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7"/>
    <s v="science fiction"/>
    <x v="249"/>
    <d v="2017-01-18T00:23:1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2"/>
    <s v="small batch"/>
    <x v="250"/>
    <d v="2016-12-19T07:59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5"/>
    <s v="hardware"/>
    <x v="251"/>
    <d v="2016-12-18T18:30:5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5"/>
    <s v="web"/>
    <x v="252"/>
    <d v="2016-12-18T09:20:15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5"/>
    <s v="space exploration"/>
    <x v="253"/>
    <d v="2016-12-02T06:09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1"/>
    <s v="electronic music"/>
    <x v="254"/>
    <d v="2016-12-13T07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3"/>
    <s v="tabletop games"/>
    <x v="255"/>
    <d v="2016-12-15T23:00:0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4"/>
    <s v="fiction"/>
    <x v="256"/>
    <d v="2016-12-04T06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0"/>
    <s v="spaces"/>
    <x v="257"/>
    <d v="2016-12-07T17:36:0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258"/>
    <d v="2016-12-17T0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6"/>
    <s v="photobooks"/>
    <x v="259"/>
    <d v="2016-12-22T02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260"/>
    <d v="2017-01-15T00:59: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3"/>
    <s v="tabletop games"/>
    <x v="261"/>
    <d v="2016-11-22T20:28:2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5"/>
    <s v="space exploration"/>
    <x v="262"/>
    <d v="2016-12-30T17:50: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5"/>
    <s v="space exploration"/>
    <x v="263"/>
    <d v="2016-12-21T07:59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64"/>
    <d v="2016-12-15T13:39: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5"/>
    <s v="hardware"/>
    <x v="265"/>
    <d v="2016-1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266"/>
    <d v="2016-11-26T06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7"/>
    <s v="documentary"/>
    <x v="267"/>
    <d v="2016-12-20T04:30:3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0"/>
    <s v="musical"/>
    <x v="268"/>
    <d v="2017-01-14T00:42: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3"/>
    <s v="tabletop games"/>
    <x v="269"/>
    <d v="2016-12-14T21:01: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1"/>
    <s v="electronic music"/>
    <x v="270"/>
    <d v="2016-12-12T17:34: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5"/>
    <s v="wearables"/>
    <x v="271"/>
    <d v="2017-01-13T17:04: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7"/>
    <s v="documentary"/>
    <x v="272"/>
    <d v="2016-12-14T12:00:0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273"/>
    <d v="2016-12-06T23:22:3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274"/>
    <d v="2016-12-11T16:20:0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3"/>
    <s v="tabletop games"/>
    <x v="275"/>
    <d v="2016-12-10T00:00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5"/>
    <s v="wearables"/>
    <x v="276"/>
    <d v="2016-11-24T23:00:0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0"/>
    <s v="musical"/>
    <x v="277"/>
    <d v="2016-12-09T04:37: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0"/>
    <s v="musical"/>
    <x v="278"/>
    <d v="2016-12-08T16:15:5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279"/>
    <d v="2016-11-29T06:00:0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3"/>
    <s v="tabletop games"/>
    <x v="280"/>
    <d v="2016-11-22T10:50:46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281"/>
    <d v="2016-12-07T08:26: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6"/>
    <s v="photobooks"/>
    <x v="282"/>
    <d v="2016-12-04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0"/>
    <s v="plays"/>
    <x v="283"/>
    <d v="2016-12-06T04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0"/>
    <s v="spaces"/>
    <x v="284"/>
    <d v="2016-11-09T23:22:1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s v="N/A"/>
    <x v="8"/>
    <s v="audio"/>
    <x v="285"/>
    <d v="2016-12-04T21:54:4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286"/>
    <d v="2016-12-04T15:04:4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5"/>
    <s v="wearables"/>
    <x v="287"/>
    <d v="2016-12-14T12:01:08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1"/>
    <s v="rock"/>
    <x v="288"/>
    <d v="2016-12-03T17:03:26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3"/>
    <s v="tabletop games"/>
    <x v="289"/>
    <d v="2016-12-03T01:07:5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5"/>
    <s v="wearables"/>
    <x v="290"/>
    <d v="2016-12-14T18:3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5"/>
    <s v="web"/>
    <x v="291"/>
    <d v="2016-12-02T23:36:4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4"/>
    <s v="translations"/>
    <x v="292"/>
    <d v="2016-11-15T18:13:22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5"/>
    <s v="hardware"/>
    <x v="293"/>
    <d v="2016-12-03T15:05:1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5"/>
    <s v="wearables"/>
    <x v="294"/>
    <d v="2016-12-14T15:00: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295"/>
    <d v="2016-12-17T06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296"/>
    <d v="2016-12-01T07:59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297"/>
    <d v="2016-12-01T17:39:4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5"/>
    <s v="wearables"/>
    <x v="298"/>
    <d v="2016-12-01T17:34: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5"/>
    <s v="wearables"/>
    <x v="299"/>
    <d v="2016-12-08T04:59:0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3"/>
    <s v="tabletop games"/>
    <x v="300"/>
    <d v="2016-12-02T07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5"/>
    <s v="hardware"/>
    <x v="301"/>
    <d v="2016-12-01T04:59:0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0"/>
    <s v="plays"/>
    <x v="302"/>
    <d v="2016-12-01T07:18:4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2"/>
    <s v="food trucks"/>
    <x v="303"/>
    <d v="2016-12-01T05:06:2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304"/>
    <d v="2016-12-01T02:23:3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5"/>
    <s v="wearables"/>
    <x v="305"/>
    <d v="2016-11-29T17:01:4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4"/>
    <s v="translations"/>
    <x v="306"/>
    <d v="2016-12-10T11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1"/>
    <s v="faith"/>
    <x v="307"/>
    <d v="2016-12-09T14:51: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0"/>
    <s v="plays"/>
    <x v="308"/>
    <d v="2016-11-30T17:00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4"/>
    <s v="fiction"/>
    <x v="309"/>
    <d v="2016-11-26T19:20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2"/>
    <s v="small batch"/>
    <x v="310"/>
    <d v="2016-11-26T15:27:5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s v="N/A"/>
    <x v="5"/>
    <s v="web"/>
    <x v="311"/>
    <d v="2016-11-25T21:53:0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5"/>
    <s v="wearables"/>
    <x v="312"/>
    <d v="2016-11-30T20:15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7"/>
    <s v="animation"/>
    <x v="313"/>
    <d v="2016-12-25T15:16: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5"/>
    <s v="wearables"/>
    <x v="314"/>
    <d v="2016-11-24T18:26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6"/>
    <s v="photobooks"/>
    <x v="315"/>
    <d v="2016-11-24T02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0"/>
    <s v="musical"/>
    <x v="316"/>
    <d v="2016-11-22T17:00:2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0"/>
    <s v="musical"/>
    <x v="317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318"/>
    <d v="2016-12-21T11:50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0"/>
    <s v="spaces"/>
    <x v="319"/>
    <d v="2016-12-21T04:36:3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320"/>
    <d v="2016-11-1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3"/>
    <s v="tabletop games"/>
    <x v="321"/>
    <d v="2016-11-21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0"/>
    <s v="plays"/>
    <x v="322"/>
    <d v="2016-11-14T12:14: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3"/>
    <s v="video games"/>
    <x v="323"/>
    <d v="2016-11-18T19:03: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5"/>
    <s v="wearables"/>
    <x v="324"/>
    <d v="2016-11-18T15:43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325"/>
    <d v="2016-11-02T00:31:0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326"/>
    <d v="2016-11-17T11:36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5"/>
    <s v="hardware"/>
    <x v="327"/>
    <d v="2016-11-23T08:45:4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5"/>
    <s v="hardware"/>
    <x v="328"/>
    <d v="2016-12-11T04:59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329"/>
    <d v="2016-11-19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330"/>
    <d v="2016-11-22T05:59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5"/>
    <s v="wearables"/>
    <x v="331"/>
    <d v="2016-11-17T14:15:33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5"/>
    <s v="space exploration"/>
    <x v="332"/>
    <d v="2016-11-09T20:26:4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0"/>
    <s v="spaces"/>
    <x v="333"/>
    <d v="2016-10-30T01:46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0"/>
    <s v="plays"/>
    <x v="334"/>
    <d v="2016-11-13T10:17:4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2"/>
    <s v="food trucks"/>
    <x v="335"/>
    <d v="2016-11-02T03:59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1"/>
    <s v="metal"/>
    <x v="336"/>
    <d v="2016-10-24T21:00:0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5"/>
    <s v="gadgets"/>
    <x v="337"/>
    <d v="2016-11-07T18:12:55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338"/>
    <d v="2016-11-15T02:08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2"/>
    <s v="food trucks"/>
    <x v="339"/>
    <d v="2016-11-26T18:41:1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340"/>
    <d v="2016-11-11T12:10:5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341"/>
    <d v="2016-10-3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5"/>
    <s v="hardware"/>
    <x v="342"/>
    <d v="2016-11-10T13:37: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2"/>
    <s v="small batch"/>
    <x v="343"/>
    <d v="2016-11-12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6"/>
    <s v="photobooks"/>
    <x v="344"/>
    <d v="2016-11-10T05:15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5"/>
    <s v="wearables"/>
    <x v="345"/>
    <d v="2016-11-12T05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5"/>
    <s v="hardware"/>
    <x v="346"/>
    <d v="2016-11-07T11:05: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47"/>
    <d v="2016-12-07T01:09:0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3"/>
    <s v="mobile games"/>
    <x v="348"/>
    <d v="2016-11-05T22:11:5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7"/>
    <s v="animation"/>
    <x v="349"/>
    <d v="2016-11-20T18:48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0"/>
    <s v="musical"/>
    <x v="350"/>
    <d v="2016-11-1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0"/>
    <s v="spaces"/>
    <x v="351"/>
    <d v="2016-11-24T17:11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352"/>
    <d v="2016-12-05T14:10:5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353"/>
    <d v="2016-11-04T13:06:24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3"/>
    <s v="tabletop games"/>
    <x v="354"/>
    <d v="2016-10-16T20:30:0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3"/>
    <s v="video games"/>
    <x v="355"/>
    <d v="2016-11-03T18:00:0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7"/>
    <s v="documentary"/>
    <x v="356"/>
    <d v="2016-11-08T11:43:06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5"/>
    <s v="web"/>
    <x v="357"/>
    <d v="2016-11-02T21:31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358"/>
    <d v="2016-11-01T04:59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3"/>
    <s v="mobile games"/>
    <x v="359"/>
    <d v="2016-11-06T09:49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3"/>
    <s v="tabletop games"/>
    <x v="360"/>
    <d v="2016-10-29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361"/>
    <d v="2016-11-01T03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2"/>
    <s v="small batch"/>
    <x v="362"/>
    <d v="2016-10-30T15:25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363"/>
    <d v="2016-10-29T03:00:0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2"/>
    <s v="food trucks"/>
    <x v="364"/>
    <d v="2016-10-29T23:43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1"/>
    <s v="rock"/>
    <x v="365"/>
    <d v="2016-10-27T21:1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0"/>
    <s v="plays"/>
    <x v="366"/>
    <d v="2016-10-27T06:40: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5"/>
    <s v="wearables"/>
    <x v="367"/>
    <d v="2016-10-26T19:20:0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5"/>
    <s v="space exploration"/>
    <x v="368"/>
    <d v="2016-10-12T13:11: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4"/>
    <s v="children's books"/>
    <x v="369"/>
    <d v="2016-10-10T10:36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4"/>
    <s v="nonfiction"/>
    <x v="370"/>
    <d v="2016-10-16T11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5"/>
    <s v="wearables"/>
    <x v="371"/>
    <d v="2016-10-26T03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6"/>
    <s v="photobooks"/>
    <x v="372"/>
    <d v="2016-10-23T20:50:4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5"/>
    <s v="wearables"/>
    <x v="373"/>
    <d v="2016-10-23T15:29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5"/>
    <s v="space exploration"/>
    <x v="374"/>
    <d v="2016-10-16T01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5"/>
    <s v="wearables"/>
    <x v="375"/>
    <d v="2016-10-31T21:36:0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1"/>
    <s v="rock"/>
    <x v="376"/>
    <d v="2016-10-17T16:14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5"/>
    <s v="hardware"/>
    <x v="377"/>
    <d v="2016-10-20T20:11:5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3"/>
    <s v="tabletop games"/>
    <x v="378"/>
    <d v="2016-10-25T17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6"/>
    <s v="photobooks"/>
    <x v="379"/>
    <d v="2016-10-20T11:05:13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380"/>
    <d v="2016-10-20T02:48:1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5"/>
    <s v="web"/>
    <x v="381"/>
    <d v="2016-10-19T10:38: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5"/>
    <s v="wearables"/>
    <x v="382"/>
    <d v="2016-10-29T08:57:4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383"/>
    <d v="2016-10-20T04:55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4"/>
    <s v="children's books"/>
    <x v="384"/>
    <d v="2016-10-19T07:53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5"/>
    <s v="web"/>
    <x v="385"/>
    <d v="2016-11-17T19:28: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0"/>
    <s v="spaces"/>
    <x v="386"/>
    <d v="2016-10-22T22:08:58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387"/>
    <d v="2016-10-14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0"/>
    <s v="spaces"/>
    <x v="388"/>
    <d v="2016-10-07T14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389"/>
    <d v="2016-10-13T20:22: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0"/>
    <s v="spaces"/>
    <x v="390"/>
    <d v="2016-10-17T04:00: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391"/>
    <d v="2016-10-16T15:36:18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392"/>
    <d v="2016-10-14T16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7"/>
    <s v="science fiction"/>
    <x v="393"/>
    <d v="2016-10-20T05:28:1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0"/>
    <s v="plays"/>
    <x v="394"/>
    <d v="2016-10-14T22:00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395"/>
    <d v="2016-10-05T10:53:5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396"/>
    <d v="2016-10-13T00:00:0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6"/>
    <s v="photobooks"/>
    <x v="397"/>
    <d v="2016-10-14T06:04: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398"/>
    <d v="2016-10-13T18:00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5"/>
    <s v="hardware"/>
    <x v="399"/>
    <d v="2016-10-13T21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5"/>
    <s v="wearables"/>
    <x v="400"/>
    <d v="2016-10-13T15:12:3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5"/>
    <s v="wearables"/>
    <x v="401"/>
    <d v="2016-10-17T15:15:1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402"/>
    <d v="2016-10-10T14:32:5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403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4"/>
    <s v="translations"/>
    <x v="404"/>
    <d v="2016-10-09T10:56: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0"/>
    <s v="plays"/>
    <x v="405"/>
    <d v="2016-10-09T10:28:26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0"/>
    <s v="plays"/>
    <x v="406"/>
    <d v="2016-10-08T09:20:39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0"/>
    <s v="plays"/>
    <x v="407"/>
    <d v="2016-10-07T21:51:4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5"/>
    <s v="hardware"/>
    <x v="408"/>
    <d v="2016-11-06T03:26:4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409"/>
    <d v="2016-09-30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410"/>
    <d v="2016-10-16T2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5"/>
    <s v="wearables"/>
    <x v="411"/>
    <d v="2016-10-06T15:15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6"/>
    <s v="photobooks"/>
    <x v="412"/>
    <d v="2016-10-06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0"/>
    <s v="plays"/>
    <x v="413"/>
    <d v="2016-10-05T19:50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1"/>
    <s v="classical music"/>
    <x v="414"/>
    <d v="2016-09-30T04:27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7"/>
    <s v="science fiction"/>
    <x v="415"/>
    <d v="2016-10-03T01:11:4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5"/>
    <s v="web"/>
    <x v="416"/>
    <d v="2016-10-17T19:10:3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5"/>
    <s v="wearables"/>
    <x v="417"/>
    <d v="2016-10-02T18:04: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s v="N/A"/>
    <x v="0"/>
    <s v="musical"/>
    <x v="418"/>
    <d v="2016-09-03T10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0"/>
    <s v="plays"/>
    <x v="419"/>
    <d v="2016-10-02T03:25:4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0"/>
    <s v="spaces"/>
    <x v="420"/>
    <d v="2016-11-01T02:55:34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21"/>
    <d v="2016-10-01T03:59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1"/>
    <s v="rock"/>
    <x v="422"/>
    <d v="2016-10-01T17:19:4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1"/>
    <s v="faith"/>
    <x v="423"/>
    <d v="2016-09-13T21:3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5"/>
    <s v="wearables"/>
    <x v="424"/>
    <d v="2016-10-01T08:33: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0"/>
    <s v="plays"/>
    <x v="425"/>
    <d v="2016-10-02T0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0"/>
    <s v="plays"/>
    <x v="426"/>
    <d v="2016-10-0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427"/>
    <d v="2016-10-11T03:59:0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7"/>
    <s v="drama"/>
    <x v="428"/>
    <d v="2016-09-29T21:52:52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5"/>
    <s v="space exploration"/>
    <x v="429"/>
    <d v="2016-09-29T15:45:2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5"/>
    <s v="wearables"/>
    <x v="430"/>
    <d v="2016-10-14T15:25:3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5"/>
    <s v="wearables"/>
    <x v="431"/>
    <d v="2016-10-01T14:58: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2"/>
    <s v="restaurants"/>
    <x v="432"/>
    <d v="2016-10-15T19:21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433"/>
    <d v="2016-10-04T03:59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5"/>
    <s v="wearables"/>
    <x v="434"/>
    <d v="2016-09-28T22:24:5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435"/>
    <d v="2016-09-14T19:00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5"/>
    <s v="wearables"/>
    <x v="436"/>
    <d v="2016-10-08T14:43:3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1"/>
    <s v="electronic music"/>
    <x v="437"/>
    <d v="2016-09-12T11:35:4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0"/>
    <s v="plays"/>
    <x v="438"/>
    <d v="2016-09-12T16:59:0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439"/>
    <d v="2016-09-26T10:37:0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1"/>
    <s v="metal"/>
    <x v="440"/>
    <d v="2016-10-25T19:00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441"/>
    <d v="2016-09-25T08:46: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2"/>
    <s v="small batch"/>
    <x v="442"/>
    <d v="2016-08-31T05:36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1"/>
    <s v="metal"/>
    <x v="443"/>
    <d v="2016-09-24T05:26: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6"/>
    <s v="photobooks"/>
    <x v="444"/>
    <d v="2016-10-23T08:20:0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0"/>
    <s v="plays"/>
    <x v="445"/>
    <d v="2016-09-07T01:21:5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5"/>
    <s v="web"/>
    <x v="446"/>
    <d v="2016-09-22T21:47:4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447"/>
    <d v="2016-09-21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5"/>
    <s v="hardware"/>
    <x v="448"/>
    <d v="2016-09-22T17:00:2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2"/>
    <s v="food trucks"/>
    <x v="449"/>
    <d v="2016-09-22T01:17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7"/>
    <s v="shorts"/>
    <x v="450"/>
    <d v="2016-09-01T17:32:0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5"/>
    <s v="wearables"/>
    <x v="451"/>
    <d v="2016-10-21T16:04: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4"/>
    <s v="translations"/>
    <x v="452"/>
    <d v="2016-09-21T05:45:0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1"/>
    <s v="indie rock"/>
    <x v="453"/>
    <d v="2016-09-15T20:53:33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454"/>
    <d v="2016-09-20T08:29:57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55"/>
    <d v="2016-09-08T03:4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0"/>
    <s v="plays"/>
    <x v="456"/>
    <d v="2016-08-29T03:55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4"/>
    <s v="translations"/>
    <x v="457"/>
    <d v="2016-09-18T20:26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0"/>
    <s v="plays"/>
    <x v="458"/>
    <d v="2016-09-18T19:51:05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459"/>
    <d v="2016-09-08T18:08: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5"/>
    <s v="hardware"/>
    <x v="460"/>
    <d v="2016-10-02T06:41: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1"/>
    <s v="jazz"/>
    <x v="461"/>
    <d v="2016-09-16T23:10:0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0"/>
    <s v="musical"/>
    <x v="462"/>
    <d v="2016-09-30T17:58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463"/>
    <d v="2016-09-25T01:16:2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464"/>
    <d v="2016-10-14T21:10:4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465"/>
    <d v="2016-09-15T14:49:05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466"/>
    <d v="2016-08-25T03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7"/>
    <s v="animation"/>
    <x v="467"/>
    <d v="2016-10-13T00:50:3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2"/>
    <s v="food trucks"/>
    <x v="468"/>
    <d v="2016-09-03T14:02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2"/>
    <s v="food trucks"/>
    <x v="469"/>
    <d v="2016-10-11T12:35:3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470"/>
    <d v="2016-08-31T20:46:1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s v="N/A"/>
    <x v="7"/>
    <s v="science fiction"/>
    <x v="471"/>
    <d v="2016-10-10T1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472"/>
    <d v="2016-09-02T07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s v="N/A"/>
    <x v="5"/>
    <s v="web"/>
    <x v="473"/>
    <d v="2016-09-09T20:03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5"/>
    <s v="wearables"/>
    <x v="474"/>
    <d v="2016-09-09T18:00:48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475"/>
    <d v="2016-09-04T01:36:2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476"/>
    <d v="2016-09-09T04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7"/>
    <s v="animation"/>
    <x v="477"/>
    <d v="2016-10-08T07:38: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478"/>
    <d v="2016-08-24T21:42:0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0"/>
    <s v="musical"/>
    <x v="479"/>
    <d v="2016-10-07T15:11:00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80"/>
    <d v="2016-09-07T11:20:4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6"/>
    <s v="photobooks"/>
    <x v="481"/>
    <d v="2016-08-27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5"/>
    <s v="wearables"/>
    <x v="482"/>
    <d v="2016-09-13T07:0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7"/>
    <s v="documentary"/>
    <x v="483"/>
    <d v="2016-09-11T03:59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4"/>
    <s v="children's books"/>
    <x v="484"/>
    <d v="2016-09-02T17:03:2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485"/>
    <d v="2016-09-02T16:36:2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486"/>
    <d v="2016-08-17T03:59:0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s v="N/A"/>
    <x v="5"/>
    <s v="web"/>
    <x v="487"/>
    <d v="2016-09-02T00:45:4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488"/>
    <d v="2016-09-11T20:19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2"/>
    <s v="food trucks"/>
    <x v="489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7"/>
    <s v="drama"/>
    <x v="490"/>
    <d v="2016-09-01T02:58:2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3"/>
    <s v="tabletop games"/>
    <x v="491"/>
    <d v="2016-09-07T0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s v="N/A"/>
    <x v="8"/>
    <s v="audio"/>
    <x v="492"/>
    <d v="2016-08-31T00:44:22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493"/>
    <d v="2016-09-25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494"/>
    <d v="2016-08-27T17:00:0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5"/>
    <s v="wearables"/>
    <x v="495"/>
    <d v="2016-09-09T06:00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1"/>
    <s v="metal"/>
    <x v="496"/>
    <d v="2016-09-05T03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5"/>
    <s v="web"/>
    <x v="497"/>
    <d v="2016-08-25T14:34:36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498"/>
    <d v="2016-09-23T16:44:3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7"/>
    <s v="documentary"/>
    <x v="499"/>
    <d v="2016-08-25T10:51:5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500"/>
    <d v="2016-08-24T06:41:2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501"/>
    <d v="2016-08-23T03:07:1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5"/>
    <s v="wearables"/>
    <x v="502"/>
    <d v="2016-08-23T20:54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4"/>
    <s v="children's books"/>
    <x v="503"/>
    <d v="2016-08-06T15:45:3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3"/>
    <s v="tabletop games"/>
    <x v="504"/>
    <d v="2016-08-06T07:52:1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7"/>
    <s v="television"/>
    <x v="505"/>
    <d v="2016-08-22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506"/>
    <d v="2016-08-07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507"/>
    <d v="2016-08-01T13:4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508"/>
    <d v="2016-08-17T10:05:4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6"/>
    <s v="photobooks"/>
    <x v="509"/>
    <d v="2016-08-29T04:01:09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5"/>
    <s v="hardware"/>
    <x v="510"/>
    <d v="2016-08-18T23:54:5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7"/>
    <s v="drama"/>
    <x v="511"/>
    <d v="2016-08-18T21:52: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0"/>
    <s v="plays"/>
    <x v="512"/>
    <d v="2016-09-02T20:24: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6"/>
    <s v="photobooks"/>
    <x v="513"/>
    <d v="2016-08-18T16:52:18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514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1"/>
    <s v="pop"/>
    <x v="515"/>
    <d v="2016-08-18T06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5"/>
    <s v="wearables"/>
    <x v="516"/>
    <d v="2016-08-17T12:05:5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1"/>
    <s v="rock"/>
    <x v="517"/>
    <d v="2016-08-01T18:13: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18"/>
    <d v="2016-08-15T20:09:4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0"/>
    <s v="spaces"/>
    <x v="519"/>
    <d v="2016-08-15T12:44:5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520"/>
    <d v="2016-08-15T06:20:2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7"/>
    <s v="drama"/>
    <x v="521"/>
    <d v="2016-08-06T00:06:2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0"/>
    <s v="spaces"/>
    <x v="522"/>
    <d v="2016-08-14T22:45:4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523"/>
    <d v="2016-08-14T14:30:57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524"/>
    <d v="2016-07-31T11:00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1"/>
    <s v="rock"/>
    <x v="525"/>
    <d v="2016-08-13T11:32:3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1"/>
    <s v="rock"/>
    <x v="526"/>
    <d v="2016-07-21T00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527"/>
    <d v="2016-08-27T22:53:29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5"/>
    <s v="space exploration"/>
    <x v="528"/>
    <d v="2016-08-22T06:59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5"/>
    <s v="wearables"/>
    <x v="529"/>
    <d v="2016-08-12T00:37: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7"/>
    <s v="television"/>
    <x v="530"/>
    <d v="2016-07-29T05:35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5"/>
    <s v="wearables"/>
    <x v="531"/>
    <d v="2016-09-05T02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532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533"/>
    <d v="2016-08-10T04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1"/>
    <s v="faith"/>
    <x v="534"/>
    <d v="2016-08-07T19:32:2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535"/>
    <d v="2016-08-07T18:38:29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7"/>
    <s v="documentary"/>
    <x v="536"/>
    <d v="2016-09-03T01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0"/>
    <s v="plays"/>
    <x v="537"/>
    <d v="2016-09-06T11:22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538"/>
    <d v="2016-08-01T22:59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s v="N/A"/>
    <x v="7"/>
    <s v="science fiction"/>
    <x v="539"/>
    <d v="2016-09-03T05:55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3"/>
    <s v="mobile games"/>
    <x v="540"/>
    <d v="2016-08-06T23:44:54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541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5"/>
    <s v="hardware"/>
    <x v="542"/>
    <d v="2016-08-05T19:01:0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543"/>
    <d v="2016-09-03T20:57:09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544"/>
    <d v="2016-07-12T19:22:2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5"/>
    <s v="wearables"/>
    <x v="545"/>
    <d v="2016-09-03T16:41:4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7"/>
    <s v="drama"/>
    <x v="546"/>
    <d v="2016-09-03T16:34:3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5"/>
    <s v="wearables"/>
    <x v="547"/>
    <d v="2016-08-19T16:00:5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7"/>
    <s v="drama"/>
    <x v="548"/>
    <d v="2016-08-04T14:00: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549"/>
    <d v="2016-08-13T06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550"/>
    <d v="2016-08-02T2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551"/>
    <d v="2016-08-01T19:00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0"/>
    <s v="spaces"/>
    <x v="552"/>
    <d v="2016-08-23T08:10: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1"/>
    <s v="electronic music"/>
    <x v="553"/>
    <d v="2016-08-05T03:59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4"/>
    <s v="fiction"/>
    <x v="554"/>
    <d v="2016-08-02T22:01:1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555"/>
    <d v="2016-08-03T04:09:00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1"/>
    <s v="rock"/>
    <x v="556"/>
    <d v="2016-08-01T16:22:0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557"/>
    <d v="2016-08-29T17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1"/>
    <s v="pop"/>
    <x v="558"/>
    <d v="2016-08-01T13:03:3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7"/>
    <s v="animation"/>
    <x v="559"/>
    <d v="2016-08-15T07:00:0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6"/>
    <s v="photobooks"/>
    <x v="560"/>
    <d v="2016-08-06T18:00:0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561"/>
    <d v="2016-07-22T05:26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2"/>
    <s v="food trucks"/>
    <x v="562"/>
    <d v="2016-07-30T23:04: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5"/>
    <s v="space exploration"/>
    <x v="56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5"/>
    <s v="space exploration"/>
    <x v="564"/>
    <d v="2016-07-30T21:1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0"/>
    <s v="spaces"/>
    <x v="565"/>
    <d v="2016-08-19T02:27:2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566"/>
    <d v="2016-07-29T16:50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0"/>
    <s v="plays"/>
    <x v="567"/>
    <d v="2016-07-29T23:2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x v="568"/>
    <d v="2016-07-27T2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5"/>
    <s v="hardware"/>
    <x v="569"/>
    <d v="2016-08-06T07:00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0"/>
    <d v="2016-07-28T15:58:3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7"/>
    <s v="documentary"/>
    <x v="571"/>
    <d v="2016-07-28T01:49:4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572"/>
    <d v="2016-07-25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573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0"/>
    <s v="plays"/>
    <x v="574"/>
    <d v="2016-07-17T10:47:4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5"/>
    <s v="hardware"/>
    <x v="575"/>
    <d v="2016-08-11T06:28:36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4"/>
    <s v="fiction"/>
    <x v="576"/>
    <d v="2016-07-22T04:37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577"/>
    <d v="2016-07-2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578"/>
    <d v="2016-08-23T18:34:5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5"/>
    <s v="web"/>
    <x v="579"/>
    <d v="2016-07-31T16:00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580"/>
    <d v="2016-07-24T11:28:4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1"/>
    <s v="metal"/>
    <x v="581"/>
    <d v="2016-07-24T03:00:17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582"/>
    <d v="2016-07-31T20:58:0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7"/>
    <s v="documentary"/>
    <x v="583"/>
    <d v="2016-07-22T20:42:2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0"/>
    <s v="plays"/>
    <x v="584"/>
    <d v="2016-07-22T18:55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5"/>
    <s v="wearables"/>
    <x v="585"/>
    <d v="2016-07-21T17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5"/>
    <s v="wearables"/>
    <x v="586"/>
    <d v="2016-08-19T03:59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s v="N/A"/>
    <x v="7"/>
    <s v="science fiction"/>
    <x v="587"/>
    <d v="2016-07-06T00:00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588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0"/>
    <s v="plays"/>
    <x v="589"/>
    <d v="2016-07-19T14:14:4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7"/>
    <s v="shorts"/>
    <x v="590"/>
    <d v="2016-07-18T20:23:4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0"/>
    <s v="plays"/>
    <x v="591"/>
    <d v="2016-07-17T00:43:0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3"/>
    <s v="video games"/>
    <x v="592"/>
    <d v="2016-07-14T18:12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5"/>
    <s v="wearables"/>
    <x v="593"/>
    <d v="2016-07-12T18:51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0"/>
    <s v="musical"/>
    <x v="594"/>
    <d v="2016-08-16T18:07:49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0"/>
    <s v="plays"/>
    <x v="595"/>
    <d v="2016-07-17T17:49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96"/>
    <d v="2016-08-01T06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2"/>
    <s v="food trucks"/>
    <x v="597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8"/>
    <d v="2016-07-15T19:34:32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6"/>
    <s v="photobooks"/>
    <x v="599"/>
    <d v="2016-07-15T14:34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5"/>
    <s v="space exploration"/>
    <x v="600"/>
    <d v="2016-07-15T06:57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01"/>
    <d v="2016-08-13T23:2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6"/>
    <s v="photobooks"/>
    <x v="602"/>
    <d v="2016-07-14T19:25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5"/>
    <s v="web"/>
    <x v="603"/>
    <d v="2016-07-14T16:25:33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5"/>
    <s v="wearables"/>
    <x v="604"/>
    <d v="2016-07-14T11:48:5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3"/>
    <s v="mobile games"/>
    <x v="605"/>
    <d v="2016-07-14T07:51: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606"/>
    <d v="2016-07-05T01:11:47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0"/>
    <s v="plays"/>
    <x v="607"/>
    <d v="2016-07-03T19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8"/>
    <d v="2016-07-13T21:29:42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0"/>
    <s v="plays"/>
    <x v="609"/>
    <d v="2016-07-13T20:48:18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0"/>
    <s v="spaces"/>
    <x v="610"/>
    <d v="2016-07-02T15:35:2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0"/>
    <s v="plays"/>
    <x v="611"/>
    <d v="2016-07-11T15:09:2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3"/>
    <s v="video games"/>
    <x v="612"/>
    <d v="2016-07-13T06:49:5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7"/>
    <s v="drama"/>
    <x v="613"/>
    <d v="2016-08-12T04:20: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5"/>
    <s v="web"/>
    <x v="614"/>
    <d v="2016-07-01T18:35:38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15"/>
    <d v="2016-07-09T04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616"/>
    <d v="2016-07-10T23:32:1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0"/>
    <s v="spaces"/>
    <x v="617"/>
    <d v="2016-07-10T05:28: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0"/>
    <s v="plays"/>
    <x v="618"/>
    <d v="2016-07-04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0"/>
    <s v="spaces"/>
    <x v="619"/>
    <d v="2016-07-09T23:49:5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6"/>
    <s v="photobooks"/>
    <x v="620"/>
    <d v="2016-06-29T23:29:5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3"/>
    <s v="mobile games"/>
    <x v="621"/>
    <d v="2016-06-28T23:15:33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4"/>
    <s v="translations"/>
    <x v="622"/>
    <d v="2016-07-08T17:32: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5"/>
    <s v="makerspaces"/>
    <x v="623"/>
    <d v="2016-07-05T04:59:0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624"/>
    <d v="2016-07-15T21:3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5"/>
    <s v="web"/>
    <x v="625"/>
    <d v="2016-07-07T23:42:1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3"/>
    <s v="mobile games"/>
    <x v="626"/>
    <d v="2016-08-06T21:35: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5"/>
    <s v="web"/>
    <x v="627"/>
    <d v="2016-07-22T15:02:2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0"/>
    <s v="spaces"/>
    <x v="628"/>
    <d v="2016-07-09T01:59:0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7"/>
    <s v="drama"/>
    <x v="629"/>
    <d v="2016-06-16T15:37:2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5"/>
    <s v="wearables"/>
    <x v="630"/>
    <d v="2016-07-06T15:00: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0"/>
    <s v="musical"/>
    <x v="631"/>
    <d v="2016-07-31T07:00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4"/>
    <s v="fiction"/>
    <x v="632"/>
    <d v="2016-08-05T00:10: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1"/>
    <s v="rock"/>
    <x v="633"/>
    <d v="2016-07-05T20:58:5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7"/>
    <s v="animation"/>
    <x v="634"/>
    <d v="2016-07-05T20:54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5"/>
    <s v="web"/>
    <x v="635"/>
    <d v="2016-07-04T15:46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636"/>
    <d v="2016-07-04T03:40: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37"/>
    <d v="2016-06-23T18:47:0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4"/>
    <s v="translations"/>
    <x v="638"/>
    <d v="2016-06-28T16:01:2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639"/>
    <d v="2016-07-10T22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4"/>
    <s v="children's books"/>
    <x v="640"/>
    <d v="2016-07-16T08:47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641"/>
    <d v="2016-07-03T07:38:5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5"/>
    <s v="space exploration"/>
    <x v="642"/>
    <d v="2016-06-30T1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0"/>
    <s v="plays"/>
    <x v="643"/>
    <d v="2016-07-02T17:44: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1"/>
    <s v="rock"/>
    <x v="644"/>
    <d v="2016-06-17T04:55:0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645"/>
    <d v="2016-06-16T05:58:0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0"/>
    <s v="spaces"/>
    <x v="646"/>
    <d v="2016-08-01T00:36:2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1"/>
    <s v="metal"/>
    <x v="647"/>
    <d v="2016-07-31T19:45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4"/>
    <s v="nonfiction"/>
    <x v="648"/>
    <d v="2016-06-30T18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649"/>
    <d v="2016-07-01T08:20:5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5"/>
    <s v="wearables"/>
    <x v="650"/>
    <d v="2016-07-02T04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651"/>
    <d v="2016-06-30T15:42: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52"/>
    <d v="2016-06-08T1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653"/>
    <d v="2016-06-22T03:55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3"/>
    <s v="video games"/>
    <x v="654"/>
    <d v="2016-06-29T20:20: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5"/>
    <s v="wearables"/>
    <x v="655"/>
    <d v="2016-07-21T14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5"/>
    <s v="hardware"/>
    <x v="656"/>
    <d v="2016-06-28T15:45: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657"/>
    <d v="2016-06-26T00:04:5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7"/>
    <s v="television"/>
    <x v="658"/>
    <d v="2016-07-05T01:07:47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6"/>
    <s v="photobooks"/>
    <x v="659"/>
    <d v="2016-06-09T20:47: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5"/>
    <s v="web"/>
    <x v="660"/>
    <d v="2016-06-24T17:27:49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1"/>
    <s v="rock"/>
    <x v="661"/>
    <d v="2016-06-25T03:59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662"/>
    <d v="2016-07-24T10:32:4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0"/>
    <s v="plays"/>
    <x v="663"/>
    <d v="2016-07-24T01:52: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s v="N/A"/>
    <x v="5"/>
    <s v="web"/>
    <x v="664"/>
    <d v="2016-06-24T01:29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5"/>
    <s v="gadgets"/>
    <x v="665"/>
    <d v="2016-06-23T16:06:23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1"/>
    <s v="electronic music"/>
    <x v="666"/>
    <d v="2016-06-23T16:00: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7"/>
    <s v="science fiction"/>
    <x v="667"/>
    <d v="2016-07-03T10:25:45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0"/>
    <s v="plays"/>
    <x v="668"/>
    <d v="2016-07-08T23:25:5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669"/>
    <d v="2016-06-13T17:00:0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670"/>
    <d v="2016-06-22T01:05:57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671"/>
    <d v="2016-07-21T16:45: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0"/>
    <s v="plays"/>
    <x v="672"/>
    <d v="2016-07-21T15:02:3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673"/>
    <d v="2016-06-05T13:59:5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674"/>
    <d v="2016-06-02T22:00: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0"/>
    <s v="plays"/>
    <x v="675"/>
    <d v="2016-06-14T18:54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676"/>
    <d v="2016-06-20T08:41: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0"/>
    <s v="plays"/>
    <x v="677"/>
    <d v="2016-06-19T22:32:0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678"/>
    <d v="2016-06-12T17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5"/>
    <s v="wearables"/>
    <x v="679"/>
    <d v="2016-06-19T14:30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2"/>
    <s v="food trucks"/>
    <x v="680"/>
    <d v="2016-06-19T08:11:5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0"/>
    <s v="plays"/>
    <x v="681"/>
    <d v="2016-06-18T19:32:1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2"/>
    <s v="food trucks"/>
    <x v="682"/>
    <d v="2016-06-18T17:23:0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0"/>
    <s v="spaces"/>
    <x v="683"/>
    <d v="2016-05-27T13:12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7"/>
    <s v="television"/>
    <x v="684"/>
    <d v="2016-06-23T20:27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5"/>
    <s v="space exploration"/>
    <x v="685"/>
    <d v="2016-06-17T12:59:5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0"/>
    <s v="plays"/>
    <x v="686"/>
    <d v="2016-07-17T04:19:09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7"/>
    <s v="documentary"/>
    <x v="687"/>
    <d v="2016-06-15T15:00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2"/>
    <s v="food trucks"/>
    <x v="688"/>
    <d v="2016-06-16T17:02:46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7"/>
    <s v="documentary"/>
    <x v="689"/>
    <d v="2016-06-17T13:57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5"/>
    <s v="web"/>
    <x v="690"/>
    <d v="2016-06-17T23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691"/>
    <d v="2016-06-17T16:00:0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692"/>
    <d v="2016-06-15T18:14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5"/>
    <s v="wearables"/>
    <x v="693"/>
    <d v="2016-06-19T08:1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694"/>
    <d v="2016-06-17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5"/>
    <s v="wearables"/>
    <x v="695"/>
    <d v="2016-06-20T18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6"/>
    <s v="photobooks"/>
    <x v="696"/>
    <d v="2016-07-14T22:56: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3"/>
    <s v="tabletop games"/>
    <x v="697"/>
    <d v="2016-06-19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698"/>
    <d v="2016-06-20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699"/>
    <d v="2016-06-04T17:42:4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1"/>
    <s v="rock"/>
    <x v="700"/>
    <d v="2016-07-13T19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5"/>
    <s v="wearables"/>
    <x v="701"/>
    <d v="2016-06-28T09:41:35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702"/>
    <d v="2016-05-27T17:46:5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6"/>
    <s v="photobooks"/>
    <x v="703"/>
    <d v="2016-06-13T05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704"/>
    <d v="2016-06-03T21:00:0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705"/>
    <d v="2016-06-27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5"/>
    <s v="web"/>
    <x v="706"/>
    <d v="2016-06-12T08:29:0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2"/>
    <s v="food trucks"/>
    <x v="707"/>
    <d v="2016-05-27T22:04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1"/>
    <s v="rock"/>
    <x v="708"/>
    <d v="2016-07-11T20:51: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4"/>
    <s v="nonfiction"/>
    <x v="709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5"/>
    <s v="hardware"/>
    <x v="710"/>
    <d v="2016-06-11T13:39:3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1"/>
    <s v="rock"/>
    <x v="711"/>
    <d v="2016-06-06T06:01:07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712"/>
    <d v="2016-06-06T07:00:0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5"/>
    <s v="hardware"/>
    <x v="713"/>
    <d v="2016-07-08T23:03:34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714"/>
    <d v="2016-05-29T00:3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0"/>
    <s v="plays"/>
    <x v="715"/>
    <d v="2016-06-08T17:33: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716"/>
    <d v="2016-06-01T21:42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717"/>
    <d v="2016-06-08T00:57:0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2"/>
    <s v="restaurants"/>
    <x v="718"/>
    <d v="2016-06-07T21:06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1"/>
    <s v="rock"/>
    <x v="719"/>
    <d v="2016-06-12T05:30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s v="N/A"/>
    <x v="0"/>
    <s v="spaces"/>
    <x v="720"/>
    <d v="2016-06-07T00:12:05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721"/>
    <d v="2016-06-14T21:43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0"/>
    <s v="plays"/>
    <x v="722"/>
    <d v="2016-05-24T14:2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1"/>
    <s v="indie rock"/>
    <x v="723"/>
    <d v="2016-06-05T23:33:3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7"/>
    <s v="television"/>
    <x v="724"/>
    <d v="2016-05-27T23:1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3"/>
    <s v="tabletop games"/>
    <x v="725"/>
    <d v="2016-05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5"/>
    <s v="wearables"/>
    <x v="726"/>
    <d v="2016-06-05T12:42:1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0"/>
    <s v="spaces"/>
    <x v="727"/>
    <d v="2016-06-05T10:43:4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3"/>
    <s v="mobile games"/>
    <x v="728"/>
    <d v="2016-06-05T06:21:33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729"/>
    <d v="2016-07-01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730"/>
    <d v="2016-06-04T22:57:33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2"/>
    <s v="small batch"/>
    <x v="731"/>
    <d v="2016-06-09T19:00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0"/>
    <s v="plays"/>
    <x v="732"/>
    <d v="2016-06-04T17:19:57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733"/>
    <d v="2016-06-02T10:25: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734"/>
    <d v="2016-06-03T16:30:0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735"/>
    <d v="2016-06-03T13:31: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0"/>
    <s v="plays"/>
    <x v="736"/>
    <d v="2016-06-03T11:19:12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5"/>
    <s v="space exploration"/>
    <x v="737"/>
    <d v="2016-05-29T01:28:59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738"/>
    <d v="2016-05-18T00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739"/>
    <d v="2016-07-02T14:25:1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740"/>
    <d v="2016-05-15T23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0"/>
    <s v="plays"/>
    <x v="741"/>
    <d v="2016-06-02T13:07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742"/>
    <d v="2016-06-10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6"/>
    <s v="photobooks"/>
    <x v="743"/>
    <d v="2016-06-07T04:01:3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0"/>
    <s v="plays"/>
    <x v="744"/>
    <d v="2016-06-01T23:38:2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0"/>
    <s v="plays"/>
    <x v="745"/>
    <d v="2016-06-13T04:00:0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746"/>
    <d v="2016-06-01T17:12:4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7"/>
    <d v="2016-05-31T22:08:5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s v="N/A"/>
    <x v="7"/>
    <s v="science fiction"/>
    <x v="748"/>
    <d v="2016-05-31T17:31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5"/>
    <s v="wearables"/>
    <x v="749"/>
    <d v="2016-06-30T18:45: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750"/>
    <d v="2016-06-06T02:0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5"/>
    <s v="web"/>
    <x v="751"/>
    <d v="2016-05-28T18:3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5"/>
    <s v="wearables"/>
    <x v="752"/>
    <d v="2016-06-28T16:43:05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753"/>
    <d v="2016-05-10T11:17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2"/>
    <s v="food trucks"/>
    <x v="754"/>
    <d v="2016-06-28T02:23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7"/>
    <s v="animation"/>
    <x v="755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s v="N/A"/>
    <x v="2"/>
    <s v="food trucks"/>
    <x v="756"/>
    <d v="2016-05-18T19:49:05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757"/>
    <d v="2016-05-31T11:00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758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4"/>
    <s v="translations"/>
    <x v="759"/>
    <d v="2016-05-26T17:57: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2"/>
    <s v="small batch"/>
    <x v="760"/>
    <d v="2016-05-25T18:06:3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7"/>
    <s v="shorts"/>
    <x v="761"/>
    <d v="2016-05-14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4"/>
    <s v="translations"/>
    <x v="762"/>
    <d v="2016-05-25T15:29: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6"/>
    <s v="photobooks"/>
    <x v="763"/>
    <d v="2016-05-2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764"/>
    <d v="2016-05-08T21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s v="N/A"/>
    <x v="8"/>
    <s v="audio"/>
    <x v="765"/>
    <d v="2016-06-06T20:09:0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766"/>
    <d v="2016-06-01T18:57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767"/>
    <d v="2016-04-29T06:59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5"/>
    <s v="makerspaces"/>
    <x v="768"/>
    <d v="2016-05-22T14:59:3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769"/>
    <d v="2016-05-16T10:26:0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7"/>
    <s v="drama"/>
    <x v="770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5"/>
    <s v="wearables"/>
    <x v="771"/>
    <d v="2016-05-21T09:02:1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0"/>
    <s v="plays"/>
    <x v="772"/>
    <d v="2016-06-19T19:12:5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5"/>
    <s v="wearables"/>
    <x v="773"/>
    <d v="2016-06-04T15:41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774"/>
    <d v="2016-05-20T11:31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75"/>
    <d v="2016-05-14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7"/>
    <s v="documentary"/>
    <x v="776"/>
    <d v="2016-05-19T15:02:4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3"/>
    <s v="video games"/>
    <x v="777"/>
    <d v="2016-05-14T13:35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778"/>
    <d v="2016-05-10T11:10:48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779"/>
    <d v="2016-05-02T2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4"/>
    <s v="translations"/>
    <x v="780"/>
    <d v="2016-06-03T07:38:4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3"/>
    <s v="video games"/>
    <x v="781"/>
    <d v="2016-06-18T05:19:5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0"/>
    <s v="plays"/>
    <x v="782"/>
    <d v="2016-05-19T00:56:28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83"/>
    <d v="2016-05-10T21:0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0"/>
    <s v="plays"/>
    <x v="784"/>
    <d v="2016-05-15T20:21:1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785"/>
    <d v="2016-05-15T01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4"/>
    <s v="children's books"/>
    <x v="786"/>
    <d v="2016-04-24T20:45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5"/>
    <s v="web"/>
    <x v="787"/>
    <d v="2016-05-14T15:18: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788"/>
    <d v="2016-05-13T19:04:23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5"/>
    <s v="hardware"/>
    <x v="789"/>
    <d v="2016-06-06T17:02:0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7"/>
    <s v="documentary"/>
    <x v="790"/>
    <d v="2016-05-13T13:40:48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791"/>
    <d v="2016-05-13T00:10:0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5"/>
    <s v="hardware"/>
    <x v="792"/>
    <d v="2016-05-15T17:35: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793"/>
    <d v="2016-05-12T10:47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1"/>
    <s v="faith"/>
    <x v="794"/>
    <d v="2016-06-10T01:15:0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s v="N/A"/>
    <x v="0"/>
    <s v="musical"/>
    <x v="795"/>
    <d v="2016-05-09T22:49:5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3"/>
    <s v="tabletop games"/>
    <x v="796"/>
    <d v="2016-04-27T02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0"/>
    <s v="plays"/>
    <x v="797"/>
    <d v="2016-05-09T04:00:0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7"/>
    <s v="television"/>
    <x v="798"/>
    <d v="2016-04-15T21:00:0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2"/>
    <s v="food trucks"/>
    <x v="799"/>
    <d v="2016-05-08T20:12:0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800"/>
    <d v="2016-05-08T08:59:26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3"/>
    <s v="tabletop games"/>
    <x v="801"/>
    <d v="2016-05-07T22:50:5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3"/>
    <s v="tabletop games"/>
    <x v="802"/>
    <d v="2016-04-21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5"/>
    <s v="hardware"/>
    <x v="803"/>
    <d v="2016-05-07T13:57:1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0"/>
    <s v="plays"/>
    <x v="804"/>
    <d v="2016-05-06T13:04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805"/>
    <d v="2016-04-17T23:3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s v="N/A"/>
    <x v="5"/>
    <s v="web"/>
    <x v="806"/>
    <d v="2016-04-30T22:00:0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5"/>
    <s v="hardware"/>
    <x v="807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808"/>
    <d v="2016-05-06T14:35:58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809"/>
    <d v="2016-04-30T0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810"/>
    <d v="2016-05-06T07:17:2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811"/>
    <d v="2016-05-03T23:00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1"/>
    <s v="rock"/>
    <x v="812"/>
    <d v="2016-05-05T13:01:4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813"/>
    <d v="2016-05-04T23:00:0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814"/>
    <d v="2016-05-05T04:02:4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0"/>
    <s v="plays"/>
    <x v="815"/>
    <d v="2016-05-05T03:0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0"/>
    <s v="spaces"/>
    <x v="816"/>
    <d v="2016-05-04T23:00:5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x v="817"/>
    <d v="2016-04-24T21:59:0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818"/>
    <d v="2016-05-04T03:59:0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819"/>
    <d v="2016-05-02T21:26:38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820"/>
    <d v="2016-04-29T21:00:0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1"/>
    <s v="pop"/>
    <x v="821"/>
    <d v="2016-05-31T21:14: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822"/>
    <d v="2016-05-01T17:55:5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823"/>
    <d v="2016-05-31T16:33:1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7"/>
    <s v="television"/>
    <x v="824"/>
    <d v="2016-05-13T0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0"/>
    <s v="plays"/>
    <x v="825"/>
    <d v="2016-05-01T14:18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4"/>
    <s v="translations"/>
    <x v="826"/>
    <d v="2016-04-21T10:44:3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1"/>
    <s v="faith"/>
    <x v="827"/>
    <d v="2016-04-21T0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828"/>
    <d v="2016-04-21T22:36:48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29"/>
    <d v="2016-05-21T03:59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30"/>
    <d v="2016-04-30T17:36:1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1"/>
    <s v="faith"/>
    <x v="831"/>
    <d v="2016-05-14T04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1"/>
    <s v="classical music"/>
    <x v="832"/>
    <d v="2016-04-22T14:52: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0"/>
    <s v="spaces"/>
    <x v="833"/>
    <d v="2016-05-20T08:59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834"/>
    <d v="2016-04-28T05:59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0"/>
    <s v="musical"/>
    <x v="835"/>
    <d v="2016-04-30T05:34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7"/>
    <s v="documentary"/>
    <x v="836"/>
    <d v="2016-04-29T18:44:2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1"/>
    <s v="pop"/>
    <x v="837"/>
    <d v="2016-04-30T2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838"/>
    <d v="2016-05-28T21:44:0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839"/>
    <d v="2016-04-28T16:20:3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840"/>
    <d v="2016-04-28T15:24:0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841"/>
    <d v="2016-04-29T03:59:0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0"/>
    <s v="plays"/>
    <x v="842"/>
    <d v="2016-04-25T00:2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4"/>
    <s v="translations"/>
    <x v="843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7"/>
    <s v="television"/>
    <x v="844"/>
    <d v="2016-04-27T14:58:2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6"/>
    <s v="photobooks"/>
    <x v="845"/>
    <d v="2016-04-19T20:05:0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3"/>
    <s v="mobile games"/>
    <x v="846"/>
    <d v="2016-04-23T19:40:2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0"/>
    <s v="plays"/>
    <x v="847"/>
    <d v="2016-05-23T19:21: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5"/>
    <s v="space exploration"/>
    <x v="848"/>
    <d v="2016-04-30T12:00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0"/>
    <s v="plays"/>
    <x v="849"/>
    <d v="2016-04-23T10:16:4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850"/>
    <d v="2016-04-13T13:18:0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851"/>
    <d v="2016-04-13T21:02:45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1"/>
    <s v="metal"/>
    <x v="852"/>
    <d v="2016-04-25T0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3"/>
    <s v="tabletop games"/>
    <x v="853"/>
    <d v="2016-04-22T19:49:0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0"/>
    <s v="plays"/>
    <x v="854"/>
    <d v="2016-05-22T19:34:33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2"/>
    <s v="small batch"/>
    <x v="855"/>
    <d v="2016-04-20T18:45: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3"/>
    <s v="tabletop games"/>
    <x v="856"/>
    <d v="2016-04-23T00:00:0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5"/>
    <s v="hardware"/>
    <x v="857"/>
    <d v="2016-04-22T13:55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5"/>
    <s v="hardware"/>
    <x v="858"/>
    <d v="2016-04-22T06:32:5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1"/>
    <s v="faith"/>
    <x v="859"/>
    <d v="2016-05-01T20:48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5"/>
    <s v="wearables"/>
    <x v="860"/>
    <d v="2016-04-26T06:55:0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861"/>
    <d v="2016-03-30T14:39:0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62"/>
    <d v="2016-04-05T02:18:0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0"/>
    <s v="musical"/>
    <x v="863"/>
    <d v="2016-04-20T21:11:1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5"/>
    <s v="web"/>
    <x v="864"/>
    <d v="2016-05-20T14:08:2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2"/>
    <s v="food trucks"/>
    <x v="865"/>
    <d v="2016-05-19T08:12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866"/>
    <d v="2016-04-06T21:30:0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7"/>
    <s v="animation"/>
    <x v="867"/>
    <d v="2016-04-14T14:34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68"/>
    <d v="2016-04-10T04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69"/>
    <d v="2016-05-17T21:27:5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0"/>
    <s v="plays"/>
    <x v="870"/>
    <d v="2016-04-17T20:43: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7"/>
    <s v="television"/>
    <x v="871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872"/>
    <d v="2016-04-16T22:39:07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873"/>
    <d v="2016-05-06T20:17:3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5"/>
    <s v="web"/>
    <x v="874"/>
    <d v="2016-04-16T18:43:2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0"/>
    <s v="plays"/>
    <x v="875"/>
    <d v="2016-04-01T03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876"/>
    <d v="2016-04-15T20:48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1"/>
    <s v="rock"/>
    <x v="877"/>
    <d v="2016-04-16T00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878"/>
    <d v="2016-05-15T16:21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879"/>
    <d v="2016-04-15T14:21: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880"/>
    <d v="2016-04-29T04:39:4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0"/>
    <s v="plays"/>
    <x v="881"/>
    <d v="2016-05-14T21:03:5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5"/>
    <s v="wearables"/>
    <x v="882"/>
    <d v="2016-04-18T14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s v="N/A"/>
    <x v="5"/>
    <s v="web"/>
    <x v="883"/>
    <d v="2016-04-14T06:26:04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884"/>
    <d v="2016-04-27T13:16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885"/>
    <d v="2016-04-13T19:15:24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6"/>
    <s v="photobooks"/>
    <x v="886"/>
    <d v="2016-05-02T03:59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887"/>
    <d v="2016-04-10T2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3"/>
    <s v="video games"/>
    <x v="888"/>
    <d v="2016-04-10T18:41:1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2"/>
    <s v="food trucks"/>
    <x v="889"/>
    <d v="2016-05-09T20:5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90"/>
    <d v="2016-04-03T17:00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3"/>
    <s v="video games"/>
    <x v="891"/>
    <d v="2016-04-10T07:54:2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0"/>
    <s v="plays"/>
    <x v="892"/>
    <d v="2016-04-08T18:35:0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7"/>
    <s v="drama"/>
    <x v="893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7"/>
    <s v="documentary"/>
    <x v="894"/>
    <d v="2016-04-08T18:52:0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x v="895"/>
    <d v="2016-04-08T18:31:2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s v="N/A"/>
    <x v="0"/>
    <s v="spaces"/>
    <x v="896"/>
    <d v="2016-05-08T17:41:57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1"/>
    <s v="rock"/>
    <x v="897"/>
    <d v="2016-04-08T15:00:3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898"/>
    <d v="2016-04-08T11:56:1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5"/>
    <s v="wearables"/>
    <x v="899"/>
    <d v="2016-05-07T21:11:5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0"/>
    <s v="plays"/>
    <x v="900"/>
    <d v="2016-05-07T14:29:1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7"/>
    <s v="documentary"/>
    <x v="901"/>
    <d v="2016-04-07T14:16:3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902"/>
    <d v="2016-04-05T08:34:0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0"/>
    <s v="musical"/>
    <x v="903"/>
    <d v="2016-05-05T17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0"/>
    <s v="plays"/>
    <x v="904"/>
    <d v="2016-04-11T11:13:0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5"/>
    <s v="makerspaces"/>
    <x v="905"/>
    <d v="2016-04-06T04:04:5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0"/>
    <s v="spaces"/>
    <x v="906"/>
    <d v="2016-05-05T21:36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1"/>
    <s v="faith"/>
    <x v="907"/>
    <d v="2016-05-04T19:58: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0"/>
    <s v="plays"/>
    <x v="908"/>
    <d v="2016-05-03T18:49: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909"/>
    <d v="2016-03-13T2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5"/>
    <s v="web"/>
    <x v="910"/>
    <d v="2016-05-03T16:41: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911"/>
    <d v="2016-04-03T16:25:4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1"/>
    <s v="rock"/>
    <x v="912"/>
    <d v="2016-04-29T12:1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0"/>
    <s v="spaces"/>
    <x v="913"/>
    <d v="2016-04-03T14:36: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0"/>
    <s v="plays"/>
    <x v="914"/>
    <d v="2016-04-01T06:00:0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15"/>
    <d v="2016-03-28T15:50: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4"/>
    <s v="translations"/>
    <x v="916"/>
    <d v="2016-04-02T08:06:5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s v="N/A"/>
    <x v="8"/>
    <s v="audio"/>
    <x v="917"/>
    <d v="2016-05-02T01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918"/>
    <d v="2016-05-01T11:00:06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919"/>
    <d v="2016-04-11T02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920"/>
    <d v="2016-04-01T01:27:3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921"/>
    <d v="2016-03-16T0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922"/>
    <d v="2016-03-31T17:17:3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3"/>
    <s v="video games"/>
    <x v="923"/>
    <d v="2016-03-31T16:56:25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6"/>
    <s v="photobooks"/>
    <x v="924"/>
    <d v="2016-04-01T04:00:0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1"/>
    <s v="rock"/>
    <x v="925"/>
    <d v="2016-03-31T15:51:1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3"/>
    <s v="mobile games"/>
    <x v="926"/>
    <d v="2016-03-30T12:36:2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6"/>
    <s v="photobooks"/>
    <x v="927"/>
    <d v="2016-03-31T10:00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928"/>
    <d v="2016-03-20T23:58:4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929"/>
    <d v="2016-03-30T22:48:0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1"/>
    <s v="jazz"/>
    <x v="930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3"/>
    <s v="video games"/>
    <x v="931"/>
    <d v="2016-03-30T15:41:3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7"/>
    <s v="drama"/>
    <x v="932"/>
    <d v="2016-04-01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7"/>
    <s v="documentary"/>
    <x v="933"/>
    <d v="2016-04-07T22:09: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1"/>
    <s v="faith"/>
    <x v="934"/>
    <d v="2016-03-28T16:1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0"/>
    <s v="spaces"/>
    <x v="935"/>
    <d v="2016-03-27T23:26:02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936"/>
    <d v="2016-04-01T03:59: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6"/>
    <s v="photobooks"/>
    <x v="937"/>
    <d v="2016-03-25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1"/>
    <s v="electronic music"/>
    <x v="938"/>
    <d v="2016-03-31T08:4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5"/>
    <s v="web"/>
    <x v="939"/>
    <d v="2016-04-25T22:16:56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1"/>
    <s v="faith"/>
    <x v="940"/>
    <d v="2016-04-03T00:10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3"/>
    <s v="tabletop games"/>
    <x v="941"/>
    <d v="2016-03-26T17:11:3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942"/>
    <d v="2016-03-26T16:39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943"/>
    <d v="2016-03-13T12:00:0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7"/>
    <s v="documentary"/>
    <x v="944"/>
    <d v="2016-04-05T16:00:0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5"/>
    <s v="wearables"/>
    <x v="945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1"/>
    <s v="rock"/>
    <x v="946"/>
    <d v="2016-03-25T02:53:0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7"/>
    <s v="animation"/>
    <x v="947"/>
    <d v="2016-03-24T22:39:1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6"/>
    <s v="photobooks"/>
    <x v="948"/>
    <d v="2016-03-24T16:01:0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2"/>
    <s v="small batch"/>
    <x v="949"/>
    <d v="2016-03-24T13:27:36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5"/>
    <s v="hardware"/>
    <x v="950"/>
    <d v="2016-04-03T12:01:02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5"/>
    <s v="hardware"/>
    <x v="951"/>
    <d v="2016-03-24T08:11: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952"/>
    <d v="2016-03-14T00:12:53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953"/>
    <d v="2016-03-15T21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2"/>
    <s v="food trucks"/>
    <x v="954"/>
    <d v="2016-03-23T11:52:0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5"/>
    <s v="wearables"/>
    <x v="955"/>
    <d v="2016-04-22T05:06: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5"/>
    <s v="wearables"/>
    <x v="956"/>
    <d v="2016-04-07T01:34:1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0"/>
    <s v="plays"/>
    <x v="957"/>
    <d v="2016-04-21T02:23: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6"/>
    <s v="photobooks"/>
    <x v="958"/>
    <d v="2016-03-21T16:59: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959"/>
    <d v="2016-03-15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960"/>
    <d v="2016-04-19T23:27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961"/>
    <d v="2016-03-07T04:59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6"/>
    <s v="photobooks"/>
    <x v="962"/>
    <d v="2016-03-20T13:29:2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0"/>
    <s v="plays"/>
    <x v="963"/>
    <d v="2016-03-05T05:54:2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964"/>
    <d v="2016-04-18T09:13: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1"/>
    <s v="electronic music"/>
    <x v="965"/>
    <d v="2016-03-19T04:33:4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966"/>
    <d v="2016-04-17T23:44: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7"/>
    <s v="documentary"/>
    <x v="967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5"/>
    <s v="wearables"/>
    <x v="968"/>
    <d v="2016-04-17T18:18:3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0"/>
    <s v="plays"/>
    <x v="969"/>
    <d v="2016-04-15T16:28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3"/>
    <s v="tabletop games"/>
    <x v="970"/>
    <d v="2016-03-23T06:59:0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971"/>
    <d v="2016-03-03T05:59:0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7"/>
    <s v="drama"/>
    <x v="972"/>
    <d v="2016-04-16T20:08:4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5"/>
    <s v="wearables"/>
    <x v="973"/>
    <d v="2016-03-17T17:25: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974"/>
    <d v="2016-03-03T19:00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1"/>
    <s v="pop"/>
    <x v="975"/>
    <d v="2016-04-16T05:59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0"/>
    <s v="plays"/>
    <x v="976"/>
    <d v="2016-04-15T20:12:08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7"/>
    <s v="documentary"/>
    <x v="977"/>
    <d v="2016-03-16T18:16: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0"/>
    <s v="plays"/>
    <x v="978"/>
    <d v="2016-03-16T08:33:1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6"/>
    <s v="photobooks"/>
    <x v="979"/>
    <d v="2016-03-16T05:04:5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0"/>
    <s v="plays"/>
    <x v="980"/>
    <d v="2016-03-16T03:02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6"/>
    <s v="photobooks"/>
    <x v="981"/>
    <d v="2016-03-22T20:01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0"/>
    <s v="plays"/>
    <x v="982"/>
    <d v="2016-04-14T04:39:4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3"/>
    <s v="video games"/>
    <x v="983"/>
    <d v="2016-03-14T15:06:1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3"/>
    <s v="mobile games"/>
    <x v="984"/>
    <d v="2016-03-14T14:35: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985"/>
    <d v="2016-03-14T09:24:4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3"/>
    <s v="video games"/>
    <x v="986"/>
    <d v="2016-03-13T21:25:16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2"/>
    <s v="food trucks"/>
    <x v="987"/>
    <d v="2016-03-23T06:38: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5"/>
    <s v="web"/>
    <x v="988"/>
    <d v="2016-03-12T22:37:55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989"/>
    <d v="2016-03-05T01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5"/>
    <s v="wearables"/>
    <x v="990"/>
    <d v="2016-03-12T19:52:44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6"/>
    <s v="photobooks"/>
    <x v="991"/>
    <d v="2016-03-11T23:34: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0"/>
    <s v="musical"/>
    <x v="992"/>
    <d v="2016-03-11T22:20:4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5"/>
    <s v="wearables"/>
    <x v="993"/>
    <d v="2016-03-11T18:34:4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994"/>
    <d v="2016-03-01T23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6"/>
    <s v="photobooks"/>
    <x v="995"/>
    <d v="2016-04-09T17:37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0"/>
    <s v="spaces"/>
    <x v="996"/>
    <d v="2016-03-10T13:42:3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0"/>
    <s v="musical"/>
    <x v="997"/>
    <d v="2016-03-08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5"/>
    <s v="wearables"/>
    <x v="998"/>
    <d v="2016-02-23T00:57:5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3"/>
    <s v="video games"/>
    <x v="999"/>
    <d v="2016-03-10T00:35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0"/>
    <s v="plays"/>
    <x v="1000"/>
    <d v="2016-03-24T22:59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5"/>
    <s v="space exploration"/>
    <x v="1001"/>
    <d v="2016-03-09T17:09: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2"/>
    <s v="small batch"/>
    <x v="1002"/>
    <d v="2016-03-23T14:18:0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s v="N/A"/>
    <x v="8"/>
    <s v="audio"/>
    <x v="1003"/>
    <d v="2016-03-07T23:49:05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7"/>
    <s v="television"/>
    <x v="1004"/>
    <d v="2016-02-15T16:51:23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6"/>
    <s v="photobooks"/>
    <x v="1005"/>
    <d v="2016-02-25T16:08:3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1006"/>
    <d v="2016-02-14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4"/>
    <s v="art books"/>
    <x v="1007"/>
    <d v="2016-02-28T23:59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008"/>
    <d v="2016-03-04T23:57:2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0"/>
    <s v="musical"/>
    <x v="1009"/>
    <d v="2016-03-04T23:19:2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7"/>
    <s v="drama"/>
    <x v="1010"/>
    <d v="2016-03-04T01:55:55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011"/>
    <d v="2016-04-02T23:51:13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0"/>
    <s v="plays"/>
    <x v="1012"/>
    <d v="2016-03-23T03:29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1013"/>
    <d v="2016-03-18T20:20: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5"/>
    <s v="wearables"/>
    <x v="1014"/>
    <d v="2016-03-03T17:01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1015"/>
    <d v="2016-02-18T21:30:0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1016"/>
    <d v="2016-03-02T19:21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0"/>
    <s v="plays"/>
    <x v="1017"/>
    <d v="2016-03-02T16:08:13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1018"/>
    <d v="2016-02-26T00:00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1"/>
    <s v="rock"/>
    <x v="1019"/>
    <d v="2016-03-03T03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0"/>
    <s v="plays"/>
    <x v="1020"/>
    <d v="2016-02-28T00:00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7"/>
    <s v="animation"/>
    <x v="1021"/>
    <d v="2016-03-01T17:05:1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1022"/>
    <d v="2016-03-15T21:00:0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7"/>
    <s v="animation"/>
    <x v="1023"/>
    <d v="2016-03-01T04:13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2"/>
    <s v="food trucks"/>
    <x v="1024"/>
    <d v="2016-03-30T20:10: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0"/>
    <s v="plays"/>
    <x v="1025"/>
    <d v="2016-02-20T21:05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1026"/>
    <d v="2016-03-01T05:59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1027"/>
    <d v="2016-02-13T04:42:1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2"/>
    <s v="food trucks"/>
    <x v="1028"/>
    <d v="2016-02-27T21:35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3"/>
    <s v="video games"/>
    <x v="1029"/>
    <d v="2016-02-11T16:18: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7"/>
    <s v="science fiction"/>
    <x v="1030"/>
    <d v="2016-02-27T06:45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3"/>
    <s v="video games"/>
    <x v="1031"/>
    <d v="2016-02-11T23:22:1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7"/>
    <s v="science fiction"/>
    <x v="1032"/>
    <d v="2016-02-26T21:52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4"/>
    <s v="nonfiction"/>
    <x v="1033"/>
    <d v="2016-02-15T07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5"/>
    <s v="hardware"/>
    <x v="1034"/>
    <d v="2016-02-26T11:52:12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035"/>
    <d v="2016-02-16T05:59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4"/>
    <s v="translations"/>
    <x v="1036"/>
    <d v="2016-02-25T10:57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5"/>
    <s v="wearables"/>
    <x v="1037"/>
    <d v="2016-02-25T07:25:0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2"/>
    <s v="food trucks"/>
    <x v="1038"/>
    <d v="2016-03-25T20:36:4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5"/>
    <s v="hardware"/>
    <x v="1039"/>
    <d v="2016-03-12T05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5"/>
    <s v="wearables"/>
    <x v="1040"/>
    <d v="2016-02-28T23:05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5"/>
    <s v="wearables"/>
    <x v="1041"/>
    <d v="2016-02-21T22:36: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0"/>
    <s v="plays"/>
    <x v="1042"/>
    <d v="2016-02-16T18:33:07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6"/>
    <s v="photobooks"/>
    <x v="1043"/>
    <d v="2016-02-15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4"/>
    <s v="translations"/>
    <x v="1044"/>
    <d v="2016-02-21T08:24:17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1045"/>
    <d v="2016-02-20T20:07:4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4"/>
    <s v="translations"/>
    <x v="1046"/>
    <d v="2016-02-20T04:06: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0"/>
    <s v="plays"/>
    <x v="1047"/>
    <d v="2016-01-29T23:17:0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5"/>
    <s v="web"/>
    <x v="1048"/>
    <d v="2016-02-18T19:09:29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5"/>
    <s v="wearables"/>
    <x v="1049"/>
    <d v="2016-02-18T17:00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2"/>
    <s v="food trucks"/>
    <x v="1050"/>
    <d v="2016-01-26T14:08: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1051"/>
    <d v="2016-02-21T13:48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5"/>
    <s v="wearables"/>
    <x v="1052"/>
    <d v="2016-02-03T12:33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53"/>
    <d v="2016-02-02T17:26:3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5"/>
    <s v="wearables"/>
    <x v="1054"/>
    <d v="2016-02-17T12:04: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055"/>
    <d v="2016-02-21T09:33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5"/>
    <s v="wearables"/>
    <x v="1056"/>
    <d v="2016-02-14T16:20: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5"/>
    <s v="web"/>
    <x v="1057"/>
    <d v="2016-03-14T23:00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3"/>
    <s v="video games"/>
    <x v="1058"/>
    <d v="2016-02-14T02:39:3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7"/>
    <s v="drama"/>
    <x v="1059"/>
    <d v="2016-02-13T22:24:5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2"/>
    <s v="food trucks"/>
    <x v="1060"/>
    <d v="2016-02-13T21:35: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1061"/>
    <d v="2016-02-13T19:02:06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2"/>
    <s v="food trucks"/>
    <x v="1062"/>
    <d v="2016-03-13T20:45:2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5"/>
    <s v="wearables"/>
    <x v="1063"/>
    <d v="2016-02-18T20:14:2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4"/>
    <s v="nonfiction"/>
    <x v="1064"/>
    <d v="2016-02-12T17:45:44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s v="N/A"/>
    <x v="8"/>
    <s v="audio"/>
    <x v="1065"/>
    <d v="2016-02-12T10:20:45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1066"/>
    <d v="2016-01-27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0"/>
    <s v="spaces"/>
    <x v="1067"/>
    <d v="2016-02-12T04:33:1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2"/>
    <s v="food trucks"/>
    <x v="1068"/>
    <d v="2016-02-12T03:08:24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5"/>
    <s v="space exploration"/>
    <x v="1069"/>
    <d v="2016-02-09T2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3"/>
    <s v="tabletop games"/>
    <x v="1070"/>
    <d v="2016-02-12T04:59:0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1071"/>
    <d v="2016-02-11T16:29: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1072"/>
    <d v="2016-02-11T22:59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1073"/>
    <d v="2016-02-02T11:29:4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5"/>
    <s v="makerspaces"/>
    <x v="1074"/>
    <d v="2016-02-10T22:13:36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1075"/>
    <d v="2016-01-29T05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s v="N/A"/>
    <x v="5"/>
    <s v="web"/>
    <x v="1076"/>
    <d v="2016-02-10T19:30:1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5"/>
    <s v="web"/>
    <x v="1077"/>
    <d v="2016-02-10T16:42:4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3"/>
    <s v="tabletop games"/>
    <x v="1078"/>
    <d v="2016-01-25T16:00:0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1079"/>
    <d v="2016-02-05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1080"/>
    <d v="2016-02-10T21:00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1081"/>
    <d v="2016-02-18T22:00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5"/>
    <s v="web"/>
    <x v="1082"/>
    <d v="2016-02-07T16:58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7"/>
    <s v="drama"/>
    <x v="1083"/>
    <d v="2016-03-08T13:51: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5"/>
    <s v="web"/>
    <x v="1084"/>
    <d v="2016-02-08T13:01:0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7"/>
    <s v="television"/>
    <x v="1085"/>
    <d v="2016-01-25T19:00: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7"/>
    <s v="drama"/>
    <x v="1086"/>
    <d v="2016-03-06T23:55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7"/>
    <s v="drama"/>
    <x v="1087"/>
    <d v="2016-02-17T2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1088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5"/>
    <s v="hardware"/>
    <x v="1089"/>
    <d v="2016-02-20T02:00:53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1090"/>
    <d v="2016-01-19T04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2"/>
    <s v="food trucks"/>
    <x v="1091"/>
    <d v="2016-03-05T19:44:5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0"/>
    <s v="plays"/>
    <x v="1092"/>
    <d v="2016-02-03T18:4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1093"/>
    <d v="2016-01-15T15:38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s v="N/A"/>
    <x v="0"/>
    <s v="musical"/>
    <x v="1094"/>
    <d v="2016-01-31T23:03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5"/>
    <s v="wearables"/>
    <x v="1095"/>
    <d v="2016-02-11T17:05:53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1096"/>
    <d v="2016-03-04T06:03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1097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0"/>
    <s v="musical"/>
    <x v="1098"/>
    <d v="2016-02-02T14:58:4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1"/>
    <s v="indie rock"/>
    <x v="1099"/>
    <d v="2016-03-02T22:27:15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3"/>
    <s v="tabletop games"/>
    <x v="1100"/>
    <d v="2016-02-01T14:48:4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2"/>
    <s v="restaurants"/>
    <x v="1101"/>
    <d v="2016-02-01T10:43:3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3"/>
    <s v="mobile games"/>
    <x v="1102"/>
    <d v="2016-01-31T04:1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0"/>
    <s v="plays"/>
    <x v="1103"/>
    <d v="2016-02-06T04:59:0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1"/>
    <s v="electronic music"/>
    <x v="1104"/>
    <d v="2016-01-31T13:56:03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7"/>
    <s v="documentary"/>
    <x v="1105"/>
    <d v="2016-01-25T23:52:0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0"/>
    <s v="plays"/>
    <x v="1106"/>
    <d v="2016-01-29T23:3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1"/>
    <s v="jazz"/>
    <x v="1107"/>
    <d v="2016-01-29T08:00:2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7"/>
    <s v="documentary"/>
    <x v="1108"/>
    <d v="2016-01-23T17:16:3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7"/>
    <s v="animation"/>
    <x v="1109"/>
    <d v="2016-01-27T23:34:59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1"/>
    <s v="indie rock"/>
    <x v="1110"/>
    <d v="2016-02-01T18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0"/>
    <s v="spaces"/>
    <x v="1111"/>
    <d v="2016-01-23T08:45:5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5"/>
    <s v="hardware"/>
    <x v="1112"/>
    <d v="2016-01-31T21:59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5"/>
    <s v="wearables"/>
    <x v="1113"/>
    <d v="2016-02-21T01:0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5"/>
    <s v="web"/>
    <x v="1114"/>
    <d v="2016-02-20T22:22:18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1115"/>
    <d v="2016-01-21T21:18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7"/>
    <s v="shorts"/>
    <x v="1116"/>
    <d v="2016-01-21T11:41: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4"/>
    <s v="translations"/>
    <x v="1117"/>
    <d v="2016-02-20T10:29:3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1118"/>
    <d v="2016-01-21T05:05:19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119"/>
    <d v="2016-01-20T20:50:4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0"/>
    <s v="spaces"/>
    <x v="1120"/>
    <d v="2016-02-08T00:17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0"/>
    <s v="plays"/>
    <x v="1121"/>
    <d v="2016-01-20T17:24: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0"/>
    <s v="plays"/>
    <x v="1122"/>
    <d v="2016-01-1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0"/>
    <s v="plays"/>
    <x v="1123"/>
    <d v="2016-01-08T06:34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5"/>
    <s v="wearables"/>
    <x v="1124"/>
    <d v="2016-01-17T18:01:0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0"/>
    <s v="plays"/>
    <x v="1125"/>
    <d v="2016-01-15T03:09:3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0"/>
    <s v="plays"/>
    <x v="1126"/>
    <d v="2016-01-14T18:16:5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3"/>
    <s v="video games"/>
    <x v="1127"/>
    <d v="2016-01-14T04:00:1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7"/>
    <s v="drama"/>
    <x v="1128"/>
    <d v="2016-01-12T15:48:4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4"/>
    <s v="fiction"/>
    <x v="1129"/>
    <d v="2016-01-30T19:46: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5"/>
    <s v="web"/>
    <x v="1130"/>
    <d v="2016-01-16T11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5"/>
    <s v="hardware"/>
    <x v="1131"/>
    <d v="2016-01-11T23:00:0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3"/>
    <s v="video games"/>
    <x v="1132"/>
    <d v="2016-01-08T04:53:1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s v="N/A"/>
    <x v="5"/>
    <s v="web"/>
    <x v="1133"/>
    <d v="2016-01-17T23:00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s v="N/A"/>
    <x v="0"/>
    <s v="spaces"/>
    <x v="1134"/>
    <d v="2016-01-07T04:57:5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1135"/>
    <d v="2016-01-06T22:50:1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5"/>
    <s v="web"/>
    <x v="1136"/>
    <d v="2016-01-06T20:38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5"/>
    <s v="makerspaces"/>
    <x v="1137"/>
    <d v="2015-12-28T0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0"/>
    <s v="plays"/>
    <x v="1138"/>
    <d v="2016-01-31T23:55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1139"/>
    <d v="2016-02-04T07:50:3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1"/>
    <s v="pop"/>
    <x v="1140"/>
    <d v="2016-01-17T21:00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0"/>
    <s v="plays"/>
    <x v="1141"/>
    <d v="2016-01-03T20:17: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1"/>
    <s v="jazz"/>
    <x v="1142"/>
    <d v="2016-01-03T01:55:3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2"/>
    <s v="food trucks"/>
    <x v="1143"/>
    <d v="2016-01-03T00:56:4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5"/>
    <s v="space exploration"/>
    <x v="1144"/>
    <d v="2016-02-01T23:55: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7"/>
    <s v="drama"/>
    <x v="1145"/>
    <d v="2016-01-02T23:00: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1146"/>
    <d v="2016-01-01T04:00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1"/>
    <s v="faith"/>
    <x v="1147"/>
    <d v="2016-01-18T13:00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1148"/>
    <d v="2016-01-07T13:47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1149"/>
    <d v="2016-01-04T04:20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5"/>
    <s v="hardware"/>
    <x v="1150"/>
    <d v="2016-01-02T23:19:5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5"/>
    <s v="web"/>
    <x v="1151"/>
    <d v="2016-01-01T20:20: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3"/>
    <s v="video games"/>
    <x v="1152"/>
    <d v="2015-12-30T16:50: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4"/>
    <s v="translations"/>
    <x v="1153"/>
    <d v="2016-01-01T08:38:51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154"/>
    <d v="2016-01-12T05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5"/>
    <s v="wearables"/>
    <x v="1155"/>
    <d v="2015-12-31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5"/>
    <s v="wearables"/>
    <x v="1156"/>
    <d v="2015-12-29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6"/>
    <s v="photobooks"/>
    <x v="1157"/>
    <d v="2016-01-19T06:37:2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1158"/>
    <d v="2015-12-1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2"/>
    <s v="small batch"/>
    <x v="1159"/>
    <d v="2015-12-29T23:00:0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3"/>
    <s v="tabletop games"/>
    <x v="1160"/>
    <d v="2016-01-03T22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2"/>
    <s v="food trucks"/>
    <x v="1161"/>
    <d v="2015-12-30T16:12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2"/>
    <s v="food trucks"/>
    <x v="1162"/>
    <d v="2016-01-29T14:46: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1163"/>
    <d v="2016-01-05T23:55:00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1164"/>
    <d v="2015-12-21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0"/>
    <s v="spaces"/>
    <x v="1165"/>
    <d v="2015-12-16T20:18:0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1166"/>
    <d v="2015-12-23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4"/>
    <s v="nonfiction"/>
    <x v="1167"/>
    <d v="2015-12-26T00:18: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7"/>
    <s v="television"/>
    <x v="1168"/>
    <d v="2015-12-25T17:07:0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0"/>
    <s v="musical"/>
    <x v="1169"/>
    <d v="2015-12-23T16:18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6"/>
    <s v="photobooks"/>
    <x v="1170"/>
    <d v="2015-12-31T03:00:0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5"/>
    <s v="hardware"/>
    <x v="1171"/>
    <d v="2015-12-30T14:23: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3"/>
    <s v="video games"/>
    <x v="1172"/>
    <d v="2015-12-25T14:21:5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2"/>
    <s v="food trucks"/>
    <x v="1173"/>
    <d v="2015-12-25T07:55:36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3"/>
    <s v="mobile games"/>
    <x v="1174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2"/>
    <s v="small batch"/>
    <x v="1175"/>
    <d v="2015-12-25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5"/>
    <s v="wearables"/>
    <x v="1176"/>
    <d v="2015-12-23T20:17:5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5"/>
    <s v="hardware"/>
    <x v="1177"/>
    <d v="2016-01-22T16:59: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7"/>
    <s v="documentary"/>
    <x v="1178"/>
    <d v="2015-12-22T2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3"/>
    <s v="tabletop games"/>
    <x v="1179"/>
    <d v="2015-12-1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1180"/>
    <d v="2016-01-19T22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1181"/>
    <d v="2015-12-21T14:07:1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3"/>
    <s v="mobile games"/>
    <x v="1182"/>
    <d v="2015-12-15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1183"/>
    <d v="2015-12-20T1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s v="N/A"/>
    <x v="5"/>
    <s v="web"/>
    <x v="1184"/>
    <d v="2016-01-19T13:27:1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7"/>
    <s v="television"/>
    <x v="1185"/>
    <d v="2015-12-19T20:01:1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5"/>
    <s v="web"/>
    <x v="1186"/>
    <d v="2016-01-08T19:47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5"/>
    <s v="space exploration"/>
    <x v="1187"/>
    <d v="2015-12-17T19:20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3"/>
    <s v="mobile games"/>
    <x v="1188"/>
    <d v="2015-12-19T16:07:0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7"/>
    <s v="animation"/>
    <x v="1189"/>
    <d v="2015-12-29T11:46:4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6"/>
    <s v="photobooks"/>
    <x v="1190"/>
    <d v="2015-12-18T19:38:5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5"/>
    <s v="gadgets"/>
    <x v="1191"/>
    <d v="2016-01-02T16:27:0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0"/>
    <s v="plays"/>
    <x v="1192"/>
    <d v="2015-12-17T22:05:5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5"/>
    <s v="wearables"/>
    <x v="1193"/>
    <d v="2015-12-17T05:59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1"/>
    <s v="faith"/>
    <x v="1194"/>
    <d v="2016-01-16T05:00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1195"/>
    <d v="2015-12-19T10:46:3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3"/>
    <s v="mobile games"/>
    <x v="1196"/>
    <d v="2015-12-17T04:38:46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7"/>
    <s v="television"/>
    <x v="1197"/>
    <d v="2015-12-16T23:08: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5"/>
    <s v="wearables"/>
    <x v="1198"/>
    <d v="2016-01-10T00:00:0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1"/>
    <s v="electronic music"/>
    <x v="1199"/>
    <d v="2015-12-16T18:20:1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7"/>
    <s v="television"/>
    <x v="1200"/>
    <d v="2015-12-15T23:09: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1"/>
    <s v="indie rock"/>
    <x v="1201"/>
    <d v="2015-12-03T21:30:0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1202"/>
    <d v="2015-12-17T04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1203"/>
    <d v="2015-12-14T00:0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1"/>
    <s v="rock"/>
    <x v="1204"/>
    <d v="2016-01-14T04:11: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05"/>
    <d v="2015-12-24T15:41:2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0"/>
    <s v="plays"/>
    <x v="1206"/>
    <d v="2015-12-14T00:36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s v="N/A"/>
    <x v="5"/>
    <s v="web"/>
    <x v="1207"/>
    <d v="2015-12-29T00:16:4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1208"/>
    <d v="2015-12-15T12:10:0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4"/>
    <s v="nonfiction"/>
    <x v="1209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5"/>
    <s v="web"/>
    <x v="1210"/>
    <d v="2015-12-13T06:47:4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1211"/>
    <d v="2015-12-13T02:26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7"/>
    <s v="drama"/>
    <x v="1212"/>
    <d v="2016-01-05T00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s v="N/A"/>
    <x v="8"/>
    <s v="audio"/>
    <x v="1213"/>
    <d v="2015-12-26T20:26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1"/>
    <s v="faith"/>
    <x v="1214"/>
    <d v="2015-12-11T11:04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5"/>
    <s v="makerspaces"/>
    <x v="1215"/>
    <d v="2016-01-10T00:51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6"/>
    <s v="photobooks"/>
    <x v="1216"/>
    <d v="2015-11-27T01:00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5"/>
    <s v="web"/>
    <x v="1217"/>
    <d v="2015-12-10T22:12:46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218"/>
    <d v="2015-12-10T16:51:0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5"/>
    <s v="web"/>
    <x v="1219"/>
    <d v="2016-01-09T14:48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1220"/>
    <d v="2015-12-10T14:14:5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7"/>
    <s v="animation"/>
    <x v="1221"/>
    <d v="2015-12-25T02:21: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7"/>
    <s v="television"/>
    <x v="1222"/>
    <d v="2016-01-09T00:36:0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2"/>
    <s v="food trucks"/>
    <x v="1223"/>
    <d v="2016-01-08T22:54: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0"/>
    <s v="plays"/>
    <x v="1224"/>
    <d v="2015-12-19T19:49:59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s v="N/A"/>
    <x v="5"/>
    <s v="web"/>
    <x v="1225"/>
    <d v="2015-12-09T19:26:4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4"/>
    <s v="nonfiction"/>
    <x v="1226"/>
    <d v="2015-12-16T06:59:0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3"/>
    <s v="tabletop games"/>
    <x v="1227"/>
    <d v="2015-12-07T16:47:1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5"/>
    <s v="wearables"/>
    <x v="1228"/>
    <d v="2015-12-05T22:28:22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1229"/>
    <d v="2015-12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5"/>
    <s v="makerspaces"/>
    <x v="1230"/>
    <d v="2015-12-09T06:59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1231"/>
    <d v="2015-12-02T20:59:25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1232"/>
    <d v="2015-12-04T19:01:2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s v="N/A"/>
    <x v="4"/>
    <s v="translations"/>
    <x v="1233"/>
    <d v="2015-12-02T17:25:0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1234"/>
    <d v="2015-11-28T18:00:2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1235"/>
    <d v="2015-12-03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5"/>
    <s v="hardware"/>
    <x v="1236"/>
    <d v="2015-12-19T01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0"/>
    <s v="plays"/>
    <x v="1237"/>
    <d v="2015-11-28T14:54:5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5"/>
    <s v="hardware"/>
    <x v="1238"/>
    <d v="2015-12-19T07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0"/>
    <s v="plays"/>
    <x v="1239"/>
    <d v="2015-11-25T23:00:0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1240"/>
    <d v="2015-11-22T22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1241"/>
    <d v="2015-11-30T22:3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0"/>
    <s v="plays"/>
    <x v="1242"/>
    <d v="2015-11-30T06:04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1243"/>
    <d v="2015-12-09T22:48:0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0"/>
    <s v="plays"/>
    <x v="1244"/>
    <d v="2015-11-29T13:56:4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0"/>
    <s v="plays"/>
    <x v="1245"/>
    <d v="2015-11-14T23:00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5"/>
    <s v="web"/>
    <x v="1246"/>
    <d v="2015-11-29T01:49: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0"/>
    <s v="plays"/>
    <x v="1247"/>
    <d v="2015-11-28T21:22:2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0"/>
    <s v="plays"/>
    <x v="1248"/>
    <d v="2015-12-01T05:59:0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7"/>
    <s v="drama"/>
    <x v="1249"/>
    <d v="2015-11-26T23:55:4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0"/>
    <s v="plays"/>
    <x v="1250"/>
    <d v="2015-11-21T04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5"/>
    <s v="space exploration"/>
    <x v="1251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4"/>
    <s v="translations"/>
    <x v="1252"/>
    <d v="2015-11-26T06:03:3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5"/>
    <s v="wearables"/>
    <x v="1253"/>
    <d v="2015-11-25T22:04:55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1254"/>
    <d v="2015-11-30T17:08:38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s v="N/A"/>
    <x v="5"/>
    <s v="web"/>
    <x v="1255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5"/>
    <s v="hardware"/>
    <x v="1256"/>
    <d v="2015-11-25T15:49:1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1257"/>
    <d v="2015-11-29T23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s v="N/A"/>
    <x v="5"/>
    <s v="web"/>
    <x v="1258"/>
    <d v="2015-11-22T20:48: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4"/>
    <s v="children's books"/>
    <x v="1259"/>
    <d v="2015-11-22T15:03:4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4"/>
    <s v="translations"/>
    <x v="1260"/>
    <d v="2015-11-21T23:13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1"/>
    <s v="electronic music"/>
    <x v="1261"/>
    <d v="2015-11-02T08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0"/>
    <s v="spaces"/>
    <x v="1262"/>
    <d v="2015-11-22T06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6"/>
    <s v="photobooks"/>
    <x v="1263"/>
    <d v="2015-12-20T0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0"/>
    <s v="spaces"/>
    <x v="1264"/>
    <d v="2015-11-19T20:45:1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0"/>
    <s v="musical"/>
    <x v="1265"/>
    <d v="2015-11-30T17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7"/>
    <s v="documentary"/>
    <x v="1266"/>
    <d v="2015-11-19T20:00:1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1267"/>
    <d v="2015-11-19T18:58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6"/>
    <s v="photobooks"/>
    <x v="1268"/>
    <d v="2015-12-04T05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0"/>
    <s v="plays"/>
    <x v="1269"/>
    <d v="2015-11-12T06:59:0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4"/>
    <s v="translations"/>
    <x v="1270"/>
    <d v="2015-12-12T10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7"/>
    <s v="drama"/>
    <x v="1271"/>
    <d v="2015-11-08T12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3"/>
    <s v="tabletop games"/>
    <x v="1272"/>
    <d v="2015-11-18T16:09:07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6"/>
    <s v="photobooks"/>
    <x v="1273"/>
    <d v="2015-11-18T15:00:0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7"/>
    <s v="animation"/>
    <x v="1274"/>
    <d v="2015-11-18T07:15:5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0"/>
    <s v="plays"/>
    <x v="1275"/>
    <d v="2015-11-18T04:41:5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0"/>
    <s v="plays"/>
    <x v="1276"/>
    <d v="2015-11-17T22:24:1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3"/>
    <s v="video games"/>
    <x v="1277"/>
    <d v="2015-11-17T19:04:5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1278"/>
    <d v="2015-10-28T19:54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2"/>
    <s v="food trucks"/>
    <x v="1279"/>
    <d v="2015-11-16T16:04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1280"/>
    <d v="2015-11-13T20:17: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0"/>
    <s v="spaces"/>
    <x v="1281"/>
    <d v="2015-11-15T23:09:0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0"/>
    <s v="musical"/>
    <x v="1282"/>
    <d v="2015-12-14T05:5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0"/>
    <s v="plays"/>
    <x v="1283"/>
    <d v="2015-12-15T20:25:16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1284"/>
    <d v="2015-11-14T17:49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7"/>
    <s v="documentary"/>
    <x v="1285"/>
    <d v="2015-11-05T13:56:57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3"/>
    <s v="tabletop games"/>
    <x v="1286"/>
    <d v="2015-11-14T13:2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7"/>
    <s v="documentary"/>
    <x v="1287"/>
    <d v="2015-11-14T12:53: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6"/>
    <s v="photobooks"/>
    <x v="1288"/>
    <d v="2015-11-13T15:00:0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7"/>
    <s v="documentary"/>
    <x v="1289"/>
    <d v="2015-11-14T07:01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1290"/>
    <d v="2015-11-21T03:00:0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1"/>
    <s v="rock"/>
    <x v="1291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4"/>
    <s v="translations"/>
    <x v="1292"/>
    <d v="2015-11-13T21:55:5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0"/>
    <s v="musical"/>
    <x v="1293"/>
    <d v="2015-12-13T20:59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0"/>
    <s v="plays"/>
    <x v="1294"/>
    <d v="2015-12-13T18:44:5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7"/>
    <s v="documentary"/>
    <x v="1295"/>
    <d v="2015-11-13T15:18:3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1"/>
    <s v="metal"/>
    <x v="1296"/>
    <d v="2015-11-25T14:57: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7"/>
    <s v="shorts"/>
    <x v="1297"/>
    <d v="2015-12-27T14:20:4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7"/>
    <s v="documentary"/>
    <x v="1298"/>
    <d v="2015-11-07T04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1299"/>
    <d v="2015-11-12T02:31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5"/>
    <s v="hardware"/>
    <x v="1300"/>
    <d v="2015-11-19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1"/>
    <s v="indie rock"/>
    <x v="1301"/>
    <d v="2015-10-27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5"/>
    <s v="hardware"/>
    <x v="1302"/>
    <d v="2015-11-11T23:58:2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0"/>
    <s v="plays"/>
    <x v="1303"/>
    <d v="2015-12-11T23:34:19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s v="N/A"/>
    <x v="4"/>
    <s v="translations"/>
    <x v="1304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1305"/>
    <d v="2015-11-11T19:16:0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5"/>
    <s v="wearables"/>
    <x v="1306"/>
    <d v="2015-11-21T17:12:15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1307"/>
    <d v="2015-11-08T22:10:2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1"/>
    <s v="faith"/>
    <x v="1308"/>
    <d v="2015-11-08T21:40:3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0"/>
    <s v="plays"/>
    <x v="1309"/>
    <d v="2015-11-08T18:59:4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7"/>
    <s v="television"/>
    <x v="1310"/>
    <d v="2015-11-08T16:51:4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2"/>
    <s v="food trucks"/>
    <x v="1311"/>
    <d v="2015-12-07T22:57:4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7"/>
    <s v="animation"/>
    <x v="1312"/>
    <d v="2015-10-22T18:59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0"/>
    <s v="musical"/>
    <x v="1313"/>
    <d v="2015-11-17T04:27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1314"/>
    <d v="2015-10-24T03:59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1315"/>
    <d v="2015-10-30T21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1316"/>
    <d v="2015-11-06T13:00:0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1317"/>
    <d v="2015-11-05T21:4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5"/>
    <s v="web"/>
    <x v="1318"/>
    <d v="2015-11-15T15:13:0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0"/>
    <s v="plays"/>
    <x v="1319"/>
    <d v="2015-11-05T14:16:15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5"/>
    <s v="web"/>
    <x v="1320"/>
    <d v="2015-12-01T00:00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1321"/>
    <d v="2015-12-04T19:29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1322"/>
    <d v="2015-11-04T19:26:3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5"/>
    <s v="web"/>
    <x v="1323"/>
    <d v="2015-11-04T18:11: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1324"/>
    <d v="2015-11-14T17:16:4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0"/>
    <s v="plays"/>
    <x v="1325"/>
    <d v="2015-12-04T16:43:5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5"/>
    <s v="wearables"/>
    <x v="1326"/>
    <d v="2015-11-19T05:03:2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1327"/>
    <d v="2015-11-03T04:15:59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5"/>
    <s v="space exploration"/>
    <x v="1328"/>
    <d v="2015-12-01T20:01: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0"/>
    <s v="plays"/>
    <x v="1329"/>
    <d v="2015-11-02T16:50:0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1"/>
    <s v="rock"/>
    <x v="1330"/>
    <d v="2015-11-13T17:04:2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7"/>
    <s v="documentary"/>
    <x v="1331"/>
    <d v="2015-11-01T04:00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0"/>
    <s v="plays"/>
    <x v="1332"/>
    <d v="2015-10-31T15:57:33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6"/>
    <s v="photobooks"/>
    <x v="1333"/>
    <d v="2015-11-01T03:00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0"/>
    <s v="plays"/>
    <x v="1334"/>
    <d v="2015-10-29T15:06:47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5"/>
    <s v="wearables"/>
    <x v="1335"/>
    <d v="2015-11-06T01:00:0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1336"/>
    <d v="2015-10-19T11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1337"/>
    <d v="2015-10-25T2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1338"/>
    <d v="2015-10-30T14:00: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5"/>
    <s v="web"/>
    <x v="1339"/>
    <d v="2015-10-29T21:40:4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5"/>
    <s v="wearables"/>
    <x v="1340"/>
    <d v="2015-10-30T14:59:4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s v="N/A"/>
    <x v="5"/>
    <s v="web"/>
    <x v="1341"/>
    <d v="2015-10-29T02:5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5"/>
    <s v="web"/>
    <x v="1342"/>
    <d v="2015-10-29T01:07:1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7"/>
    <s v="animation"/>
    <x v="1343"/>
    <d v="2015-11-27T21:40: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6"/>
    <s v="photobooks"/>
    <x v="1344"/>
    <d v="2015-10-23T18:24:55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1345"/>
    <d v="2015-10-28T17:33:36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2"/>
    <s v="food trucks"/>
    <x v="1346"/>
    <d v="2015-10-28T17:17:07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5"/>
    <s v="makerspaces"/>
    <x v="1347"/>
    <d v="2015-11-09T14:32:0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5"/>
    <s v="space exploration"/>
    <x v="1348"/>
    <d v="2015-10-23T11:00:0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5"/>
    <s v="wearables"/>
    <x v="1349"/>
    <d v="2015-11-05T03:10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7"/>
    <s v="animation"/>
    <x v="1350"/>
    <d v="2015-11-05T23:32:5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5"/>
    <s v="space exploration"/>
    <x v="1351"/>
    <d v="2015-11-24T18:06:58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1352"/>
    <d v="2015-10-23T12:43:5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1"/>
    <s v="faith"/>
    <x v="1353"/>
    <d v="2015-10-25T02:06:23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1"/>
    <s v="electronic music"/>
    <x v="1354"/>
    <d v="2015-10-17T04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7"/>
    <s v="television"/>
    <x v="1355"/>
    <d v="2015-10-24T04:14:0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5"/>
    <s v="gadgets"/>
    <x v="1356"/>
    <d v="2015-10-2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1357"/>
    <d v="2015-11-01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1358"/>
    <d v="2015-10-29T04:01:0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1359"/>
    <d v="2015-10-24T21:2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1"/>
    <s v="classical music"/>
    <x v="1360"/>
    <d v="2015-10-13T23:13: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0"/>
    <s v="musical"/>
    <x v="1361"/>
    <d v="2015-10-22T03:01:46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5"/>
    <s v="web"/>
    <x v="1362"/>
    <d v="2015-10-26T15:48:3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1"/>
    <s v="faith"/>
    <x v="1363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5"/>
    <s v="web"/>
    <x v="1364"/>
    <d v="2015-10-21T12:45:33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1365"/>
    <d v="2015-10-11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1366"/>
    <d v="2015-10-26T00:13: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1"/>
    <s v="indie rock"/>
    <x v="1367"/>
    <d v="2015-10-20T17:55: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2"/>
    <s v="food trucks"/>
    <x v="1368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0"/>
    <s v="plays"/>
    <x v="1369"/>
    <d v="2015-10-18T19:36: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0"/>
    <s v="plays"/>
    <x v="1370"/>
    <d v="2015-10-16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1371"/>
    <d v="2015-10-08T00:32:5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5"/>
    <s v="gadgets"/>
    <x v="1372"/>
    <d v="2015-10-31T22:45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s v="N/A"/>
    <x v="5"/>
    <s v="web"/>
    <x v="1373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1374"/>
    <d v="2015-10-17T07:00:1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7"/>
    <s v="documentary"/>
    <x v="1375"/>
    <d v="2015-10-17T0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0"/>
    <s v="spaces"/>
    <x v="1376"/>
    <d v="2015-10-16T16:35:5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7"/>
    <s v="documentary"/>
    <x v="1377"/>
    <d v="2015-10-28T08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5"/>
    <s v="web"/>
    <x v="1378"/>
    <d v="2015-10-15T20:22:3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3"/>
    <s v="tabletop games"/>
    <x v="1379"/>
    <d v="2015-10-15T09:59:5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5"/>
    <s v="wearables"/>
    <x v="1380"/>
    <d v="2015-10-15T02:30:53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1381"/>
    <d v="2015-10-09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1382"/>
    <d v="2015-10-14T22:01: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0"/>
    <s v="plays"/>
    <x v="1383"/>
    <d v="2015-09-19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7"/>
    <s v="documentary"/>
    <x v="1384"/>
    <d v="2015-10-14T12:00:2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s v="N/A"/>
    <x v="2"/>
    <s v="food trucks"/>
    <x v="1385"/>
    <d v="2015-10-13T12:41:29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7"/>
    <s v="drama"/>
    <x v="1386"/>
    <d v="2015-10-10T21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4"/>
    <s v="translations"/>
    <x v="1387"/>
    <d v="2015-10-11T18:43:4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0"/>
    <s v="plays"/>
    <x v="1388"/>
    <d v="2015-10-11T15:29:05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2"/>
    <s v="restaurants"/>
    <x v="1389"/>
    <d v="2015-10-03T21:00:0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5"/>
    <s v="wearables"/>
    <x v="1390"/>
    <d v="2015-10-15T21:11:0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0"/>
    <s v="plays"/>
    <x v="1391"/>
    <d v="2015-09-24T14:10: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5"/>
    <s v="wearables"/>
    <x v="1392"/>
    <d v="2015-11-09T01:21:33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1393"/>
    <d v="2015-10-09T23:38:06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1394"/>
    <d v="2015-10-06T22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7"/>
    <s v="television"/>
    <x v="1395"/>
    <d v="2015-09-27T20:14:0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7"/>
    <s v="drama"/>
    <x v="1396"/>
    <d v="2015-10-08T20:59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0"/>
    <s v="spaces"/>
    <x v="1397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s v="N/A"/>
    <x v="0"/>
    <s v="musical"/>
    <x v="1398"/>
    <d v="2015-10-08T16:42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0"/>
    <s v="spaces"/>
    <x v="1399"/>
    <d v="2015-10-15T22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400"/>
    <d v="2015-10-08T07:59:5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1401"/>
    <d v="2015-10-02T23:00:0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1402"/>
    <d v="2015-10-06T22:17:05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403"/>
    <d v="2015-10-06T16:30:4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0"/>
    <s v="plays"/>
    <x v="1404"/>
    <d v="2015-11-05T16:11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6"/>
    <s v="photobooks"/>
    <x v="1405"/>
    <d v="2015-10-05T18:56:0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1406"/>
    <d v="2015-09-29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2"/>
    <s v="food trucks"/>
    <x v="1407"/>
    <d v="2015-10-05T06:39: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5"/>
    <s v="space exploration"/>
    <x v="1408"/>
    <d v="2015-10-11T01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4"/>
    <s v="fiction"/>
    <x v="1409"/>
    <d v="2015-10-11T05:00:0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1410"/>
    <d v="2015-09-23T14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5"/>
    <s v="web"/>
    <x v="1411"/>
    <d v="2015-10-17T16:01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7"/>
    <s v="drama"/>
    <x v="1412"/>
    <d v="2015-10-01T05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s v="N/A"/>
    <x v="5"/>
    <s v="web"/>
    <x v="1413"/>
    <d v="2015-10-26T22:25:56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1"/>
    <s v="indie rock"/>
    <x v="1414"/>
    <d v="2015-09-30T19:29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5"/>
    <s v="web"/>
    <x v="1415"/>
    <d v="2015-10-01T19:02: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1"/>
    <s v="jazz"/>
    <x v="1416"/>
    <d v="2015-09-21T17:22: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1417"/>
    <d v="2015-10-06T16:44:46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1418"/>
    <d v="2015-10-02T18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7"/>
    <s v="drama"/>
    <x v="1419"/>
    <d v="2015-10-06T15:10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0"/>
    <s v="plays"/>
    <x v="1420"/>
    <d v="2015-10-01T15:02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0"/>
    <s v="spaces"/>
    <x v="1421"/>
    <d v="2015-09-30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1422"/>
    <d v="2015-10-02T18:00:0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6"/>
    <s v="photobooks"/>
    <x v="1423"/>
    <d v="2015-10-02T23:03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5"/>
    <s v="web"/>
    <x v="1424"/>
    <d v="2015-10-01T04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0"/>
    <s v="spaces"/>
    <x v="1425"/>
    <d v="2015-09-29T21:12:3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1426"/>
    <d v="2015-10-26T21:2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0"/>
    <s v="spaces"/>
    <x v="1427"/>
    <d v="2015-09-28T06:35:3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0"/>
    <s v="plays"/>
    <x v="1428"/>
    <d v="2015-09-16T05:37:27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1"/>
    <s v="faith"/>
    <x v="1429"/>
    <d v="2015-09-09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2"/>
    <s v="restaurants"/>
    <x v="1430"/>
    <d v="2015-09-27T18:38:2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7"/>
    <s v="drama"/>
    <x v="1431"/>
    <d v="2015-10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0"/>
    <s v="plays"/>
    <x v="1432"/>
    <d v="2015-10-26T18:58:1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1433"/>
    <d v="2015-10-01T15:00: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2"/>
    <s v="small batch"/>
    <x v="1434"/>
    <d v="2015-09-26T04:33: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0"/>
    <s v="musical"/>
    <x v="1435"/>
    <d v="2015-09-25T23:43:4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s v="N/A"/>
    <x v="5"/>
    <s v="web"/>
    <x v="1436"/>
    <d v="2015-09-25T02:55:59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1"/>
    <s v="electronic music"/>
    <x v="1437"/>
    <d v="2015-09-24T20:38:0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5"/>
    <s v="makerspaces"/>
    <x v="1438"/>
    <d v="2015-09-24T19:09:2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1439"/>
    <d v="2015-09-17T17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0"/>
    <s v="spaces"/>
    <x v="1440"/>
    <d v="2015-09-16T22:00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1441"/>
    <d v="2015-09-23T20:34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1"/>
    <s v="rock"/>
    <x v="1442"/>
    <d v="2015-09-23T20:27:39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2"/>
    <s v="food trucks"/>
    <x v="1443"/>
    <d v="2015-09-23T20:10: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1444"/>
    <d v="2015-09-13T00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s v="N/A"/>
    <x v="7"/>
    <s v="science fiction"/>
    <x v="1445"/>
    <d v="2015-10-12T13:46:3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7"/>
    <s v="drama"/>
    <x v="1446"/>
    <d v="2015-10-02T10:35:3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7"/>
    <s v="animation"/>
    <x v="1447"/>
    <d v="2015-10-21T17:26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448"/>
    <d v="2015-09-21T03:11: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s v="N/A"/>
    <x v="2"/>
    <s v="food trucks"/>
    <x v="1449"/>
    <d v="2015-10-09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0"/>
    <s v="spaces"/>
    <x v="1450"/>
    <d v="2015-09-20T04:21:3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s v="N/A"/>
    <x v="5"/>
    <s v="web"/>
    <x v="1451"/>
    <d v="2015-10-05T00:23:36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1452"/>
    <d v="2015-10-05T1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0"/>
    <s v="musical"/>
    <x v="1453"/>
    <d v="2015-09-19T06:37: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7"/>
    <s v="drama"/>
    <x v="1454"/>
    <d v="2015-09-19T03:50: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5"/>
    <s v="makerspaces"/>
    <x v="1455"/>
    <d v="2015-09-25T2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0"/>
    <s v="plays"/>
    <x v="1456"/>
    <d v="2015-09-28T02:49: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1457"/>
    <d v="2015-09-15T10:0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3"/>
    <s v="tabletop games"/>
    <x v="1458"/>
    <d v="2015-09-17T14:59:5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6"/>
    <s v="photobooks"/>
    <x v="1459"/>
    <d v="2015-09-27T14:20:4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2"/>
    <s v="food trucks"/>
    <x v="1460"/>
    <d v="2015-09-17T02:31:5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1461"/>
    <d v="2015-09-11T18:19:5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1462"/>
    <d v="2015-09-16T17:56:1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1463"/>
    <d v="2015-09-16T17:43:3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0"/>
    <s v="plays"/>
    <x v="1464"/>
    <d v="2015-10-01T13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0"/>
    <s v="plays"/>
    <x v="1465"/>
    <d v="2015-10-16T08:4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1466"/>
    <d v="2015-09-17T03:59:0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4"/>
    <s v="translations"/>
    <x v="1467"/>
    <d v="2015-09-15T11:11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s v="N/A"/>
    <x v="8"/>
    <s v="audio"/>
    <x v="1468"/>
    <d v="2015-09-14T19:07:57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1469"/>
    <d v="2015-08-29T03:59:0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5"/>
    <s v="web"/>
    <x v="1470"/>
    <d v="2015-09-07T13:53:13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1471"/>
    <d v="2015-09-12T03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7"/>
    <s v="television"/>
    <x v="1472"/>
    <d v="2015-09-14T21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0"/>
    <s v="plays"/>
    <x v="1473"/>
    <d v="2015-08-29T01:56:5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7"/>
    <s v="television"/>
    <x v="1474"/>
    <d v="2015-09-15T19:3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1"/>
    <s v="classical music"/>
    <x v="1475"/>
    <d v="2015-10-08T0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7"/>
    <s v="animation"/>
    <x v="1476"/>
    <d v="2015-10-11T15:07:0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0"/>
    <s v="plays"/>
    <x v="1477"/>
    <d v="2015-09-06T03:38:2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1478"/>
    <d v="2015-09-11T01:04:19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1"/>
    <s v="indie rock"/>
    <x v="1479"/>
    <d v="2015-10-10T22:28:0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1480"/>
    <d v="2015-09-06T13:47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4"/>
    <s v="fiction"/>
    <x v="1481"/>
    <d v="2015-09-10T04:09: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0"/>
    <s v="spaces"/>
    <x v="1482"/>
    <d v="2015-09-09T22:3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0"/>
    <s v="musical"/>
    <x v="1483"/>
    <d v="2015-09-14T16:40:29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0"/>
    <s v="spaces"/>
    <x v="1484"/>
    <d v="2015-10-09T15:38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5"/>
    <s v="space exploration"/>
    <x v="1485"/>
    <d v="2015-09-09T07:31: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1486"/>
    <d v="2015-09-23T13:25:56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1487"/>
    <d v="2015-08-26T2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0"/>
    <s v="plays"/>
    <x v="1488"/>
    <d v="2015-09-07T18:09:5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2"/>
    <s v="food trucks"/>
    <x v="1489"/>
    <d v="2015-09-07T09:47:5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2"/>
    <s v="food trucks"/>
    <x v="1490"/>
    <d v="2015-09-07T02:27:4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5"/>
    <s v="web"/>
    <x v="1491"/>
    <d v="2015-09-06T05:10:0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7"/>
    <s v="animation"/>
    <x v="1492"/>
    <d v="2015-09-06T14:46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1493"/>
    <d v="2015-09-04T09:27:5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2"/>
    <s v="food trucks"/>
    <x v="1494"/>
    <d v="2015-09-06T02:36:4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1495"/>
    <d v="2015-08-31T17:31:15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5"/>
    <s v="makerspaces"/>
    <x v="1496"/>
    <d v="2015-09-04T15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s v="N/A"/>
    <x v="7"/>
    <s v="science fiction"/>
    <x v="1497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3"/>
    <s v="tabletop games"/>
    <x v="1498"/>
    <d v="2015-09-04T19:00: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6"/>
    <s v="photobooks"/>
    <x v="1499"/>
    <d v="2015-09-04T16:11:0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0"/>
    <s v="plays"/>
    <x v="1500"/>
    <d v="2015-10-04T15:45:46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1501"/>
    <d v="2015-08-30T00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6"/>
    <s v="photobooks"/>
    <x v="1502"/>
    <d v="2015-09-02T22:49:03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1503"/>
    <d v="2015-08-24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1504"/>
    <d v="2015-09-1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1505"/>
    <d v="2015-09-02T06:47:27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1506"/>
    <d v="2015-09-02T04:19:4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1507"/>
    <d v="2015-09-02T00:28:2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1"/>
    <s v="indie rock"/>
    <x v="1508"/>
    <d v="2015-08-28T04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5"/>
    <s v="space exploration"/>
    <x v="1509"/>
    <d v="2015-08-30T04:03:47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1"/>
    <s v="classical music"/>
    <x v="1510"/>
    <d v="2015-08-20T1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0"/>
    <s v="plays"/>
    <x v="1511"/>
    <d v="2015-08-31T16:04:57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7"/>
    <s v="drama"/>
    <x v="1512"/>
    <d v="2015-08-30T05:28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5"/>
    <s v="web"/>
    <x v="1513"/>
    <d v="2015-08-29T15:53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1514"/>
    <d v="2015-08-09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6"/>
    <s v="photobooks"/>
    <x v="1515"/>
    <d v="2015-08-27T19:15: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0"/>
    <s v="plays"/>
    <x v="1516"/>
    <d v="2015-08-27T15:54: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1517"/>
    <d v="2015-08-22T12:07:5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s v="N/A"/>
    <x v="5"/>
    <s v="web"/>
    <x v="1518"/>
    <d v="2015-08-26T00:18:5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3"/>
    <s v="mobile games"/>
    <x v="1519"/>
    <d v="2015-09-25T14:58:5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5"/>
    <s v="space exploration"/>
    <x v="1520"/>
    <d v="2015-08-25T23:52:0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7"/>
    <s v="documentary"/>
    <x v="1521"/>
    <d v="2015-08-10T22:49:5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2"/>
    <s v="food trucks"/>
    <x v="1522"/>
    <d v="2015-08-25T17:34:42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6"/>
    <s v="photobooks"/>
    <x v="1523"/>
    <d v="2015-08-25T15:05:1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0"/>
    <s v="plays"/>
    <x v="1524"/>
    <d v="2015-08-24T10:33:1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0"/>
    <s v="plays"/>
    <x v="1525"/>
    <d v="2015-08-07T15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5"/>
    <s v="wearables"/>
    <x v="1526"/>
    <d v="2015-08-23T14:14:55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6"/>
    <s v="photobooks"/>
    <x v="1527"/>
    <d v="2015-09-12T13:37: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1528"/>
    <d v="2015-08-22T20:18:55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1"/>
    <s v="classical music"/>
    <x v="1529"/>
    <d v="2015-08-15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5"/>
    <s v="wearables"/>
    <x v="1530"/>
    <d v="2015-09-01T15:05:1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0"/>
    <s v="spaces"/>
    <x v="1531"/>
    <d v="2015-09-20T19:05:5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5"/>
    <s v="makerspaces"/>
    <x v="1532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7"/>
    <s v="documentary"/>
    <x v="1533"/>
    <d v="2015-08-21T14:05:16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1534"/>
    <d v="2015-08-20T23:00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1535"/>
    <d v="2015-08-20T20:02:5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1536"/>
    <d v="2015-08-20T18:19:0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1"/>
    <s v="electronic music"/>
    <x v="1537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1538"/>
    <d v="2015-08-19T17:03:4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0"/>
    <s v="plays"/>
    <x v="1539"/>
    <d v="2015-08-19T04:06:1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2"/>
    <s v="food trucks"/>
    <x v="1540"/>
    <d v="2015-08-18T21:01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1541"/>
    <d v="2015-08-05T18:36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0"/>
    <s v="plays"/>
    <x v="1542"/>
    <d v="2015-08-17T16:15:5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1543"/>
    <d v="2015-08-17T10:22:1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7"/>
    <s v="drama"/>
    <x v="1544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3"/>
    <s v="tabletop games"/>
    <x v="1545"/>
    <d v="2015-08-16T06:40: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1546"/>
    <d v="2015-07-31T16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0"/>
    <s v="musical"/>
    <x v="1547"/>
    <d v="2015-08-28T22:30:0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7"/>
    <s v="television"/>
    <x v="1548"/>
    <d v="2015-09-13T18:11:52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7"/>
    <s v="documentary"/>
    <x v="1549"/>
    <d v="2015-08-15T06:00:0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3"/>
    <s v="tabletop games"/>
    <x v="1550"/>
    <d v="2015-07-29T15:59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1551"/>
    <d v="2015-08-09T16:00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4"/>
    <s v="nonfiction"/>
    <x v="1552"/>
    <d v="2015-09-05T03:59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7"/>
    <s v="science fiction"/>
    <x v="1553"/>
    <d v="2015-08-11T13:00:5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5"/>
    <s v="space exploration"/>
    <x v="1554"/>
    <d v="2015-08-14T06:16:5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4"/>
    <s v="translations"/>
    <x v="1555"/>
    <d v="2015-09-12T20:57: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5"/>
    <s v="wearables"/>
    <x v="1556"/>
    <d v="2015-08-19T15:37:5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0"/>
    <s v="plays"/>
    <x v="1557"/>
    <d v="2015-08-01T0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5"/>
    <s v="wearables"/>
    <x v="1558"/>
    <d v="2015-08-20T14:5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5"/>
    <s v="wearables"/>
    <x v="1559"/>
    <d v="2015-08-13T13:40:4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5"/>
    <s v="hardware"/>
    <x v="1560"/>
    <d v="2015-08-13T08:46: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5"/>
    <s v="hardware"/>
    <x v="1561"/>
    <d v="2015-08-15T07:50:5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s v="N/A"/>
    <x v="5"/>
    <s v="web"/>
    <x v="1562"/>
    <d v="2015-08-11T18:37:0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4"/>
    <s v="translations"/>
    <x v="1563"/>
    <d v="2015-09-11T18:22:49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1"/>
    <s v="rock"/>
    <x v="1564"/>
    <d v="2015-08-22T18:00: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2"/>
    <s v="food trucks"/>
    <x v="1565"/>
    <d v="2015-08-22T03:59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5"/>
    <s v="hardware"/>
    <x v="1566"/>
    <d v="2015-08-07T16:14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5"/>
    <s v="web"/>
    <x v="1567"/>
    <d v="2015-08-15T13:22:0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3"/>
    <s v="tabletop games"/>
    <x v="1568"/>
    <d v="2015-08-11T18:31:4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7"/>
    <s v="television"/>
    <x v="1569"/>
    <d v="2015-08-10T22:17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0"/>
    <s v="plays"/>
    <x v="1570"/>
    <d v="2015-09-09T04:00:1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1571"/>
    <d v="2015-08-12T00:00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1572"/>
    <d v="2015-07-21T03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7"/>
    <s v="drama"/>
    <x v="1573"/>
    <d v="2015-08-20T20:06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5"/>
    <s v="web"/>
    <x v="1574"/>
    <d v="2015-08-04T04:30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5"/>
    <s v="wearables"/>
    <x v="1575"/>
    <d v="2015-08-20T20:00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1"/>
    <s v="electronic music"/>
    <x v="1576"/>
    <d v="2015-07-23T18:02:25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5"/>
    <s v="web"/>
    <x v="1577"/>
    <d v="2015-08-08T15:33:37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5"/>
    <s v="web"/>
    <x v="1578"/>
    <d v="2015-08-23T08:35: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1579"/>
    <d v="2015-07-31T08:58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s v="N/A"/>
    <x v="1"/>
    <s v="world music"/>
    <x v="1580"/>
    <d v="2015-08-28T01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581"/>
    <d v="2015-08-02T19:31:29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1582"/>
    <d v="2015-07-27T22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1583"/>
    <d v="2015-08-07T17:22:26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1"/>
    <s v="rock"/>
    <x v="1584"/>
    <d v="2015-08-22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0"/>
    <s v="plays"/>
    <x v="1585"/>
    <d v="2015-08-17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1586"/>
    <d v="2015-08-01T22:24:54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0"/>
    <s v="plays"/>
    <x v="1587"/>
    <d v="2015-08-20T17:05: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5"/>
    <s v="web"/>
    <x v="1588"/>
    <d v="2015-07-27T0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4"/>
    <s v="translations"/>
    <x v="1589"/>
    <d v="2015-08-16T16:13: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1590"/>
    <d v="2015-08-06T15:31:47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591"/>
    <d v="2015-08-07T17:00:0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3"/>
    <s v="mobile games"/>
    <x v="1592"/>
    <d v="2015-08-06T11:05:2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7"/>
    <s v="drama"/>
    <x v="1593"/>
    <d v="2015-08-05T19:46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5"/>
    <s v="web"/>
    <x v="1594"/>
    <d v="2015-08-05T16:50:3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1595"/>
    <d v="2015-08-05T08:43:2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3"/>
    <s v="video games"/>
    <x v="1596"/>
    <d v="2015-08-05T00:33:53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5"/>
    <s v="wearables"/>
    <x v="1597"/>
    <d v="2015-08-03T16:09: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1598"/>
    <d v="2015-08-10T06:59:0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0"/>
    <s v="plays"/>
    <x v="1599"/>
    <d v="2015-08-26T18:32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5"/>
    <s v="wearables"/>
    <x v="1600"/>
    <d v="2015-08-02T19:17: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1601"/>
    <d v="2015-08-02T16:00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1602"/>
    <d v="2015-08-02T06:03:1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5"/>
    <s v="web"/>
    <x v="1603"/>
    <d v="2015-08-02T00:18: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2"/>
    <s v="food trucks"/>
    <x v="1604"/>
    <d v="2015-08-02T22:00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7"/>
    <s v="science fiction"/>
    <x v="1605"/>
    <d v="2015-07-12T22:06:1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1"/>
    <s v="faith"/>
    <x v="1606"/>
    <d v="2015-08-31T06:45:37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2"/>
    <s v="small batch"/>
    <x v="1607"/>
    <d v="2015-07-23T04:59:0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1608"/>
    <d v="2015-07-31T20:32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7"/>
    <s v="science fiction"/>
    <x v="1609"/>
    <d v="2015-08-01T04:59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0"/>
    <s v="plays"/>
    <x v="1610"/>
    <d v="2015-08-14T19:3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1611"/>
    <d v="2015-07-23T18:33:0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1612"/>
    <d v="2015-07-30T12:30:2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1613"/>
    <d v="2015-08-28T12:12:0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1614"/>
    <d v="2015-08-05T11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5"/>
    <s v="wearables"/>
    <x v="1615"/>
    <d v="2015-08-14T01:24: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5"/>
    <s v="space exploration"/>
    <x v="1616"/>
    <d v="2015-08-12T02:00:0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4"/>
    <s v="nonfiction"/>
    <x v="1617"/>
    <d v="2015-07-30T03:59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1"/>
    <s v="rock"/>
    <x v="1618"/>
    <d v="2015-07-29T15:31:29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7"/>
    <s v="documentary"/>
    <x v="1619"/>
    <d v="2015-08-01T15:01: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1620"/>
    <d v="2015-07-29T1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1621"/>
    <d v="2015-07-17T21:0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2"/>
    <s v="food trucks"/>
    <x v="1622"/>
    <d v="2015-08-03T04:27:3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1623"/>
    <d v="2015-08-12T05:32:39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7"/>
    <s v="drama"/>
    <x v="1624"/>
    <d v="2015-07-21T06:59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625"/>
    <d v="2015-08-26T02:35:5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0"/>
    <s v="musical"/>
    <x v="1626"/>
    <d v="2015-07-27T01:29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5"/>
    <s v="wearables"/>
    <x v="1627"/>
    <d v="2015-08-11T00:12:0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1628"/>
    <d v="2015-07-16T21:38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4"/>
    <s v="translations"/>
    <x v="1629"/>
    <d v="2015-08-24T09:22:0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2"/>
    <s v="food trucks"/>
    <x v="1630"/>
    <d v="2015-08-04T04:27:5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s v="N/A"/>
    <x v="0"/>
    <s v="musical"/>
    <x v="1631"/>
    <d v="2015-08-14T03:29:56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1632"/>
    <d v="2015-07-10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1633"/>
    <d v="2015-07-18T16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5"/>
    <s v="web"/>
    <x v="1634"/>
    <d v="2015-07-25T21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1635"/>
    <d v="2015-08-03T1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1"/>
    <s v="faith"/>
    <x v="1636"/>
    <d v="2015-08-23T07:21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5"/>
    <s v="wearables"/>
    <x v="1637"/>
    <d v="2015-07-26T18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0"/>
    <s v="plays"/>
    <x v="1638"/>
    <d v="2015-08-22T19:34:5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5"/>
    <s v="web"/>
    <x v="1639"/>
    <d v="2015-07-08T14:44:59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7"/>
    <s v="documentary"/>
    <x v="1640"/>
    <d v="2015-07-23T06:46: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0"/>
    <s v="plays"/>
    <x v="1641"/>
    <d v="2015-07-22T23:08:27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1642"/>
    <d v="2015-06-26T2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1643"/>
    <d v="2015-07-13T01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5"/>
    <s v="web"/>
    <x v="1644"/>
    <d v="2015-07-22T13:02:1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7"/>
    <s v="animation"/>
    <x v="1645"/>
    <d v="2015-08-21T11:47: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7"/>
    <s v="television"/>
    <x v="1646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1647"/>
    <d v="2015-07-21T10:03:25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1"/>
    <s v="faith"/>
    <x v="1648"/>
    <d v="2015-07-20T22:46:3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7"/>
    <s v="television"/>
    <x v="1649"/>
    <d v="2015-07-20T19:35:3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4"/>
    <s v="translations"/>
    <x v="1650"/>
    <d v="2015-07-20T18:43:4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0"/>
    <s v="plays"/>
    <x v="1651"/>
    <d v="2015-07-19T18:44:2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1652"/>
    <d v="2015-07-18T23:16:5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5"/>
    <s v="wearables"/>
    <x v="1653"/>
    <d v="2015-07-18T20:14:16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1654"/>
    <d v="2015-07-18T06:59:00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1"/>
    <s v="indie rock"/>
    <x v="1655"/>
    <d v="2015-07-02T03:4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0"/>
    <s v="spaces"/>
    <x v="1656"/>
    <d v="2015-08-17T16:05:59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657"/>
    <d v="2015-08-1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5"/>
    <s v="web"/>
    <x v="1658"/>
    <d v="2015-08-01T17:53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4"/>
    <s v="children's books"/>
    <x v="1659"/>
    <d v="2015-08-16T23:00:5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1660"/>
    <d v="2015-07-01T21:4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5"/>
    <s v="wearables"/>
    <x v="1661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1662"/>
    <d v="2015-07-17T18:11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0"/>
    <s v="musical"/>
    <x v="1663"/>
    <d v="2015-07-17T16:14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4"/>
    <s v="children's books"/>
    <x v="1664"/>
    <d v="2015-07-17T16:03:2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0"/>
    <s v="plays"/>
    <x v="1665"/>
    <d v="2015-07-17T13:18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0"/>
    <s v="plays"/>
    <x v="1666"/>
    <d v="2015-07-17T10:32: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7"/>
    <s v="drama"/>
    <x v="1667"/>
    <d v="2015-08-15T21:54:51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7"/>
    <s v="animation"/>
    <x v="1668"/>
    <d v="2015-07-16T19:51:45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1669"/>
    <d v="2015-07-16T19:47:5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1"/>
    <s v="faith"/>
    <x v="1670"/>
    <d v="2015-07-16T19:37:0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1671"/>
    <d v="2015-07-26T18:19:1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0"/>
    <s v="plays"/>
    <x v="1672"/>
    <d v="2015-08-15T18:12:2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0"/>
    <s v="plays"/>
    <x v="1673"/>
    <d v="2015-07-16T17:51:19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1674"/>
    <d v="2015-07-16T17:24:3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0"/>
    <s v="spaces"/>
    <x v="1675"/>
    <d v="2015-07-16T07:56:0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1676"/>
    <d v="2015-07-10T21:00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1677"/>
    <d v="2015-07-10T07:00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1678"/>
    <d v="2015-06-30T23:55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1679"/>
    <d v="2015-07-20T03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1680"/>
    <d v="2015-08-14T20:18: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2"/>
    <s v="food trucks"/>
    <x v="1681"/>
    <d v="2015-07-15T17:28:5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0"/>
    <s v="musical"/>
    <x v="1682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0"/>
    <s v="plays"/>
    <x v="1683"/>
    <d v="2015-07-14T23:00:15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1684"/>
    <d v="2015-07-14T19:32:3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7"/>
    <s v="science fiction"/>
    <x v="1685"/>
    <d v="2015-07-23T13:25:3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1686"/>
    <d v="2015-07-13T07:35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1687"/>
    <d v="2015-07-03T21:26:2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s v="N/A"/>
    <x v="5"/>
    <s v="web"/>
    <x v="1688"/>
    <d v="2015-07-12T19:31:4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689"/>
    <d v="2015-07-1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1690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1691"/>
    <d v="2015-07-12T10:25:1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3"/>
    <s v="video games"/>
    <x v="1692"/>
    <d v="2015-07-12T04:58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1693"/>
    <d v="2015-07-1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694"/>
    <d v="2015-07-13T20:06:0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1695"/>
    <d v="2015-07-02T23:50:0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7"/>
    <s v="drama"/>
    <x v="1696"/>
    <d v="2015-07-10T22:08:55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1"/>
    <s v="metal"/>
    <x v="1697"/>
    <d v="2015-07-10T19:09:3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5"/>
    <s v="web"/>
    <x v="1698"/>
    <d v="2015-07-10T18:50:49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1699"/>
    <d v="2015-07-11T14:30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0"/>
    <s v="plays"/>
    <x v="1700"/>
    <d v="2015-08-08T21:34:0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7"/>
    <s v="drama"/>
    <x v="1701"/>
    <d v="2015-07-09T21:48:1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7"/>
    <s v="drama"/>
    <x v="1702"/>
    <d v="2015-07-09T21:27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3"/>
    <s v="mobile games"/>
    <x v="1703"/>
    <d v="2015-07-09T16:47:3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3"/>
    <s v="mobile games"/>
    <x v="1704"/>
    <d v="2015-07-08T16:45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0"/>
    <s v="plays"/>
    <x v="1705"/>
    <d v="2015-07-05T22:59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2"/>
    <s v="food trucks"/>
    <x v="1706"/>
    <d v="2015-08-08T04:04: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5"/>
    <s v="wearables"/>
    <x v="1707"/>
    <d v="2015-07-08T22:58:33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7"/>
    <s v="documentary"/>
    <x v="1708"/>
    <d v="2015-07-23T03:11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5"/>
    <s v="web"/>
    <x v="1709"/>
    <d v="2015-07-08T15:17:0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3"/>
    <s v="tabletop games"/>
    <x v="1710"/>
    <d v="2015-07-06T03:00: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6"/>
    <s v="photobooks"/>
    <x v="1711"/>
    <d v="2015-07-08T14:00:2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1712"/>
    <d v="2015-07-20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1713"/>
    <d v="2015-07-07T17:30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4"/>
    <s v="nonfiction"/>
    <x v="1714"/>
    <d v="2015-06-21T03:31: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6"/>
    <s v="photobooks"/>
    <x v="1715"/>
    <d v="2015-07-08T18:30: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7"/>
    <s v="drama"/>
    <x v="1716"/>
    <d v="2015-08-04T22:15:35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1"/>
    <s v="rock"/>
    <x v="1717"/>
    <d v="2015-07-05T17:38:42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1"/>
    <s v="indie rock"/>
    <x v="1718"/>
    <d v="2015-07-05T17:00:17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1719"/>
    <d v="2015-07-05T15:38:37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1720"/>
    <d v="2015-06-20T13:59:3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5"/>
    <s v="web"/>
    <x v="1721"/>
    <d v="2015-08-03T15:35:2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1722"/>
    <d v="2015-06-27T21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0"/>
    <s v="plays"/>
    <x v="1723"/>
    <d v="2015-07-19T05:23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1724"/>
    <d v="2015-07-16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5"/>
    <s v="wearables"/>
    <x v="1725"/>
    <d v="2015-07-01T00:40:4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s v="N/A"/>
    <x v="5"/>
    <s v="web"/>
    <x v="1726"/>
    <d v="2015-07-02T21:59:4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1727"/>
    <d v="2015-07-02T15:39:3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0"/>
    <s v="musical"/>
    <x v="1728"/>
    <d v="2015-08-01T14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729"/>
    <d v="2015-06-24T0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1730"/>
    <d v="2015-07-02T11:17:0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5"/>
    <s v="hardware"/>
    <x v="1731"/>
    <d v="2015-07-12T06:02:3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1732"/>
    <d v="2015-07-01T12:14:58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733"/>
    <d v="2015-06-21T21:2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1734"/>
    <d v="2015-07-05T16:43: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1735"/>
    <d v="2015-07-30T03:25:2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s v="N/A"/>
    <x v="2"/>
    <s v="food trucks"/>
    <x v="1736"/>
    <d v="2015-07-30T03:20:5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3"/>
    <s v="mobile games"/>
    <x v="1737"/>
    <d v="2015-06-30T03:06:4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1738"/>
    <d v="2015-06-29T20:57:1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0"/>
    <s v="musical"/>
    <x v="1739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2"/>
    <s v="food trucks"/>
    <x v="1740"/>
    <d v="2015-06-30T15:45:0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2"/>
    <s v="food trucks"/>
    <x v="1741"/>
    <d v="2015-06-29T15:21:5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7"/>
    <s v="animation"/>
    <x v="1742"/>
    <d v="2015-06-28T15:09:3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1"/>
    <s v="faith"/>
    <x v="1743"/>
    <d v="2015-06-11T15:00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1744"/>
    <d v="2015-07-03T18:22:3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3"/>
    <s v="tabletop games"/>
    <x v="1745"/>
    <d v="2015-06-27T15:22:4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1746"/>
    <d v="2015-06-17T12:05: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6"/>
    <s v="photobooks"/>
    <x v="1747"/>
    <d v="2015-06-27T06:55:5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0"/>
    <s v="plays"/>
    <x v="1748"/>
    <d v="2015-06-27T21:44:1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1749"/>
    <d v="2015-07-26T16:00:5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0"/>
    <s v="plays"/>
    <x v="1750"/>
    <d v="2015-07-26T05:42:1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3"/>
    <s v="video games"/>
    <x v="1751"/>
    <d v="2015-06-26T04:32:5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1752"/>
    <d v="2015-06-17T01:40:1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s v="N/A"/>
    <x v="5"/>
    <s v="web"/>
    <x v="1753"/>
    <d v="2015-06-25T18:39:5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1754"/>
    <d v="2015-06-25T18:07: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5"/>
    <s v="hardware"/>
    <x v="1755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2"/>
    <s v="food trucks"/>
    <x v="1756"/>
    <d v="2015-06-26T04:00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1757"/>
    <d v="2015-06-25T11:05:2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1758"/>
    <d v="2015-06-24T22:34:12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7"/>
    <s v="television"/>
    <x v="1759"/>
    <d v="2015-06-08T16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1760"/>
    <d v="2015-06-15T16:14:4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1761"/>
    <d v="2015-06-21T22:25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7"/>
    <s v="drama"/>
    <x v="1762"/>
    <d v="2015-06-22T17:48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1763"/>
    <d v="2015-06-22T17:31:0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1764"/>
    <d v="2015-06-21T20:04:0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1765"/>
    <d v="2015-06-21T17:32:46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1766"/>
    <d v="2015-06-21T13:41:2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1"/>
    <s v="rock"/>
    <x v="1767"/>
    <d v="2015-06-15T04:34:5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1"/>
    <s v="electronic music"/>
    <x v="1768"/>
    <d v="2015-06-20T22:04: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1769"/>
    <d v="2015-06-20T17:55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4"/>
    <s v="art books"/>
    <x v="1770"/>
    <d v="2015-06-19T18:28:03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1771"/>
    <d v="2015-06-11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0"/>
    <s v="musical"/>
    <x v="1772"/>
    <d v="2015-06-10T09:58:2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0"/>
    <s v="plays"/>
    <x v="1773"/>
    <d v="2015-07-18T03:00:0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1774"/>
    <d v="2015-06-19T01:00:1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0"/>
    <s v="plays"/>
    <x v="1775"/>
    <d v="2015-06-26T13:25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s v="N/A"/>
    <x v="5"/>
    <s v="web"/>
    <x v="1776"/>
    <d v="2015-06-18T19:03:3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2"/>
    <s v="food trucks"/>
    <x v="1777"/>
    <d v="2015-06-18T17:08:25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1778"/>
    <d v="2015-06-18T11:04:0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1779"/>
    <d v="2015-06-18T10:41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0"/>
    <s v="plays"/>
    <x v="1780"/>
    <d v="2015-06-27T18:27:0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4"/>
    <s v="translations"/>
    <x v="1781"/>
    <d v="2015-06-08T1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1782"/>
    <d v="2015-05-31T23:00:0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1"/>
    <s v="rock"/>
    <x v="1783"/>
    <d v="2015-06-22T05:00:0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1"/>
    <s v="rock"/>
    <x v="1784"/>
    <d v="2015-06-09T02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0"/>
    <s v="spaces"/>
    <x v="1785"/>
    <d v="2015-06-16T17:47:29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1786"/>
    <d v="2015-06-16T12:59: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5"/>
    <s v="web"/>
    <x v="1787"/>
    <d v="2015-06-15T22:06:2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x v="1788"/>
    <d v="2015-06-30T21:06:08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1789"/>
    <d v="2015-05-30T18:10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0"/>
    <s v="musical"/>
    <x v="1790"/>
    <d v="2015-06-16T23:3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2"/>
    <s v="food trucks"/>
    <x v="1791"/>
    <d v="2015-06-15T04:09:2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1792"/>
    <d v="2015-06-26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2"/>
    <s v="small batch"/>
    <x v="1793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4"/>
    <s v="translations"/>
    <x v="1794"/>
    <d v="2015-06-14T13:0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1795"/>
    <d v="2015-06-14T12:36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796"/>
    <d v="2015-06-14T00:20:55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797"/>
    <d v="2015-06-13T22:20: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0"/>
    <s v="musical"/>
    <x v="1798"/>
    <d v="2015-06-15T19:10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5"/>
    <s v="web"/>
    <x v="1799"/>
    <d v="2015-06-13T16:37:2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5"/>
    <s v="hardware"/>
    <x v="1800"/>
    <d v="2015-06-13T16:25: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6"/>
    <s v="photobooks"/>
    <x v="1801"/>
    <d v="2015-06-13T12:09: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1802"/>
    <d v="2015-06-16T1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0"/>
    <s v="plays"/>
    <x v="1803"/>
    <d v="2015-06-11T18:24:4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3"/>
    <s v="tabletop games"/>
    <x v="1804"/>
    <d v="2015-06-11T18:01:27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1805"/>
    <d v="2015-06-11T16:12:17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1806"/>
    <d v="2015-06-12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5"/>
    <s v="hardware"/>
    <x v="1807"/>
    <d v="2015-06-11T10:05: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4"/>
    <s v="children's books"/>
    <x v="1808"/>
    <d v="2015-06-12T07:07:56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1809"/>
    <d v="2015-06-13T01:43:0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5"/>
    <s v="hardware"/>
    <x v="1810"/>
    <d v="2015-06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5"/>
    <s v="hardware"/>
    <x v="1811"/>
    <d v="2015-06-11T04:25:4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0"/>
    <s v="plays"/>
    <x v="1812"/>
    <d v="2015-06-11T02:13:1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7"/>
    <s v="drama"/>
    <x v="1813"/>
    <d v="2015-06-21T00:50: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1814"/>
    <d v="2015-06-10T19:27: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7"/>
    <s v="drama"/>
    <x v="1815"/>
    <d v="2015-07-10T16:05:3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1816"/>
    <d v="2015-06-12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7"/>
    <s v="science fiction"/>
    <x v="1817"/>
    <d v="2015-06-11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7"/>
    <s v="drama"/>
    <x v="1818"/>
    <d v="2015-07-10T05:38:46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1819"/>
    <d v="2015-05-31T06:59:00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6"/>
    <s v="photobooks"/>
    <x v="1820"/>
    <d v="2015-05-31T21:0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0"/>
    <s v="spaces"/>
    <x v="1821"/>
    <d v="2015-06-07T21:56: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0"/>
    <s v="plays"/>
    <x v="1822"/>
    <d v="2015-07-07T19:2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0"/>
    <s v="musical"/>
    <x v="1823"/>
    <d v="2015-06-07T13:55:5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1824"/>
    <d v="2015-07-01T06:59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5"/>
    <s v="web"/>
    <x v="1825"/>
    <d v="2015-06-06T10:47:0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6"/>
    <s v="photobooks"/>
    <x v="1826"/>
    <d v="2015-06-08T04:00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4"/>
    <s v="fiction"/>
    <x v="1827"/>
    <d v="2015-06-20T19:06:1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s v="N/A"/>
    <x v="5"/>
    <s v="web"/>
    <x v="1828"/>
    <d v="2015-06-05T18:48:2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1"/>
    <s v="rock"/>
    <x v="1829"/>
    <d v="2015-06-05T11:47:5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7"/>
    <s v="animation"/>
    <x v="1830"/>
    <d v="2015-05-21T08:02:5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1"/>
    <s v="faith"/>
    <x v="1831"/>
    <d v="2015-07-01T06:00:0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7"/>
    <s v="drama"/>
    <x v="1832"/>
    <d v="2015-06-04T18:39:11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1833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5"/>
    <s v="gadgets"/>
    <x v="1834"/>
    <d v="2015-06-04T05:26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835"/>
    <d v="2015-06-03T00:00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1"/>
    <s v="metal"/>
    <x v="1836"/>
    <d v="2015-06-04T00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0"/>
    <s v="spaces"/>
    <x v="1837"/>
    <d v="2015-05-11T19:32:3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1838"/>
    <d v="2015-05-17T03:00:0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5"/>
    <s v="space exploration"/>
    <x v="1839"/>
    <d v="2015-06-03T15:04:29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1840"/>
    <d v="2015-06-03T15:04: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0"/>
    <s v="plays"/>
    <x v="1841"/>
    <d v="2015-07-03T14:46:3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0"/>
    <s v="plays"/>
    <x v="1842"/>
    <d v="2015-05-22T21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1"/>
    <s v="electronic music"/>
    <x v="1843"/>
    <d v="2015-06-02T00:47:0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1"/>
    <s v="rock"/>
    <x v="1844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1845"/>
    <d v="2015-06-03T06:59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1"/>
    <s v="faith"/>
    <x v="1846"/>
    <d v="2015-06-30T21:55:53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1847"/>
    <d v="2015-05-31T18:32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1848"/>
    <d v="2015-05-26T15:32:27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0"/>
    <s v="plays"/>
    <x v="1849"/>
    <d v="2015-05-31T15:2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6"/>
    <s v="photobooks"/>
    <x v="1850"/>
    <d v="2015-05-31T14:45:27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7"/>
    <s v="shorts"/>
    <x v="1851"/>
    <d v="2015-05-31T07:59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1"/>
    <s v="classical music"/>
    <x v="1852"/>
    <d v="2015-06-01T03:59:0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2"/>
    <s v="food trucks"/>
    <x v="1853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1854"/>
    <d v="2015-05-30T20:21:43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1855"/>
    <d v="2015-05-30T20:11: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0"/>
    <s v="plays"/>
    <x v="1856"/>
    <d v="2015-06-11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6"/>
    <s v="photobooks"/>
    <x v="1857"/>
    <d v="2015-06-01T22:4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5"/>
    <s v="wearables"/>
    <x v="1858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0"/>
    <s v="plays"/>
    <x v="1859"/>
    <d v="2015-05-29T15:34:1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3"/>
    <s v="video games"/>
    <x v="1860"/>
    <d v="2015-05-29T04:27:3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0"/>
    <s v="plays"/>
    <x v="1861"/>
    <d v="2015-05-31T17:35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0"/>
    <s v="plays"/>
    <x v="1862"/>
    <d v="2015-05-28T16:38:09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0"/>
    <s v="spaces"/>
    <x v="1863"/>
    <d v="2015-05-28T15:5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2"/>
    <s v="food trucks"/>
    <x v="1864"/>
    <d v="2015-05-19T15:06:2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s v="N/A"/>
    <x v="5"/>
    <s v="web"/>
    <x v="1865"/>
    <d v="2015-05-28T00:13:17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1866"/>
    <d v="2015-05-27T19:47: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1867"/>
    <d v="2015-06-01T05:00:0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1868"/>
    <d v="2015-06-11T16:13:0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x v="1869"/>
    <d v="2015-05-28T20:05:0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1870"/>
    <d v="2015-05-18T05:59:4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6"/>
    <s v="photobooks"/>
    <x v="1871"/>
    <d v="2015-06-10T15:04:31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1872"/>
    <d v="2015-05-31T12:44:5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1"/>
    <s v="electronic music"/>
    <x v="1873"/>
    <d v="2015-05-18T05:00:0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1874"/>
    <d v="2015-05-26T03:59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0"/>
    <s v="musical"/>
    <x v="1875"/>
    <d v="2015-05-24T08:18:5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0"/>
    <s v="spaces"/>
    <x v="1876"/>
    <d v="2015-05-24T03:21:0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7"/>
    <s v="documentary"/>
    <x v="1877"/>
    <d v="2015-05-23T21:23: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1878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5"/>
    <s v="gadgets"/>
    <x v="1879"/>
    <d v="2015-05-22T13:00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1880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4"/>
    <s v="translations"/>
    <x v="1881"/>
    <d v="2015-05-22T05:25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1882"/>
    <d v="2015-05-27T02:45:0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5"/>
    <s v="hardware"/>
    <x v="1883"/>
    <d v="2015-05-24T20:29: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5"/>
    <s v="space exploration"/>
    <x v="1884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5"/>
    <s v="wearables"/>
    <x v="1885"/>
    <d v="2015-05-21T15:45:25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7"/>
    <s v="science fiction"/>
    <x v="1886"/>
    <d v="2015-06-03T13:08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4"/>
    <s v="fiction"/>
    <x v="1887"/>
    <d v="2015-05-21T03:26:5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0"/>
    <s v="plays"/>
    <x v="1888"/>
    <d v="2015-06-20T02:47: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5"/>
    <s v="hardware"/>
    <x v="1889"/>
    <d v="2015-05-31T01:42:5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7"/>
    <s v="documentary"/>
    <x v="1890"/>
    <d v="2015-05-20T22:39:5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s v="N/A"/>
    <x v="7"/>
    <s v="science fiction"/>
    <x v="1891"/>
    <d v="2015-05-15T22:17: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0"/>
    <s v="spaces"/>
    <x v="1892"/>
    <d v="2015-05-20T19:48: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0"/>
    <s v="plays"/>
    <x v="1893"/>
    <d v="2015-05-10T22:59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7"/>
    <s v="animation"/>
    <x v="1894"/>
    <d v="2015-05-20T17:25: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1895"/>
    <d v="2015-05-20T06:04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7"/>
    <s v="documentary"/>
    <x v="1896"/>
    <d v="2015-06-18T23:33: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5"/>
    <s v="gadgets"/>
    <x v="1897"/>
    <d v="2015-05-19T21:00: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7"/>
    <s v="science fiction"/>
    <x v="1898"/>
    <d v="2015-06-18T13:13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2"/>
    <s v="food trucks"/>
    <x v="1899"/>
    <d v="2015-06-03T02:31:16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7"/>
    <s v="documentary"/>
    <x v="1900"/>
    <d v="2015-05-08T00:52:5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7"/>
    <s v="documentary"/>
    <x v="1901"/>
    <d v="2015-06-01T02:2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0"/>
    <s v="plays"/>
    <x v="1902"/>
    <d v="2015-06-16T21:41:5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1"/>
    <s v="rock"/>
    <x v="1903"/>
    <d v="2015-06-08T03:5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0"/>
    <s v="plays"/>
    <x v="1904"/>
    <d v="2015-05-07T17:11:5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5"/>
    <s v="wearables"/>
    <x v="1905"/>
    <d v="2015-06-01T17:01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0"/>
    <s v="spaces"/>
    <x v="1906"/>
    <d v="2015-06-14T19:19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1"/>
    <s v="electronic music"/>
    <x v="1907"/>
    <d v="2015-05-17T15:31:17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2"/>
    <s v="food trucks"/>
    <x v="1908"/>
    <d v="2015-05-16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7"/>
    <s v="science fiction"/>
    <x v="1909"/>
    <d v="2015-05-31T03:40: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6"/>
    <s v="photobooks"/>
    <x v="1910"/>
    <d v="2015-05-17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1"/>
    <s v="electronic music"/>
    <x v="1911"/>
    <d v="2015-05-15T19:49: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0"/>
    <s v="plays"/>
    <x v="1912"/>
    <d v="2015-05-15T19:1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1913"/>
    <d v="2015-06-01T03:59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2"/>
    <s v="food trucks"/>
    <x v="1914"/>
    <d v="2015-05-15T17:01:5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s v="N/A"/>
    <x v="5"/>
    <s v="web"/>
    <x v="1915"/>
    <d v="2015-05-14T23:44:0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0"/>
    <s v="plays"/>
    <x v="1916"/>
    <d v="2015-05-29T16:36:34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5"/>
    <s v="space exploration"/>
    <x v="1917"/>
    <d v="2015-05-14T12:55:2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1918"/>
    <d v="2015-04-29T01:16:3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0"/>
    <s v="plays"/>
    <x v="1919"/>
    <d v="2015-05-13T20:45:1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0"/>
    <s v="plays"/>
    <x v="1920"/>
    <d v="2015-06-12T20:11:27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3"/>
    <s v="video games"/>
    <x v="1921"/>
    <d v="2015-05-13T20:04:2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7"/>
    <s v="animation"/>
    <x v="1922"/>
    <d v="2015-05-13T16:53:3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2"/>
    <s v="food trucks"/>
    <x v="1923"/>
    <d v="2015-05-13T16:18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1924"/>
    <d v="2015-06-12T14:54:1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0"/>
    <s v="spaces"/>
    <x v="1925"/>
    <d v="2015-06-12T03:45:06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1926"/>
    <d v="2015-05-13T01:37:17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7"/>
    <s v="drama"/>
    <x v="1927"/>
    <d v="2015-05-31T09:29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1928"/>
    <d v="2015-05-08T20:05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2"/>
    <s v="restaurants"/>
    <x v="1929"/>
    <d v="2015-05-11T01:45:0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6"/>
    <s v="photobooks"/>
    <x v="1930"/>
    <d v="2015-06-09T20:10: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0"/>
    <s v="musical"/>
    <x v="1931"/>
    <d v="2015-05-10T18:45:3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0"/>
    <s v="plays"/>
    <x v="1932"/>
    <d v="2015-05-09T21:14: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s v="N/A"/>
    <x v="5"/>
    <s v="web"/>
    <x v="1933"/>
    <d v="2015-04-21T16:13:4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934"/>
    <d v="2015-05-09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1935"/>
    <d v="2015-04-23T12:50:46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1936"/>
    <d v="2015-05-09T09:35:15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5"/>
    <s v="space exploration"/>
    <x v="1937"/>
    <d v="2015-06-08T03:51:1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5"/>
    <s v="hardware"/>
    <x v="1938"/>
    <d v="2015-06-05T2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0"/>
    <s v="plays"/>
    <x v="1939"/>
    <d v="2015-04-18T22:3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0"/>
    <s v="plays"/>
    <x v="1940"/>
    <d v="2015-06-08T00:23:53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1941"/>
    <d v="2015-05-09T20:47:2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1942"/>
    <d v="2015-04-29T17:51: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5"/>
    <s v="web"/>
    <x v="1943"/>
    <d v="2015-05-24T15:00:00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4"/>
    <s v="nonfiction"/>
    <x v="1944"/>
    <d v="2015-05-09T05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1"/>
    <s v="faith"/>
    <x v="1945"/>
    <d v="2015-05-08T00:52:36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1946"/>
    <d v="2015-04-29T2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1"/>
    <s v="rock"/>
    <x v="1947"/>
    <d v="2015-05-07T18:12: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7"/>
    <s v="documentary"/>
    <x v="194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7"/>
    <s v="documentary"/>
    <x v="1949"/>
    <d v="2015-05-15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s v="N/A"/>
    <x v="5"/>
    <s v="web"/>
    <x v="1950"/>
    <d v="2015-06-06T15:12:3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951"/>
    <d v="2015-05-07T14:01:0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1952"/>
    <d v="2015-05-07T10:09:5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1953"/>
    <d v="2015-05-02T21:00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4"/>
    <s v="fiction"/>
    <x v="1954"/>
    <d v="2015-05-10T23:01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0"/>
    <s v="spaces"/>
    <x v="1955"/>
    <d v="2015-05-05T18:48:0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5"/>
    <s v="wearables"/>
    <x v="1956"/>
    <d v="2015-05-31T15:24: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7"/>
    <s v="animation"/>
    <x v="1957"/>
    <d v="2015-05-06T02:04:03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7"/>
    <s v="television"/>
    <x v="1958"/>
    <d v="2015-04-28T00:00:0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1959"/>
    <d v="2015-04-25T05:11:2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960"/>
    <d v="2015-05-18T20:58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1961"/>
    <d v="2015-05-03T22:51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7"/>
    <s v="television"/>
    <x v="1962"/>
    <d v="2015-04-30T15:20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0"/>
    <s v="spaces"/>
    <x v="1963"/>
    <d v="2015-04-21T05:59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0"/>
    <s v="spaces"/>
    <x v="1964"/>
    <d v="2015-06-02T15:34:5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5"/>
    <s v="web"/>
    <x v="1965"/>
    <d v="2015-05-02T22:02:1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7"/>
    <s v="science fiction"/>
    <x v="1966"/>
    <d v="2015-04-18T10:16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7"/>
    <s v="drama"/>
    <x v="1967"/>
    <d v="2015-06-01T16:28:25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1"/>
    <s v="rock"/>
    <x v="1968"/>
    <d v="2015-05-02T15:11:4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0"/>
    <s v="plays"/>
    <x v="1969"/>
    <d v="2015-05-02T13:04:09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s v="N/A"/>
    <x v="7"/>
    <s v="science fiction"/>
    <x v="1970"/>
    <d v="2015-05-16T10:16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1"/>
    <s v="faith"/>
    <x v="1971"/>
    <d v="2015-05-01T22:02: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0"/>
    <s v="musical"/>
    <x v="1972"/>
    <d v="2015-05-01T08:59:32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5"/>
    <s v="hardware"/>
    <x v="1973"/>
    <d v="2015-05-01T05:46:3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0"/>
    <s v="plays"/>
    <x v="1974"/>
    <d v="2015-04-15T05:04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5"/>
    <s v="wearables"/>
    <x v="1975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3"/>
    <s v="mobile games"/>
    <x v="1976"/>
    <d v="2015-04-30T16:00:5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1"/>
    <s v="rock"/>
    <x v="1977"/>
    <d v="2015-04-21T05:40:3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5"/>
    <s v="web"/>
    <x v="1978"/>
    <d v="2015-04-30T02:25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1"/>
    <s v="rock"/>
    <x v="1979"/>
    <d v="2015-05-04T04:01:0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1"/>
    <s v="classical music"/>
    <x v="1980"/>
    <d v="2015-05-01T13:59:0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1981"/>
    <d v="2015-04-26T06:28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7"/>
    <s v="documentary"/>
    <x v="1982"/>
    <d v="2015-04-29T18:1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0"/>
    <s v="plays"/>
    <x v="1983"/>
    <d v="2015-04-29T14:07:0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2"/>
    <s v="food trucks"/>
    <x v="1984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4"/>
    <s v="translations"/>
    <x v="1985"/>
    <d v="2015-04-29T03:09:1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7"/>
    <s v="animation"/>
    <x v="1986"/>
    <d v="2015-05-27T18:41:2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1987"/>
    <d v="2015-05-26T21:54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0"/>
    <s v="musical"/>
    <x v="1988"/>
    <d v="2015-04-03T21:48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5"/>
    <s v="wearables"/>
    <x v="1989"/>
    <d v="2015-05-11T19:57:0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7"/>
    <s v="science fiction"/>
    <x v="1990"/>
    <d v="2015-05-26T03:53: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0"/>
    <s v="plays"/>
    <x v="1991"/>
    <d v="2015-05-25T21:38: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2"/>
    <s v="food trucks"/>
    <x v="1992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7"/>
    <s v="television"/>
    <x v="1993"/>
    <d v="2015-04-25T19:59:22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7"/>
    <s v="documentary"/>
    <x v="1994"/>
    <d v="2015-05-01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2"/>
    <s v="food trucks"/>
    <x v="1995"/>
    <d v="2015-05-10T17:22:37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6"/>
    <s v="photobooks"/>
    <x v="1996"/>
    <d v="2015-04-16T11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1997"/>
    <d v="2015-04-23T18:3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1998"/>
    <d v="2015-04-24T21:52:2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1999"/>
    <d v="2015-04-21T17:22:0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5"/>
    <s v="web"/>
    <x v="2000"/>
    <d v="2015-04-24T01:39:3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2"/>
    <s v="food trucks"/>
    <x v="2001"/>
    <d v="2015-04-23T21:05:3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1"/>
    <s v="rock"/>
    <x v="2002"/>
    <d v="2015-04-27T17:12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2003"/>
    <d v="2015-04-09T19:00: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2004"/>
    <d v="2015-04-17T16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5"/>
    <s v="hardware"/>
    <x v="2005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5"/>
    <s v="web"/>
    <x v="2006"/>
    <d v="2015-05-08T08:14:0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s v="N/A"/>
    <x v="5"/>
    <s v="web"/>
    <x v="2007"/>
    <d v="2015-04-22T19:56: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4"/>
    <s v="translations"/>
    <x v="2008"/>
    <d v="2015-05-10T19:28:2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009"/>
    <d v="2015-04-23T06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0"/>
    <s v="musical"/>
    <x v="2010"/>
    <d v="2015-04-20T21:09: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5"/>
    <s v="makerspaces"/>
    <x v="2011"/>
    <d v="2015-05-04T21:29:3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2012"/>
    <d v="2015-04-16T02:50:0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5"/>
    <s v="web"/>
    <x v="2013"/>
    <d v="2015-05-04T01:40:3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5"/>
    <s v="wearables"/>
    <x v="2014"/>
    <d v="2015-04-10T04:59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5"/>
    <s v="wearables"/>
    <x v="2015"/>
    <d v="2015-04-18T16:52:0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1"/>
    <s v="rock"/>
    <x v="2016"/>
    <d v="2015-04-18T13:55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2"/>
    <s v="food trucks"/>
    <x v="2017"/>
    <d v="2015-04-11T06:00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5"/>
    <s v="space exploration"/>
    <x v="2018"/>
    <d v="2015-04-18T01:40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5"/>
    <s v="hardware"/>
    <x v="2019"/>
    <d v="2015-04-17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1"/>
    <s v="classical music"/>
    <x v="2020"/>
    <d v="2015-04-20T04:5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1"/>
    <s v="rock"/>
    <x v="2021"/>
    <d v="2015-04-25T00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0"/>
    <s v="spaces"/>
    <x v="2022"/>
    <d v="2015-04-17T17:33:0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0"/>
    <s v="spaces"/>
    <x v="2023"/>
    <d v="2015-04-01T12:22: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5"/>
    <s v="web"/>
    <x v="2024"/>
    <d v="2015-04-16T18:10:33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25"/>
    <d v="2015-04-15T21:54:5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0"/>
    <s v="musical"/>
    <x v="2026"/>
    <d v="2015-05-01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1"/>
    <s v="metal"/>
    <x v="2027"/>
    <d v="2015-04-15T22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7"/>
    <s v="drama"/>
    <x v="2028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2"/>
    <s v="restaurants"/>
    <x v="2029"/>
    <d v="2015-05-14T23:56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7"/>
    <s v="documentary"/>
    <x v="2030"/>
    <d v="2015-04-29T19:02:0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1"/>
    <s v="metal"/>
    <x v="2031"/>
    <d v="2015-04-14T19:00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0"/>
    <s v="plays"/>
    <x v="2032"/>
    <d v="2015-05-09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7"/>
    <s v="documentary"/>
    <x v="2033"/>
    <d v="2015-04-24T05:19:5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5"/>
    <s v="wearables"/>
    <x v="2034"/>
    <d v="2015-04-13T15:59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0"/>
    <s v="spaces"/>
    <x v="2035"/>
    <d v="2015-04-13T03:06:2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s v="N/A"/>
    <x v="2"/>
    <s v="food trucks"/>
    <x v="2036"/>
    <d v="2015-04-13T02:5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5"/>
    <s v="hardware"/>
    <x v="2037"/>
    <d v="2015-05-07T06:58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5"/>
    <s v="web"/>
    <x v="2038"/>
    <d v="2015-04-12T02:12:4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0"/>
    <s v="plays"/>
    <x v="2039"/>
    <d v="2015-04-09T23:31: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2040"/>
    <d v="2015-04-09T0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2041"/>
    <d v="2015-04-11T19:22:3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1"/>
    <s v="rock"/>
    <x v="2042"/>
    <d v="2015-04-11T04:06:3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5"/>
    <s v="web"/>
    <x v="2043"/>
    <d v="2015-04-10T22:27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0"/>
    <s v="plays"/>
    <x v="2044"/>
    <d v="2015-04-10T05:00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4"/>
    <s v="translations"/>
    <x v="2045"/>
    <d v="2015-04-10T01:27:2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4"/>
    <s v="radio &amp; podcasts"/>
    <x v="2046"/>
    <d v="2015-04-09T22:58:54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5"/>
    <s v="web"/>
    <x v="2047"/>
    <d v="2015-05-09T19:09: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2048"/>
    <d v="2015-04-01T03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4"/>
    <s v="children's books"/>
    <x v="2049"/>
    <d v="2015-04-08T18:58:4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7"/>
    <s v="drama"/>
    <x v="2050"/>
    <d v="2015-05-08T18:12: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7"/>
    <s v="documentary"/>
    <x v="2051"/>
    <d v="2015-04-08T17:42:4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2052"/>
    <d v="2015-04-03T13:49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6"/>
    <s v="photobooks"/>
    <x v="2053"/>
    <d v="2015-04-08T11:42:5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2054"/>
    <d v="2015-04-08T08:53: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5"/>
    <s v="web"/>
    <x v="2055"/>
    <d v="2015-04-06T15:15:4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7"/>
    <s v="drama"/>
    <x v="2056"/>
    <d v="2015-03-24T00:08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0"/>
    <s v="plays"/>
    <x v="2057"/>
    <d v="2015-03-29T20:0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0"/>
    <s v="plays"/>
    <x v="2058"/>
    <d v="2015-04-05T08:23:4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2059"/>
    <d v="2015-04-05T01:30:2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2060"/>
    <d v="2015-04-04T20:19:1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6"/>
    <s v="photobooks"/>
    <x v="2061"/>
    <d v="2015-03-25T18:53:4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4"/>
    <s v="children's books"/>
    <x v="2062"/>
    <d v="2015-04-04T18:10:3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063"/>
    <d v="2015-04-04T14:43:57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7"/>
    <s v="television"/>
    <x v="2064"/>
    <d v="2015-04-04T06:22:0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3"/>
    <s v="tabletop games"/>
    <x v="2065"/>
    <d v="2015-04-03T03:59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7"/>
    <s v="drama"/>
    <x v="2066"/>
    <d v="2015-04-13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0"/>
    <s v="plays"/>
    <x v="2067"/>
    <d v="2015-04-03T21:44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5"/>
    <s v="hardware"/>
    <x v="2068"/>
    <d v="2015-04-18T21:10:05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6"/>
    <s v="photobooks"/>
    <x v="2069"/>
    <d v="2015-04-03T20:02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4"/>
    <s v="fiction"/>
    <x v="2070"/>
    <d v="2015-04-03T15:38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7"/>
    <s v="science fiction"/>
    <x v="2071"/>
    <d v="2015-04-03T13:59:01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2072"/>
    <d v="2015-04-03T04:37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073"/>
    <d v="2015-03-31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7"/>
    <s v="drama"/>
    <x v="2074"/>
    <d v="2015-04-22T22:00:3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3"/>
    <s v="video games"/>
    <x v="2075"/>
    <d v="2015-04-02T16:36: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7"/>
    <s v="animation"/>
    <x v="2076"/>
    <d v="2015-04-01T20:51:4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1"/>
    <s v="indie rock"/>
    <x v="2077"/>
    <d v="2015-04-01T20:32: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2078"/>
    <d v="2015-04-01T20:17:4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0"/>
    <s v="spaces"/>
    <x v="2079"/>
    <d v="2015-05-01T18:39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s v="N/A"/>
    <x v="0"/>
    <s v="musical"/>
    <x v="2080"/>
    <d v="2015-03-27T17:59:5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2081"/>
    <d v="2015-04-01T17:00: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0"/>
    <s v="plays"/>
    <x v="2082"/>
    <d v="2015-03-27T03:34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083"/>
    <d v="2015-04-01T01:01:3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1"/>
    <s v="rock"/>
    <x v="2084"/>
    <d v="2015-05-01T00:16:51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5"/>
    <s v="web"/>
    <x v="2085"/>
    <d v="2015-03-31T18:04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2086"/>
    <d v="2015-04-05T17:51: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087"/>
    <d v="2015-04-07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2088"/>
    <d v="2015-03-31T04:16:5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1"/>
    <s v="faith"/>
    <x v="2089"/>
    <d v="2015-03-31T03:22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1"/>
    <s v="faith"/>
    <x v="2090"/>
    <d v="2015-03-30T19:52: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5"/>
    <s v="web"/>
    <x v="2091"/>
    <d v="2015-04-14T16:19:25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2092"/>
    <d v="2015-03-20T20:27:0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0"/>
    <s v="spaces"/>
    <x v="2093"/>
    <d v="2015-04-28T15:19:5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2094"/>
    <d v="2015-04-01T04:59:0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3"/>
    <s v="tabletop games"/>
    <x v="2095"/>
    <d v="2015-03-28T23:31:5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0"/>
    <s v="plays"/>
    <x v="2096"/>
    <d v="2015-03-28T22:07:0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2"/>
    <s v="food trucks"/>
    <x v="2097"/>
    <d v="2015-04-27T15:42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2098"/>
    <d v="2015-03-26T04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2"/>
    <s v="food trucks"/>
    <x v="2099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5"/>
    <s v="wearables"/>
    <x v="2100"/>
    <d v="2015-03-28T01:46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5"/>
    <s v="wearables"/>
    <x v="2101"/>
    <d v="2015-04-26T20:55:5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102"/>
    <d v="2015-03-27T15:24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0"/>
    <s v="spaces"/>
    <x v="2103"/>
    <d v="2015-03-27T00:05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104"/>
    <d v="2015-03-18T17:00:0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s v="N/A"/>
    <x v="2"/>
    <s v="food trucks"/>
    <x v="2105"/>
    <d v="2015-04-10T23:14:0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s v="N/A"/>
    <x v="5"/>
    <s v="web"/>
    <x v="2106"/>
    <d v="2015-03-31T23:3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0"/>
    <s v="plays"/>
    <x v="2107"/>
    <d v="2015-03-26T22:17:51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2108"/>
    <d v="2015-04-25T15:49:5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2109"/>
    <d v="2015-04-25T09:53:39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0"/>
    <s v="plays"/>
    <x v="2110"/>
    <d v="2015-04-25T04:3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2111"/>
    <d v="2015-03-26T01:03: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1"/>
    <s v="indie rock"/>
    <x v="2112"/>
    <d v="2015-03-25T21:36:0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2113"/>
    <d v="2015-04-01T03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2"/>
    <s v="restaurants"/>
    <x v="2114"/>
    <d v="2015-04-20T18:25:4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0"/>
    <s v="plays"/>
    <x v="2115"/>
    <d v="2015-03-25T18:01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s v="N/A"/>
    <x v="8"/>
    <s v="audio"/>
    <x v="2116"/>
    <d v="2015-04-24T16:16: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0"/>
    <s v="plays"/>
    <x v="2117"/>
    <d v="2015-03-24T03:5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2"/>
    <s v="food trucks"/>
    <x v="2118"/>
    <d v="2015-03-25T07:01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7"/>
    <s v="documentary"/>
    <x v="2119"/>
    <d v="2015-03-22T08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5"/>
    <s v="web"/>
    <x v="2120"/>
    <d v="2015-03-24T20:11:4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2121"/>
    <d v="2015-04-23T11:53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0"/>
    <s v="musical"/>
    <x v="2122"/>
    <d v="2015-04-23T05:40:07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0"/>
    <s v="plays"/>
    <x v="2123"/>
    <d v="2015-03-24T03:34:5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2124"/>
    <d v="2015-03-28T14:38:0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0"/>
    <s v="plays"/>
    <x v="2125"/>
    <d v="2015-03-23T04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2126"/>
    <d v="2015-03-07T04:55:00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127"/>
    <d v="2015-03-12T04:00:0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1"/>
    <s v="rock"/>
    <x v="2128"/>
    <d v="2015-03-22T22:20:5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5"/>
    <s v="web"/>
    <x v="2129"/>
    <d v="2015-03-15T1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0"/>
    <s v="spaces"/>
    <x v="2130"/>
    <d v="2015-03-22T16:07: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5"/>
    <s v="space exploration"/>
    <x v="2131"/>
    <d v="2015-04-21T13:25:26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2132"/>
    <d v="2015-03-19T14:39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2133"/>
    <d v="2015-03-21T19:22:38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134"/>
    <d v="2015-04-06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2135"/>
    <d v="2015-02-26T00:35:1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2136"/>
    <d v="2015-03-16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2137"/>
    <d v="2015-02-28T04:59:0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2138"/>
    <d v="2015-03-20T16:56:0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0"/>
    <s v="plays"/>
    <x v="2139"/>
    <d v="2015-04-19T16:19:4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2140"/>
    <d v="2015-03-20T15:54:1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0"/>
    <s v="musical"/>
    <x v="2141"/>
    <d v="2015-04-19T15:08:5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2142"/>
    <d v="2015-03-20T15:07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s v="N/A"/>
    <x v="7"/>
    <s v="science fiction"/>
    <x v="2143"/>
    <d v="2015-03-20T03:45: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2144"/>
    <d v="2015-04-18T00:37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2145"/>
    <d v="2015-04-01T00:18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0"/>
    <s v="plays"/>
    <x v="2146"/>
    <d v="2015-04-02T01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2147"/>
    <d v="2015-03-19T21:47:4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5"/>
    <s v="web"/>
    <x v="2148"/>
    <d v="2015-03-19T21:31:2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7"/>
    <s v="drama"/>
    <x v="2149"/>
    <d v="2015-03-19T19:02:5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2"/>
    <s v="restaurants"/>
    <x v="2150"/>
    <d v="2015-03-19T18:15:3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6"/>
    <s v="photobooks"/>
    <x v="2151"/>
    <d v="2015-03-19T17:45:23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2"/>
    <s v="small batch"/>
    <x v="2152"/>
    <d v="2015-03-19T15:00: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6"/>
    <s v="photobooks"/>
    <x v="2153"/>
    <d v="2015-03-19T14:05: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1"/>
    <s v="metal"/>
    <x v="2154"/>
    <d v="2015-03-16T02:34:24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2155"/>
    <d v="2015-03-22T22:35:47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2156"/>
    <d v="2015-03-01T04:59:0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2157"/>
    <d v="2015-03-13T06:59:00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1"/>
    <s v="electronic music"/>
    <x v="2158"/>
    <d v="2015-03-16T19:00: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1"/>
    <s v="rock"/>
    <x v="2159"/>
    <d v="2015-03-16T16:35:5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5"/>
    <s v="web"/>
    <x v="2160"/>
    <d v="2015-03-16T16:11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5"/>
    <s v="hardware"/>
    <x v="2161"/>
    <d v="2015-03-30T18:31:5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0"/>
    <s v="plays"/>
    <x v="2162"/>
    <d v="2015-03-23T18:00:0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2"/>
    <s v="food trucks"/>
    <x v="2163"/>
    <d v="2015-04-14T03:21:5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s v="N/A"/>
    <x v="8"/>
    <s v="audio"/>
    <x v="2164"/>
    <d v="2015-03-26T00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5"/>
    <s v="web"/>
    <x v="2165"/>
    <d v="2015-03-08T15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7"/>
    <s v="science fiction"/>
    <x v="2166"/>
    <d v="2015-04-13T17:17:5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0"/>
    <s v="musical"/>
    <x v="2167"/>
    <d v="2015-03-14T03:11:0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7"/>
    <s v="drama"/>
    <x v="2168"/>
    <d v="2015-03-19T08:28: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7"/>
    <s v="documentary"/>
    <x v="2169"/>
    <d v="2015-03-14T02:05:0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0"/>
    <s v="plays"/>
    <x v="2170"/>
    <d v="2015-03-14T00:50: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2"/>
    <s v="restaurants"/>
    <x v="2171"/>
    <d v="2015-03-14T00:20:1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s v="N/A"/>
    <x v="8"/>
    <s v="audio"/>
    <x v="2172"/>
    <d v="2015-03-13T17:57:3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2173"/>
    <d v="2015-03-28T00:44:45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5"/>
    <s v="wearables"/>
    <x v="2174"/>
    <d v="2015-03-12T21:58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2175"/>
    <d v="2015-03-27T19:43:15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2176"/>
    <d v="2015-03-12T19:13:0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2"/>
    <s v="food trucks"/>
    <x v="2177"/>
    <d v="2015-03-12T17:49:1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3"/>
    <s v="video games"/>
    <x v="2178"/>
    <d v="2015-03-12T11:07:43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5"/>
    <s v="hardware"/>
    <x v="2179"/>
    <d v="2015-03-11T23:45:5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1"/>
    <s v="faith"/>
    <x v="2180"/>
    <d v="2015-04-05T11:00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2181"/>
    <d v="2015-02-23T18:22:5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2"/>
    <s v="food trucks"/>
    <x v="2182"/>
    <d v="2015-03-11T16:23:56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1"/>
    <s v="electronic music"/>
    <x v="2183"/>
    <d v="2015-04-04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5"/>
    <s v="hardware"/>
    <x v="2184"/>
    <d v="2015-04-10T05:32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2185"/>
    <d v="2015-03-11T03:26: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7"/>
    <s v="documentary"/>
    <x v="2186"/>
    <d v="2015-03-15T13:32:0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1"/>
    <s v="indie rock"/>
    <x v="2187"/>
    <d v="2015-03-10T02:39:4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2"/>
    <s v="food trucks"/>
    <x v="2188"/>
    <d v="2015-03-31T13:14:0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7"/>
    <s v="shorts"/>
    <x v="2189"/>
    <d v="2015-02-22T11:30:0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2190"/>
    <d v="2015-03-09T03:44: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0"/>
    <s v="plays"/>
    <x v="2191"/>
    <d v="2015-03-08T16:50:03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2192"/>
    <d v="2015-03-08T16:08:2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0"/>
    <s v="plays"/>
    <x v="2193"/>
    <d v="2015-03-08T12:57:0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2"/>
    <s v="food trucks"/>
    <x v="2194"/>
    <d v="2015-03-08T05:14:5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0"/>
    <s v="plays"/>
    <x v="2195"/>
    <d v="2015-03-23T03:55:12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2196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4"/>
    <s v="translations"/>
    <x v="2197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4"/>
    <s v="nonfiction"/>
    <x v="2198"/>
    <d v="2015-03-07T15:18:4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1"/>
    <s v="classical music"/>
    <x v="2199"/>
    <d v="2015-03-06T22:49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1"/>
    <s v="pop"/>
    <x v="2200"/>
    <d v="2015-03-06T21:04:52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201"/>
    <d v="2015-02-17T14:00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0"/>
    <s v="plays"/>
    <x v="2202"/>
    <d v="2015-04-05T03:40:47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7"/>
    <s v="animation"/>
    <x v="2203"/>
    <d v="2015-02-19T19:47:5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2204"/>
    <d v="2015-02-28T17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0"/>
    <s v="plays"/>
    <x v="2205"/>
    <d v="2015-04-03T22:40: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5"/>
    <s v="space exploration"/>
    <x v="2206"/>
    <d v="2015-03-09T21:49: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2207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2208"/>
    <d v="2015-03-04T18:59:23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5"/>
    <s v="gadgets"/>
    <x v="2209"/>
    <d v="2015-03-04T18:57:27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2210"/>
    <d v="2015-03-04T14:22:3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7"/>
    <s v="animation"/>
    <x v="2211"/>
    <d v="2015-03-04T02:00:2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2212"/>
    <d v="2015-03-31T12:52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2213"/>
    <d v="2015-04-02T15:54:3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2214"/>
    <d v="2015-03-01T06:59:0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3"/>
    <s v="mobile games"/>
    <x v="2215"/>
    <d v="2015-03-01T00:42:0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0"/>
    <s v="spaces"/>
    <x v="2216"/>
    <d v="2015-03-01T23:02:35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2217"/>
    <d v="2015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s v="N/A"/>
    <x v="0"/>
    <s v="spaces"/>
    <x v="2218"/>
    <d v="2015-03-01T20:33:4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2"/>
    <s v="food trucks"/>
    <x v="2219"/>
    <d v="2015-03-01T18:07:2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220"/>
    <d v="2015-03-01T15:21:16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2"/>
    <s v="food trucks"/>
    <x v="2221"/>
    <d v="2015-03-01T08:08:4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2222"/>
    <d v="2015-02-28T20:17:3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3"/>
    <s v="tabletop games"/>
    <x v="2223"/>
    <d v="2015-02-28T14:00:59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7"/>
    <s v="drama"/>
    <x v="2224"/>
    <d v="2015-02-28T13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7"/>
    <s v="television"/>
    <x v="2225"/>
    <d v="2015-03-01T12:00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26"/>
    <d v="2015-02-28T07:32:1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5"/>
    <s v="makerspaces"/>
    <x v="2227"/>
    <d v="2015-02-28T00:01:34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7"/>
    <s v="drama"/>
    <x v="2228"/>
    <d v="2015-02-27T19:49:06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2229"/>
    <d v="2015-02-27T17:11:1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7"/>
    <s v="television"/>
    <x v="2230"/>
    <d v="2015-02-27T16:37:5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4"/>
    <s v="translations"/>
    <x v="2231"/>
    <d v="2015-02-22T12:14:4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0"/>
    <s v="plays"/>
    <x v="2232"/>
    <d v="2015-02-28T06:00: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4"/>
    <s v="fiction"/>
    <x v="2233"/>
    <d v="2015-02-27T04:02:4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2"/>
    <s v="food trucks"/>
    <x v="2234"/>
    <d v="2015-03-17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5"/>
    <s v="web"/>
    <x v="2235"/>
    <d v="2015-02-26T22:17:0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2236"/>
    <d v="2015-03-02T21:1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7"/>
    <s v="drama"/>
    <x v="2237"/>
    <d v="2015-03-28T19:06:0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0"/>
    <s v="plays"/>
    <x v="2238"/>
    <d v="2015-02-28T08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7"/>
    <s v="drama"/>
    <x v="2239"/>
    <d v="2015-03-27T02:39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0"/>
    <s v="plays"/>
    <x v="2240"/>
    <d v="2015-03-01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1"/>
    <s v="rock"/>
    <x v="2241"/>
    <d v="2015-03-02T05:59:0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5"/>
    <s v="web"/>
    <x v="2242"/>
    <d v="2015-03-28T10:19: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5"/>
    <s v="web"/>
    <x v="2243"/>
    <d v="2015-02-26T08:41: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0"/>
    <s v="spaces"/>
    <x v="2244"/>
    <d v="2015-02-26T03:19:5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0"/>
    <s v="spaces"/>
    <x v="2245"/>
    <d v="2015-03-27T23:16:1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246"/>
    <d v="2015-03-01T21:47:19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0"/>
    <s v="plays"/>
    <x v="2247"/>
    <d v="2015-02-24T03:15:4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2"/>
    <s v="food trucks"/>
    <x v="2248"/>
    <d v="2015-02-24T01:42:4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249"/>
    <d v="2015-02-23T11:55:0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2"/>
    <s v="food trucks"/>
    <x v="2250"/>
    <d v="2015-02-24T03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2"/>
    <s v="food trucks"/>
    <x v="2251"/>
    <d v="2015-03-24T19:34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2"/>
    <s v="restaurants"/>
    <x v="2252"/>
    <d v="2015-02-22T20:09: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0"/>
    <s v="spaces"/>
    <x v="2253"/>
    <d v="2015-03-02T01:04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2"/>
    <s v="food trucks"/>
    <x v="2254"/>
    <d v="2015-02-22T08:29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1"/>
    <s v="classical music"/>
    <x v="2255"/>
    <d v="2015-02-27T00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5"/>
    <s v="web"/>
    <x v="2256"/>
    <d v="2015-02-22T01:21:47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57"/>
    <d v="2015-02-17T04:59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2258"/>
    <d v="2015-02-21T22:05: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2259"/>
    <d v="2015-03-23T02:14:0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2"/>
    <s v="food trucks"/>
    <x v="2260"/>
    <d v="2015-02-21T16:29:56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6"/>
    <s v="photobooks"/>
    <x v="2261"/>
    <d v="2015-03-08T13:31:17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5"/>
    <s v="hardware"/>
    <x v="2262"/>
    <d v="2015-03-02T20:00:0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2263"/>
    <d v="2015-03-01T04:59:0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1"/>
    <s v="jazz"/>
    <x v="2264"/>
    <d v="2015-02-28T15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265"/>
    <d v="2015-02-20T08:34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2266"/>
    <d v="2015-02-21T11:00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7"/>
    <s v="animation"/>
    <x v="2267"/>
    <d v="2015-02-19T21:19:43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5"/>
    <s v="space exploration"/>
    <x v="2268"/>
    <d v="2015-02-19T20:45:48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2269"/>
    <d v="2015-02-10T16:52:1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7"/>
    <s v="drama"/>
    <x v="2270"/>
    <d v="2015-02-08T19:38:49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271"/>
    <d v="2015-02-28T15:14:2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2272"/>
    <d v="2015-02-18T03:26:3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0"/>
    <s v="plays"/>
    <x v="2273"/>
    <d v="2015-02-28T12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5"/>
    <s v="web"/>
    <x v="2274"/>
    <d v="2015-02-17T01:40:4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3"/>
    <s v="mobile games"/>
    <x v="2275"/>
    <d v="2015-02-17T00:08:47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1"/>
    <s v="metal"/>
    <x v="2276"/>
    <d v="2015-02-16T19:58:2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4"/>
    <s v="fiction"/>
    <x v="2277"/>
    <d v="2015-02-16T18:48:0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0"/>
    <s v="plays"/>
    <x v="2278"/>
    <d v="2015-02-16T07:13:4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1"/>
    <s v="faith"/>
    <x v="2279"/>
    <d v="2015-02-16T03:21:13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5"/>
    <s v="web"/>
    <x v="2280"/>
    <d v="2015-02-15T20:30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2281"/>
    <d v="2015-02-02T04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3"/>
    <s v="tabletop games"/>
    <x v="2282"/>
    <d v="2015-02-04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0"/>
    <s v="plays"/>
    <x v="2283"/>
    <d v="2015-03-02T23:00:0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2284"/>
    <d v="2015-03-02T04:59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0"/>
    <s v="plays"/>
    <x v="2285"/>
    <d v="2015-02-15T14:05:47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286"/>
    <d v="2015-01-30T23:02: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2"/>
    <s v="food trucks"/>
    <x v="2287"/>
    <d v="2015-03-16T17:28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2"/>
    <s v="food trucks"/>
    <x v="2288"/>
    <d v="2015-03-14T15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0"/>
    <s v="plays"/>
    <x v="2289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4"/>
    <s v="nonfiction"/>
    <x v="2290"/>
    <d v="2015-02-14T14:09: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1"/>
    <s v="rock"/>
    <x v="2291"/>
    <d v="2015-02-13T23:58:0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92"/>
    <d v="2015-02-12T07:00:0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0"/>
    <s v="musical"/>
    <x v="2293"/>
    <d v="2015-02-28T2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2294"/>
    <d v="2015-02-05T06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295"/>
    <d v="2015-02-14T01:43:02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1"/>
    <s v="indie rock"/>
    <x v="2296"/>
    <d v="2015-01-27T23:13:0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x v="2297"/>
    <d v="2015-02-17T22:15:2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0"/>
    <s v="plays"/>
    <x v="2298"/>
    <d v="2015-03-14T20:46: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2299"/>
    <d v="2015-02-09T04:30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5"/>
    <s v="web"/>
    <x v="2300"/>
    <d v="2015-02-12T20:14:2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0"/>
    <s v="musical"/>
    <x v="2301"/>
    <d v="2015-02-12T14:15: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2302"/>
    <d v="2015-02-10T07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03"/>
    <d v="2015-02-11T22:3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2304"/>
    <d v="2015-02-05T12:2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2305"/>
    <d v="2015-01-28T22:00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2306"/>
    <d v="2015-02-12T05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1"/>
    <s v="electronic music"/>
    <x v="2307"/>
    <d v="2015-02-11T15:23: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0"/>
    <s v="plays"/>
    <x v="2308"/>
    <d v="2015-02-11T02:53:4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2309"/>
    <d v="2015-02-11T17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3"/>
    <s v="tabletop games"/>
    <x v="2310"/>
    <d v="2015-01-31T19:58: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4"/>
    <s v="translations"/>
    <x v="2311"/>
    <d v="2015-02-08T21:58: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0"/>
    <s v="musical"/>
    <x v="2312"/>
    <d v="2015-02-16T10:11:1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2313"/>
    <d v="2015-01-24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4"/>
    <s v="translations"/>
    <x v="2314"/>
    <d v="2015-02-06T01:25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5"/>
    <s v="wearables"/>
    <x v="2315"/>
    <d v="2015-02-07T18:26:2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16"/>
    <d v="2015-03-05T20:27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2"/>
    <s v="small batch"/>
    <x v="2317"/>
    <d v="2015-02-06T15:04:3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318"/>
    <d v="2015-02-11T13:13:4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2319"/>
    <d v="2015-02-03T04:2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0"/>
    <s v="musical"/>
    <x v="2320"/>
    <d v="2015-02-20T23:14: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5"/>
    <s v="hardware"/>
    <x v="2321"/>
    <d v="2015-02-05T19:44:0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322"/>
    <d v="2015-02-05T16:11:1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5"/>
    <s v="wearables"/>
    <x v="2323"/>
    <d v="2015-02-04T23:22:2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5"/>
    <s v="web"/>
    <x v="2324"/>
    <d v="2015-02-04T19:36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7"/>
    <s v="drama"/>
    <x v="2325"/>
    <d v="2015-03-06T15:22:2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0"/>
    <s v="musical"/>
    <x v="2326"/>
    <d v="2015-02-04T11:50:1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s v="N/A"/>
    <x v="1"/>
    <s v="world music"/>
    <x v="2327"/>
    <d v="2015-02-02T18:55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s v="N/A"/>
    <x v="0"/>
    <s v="musical"/>
    <x v="2328"/>
    <d v="2015-01-24T01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0"/>
    <s v="spaces"/>
    <x v="2329"/>
    <d v="2015-02-03T02:00:0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1"/>
    <s v="pop"/>
    <x v="2330"/>
    <d v="2015-02-01T00:31:4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2331"/>
    <d v="2015-01-31T20:12:0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2332"/>
    <d v="2015-01-30T16:53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2333"/>
    <d v="2015-01-24T04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34"/>
    <d v="2015-01-31T03:25:0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3"/>
    <s v="video games"/>
    <x v="2335"/>
    <d v="2015-01-28T22:14: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0"/>
    <s v="plays"/>
    <x v="2336"/>
    <d v="2015-01-28T19:37:1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0"/>
    <s v="plays"/>
    <x v="2337"/>
    <d v="2015-01-28T13:04:3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3"/>
    <s v="mobile games"/>
    <x v="2338"/>
    <d v="2015-01-26T07:12:2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s v="N/A"/>
    <x v="0"/>
    <s v="musical"/>
    <x v="2339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5"/>
    <s v="wearables"/>
    <x v="2340"/>
    <d v="2015-01-25T03:56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2341"/>
    <d v="2015-01-23T12:11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2342"/>
    <d v="2015-02-21T19:58:39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2343"/>
    <d v="2015-01-11T20:53:3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7"/>
    <s v="television"/>
    <x v="2344"/>
    <d v="2015-01-30T17:00:0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0"/>
    <s v="plays"/>
    <x v="2345"/>
    <d v="2015-01-20T19:16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2346"/>
    <d v="2015-01-06T06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2"/>
    <s v="food trucks"/>
    <x v="2347"/>
    <d v="2015-02-18T17:43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5"/>
    <s v="wearables"/>
    <x v="2348"/>
    <d v="2015-01-19T04:11:0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4"/>
    <s v="fiction"/>
    <x v="2349"/>
    <d v="2015-02-15T15:38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7"/>
    <s v="animation"/>
    <x v="2350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0"/>
    <s v="plays"/>
    <x v="2351"/>
    <d v="2015-01-11T01:00: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2352"/>
    <d v="2015-01-16T23:58:0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0"/>
    <s v="plays"/>
    <x v="2353"/>
    <d v="2015-01-16T10:26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2354"/>
    <d v="2015-01-31T14:03:0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0"/>
    <s v="plays"/>
    <x v="2355"/>
    <d v="2015-02-01T02:54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0"/>
    <s v="plays"/>
    <x v="2356"/>
    <d v="2015-01-16T12:0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5"/>
    <s v="wearables"/>
    <x v="2357"/>
    <d v="2015-01-16T10:30:47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5"/>
    <s v="space exploration"/>
    <x v="2358"/>
    <d v="2015-01-15T21:54:55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7"/>
    <s v="television"/>
    <x v="2359"/>
    <d v="2015-01-01T07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5"/>
    <s v="web"/>
    <x v="2360"/>
    <d v="2015-01-15T19:29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2361"/>
    <d v="2015-02-14T19:39:4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1"/>
    <s v="faith"/>
    <x v="2362"/>
    <d v="2015-01-15T15:56:45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2363"/>
    <d v="2015-01-02T05:56:2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1"/>
    <s v="rock"/>
    <x v="2364"/>
    <d v="2015-01-24T23:08:15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2365"/>
    <d v="2015-02-1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2366"/>
    <d v="2015-02-13T14:48:3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4"/>
    <s v="nonfiction"/>
    <x v="2367"/>
    <d v="2015-01-15T10:54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368"/>
    <d v="2015-01-13T19:39:1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s v="N/A"/>
    <x v="2"/>
    <s v="food trucks"/>
    <x v="2369"/>
    <d v="2015-01-12T02:36:3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0"/>
    <s v="plays"/>
    <x v="2370"/>
    <d v="2015-01-11T10:15:2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5"/>
    <s v="wearables"/>
    <x v="2371"/>
    <d v="2015-01-11T01:02:5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5"/>
    <s v="wearables"/>
    <x v="2372"/>
    <d v="2015-01-14T04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0"/>
    <s v="plays"/>
    <x v="2373"/>
    <d v="2015-01-10T03:23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2"/>
    <s v="food trucks"/>
    <x v="2374"/>
    <d v="2015-01-19T02:39:5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0"/>
    <s v="plays"/>
    <x v="2375"/>
    <d v="2015-02-07T21:42:1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2376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0"/>
    <s v="plays"/>
    <x v="2377"/>
    <d v="2015-01-08T20:58:0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2378"/>
    <d v="2015-01-18T18:33:3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0"/>
    <s v="musical"/>
    <x v="2379"/>
    <d v="2015-01-11T04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2380"/>
    <d v="2015-01-08T16:31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5"/>
    <s v="space exploration"/>
    <x v="2381"/>
    <d v="2015-01-09T03:2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6"/>
    <s v="photobooks"/>
    <x v="2382"/>
    <d v="2015-01-22T18:46:1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0"/>
    <s v="spaces"/>
    <x v="2383"/>
    <d v="2015-01-08T13:41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0"/>
    <s v="plays"/>
    <x v="2384"/>
    <d v="2015-02-06T01:37:1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7"/>
    <s v="documentary"/>
    <x v="2385"/>
    <d v="2015-01-06T18:45:4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s v="N/A"/>
    <x v="5"/>
    <s v="web"/>
    <x v="2386"/>
    <d v="2015-01-31T00:3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387"/>
    <d v="2015-01-19T18:14:5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7"/>
    <s v="drama"/>
    <x v="2388"/>
    <d v="2015-01-04T04:43:5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1"/>
    <s v="classical music"/>
    <x v="2389"/>
    <d v="2015-02-02T21:39:1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0"/>
    <s v="spaces"/>
    <x v="2390"/>
    <d v="2015-02-02T18:43:2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5"/>
    <s v="wearables"/>
    <x v="2391"/>
    <d v="2014-12-12T07:11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0"/>
    <s v="plays"/>
    <x v="2392"/>
    <d v="2015-01-04T23:26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s v="N/A"/>
    <x v="5"/>
    <s v="web"/>
    <x v="2393"/>
    <d v="2015-01-02T21:14:1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2394"/>
    <d v="2014-12-31T07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5"/>
    <s v="wearables"/>
    <x v="2395"/>
    <d v="2015-01-01T06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2396"/>
    <d v="2014-12-31T21:22:0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5"/>
    <s v="web"/>
    <x v="2397"/>
    <d v="2015-01-01T20:13:1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0"/>
    <s v="musical"/>
    <x v="2398"/>
    <d v="2015-01-01T16:48:5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0"/>
    <s v="musical"/>
    <x v="2399"/>
    <d v="2015-01-02T16:13:3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0"/>
    <s v="plays"/>
    <x v="2400"/>
    <d v="2015-01-31T15:25:5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3"/>
    <s v="mobile games"/>
    <x v="2401"/>
    <d v="2015-01-01T08:20:2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5"/>
    <s v="hardware"/>
    <x v="2402"/>
    <d v="2015-01-09T01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0"/>
    <s v="plays"/>
    <x v="2403"/>
    <d v="2015-01-01T02:59:03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3"/>
    <s v="video games"/>
    <x v="2404"/>
    <d v="2015-01-10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2405"/>
    <d v="2015-01-05T20:26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5"/>
    <s v="wearables"/>
    <x v="2406"/>
    <d v="2015-01-15T19:00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2407"/>
    <d v="2014-12-31T17:50:0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0"/>
    <s v="plays"/>
    <x v="2408"/>
    <d v="2014-12-21T17:43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2409"/>
    <d v="2014-12-31T17:05:3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2"/>
    <s v="food trucks"/>
    <x v="2410"/>
    <d v="2014-12-31T16:54:5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5"/>
    <s v="wearables"/>
    <x v="2411"/>
    <d v="2015-01-01T04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7"/>
    <s v="drama"/>
    <x v="2412"/>
    <d v="2015-01-29T20:21:0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413"/>
    <d v="2015-01-29T17:46: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2414"/>
    <d v="2014-12-23T21:08:4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2"/>
    <s v="restaurants"/>
    <x v="2415"/>
    <d v="2014-12-13T21:02:4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5"/>
    <s v="wearables"/>
    <x v="2416"/>
    <d v="2015-01-12T20:47:5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7"/>
    <s v="television"/>
    <x v="2417"/>
    <d v="2014-12-28T15:20: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2418"/>
    <d v="2014-12-31T00:00:0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7"/>
    <s v="drama"/>
    <x v="2419"/>
    <d v="2014-12-28T15:22:2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0"/>
    <s v="plays"/>
    <x v="2420"/>
    <d v="2014-12-27T02:02: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5"/>
    <s v="web"/>
    <x v="2421"/>
    <d v="2014-12-26T20:35:39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s v="N/A"/>
    <x v="7"/>
    <s v="science fiction"/>
    <x v="2422"/>
    <d v="2015-01-08T18:18:0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2423"/>
    <d v="2015-01-01T05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0"/>
    <s v="musical"/>
    <x v="2424"/>
    <d v="2014-12-16T22:32: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5"/>
    <s v="web"/>
    <x v="2425"/>
    <d v="2014-12-25T20:27:0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3"/>
    <s v="tabletop games"/>
    <x v="2426"/>
    <d v="2014-12-21T01:00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0"/>
    <s v="plays"/>
    <x v="2427"/>
    <d v="2015-01-24T12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s v="N/A"/>
    <x v="5"/>
    <s v="web"/>
    <x v="2428"/>
    <d v="2015-01-04T06:17:4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7"/>
    <s v="science fiction"/>
    <x v="2429"/>
    <d v="2014-12-25T08:00:0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3"/>
    <s v="tabletop games"/>
    <x v="2430"/>
    <d v="2014-12-22T14:47:5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2"/>
    <s v="food trucks"/>
    <x v="2431"/>
    <d v="2014-12-25T20:16:0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6"/>
    <s v="photobooks"/>
    <x v="2432"/>
    <d v="2014-12-23T00:00:0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2433"/>
    <d v="2014-12-21T17:11:3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5"/>
    <s v="hardware"/>
    <x v="2434"/>
    <d v="2014-12-21T08:42:2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2435"/>
    <d v="2014-12-22T04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2436"/>
    <d v="2014-12-01T19:0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3"/>
    <s v="video games"/>
    <x v="2437"/>
    <d v="2015-01-19T08:3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4"/>
    <s v="nonfiction"/>
    <x v="2438"/>
    <d v="2014-12-18T12:08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5"/>
    <s v="web"/>
    <x v="2439"/>
    <d v="2015-01-18T01:12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5"/>
    <s v="makerspaces"/>
    <x v="2440"/>
    <d v="2014-12-19T19:38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1"/>
    <s v="pop"/>
    <x v="2441"/>
    <d v="2014-12-19T14:19: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1"/>
    <s v="rock"/>
    <x v="2442"/>
    <d v="2014-12-22T04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4"/>
    <s v="art books"/>
    <x v="2443"/>
    <d v="2014-12-24T01:29:4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4"/>
    <s v="translations"/>
    <x v="2444"/>
    <d v="2014-12-19T19:31:28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1"/>
    <s v="classical music"/>
    <x v="2445"/>
    <d v="2014-12-21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0"/>
    <s v="plays"/>
    <x v="2446"/>
    <d v="2015-01-02T11:49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5"/>
    <s v="web"/>
    <x v="2447"/>
    <d v="2014-12-18T04:32:2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5"/>
    <s v="web"/>
    <x v="2448"/>
    <d v="2014-12-17T18:30:4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4"/>
    <s v="radio &amp; podcasts"/>
    <x v="2449"/>
    <d v="2014-12-20T04:59:0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2450"/>
    <d v="2014-12-17T02:51:2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7"/>
    <s v="drama"/>
    <x v="2451"/>
    <d v="2014-12-16T08:52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452"/>
    <d v="2014-12-15T13:12:5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3"/>
    <s v="mobile games"/>
    <x v="2453"/>
    <d v="2014-11-29T04:33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0"/>
    <s v="spaces"/>
    <x v="2454"/>
    <d v="2014-12-14T20:00:3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2455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2456"/>
    <d v="2014-12-13T22:49: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s v="N/A"/>
    <x v="5"/>
    <s v="web"/>
    <x v="2457"/>
    <d v="2014-12-18T20:28:26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2458"/>
    <d v="2015-01-12T06:00: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5"/>
    <s v="wearables"/>
    <x v="2459"/>
    <d v="2014-12-13T00:25: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5"/>
    <s v="wearables"/>
    <x v="2460"/>
    <d v="2014-12-17T20:43:4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6"/>
    <s v="photobooks"/>
    <x v="2461"/>
    <d v="2014-12-19T04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5"/>
    <s v="wearables"/>
    <x v="2462"/>
    <d v="2015-01-01T00:03: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2463"/>
    <d v="2014-12-01T20:25:1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s v="N/A"/>
    <x v="5"/>
    <s v="web"/>
    <x v="2464"/>
    <d v="2015-01-10T20:07:0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5"/>
    <s v="web"/>
    <x v="246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5"/>
    <s v="web"/>
    <x v="2466"/>
    <d v="2014-12-11T16:31:1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0"/>
    <s v="plays"/>
    <x v="2467"/>
    <d v="2014-12-05T11:28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s v="N/A"/>
    <x v="0"/>
    <s v="musical"/>
    <x v="2468"/>
    <d v="2014-12-11T05:28:22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5"/>
    <s v="space exploration"/>
    <x v="2469"/>
    <d v="2014-11-30T23:11:0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0"/>
    <s v="spaces"/>
    <x v="2470"/>
    <d v="2015-01-09T22:59: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2471"/>
    <d v="2014-12-10T20:49:1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0"/>
    <s v="plays"/>
    <x v="2472"/>
    <d v="2015-01-09T0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5"/>
    <s v="space exploration"/>
    <x v="2473"/>
    <d v="2014-12-10T03:48:4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1"/>
    <s v="classical music"/>
    <x v="2474"/>
    <d v="2014-12-08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2"/>
    <s v="food trucks"/>
    <x v="2475"/>
    <d v="2014-12-09T02:12:0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3"/>
    <s v="video games"/>
    <x v="2476"/>
    <d v="2014-12-08T23:21:27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1"/>
    <s v="indie rock"/>
    <x v="2477"/>
    <d v="2014-11-2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1"/>
    <s v="rock"/>
    <x v="2478"/>
    <d v="2015-01-07T16:41:4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7"/>
    <s v="documentary"/>
    <x v="2479"/>
    <d v="2014-12-1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2480"/>
    <d v="2014-11-21T04:5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1"/>
    <s v="rock"/>
    <x v="2481"/>
    <d v="2014-12-17T07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0"/>
    <s v="plays"/>
    <x v="2482"/>
    <d v="2014-11-20T16:04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0"/>
    <s v="plays"/>
    <x v="2483"/>
    <d v="2015-01-06T02:44:19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7"/>
    <s v="documentary"/>
    <x v="2484"/>
    <d v="2014-12-21T16:45:0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0"/>
    <s v="plays"/>
    <x v="2485"/>
    <d v="2014-11-20T22:58: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3"/>
    <s v="video games"/>
    <x v="2486"/>
    <d v="2014-12-05T18:30:2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0"/>
    <s v="plays"/>
    <x v="2487"/>
    <d v="2014-12-05T17:27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6"/>
    <s v="photobooks"/>
    <x v="2488"/>
    <d v="2014-12-06T0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89"/>
    <d v="2015-01-04T13:16:06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5"/>
    <s v="wearables"/>
    <x v="2490"/>
    <d v="2014-12-05T00:59:1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5"/>
    <s v="web"/>
    <x v="2491"/>
    <d v="2014-12-05T00:03:0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5"/>
    <s v="wearables"/>
    <x v="2492"/>
    <d v="2014-11-29T16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2493"/>
    <d v="2014-12-14T18:18: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5"/>
    <s v="wearables"/>
    <x v="2494"/>
    <d v="2014-12-04T10:58:5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4"/>
    <s v="translations"/>
    <x v="2495"/>
    <d v="2014-12-04T01:31:3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0"/>
    <s v="musical"/>
    <x v="2496"/>
    <d v="2014-11-23T22:29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5"/>
    <s v="wearables"/>
    <x v="2497"/>
    <d v="2014-12-18T21:33:15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5"/>
    <s v="hardware"/>
    <x v="2498"/>
    <d v="2014-12-03T04:00:0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2499"/>
    <d v="2014-12-03T15:28:2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5"/>
    <s v="web"/>
    <x v="2500"/>
    <d v="2014-12-03T05:34:2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4"/>
    <s v="nonfiction"/>
    <x v="2501"/>
    <d v="2014-12-04T00:39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4"/>
    <s v="translations"/>
    <x v="2502"/>
    <d v="2015-01-01T04:12:1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7"/>
    <s v="animation"/>
    <x v="2503"/>
    <d v="2014-12-25T05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1"/>
    <s v="jazz"/>
    <x v="2504"/>
    <d v="2014-12-01T22:59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5"/>
    <s v="hardware"/>
    <x v="2505"/>
    <d v="2014-12-31T21:08: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2506"/>
    <d v="2014-12-31T13:39:47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1"/>
    <s v="classical music"/>
    <x v="2507"/>
    <d v="2014-12-01T19:59:05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2508"/>
    <d v="2014-11-30T19:04:2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4"/>
    <s v="nonfiction"/>
    <x v="2509"/>
    <d v="2014-12-01T04:59:0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7"/>
    <s v="documentary"/>
    <x v="2510"/>
    <d v="2014-12-01T08:03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2"/>
    <s v="small batch"/>
    <x v="2511"/>
    <d v="2014-11-30T04:25: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0"/>
    <s v="musical"/>
    <x v="2512"/>
    <d v="2014-11-29T21:19:5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2"/>
    <s v="restaurants"/>
    <x v="2513"/>
    <d v="2014-11-29T16:40:52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6"/>
    <s v="photobooks"/>
    <x v="2514"/>
    <d v="2014-12-0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2515"/>
    <d v="2014-11-21T17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2516"/>
    <d v="2014-11-27T03:00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4"/>
    <s v="translations"/>
    <x v="2517"/>
    <d v="2014-11-28T17:20:0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0"/>
    <s v="plays"/>
    <x v="2518"/>
    <d v="2014-12-18T15:02:4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5"/>
    <s v="hardware"/>
    <x v="2519"/>
    <d v="2014-12-03T13:00:4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2520"/>
    <d v="2014-12-13T11:19:2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5"/>
    <s v="wearables"/>
    <x v="2521"/>
    <d v="2014-11-28T03:28:1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0"/>
    <s v="plays"/>
    <x v="2522"/>
    <d v="2014-11-09T12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2523"/>
    <d v="2014-11-27T22:24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2524"/>
    <d v="2014-11-26T07:59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5"/>
    <s v="wearables"/>
    <x v="2525"/>
    <d v="2014-12-01T00:00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2526"/>
    <d v="2014-11-27T15:21: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0"/>
    <s v="plays"/>
    <x v="2527"/>
    <d v="2014-11-25T01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0"/>
    <s v="spaces"/>
    <x v="2528"/>
    <d v="2014-12-27T01:40:4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0"/>
    <s v="plays"/>
    <x v="2529"/>
    <d v="2014-11-26T20:29:37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7"/>
    <s v="drama"/>
    <x v="2530"/>
    <d v="2014-11-26T20:26:5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2531"/>
    <d v="2014-11-26T14:40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6"/>
    <s v="photobooks"/>
    <x v="2532"/>
    <d v="2014-11-26T01:15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7"/>
    <s v="science fiction"/>
    <x v="2533"/>
    <d v="2014-11-16T22:26:1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2"/>
    <s v="food trucks"/>
    <x v="2534"/>
    <d v="2014-11-13T20:18:47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7"/>
    <s v="animation"/>
    <x v="2535"/>
    <d v="2014-11-26T13:14:0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536"/>
    <d v="2014-11-23T2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2537"/>
    <d v="2014-11-29T23:52:5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5"/>
    <s v="wearables"/>
    <x v="2538"/>
    <d v="2014-12-08T16:31:5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539"/>
    <d v="2014-11-13T01:29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7"/>
    <s v="documentary"/>
    <x v="2540"/>
    <d v="2014-11-23T01:01:4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2541"/>
    <d v="2014-11-22T13:13: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5"/>
    <s v="wearables"/>
    <x v="2542"/>
    <d v="2014-12-02T06:19:0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7"/>
    <s v="documentary"/>
    <x v="2543"/>
    <d v="2014-11-14T05:1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1"/>
    <s v="jazz"/>
    <x v="2544"/>
    <d v="2014-11-22T00:02:0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2545"/>
    <d v="2014-12-06T22:57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2546"/>
    <d v="2014-11-11T21:13:2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1"/>
    <s v="indie rock"/>
    <x v="2547"/>
    <d v="2014-11-12T18:03:1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7"/>
    <s v="documentary"/>
    <x v="2548"/>
    <d v="2014-11-21T15:01: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1"/>
    <s v="rock"/>
    <x v="2549"/>
    <d v="2014-12-05T21:06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7"/>
    <s v="science fiction"/>
    <x v="2550"/>
    <d v="2014-12-02T15:04:0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2551"/>
    <d v="2014-11-20T07:59:5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2"/>
    <s v="food trucks"/>
    <x v="2552"/>
    <d v="2014-11-22T05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7"/>
    <s v="television"/>
    <x v="2553"/>
    <d v="2014-12-19T20:40:0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7"/>
    <s v="television"/>
    <x v="2554"/>
    <d v="2014-11-19T18:52:52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2555"/>
    <d v="2014-11-18T04:35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2556"/>
    <d v="2014-11-19T08:27:5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5"/>
    <s v="wearables"/>
    <x v="2557"/>
    <d v="2014-12-19T01:53:0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4"/>
    <s v="translations"/>
    <x v="2558"/>
    <d v="2014-11-19T00:00:5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2559"/>
    <d v="2014-11-18T17:23:2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1"/>
    <s v="classical music"/>
    <x v="2560"/>
    <d v="2014-11-18T00:24:5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561"/>
    <d v="2014-11-29T14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0"/>
    <s v="plays"/>
    <x v="2562"/>
    <d v="2014-11-25T19:4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5"/>
    <s v="gadgets"/>
    <x v="2563"/>
    <d v="2014-11-01T03:59:0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7"/>
    <s v="television"/>
    <x v="2564"/>
    <d v="2014-11-16T04:57: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5"/>
    <s v="wearables"/>
    <x v="2565"/>
    <d v="2014-11-30T22:42:02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2566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0"/>
    <s v="plays"/>
    <x v="2567"/>
    <d v="2014-11-15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2568"/>
    <d v="2014-11-06T05:59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2"/>
    <s v="restaurants"/>
    <x v="2569"/>
    <d v="2014-11-15T01:22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2570"/>
    <d v="2014-11-05T23:28:04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2571"/>
    <d v="2014-11-07T18:3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2572"/>
    <d v="2014-11-05T21:22:2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5"/>
    <s v="web"/>
    <x v="2573"/>
    <d v="2014-11-14T18:16:3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3"/>
    <s v="video games"/>
    <x v="2574"/>
    <d v="2014-11-16T08:05:4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3"/>
    <s v="video games"/>
    <x v="2575"/>
    <d v="2014-11-14T06:39:19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0"/>
    <s v="plays"/>
    <x v="2576"/>
    <d v="2014-10-25T02:59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5"/>
    <s v="web"/>
    <x v="2577"/>
    <d v="2014-11-14T02:37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2578"/>
    <d v="2014-11-13T23:37:2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3"/>
    <s v="mobile games"/>
    <x v="2579"/>
    <d v="2014-11-14T21:3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7"/>
    <s v="documentary"/>
    <x v="2580"/>
    <d v="2014-11-14T03:00:0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2"/>
    <s v="restaurants"/>
    <x v="2581"/>
    <d v="2014-11-13T17:20:28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3"/>
    <s v="tabletop games"/>
    <x v="2582"/>
    <d v="2014-11-18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0"/>
    <s v="plays"/>
    <x v="2583"/>
    <d v="2014-10-26T18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2584"/>
    <d v="2014-11-13T12:35: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5"/>
    <s v="wearables"/>
    <x v="2585"/>
    <d v="2014-11-13T08:0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1"/>
    <s v="indie rock"/>
    <x v="2586"/>
    <d v="2014-11-12T22:45:38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1"/>
    <s v="rock"/>
    <x v="2587"/>
    <d v="2014-11-27T00:54:2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2588"/>
    <d v="2014-11-06T00:46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5"/>
    <s v="makerspaces"/>
    <x v="2589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1"/>
    <s v="metal"/>
    <x v="2590"/>
    <d v="2014-11-10T21:07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2591"/>
    <d v="2014-11-03T05:59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3"/>
    <s v="mobile games"/>
    <x v="2592"/>
    <d v="2014-11-20T19:48: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2593"/>
    <d v="2014-11-17T07:59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1"/>
    <s v="faith"/>
    <x v="2594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5"/>
    <s v="wearables"/>
    <x v="2595"/>
    <d v="2014-11-09T18:47: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2596"/>
    <d v="2014-10-20T05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0"/>
    <s v="plays"/>
    <x v="2597"/>
    <d v="2014-10-18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5"/>
    <s v="space exploration"/>
    <x v="2598"/>
    <d v="2014-11-08T21:13:2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0"/>
    <s v="plays"/>
    <x v="2599"/>
    <d v="2014-10-26T18:29:26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2600"/>
    <d v="2014-11-08T10:00: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2601"/>
    <d v="2014-10-27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5"/>
    <s v="wearables"/>
    <x v="2602"/>
    <d v="2014-11-30T22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0"/>
    <s v="plays"/>
    <x v="2603"/>
    <d v="2014-11-08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604"/>
    <d v="2014-10-29T18:54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2605"/>
    <d v="2014-11-05T05:00:0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7"/>
    <s v="animation"/>
    <x v="2606"/>
    <d v="2014-10-17T18:16:5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2"/>
    <s v="food trucks"/>
    <x v="2607"/>
    <d v="2014-11-06T04:22:37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2608"/>
    <d v="2014-11-03T00:00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2609"/>
    <d v="2014-11-05T20:38: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2610"/>
    <d v="2014-11-05T18:48:44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2"/>
    <s v="small batch"/>
    <x v="2611"/>
    <d v="2014-11-05T17:34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2"/>
    <s v="food trucks"/>
    <x v="2612"/>
    <d v="2014-12-05T16:04:4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7"/>
    <s v="television"/>
    <x v="2613"/>
    <d v="2014-11-04T18:33:4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0"/>
    <s v="plays"/>
    <x v="2614"/>
    <d v="2014-12-03T15:20:3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s v="N/A"/>
    <x v="4"/>
    <s v="translations"/>
    <x v="2615"/>
    <d v="2014-11-30T23:45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2616"/>
    <d v="2014-11-01T17:18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5"/>
    <s v="space exploration"/>
    <x v="2617"/>
    <d v="2014-11-12T21:20:0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2618"/>
    <d v="2014-11-02T11:29:3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0"/>
    <s v="plays"/>
    <x v="2619"/>
    <d v="2014-10-07T04:30:0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3"/>
    <s v="tabletop games"/>
    <x v="2620"/>
    <d v="2014-11-12T07:59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1"/>
    <s v="rock"/>
    <x v="2621"/>
    <d v="2014-11-01T22:01:43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0"/>
    <s v="plays"/>
    <x v="2622"/>
    <d v="2014-11-12T21:47:0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2623"/>
    <d v="2014-11-05T12:5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2624"/>
    <d v="2014-10-16T03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5"/>
    <s v="web"/>
    <x v="2625"/>
    <d v="2014-11-01T02:12:4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2626"/>
    <d v="2014-10-31T22:45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627"/>
    <d v="2014-11-30T19:58:0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5"/>
    <s v="wearables"/>
    <x v="2628"/>
    <d v="2014-10-31T12:30:2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1"/>
    <s v="indie rock"/>
    <x v="2629"/>
    <d v="2014-11-03T08:52:5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1"/>
    <s v="faith"/>
    <x v="2630"/>
    <d v="2014-10-30T22:22:4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2631"/>
    <d v="2014-10-30T20:36:5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2632"/>
    <d v="2014-10-13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5"/>
    <s v="makerspaces"/>
    <x v="2633"/>
    <d v="2014-10-29T22:45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7"/>
    <s v="drama"/>
    <x v="2634"/>
    <d v="2014-11-28T23:26:0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4"/>
    <s v="children's books"/>
    <x v="2635"/>
    <d v="2014-10-20T02:0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2636"/>
    <d v="2014-11-07T00:15:5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2"/>
    <s v="food trucks"/>
    <x v="2637"/>
    <d v="2014-10-27T21:25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3"/>
    <s v="mobile games"/>
    <x v="2638"/>
    <d v="2014-11-26T00:55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5"/>
    <s v="web"/>
    <x v="2639"/>
    <d v="2014-11-25T16:36:3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0"/>
    <s v="plays"/>
    <x v="2640"/>
    <d v="2014-10-26T20:08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641"/>
    <d v="2014-10-23T23:30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642"/>
    <d v="2014-10-29T22:57:5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7"/>
    <s v="science fiction"/>
    <x v="2643"/>
    <d v="2014-11-07T20:30:0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0"/>
    <s v="plays"/>
    <x v="2644"/>
    <d v="2014-10-21T19:51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1"/>
    <s v="metal"/>
    <x v="2645"/>
    <d v="2014-11-01T04:59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0"/>
    <s v="plays"/>
    <x v="2646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5"/>
    <s v="gadgets"/>
    <x v="2647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1"/>
    <s v="electronic music"/>
    <x v="2648"/>
    <d v="2014-10-23T00:49:0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7"/>
    <s v="documentary"/>
    <x v="2649"/>
    <d v="2014-10-17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7"/>
    <s v="science fiction"/>
    <x v="2650"/>
    <d v="2014-10-28T22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0"/>
    <s v="plays"/>
    <x v="2651"/>
    <d v="2014-10-22T15:36:5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7"/>
    <s v="animation"/>
    <x v="2652"/>
    <d v="2014-11-21T10:47: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s v="N/A"/>
    <x v="7"/>
    <s v="science fiction"/>
    <x v="2653"/>
    <d v="2014-10-22T01:50:2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0"/>
    <s v="plays"/>
    <x v="2654"/>
    <d v="2014-10-21T21:11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5"/>
    <s v="space exploration"/>
    <x v="2655"/>
    <d v="2014-10-20T20:59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0"/>
    <s v="spaces"/>
    <x v="2656"/>
    <d v="2014-10-20T14:56:1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2657"/>
    <d v="2014-10-20T08:00: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2"/>
    <s v="small batch"/>
    <x v="2658"/>
    <d v="2014-10-28T03:1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5"/>
    <s v="web"/>
    <x v="2659"/>
    <d v="2014-10-19T16:26:1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4"/>
    <s v="fiction"/>
    <x v="2660"/>
    <d v="2014-10-19T13:01:24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2661"/>
    <d v="2014-10-10T21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7"/>
    <s v="drama"/>
    <x v="2662"/>
    <d v="2014-10-18T12:07:3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663"/>
    <d v="2014-10-10T1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6"/>
    <s v="photobooks"/>
    <x v="2664"/>
    <d v="2014-10-17T19:55: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7"/>
    <s v="drama"/>
    <x v="2665"/>
    <d v="2014-10-17T19:00:32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4"/>
    <s v="radio &amp; podcasts"/>
    <x v="2666"/>
    <d v="2014-10-2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0"/>
    <s v="musical"/>
    <x v="2667"/>
    <d v="2014-10-05T05:00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2668"/>
    <d v="2014-10-16T06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5"/>
    <s v="wearables"/>
    <x v="2669"/>
    <d v="2014-10-29T0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2670"/>
    <d v="2014-10-01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s v="N/A"/>
    <x v="5"/>
    <s v="web"/>
    <x v="2671"/>
    <d v="2014-10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2"/>
    <s v="food trucks"/>
    <x v="2672"/>
    <d v="2014-10-15T15:51:36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2673"/>
    <d v="2014-10-15T14:26:56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2674"/>
    <d v="2014-10-15T12:52: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675"/>
    <d v="2014-10-1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2676"/>
    <d v="2014-10-26T00:43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7"/>
    <s v="documentary"/>
    <x v="2677"/>
    <d v="2014-10-01T03:59:0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2678"/>
    <d v="2014-11-11T16:10:3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2679"/>
    <d v="2014-10-02T14:2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2680"/>
    <d v="2014-10-14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2"/>
    <s v="food trucks"/>
    <x v="2681"/>
    <d v="2014-11-10T01:41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2"/>
    <s v="food trucks"/>
    <x v="2682"/>
    <d v="2014-09-30T23:23:4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683"/>
    <d v="2014-10-01T03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684"/>
    <d v="2014-10-24T23:26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2685"/>
    <d v="2014-09-19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686"/>
    <d v="2014-10-14T18:43:1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5"/>
    <s v="wearables"/>
    <x v="2687"/>
    <d v="2014-10-14T16:38:2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2688"/>
    <d v="2014-10-01T04:00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5"/>
    <s v="gadgets"/>
    <x v="2689"/>
    <d v="2014-10-08T12:16:1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7"/>
    <s v="documentary"/>
    <x v="2690"/>
    <d v="2014-10-08T04:01:0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0"/>
    <s v="plays"/>
    <x v="2691"/>
    <d v="2014-10-08T03:54:1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0"/>
    <s v="plays"/>
    <x v="2692"/>
    <d v="2014-10-22T04:59:0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2693"/>
    <d v="2014-10-07T18:26: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1"/>
    <s v="rock"/>
    <x v="2694"/>
    <d v="2014-10-07T00:06:1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2695"/>
    <d v="2014-10-06T16:11:45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2"/>
    <s v="food trucks"/>
    <x v="2696"/>
    <d v="2014-10-05T19:1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1"/>
    <s v="faith"/>
    <x v="2697"/>
    <d v="2014-10-05T19:13: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1"/>
    <s v="indie rock"/>
    <x v="2698"/>
    <d v="2014-10-05T18:49:0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7"/>
    <s v="television"/>
    <x v="2699"/>
    <d v="2014-10-05T13:39:1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7"/>
    <s v="drama"/>
    <x v="2700"/>
    <d v="2014-10-05T09:12:02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2701"/>
    <d v="2014-10-05T07:00:45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2702"/>
    <d v="2014-09-27T04:00:0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0"/>
    <s v="spaces"/>
    <x v="2703"/>
    <d v="2014-10-04T14:17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3"/>
    <s v="video games"/>
    <x v="2704"/>
    <d v="2014-10-04T03:30:0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2705"/>
    <d v="2014-10-03T11:29:3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0"/>
    <s v="plays"/>
    <x v="2706"/>
    <d v="2014-10-04T06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1"/>
    <s v="faith"/>
    <x v="2707"/>
    <d v="2014-10-02T20:59:0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2708"/>
    <d v="2014-10-04T14:48:5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2709"/>
    <d v="2014-09-18T03:59:0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2710"/>
    <d v="2014-09-21T02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0"/>
    <s v="plays"/>
    <x v="2711"/>
    <d v="2014-09-24T22:00:0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s v="N/A"/>
    <x v="7"/>
    <s v="science fiction"/>
    <x v="2712"/>
    <d v="2014-10-30T22:29:4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1"/>
    <s v="rock"/>
    <x v="2713"/>
    <d v="2014-09-30T14:09:47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2714"/>
    <d v="2014-09-30T16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715"/>
    <d v="2014-09-29T10:53: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2716"/>
    <d v="2014-09-29T08:40:2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5"/>
    <s v="space exploration"/>
    <x v="2717"/>
    <d v="2014-09-15T20:0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0"/>
    <s v="plays"/>
    <x v="2718"/>
    <d v="2014-09-28T18:55:56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2719"/>
    <d v="2014-09-13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0"/>
    <s v="musical"/>
    <x v="2720"/>
    <d v="2014-09-23T03:59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721"/>
    <d v="2014-09-28T01:38: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2722"/>
    <d v="2014-09-26T01:35: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2723"/>
    <d v="2014-09-27T23:01:0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2724"/>
    <d v="2014-09-12T21:55:49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3"/>
    <s v="tabletop games"/>
    <x v="2725"/>
    <d v="2014-10-02T21:37:0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1"/>
    <s v="indie rock"/>
    <x v="2726"/>
    <d v="2014-09-27T03:08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0"/>
    <s v="plays"/>
    <x v="2727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2728"/>
    <d v="2014-09-26T22:43:0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0"/>
    <s v="plays"/>
    <x v="2729"/>
    <d v="2014-10-26T21:52: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2730"/>
    <d v="2014-09-26T21:04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7"/>
    <s v="television"/>
    <x v="2731"/>
    <d v="2014-09-26T15:03:09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1"/>
    <s v="jazz"/>
    <x v="2732"/>
    <d v="2014-10-01T12:43: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2"/>
    <s v="food trucks"/>
    <x v="2733"/>
    <d v="2014-09-26T03:22:1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5"/>
    <s v="wearables"/>
    <x v="2734"/>
    <d v="2014-09-16T21:53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2735"/>
    <d v="2014-09-25T21:43:1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2736"/>
    <d v="2014-09-25T21:16:4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737"/>
    <d v="2014-09-30T15:19:0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2738"/>
    <d v="2014-09-28T03:2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2739"/>
    <d v="2014-09-12T19:34:4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0"/>
    <s v="spaces"/>
    <x v="2740"/>
    <d v="2014-10-19T05:00:0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2"/>
    <s v="food trucks"/>
    <x v="2741"/>
    <d v="2014-09-25T16:24:2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2742"/>
    <d v="2014-10-24T04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1"/>
    <s v="rock"/>
    <x v="2743"/>
    <d v="2014-09-15T04:28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744"/>
    <d v="2014-09-23T22:08:5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7"/>
    <s v="science fiction"/>
    <x v="2745"/>
    <d v="2014-09-23T01:51:4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7"/>
    <s v="television"/>
    <x v="2746"/>
    <d v="2014-10-07T02:22: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3"/>
    <s v="tabletop games"/>
    <x v="2747"/>
    <d v="2014-09-21T19:00:15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0"/>
    <s v="plays"/>
    <x v="2748"/>
    <d v="2014-10-20T19:23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0"/>
    <s v="spaces"/>
    <x v="2749"/>
    <d v="2014-10-05T19:16: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5"/>
    <s v="hardware"/>
    <x v="2750"/>
    <d v="2014-10-18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2751"/>
    <d v="2014-09-15T06:08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2"/>
    <s v="food trucks"/>
    <x v="2752"/>
    <d v="2014-10-19T23:19:4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5"/>
    <s v="hardware"/>
    <x v="2753"/>
    <d v="2014-10-01T00:00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2754"/>
    <d v="2014-09-19T18:08:12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755"/>
    <d v="2014-09-20T15:40:3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2"/>
    <s v="food trucks"/>
    <x v="2756"/>
    <d v="2014-09-18T20:59:3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1"/>
    <s v="indie rock"/>
    <x v="2757"/>
    <d v="2014-09-23T20:46:16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0"/>
    <s v="plays"/>
    <x v="2758"/>
    <d v="2014-09-17T20:56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0"/>
    <s v="plays"/>
    <x v="2759"/>
    <d v="2014-10-17T19:1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2760"/>
    <d v="2014-09-17T17:46:34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0"/>
    <s v="plays"/>
    <x v="2761"/>
    <d v="2014-08-25T2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7"/>
    <s v="animation"/>
    <x v="2762"/>
    <d v="2014-09-17T16:45:19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7"/>
    <s v="television"/>
    <x v="2763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1"/>
    <s v="faith"/>
    <x v="2764"/>
    <d v="2014-09-17T12:49:5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2765"/>
    <d v="2014-09-16T2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0"/>
    <s v="plays"/>
    <x v="2766"/>
    <d v="2014-08-24T07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7"/>
    <s v="drama"/>
    <x v="2767"/>
    <d v="2014-09-15T02:0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5"/>
    <s v="wearables"/>
    <x v="2768"/>
    <d v="2014-09-18T02:00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2769"/>
    <d v="2014-09-03T04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0"/>
    <s v="plays"/>
    <x v="2770"/>
    <d v="2014-09-16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2771"/>
    <d v="2014-09-01T1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2772"/>
    <d v="2014-09-08T21:11: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0"/>
    <s v="plays"/>
    <x v="2773"/>
    <d v="2014-10-13T21:05:1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0"/>
    <s v="musical"/>
    <x v="2774"/>
    <d v="2014-09-08T15:50:0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5"/>
    <s v="web"/>
    <x v="2775"/>
    <d v="2014-10-13T13:59: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1"/>
    <s v="rock"/>
    <x v="2776"/>
    <d v="2014-09-12T18:26:5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5"/>
    <s v="wearables"/>
    <x v="2777"/>
    <d v="2014-09-17T12:02:11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5"/>
    <s v="gadgets"/>
    <x v="2778"/>
    <d v="2014-09-02T01:10:2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s v="N/A"/>
    <x v="0"/>
    <s v="spaces"/>
    <x v="2779"/>
    <d v="2014-09-11T18:10:2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2"/>
    <s v="food trucks"/>
    <x v="2780"/>
    <d v="2014-09-12T17:38:1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4"/>
    <s v="children's books"/>
    <x v="2781"/>
    <d v="2014-09-11T15:15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2782"/>
    <d v="2014-09-11T14:01:0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0"/>
    <s v="plays"/>
    <x v="2783"/>
    <d v="2014-09-11T12:39:2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1"/>
    <s v="rock"/>
    <x v="2784"/>
    <d v="2014-09-11T10:24: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5"/>
    <s v="hardware"/>
    <x v="2785"/>
    <d v="2014-09-16T10:18:5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0"/>
    <s v="plays"/>
    <x v="2786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7"/>
    <s v="animation"/>
    <x v="2787"/>
    <d v="2014-09-11T06:14:57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2788"/>
    <d v="2014-08-25T20:45:0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2789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2790"/>
    <d v="2014-09-10T04:5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0"/>
    <s v="spaces"/>
    <x v="2791"/>
    <d v="2014-10-02T03:5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0"/>
    <s v="musical"/>
    <x v="2792"/>
    <d v="2014-08-31T18:24:3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2793"/>
    <d v="2014-09-09T12:35: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5"/>
    <s v="hardware"/>
    <x v="2794"/>
    <d v="2014-09-24T01:41:37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795"/>
    <d v="2014-08-21T21:50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5"/>
    <s v="gadgets"/>
    <x v="2796"/>
    <d v="2014-09-07T22:13:1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2"/>
    <s v="restaurants"/>
    <x v="2797"/>
    <d v="2014-09-21T19:48:3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0"/>
    <s v="musical"/>
    <x v="2798"/>
    <d v="2014-09-06T21:00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2799"/>
    <d v="2014-08-31T13:08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0"/>
    <s v="plays"/>
    <x v="2800"/>
    <d v="2014-09-06T05:09: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0"/>
    <s v="plays"/>
    <x v="2801"/>
    <d v="2014-09-06T00:10:1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5"/>
    <s v="wearables"/>
    <x v="2802"/>
    <d v="2014-09-05T20:30:02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7"/>
    <s v="drama"/>
    <x v="2803"/>
    <d v="2014-09-05T04:23: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5"/>
    <s v="wearables"/>
    <x v="2804"/>
    <d v="2014-09-04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2805"/>
    <d v="2014-08-26T17:09: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0"/>
    <s v="plays"/>
    <x v="2806"/>
    <d v="2014-09-04T16:07:5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2807"/>
    <d v="2014-09-08T03:00:0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2808"/>
    <d v="2014-08-25T20:38: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5"/>
    <s v="wearables"/>
    <x v="2809"/>
    <d v="2014-09-03T18:49:2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1"/>
    <s v="rock"/>
    <x v="2810"/>
    <d v="2014-09-03T18:48:2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7"/>
    <s v="drama"/>
    <x v="2811"/>
    <d v="2014-08-29T18:40:1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2812"/>
    <d v="2014-08-25T04:59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2"/>
    <s v="food trucks"/>
    <x v="2813"/>
    <d v="2014-10-02T17:56:3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s v="N/A"/>
    <x v="0"/>
    <s v="musical"/>
    <x v="2814"/>
    <d v="2014-09-02T14:27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2"/>
    <s v="restaurants"/>
    <x v="2815"/>
    <d v="2014-08-20T09:21: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0"/>
    <s v="spaces"/>
    <x v="2816"/>
    <d v="2014-09-01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17"/>
    <d v="2014-08-25T04:59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1"/>
    <s v="rock"/>
    <x v="2818"/>
    <d v="2014-08-31T17:31:3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6"/>
    <s v="photobooks"/>
    <x v="2819"/>
    <d v="2014-08-31T15:58: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2820"/>
    <d v="2014-08-31T15:47:5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1"/>
    <s v="faith"/>
    <x v="2821"/>
    <d v="2014-09-01T15:30:3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2822"/>
    <d v="2014-08-15T12:39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1"/>
    <s v="indie rock"/>
    <x v="2823"/>
    <d v="2014-08-29T0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2824"/>
    <d v="2014-08-19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0"/>
    <s v="plays"/>
    <x v="2825"/>
    <d v="2014-09-09T16:49:2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2826"/>
    <d v="2014-09-12T10:00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0"/>
    <s v="spaces"/>
    <x v="2827"/>
    <d v="2014-09-29T15:16: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2828"/>
    <d v="2014-08-21T16:2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2829"/>
    <d v="2014-08-30T04:48:1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0"/>
    <s v="plays"/>
    <x v="2830"/>
    <d v="2014-08-29T20:43:0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4"/>
    <s v="children's books"/>
    <x v="2831"/>
    <d v="2014-08-29T18:45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2832"/>
    <d v="2014-09-13T09:37:2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s v="N/A"/>
    <x v="8"/>
    <s v="audio"/>
    <x v="2833"/>
    <d v="2014-08-27T00:20:2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0"/>
    <s v="musical"/>
    <x v="2834"/>
    <d v="2014-09-27T21:17: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835"/>
    <d v="2014-09-27T13:27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s v="N/A"/>
    <x v="5"/>
    <s v="web"/>
    <x v="2836"/>
    <d v="2014-08-28T00:50:5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2837"/>
    <d v="2014-08-17T05:11:0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0"/>
    <s v="plays"/>
    <x v="2838"/>
    <d v="2014-09-01T20:09:3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0"/>
    <s v="plays"/>
    <x v="2839"/>
    <d v="2014-08-26T16:28:0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0"/>
    <s v="spaces"/>
    <x v="2840"/>
    <d v="2014-09-26T16:18:55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5"/>
    <s v="hardware"/>
    <x v="2841"/>
    <d v="2014-08-27T00:31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2842"/>
    <d v="2014-08-26T22:20: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4"/>
    <s v="children's books"/>
    <x v="2843"/>
    <d v="2014-08-25T23:28:26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2844"/>
    <d v="2014-08-16T16:00:57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3"/>
    <s v="tabletop games"/>
    <x v="2845"/>
    <d v="2014-08-16T08:17:5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1"/>
    <s v="faith"/>
    <x v="2846"/>
    <d v="2014-08-24T23:14:0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3"/>
    <s v="video games"/>
    <x v="2847"/>
    <d v="2014-08-24T20:48: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2848"/>
    <d v="2014-08-28T01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7"/>
    <s v="animation"/>
    <x v="2849"/>
    <d v="2014-08-23T22:08:38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850"/>
    <d v="2014-08-23T20:59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5"/>
    <s v="hardware"/>
    <x v="2851"/>
    <d v="2014-08-23T18:31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0"/>
    <s v="spaces"/>
    <x v="2852"/>
    <d v="2014-08-28T03:00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0"/>
    <s v="plays"/>
    <x v="2853"/>
    <d v="2014-08-12T18:36:0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3"/>
    <s v="video games"/>
    <x v="2854"/>
    <d v="2014-09-21T18:32:4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0"/>
    <s v="plays"/>
    <x v="2855"/>
    <d v="2014-08-04T16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1"/>
    <s v="rock"/>
    <x v="2856"/>
    <d v="2014-09-06T15:25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0"/>
    <s v="spaces"/>
    <x v="2857"/>
    <d v="2014-09-21T15:10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2858"/>
    <d v="2014-08-22T03:44:1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s v="N/A"/>
    <x v="2"/>
    <s v="food trucks"/>
    <x v="2859"/>
    <d v="2014-08-21T23:32:2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2"/>
    <s v="small batch"/>
    <x v="2860"/>
    <d v="2014-08-26T22:00: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0"/>
    <s v="plays"/>
    <x v="2861"/>
    <d v="2014-08-31T19:51: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62"/>
    <d v="2014-08-13T22:00:0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7"/>
    <s v="television"/>
    <x v="2863"/>
    <d v="2014-08-21T07:01:5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0"/>
    <s v="plays"/>
    <x v="2864"/>
    <d v="2014-08-21T04:49: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1"/>
    <s v="indie rock"/>
    <x v="2865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2866"/>
    <d v="2014-08-20T20:24:0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2867"/>
    <d v="2014-08-31T2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7"/>
    <s v="drama"/>
    <x v="2868"/>
    <d v="2014-09-19T18:18:2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2"/>
    <s v="food trucks"/>
    <x v="2869"/>
    <d v="2014-08-20T16:22:3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0"/>
    <s v="plays"/>
    <x v="2870"/>
    <d v="2014-08-30T05:30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1"/>
    <s v="faith"/>
    <x v="2871"/>
    <d v="2014-08-31T19:39:0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7"/>
    <s v="television"/>
    <x v="2872"/>
    <d v="2014-08-05T07:43:21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2873"/>
    <d v="2014-08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4"/>
    <s v="fiction"/>
    <x v="2874"/>
    <d v="2014-09-03T23:36: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2875"/>
    <d v="2014-08-18T17:32: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876"/>
    <d v="2014-09-17T05:06:3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2877"/>
    <d v="2014-08-02T04:13:0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2"/>
    <s v="small batch"/>
    <x v="2878"/>
    <d v="2014-08-18T00:08: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5"/>
    <s v="wearables"/>
    <x v="2879"/>
    <d v="2014-09-01T20:10:1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5"/>
    <s v="wearables"/>
    <x v="2880"/>
    <d v="2014-08-17T19:58: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4"/>
    <s v="translations"/>
    <x v="2881"/>
    <d v="2014-08-12T12:52:5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4"/>
    <s v="fiction"/>
    <x v="2882"/>
    <d v="2014-09-16T11:24:1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3"/>
    <s v="video games"/>
    <x v="2883"/>
    <d v="2014-09-11T09:04:1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5"/>
    <s v="wearables"/>
    <x v="2884"/>
    <d v="2014-08-20T00:44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2"/>
    <s v="food trucks"/>
    <x v="2885"/>
    <d v="2014-08-16T21:44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2"/>
    <s v="food trucks"/>
    <x v="2886"/>
    <d v="2014-09-15T19:55:0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7"/>
    <s v="animation"/>
    <x v="2887"/>
    <d v="2014-08-16T18:25:12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2888"/>
    <d v="2014-07-27T23:00:0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7"/>
    <s v="documentary"/>
    <x v="2889"/>
    <d v="2014-08-08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5"/>
    <s v="wearables"/>
    <x v="2890"/>
    <d v="2014-08-15T20:20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2"/>
    <s v="small batch"/>
    <x v="2891"/>
    <d v="2014-08-15T15:00:2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s v="N/A"/>
    <x v="5"/>
    <s v="wearables"/>
    <x v="2892"/>
    <d v="2014-08-15T14:17:33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2893"/>
    <d v="2014-07-30T11:18: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0"/>
    <s v="plays"/>
    <x v="2894"/>
    <d v="2014-09-14T04:34: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3"/>
    <s v="video games"/>
    <x v="2895"/>
    <d v="2014-08-14T23:27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2"/>
    <s v="restaurants"/>
    <x v="2896"/>
    <d v="2014-08-14T22:50:3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7"/>
    <s v="shorts"/>
    <x v="2897"/>
    <d v="2014-08-11T05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2"/>
    <s v="food trucks"/>
    <x v="2898"/>
    <d v="2014-08-14T18:20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2899"/>
    <d v="2014-08-04T15:59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5"/>
    <s v="web"/>
    <x v="2900"/>
    <d v="2014-08-14T15:20: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5"/>
    <s v="wearables"/>
    <x v="2901"/>
    <d v="2014-09-13T13:56: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5"/>
    <s v="hardware"/>
    <x v="2902"/>
    <d v="2014-08-14T12:58:1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7"/>
    <s v="drama"/>
    <x v="2903"/>
    <d v="2014-08-16T23:42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904"/>
    <d v="2014-08-13T23:31:52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2905"/>
    <d v="2014-08-28T22:53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0"/>
    <s v="spaces"/>
    <x v="2906"/>
    <d v="2014-08-13T18:49:0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1"/>
    <s v="indie rock"/>
    <x v="2907"/>
    <d v="2014-08-08T18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2908"/>
    <d v="2014-08-15T02:00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2"/>
    <s v="food trucks"/>
    <x v="2909"/>
    <d v="2014-08-13T03:19:26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0"/>
    <s v="plays"/>
    <x v="2910"/>
    <d v="2014-07-29T03:14:5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0"/>
    <s v="plays"/>
    <x v="2911"/>
    <d v="2014-08-12T22:50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0"/>
    <s v="plays"/>
    <x v="2912"/>
    <d v="2014-08-12T15:51:5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1"/>
    <s v="pop"/>
    <x v="2913"/>
    <d v="2014-08-14T18:1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0"/>
    <s v="plays"/>
    <x v="2914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5"/>
    <s v="wearables"/>
    <x v="2915"/>
    <d v="2014-08-11T20:27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x v="2916"/>
    <d v="2014-09-05T13:39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3"/>
    <s v="video games"/>
    <x v="2917"/>
    <d v="2014-08-16T02:04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2"/>
    <s v="food trucks"/>
    <x v="2918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s v="N/A"/>
    <x v="8"/>
    <s v="audio"/>
    <x v="2919"/>
    <d v="2014-08-10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4"/>
    <s v="nonfiction"/>
    <x v="2920"/>
    <d v="2014-08-10T20:19:26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0"/>
    <s v="plays"/>
    <x v="2921"/>
    <d v="2014-08-09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0"/>
    <s v="musical"/>
    <x v="2922"/>
    <d v="2014-08-10T17:20:4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5"/>
    <s v="web"/>
    <x v="2923"/>
    <d v="2014-08-25T17:12: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s v="N/A"/>
    <x v="4"/>
    <s v="translations"/>
    <x v="2924"/>
    <d v="2014-08-11T04:00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0"/>
    <s v="plays"/>
    <x v="2925"/>
    <d v="2014-08-10T16:45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0"/>
    <s v="plays"/>
    <x v="2926"/>
    <d v="2014-09-09T16:12:0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s v="N/A"/>
    <x v="8"/>
    <s v="audio"/>
    <x v="2927"/>
    <d v="2014-07-31T01:26: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5"/>
    <s v="wearables"/>
    <x v="2928"/>
    <d v="2014-08-09T22:43: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0"/>
    <s v="plays"/>
    <x v="2929"/>
    <d v="2014-08-01T07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s v="N/A"/>
    <x v="2"/>
    <s v="food trucks"/>
    <x v="2930"/>
    <d v="2014-08-04T19:41: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2"/>
    <s v="food trucks"/>
    <x v="2931"/>
    <d v="2014-08-09T17:22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7"/>
    <s v="animation"/>
    <x v="2932"/>
    <d v="2014-08-09T14:44:07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2933"/>
    <d v="2014-08-08T22:2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0"/>
    <s v="plays"/>
    <x v="2934"/>
    <d v="2014-08-09T06:25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0"/>
    <s v="plays"/>
    <x v="2935"/>
    <d v="2014-08-09T05:37:1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5"/>
    <s v="gadgets"/>
    <x v="2936"/>
    <d v="2014-08-09T00:48:5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2937"/>
    <d v="2014-07-16T23:27:2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1"/>
    <s v="jazz"/>
    <x v="2938"/>
    <d v="2014-08-30T15:3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0"/>
    <s v="spaces"/>
    <x v="2939"/>
    <d v="2014-08-08T22:27:26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3"/>
    <s v="video games"/>
    <x v="2940"/>
    <d v="2014-08-08T21:53:2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2"/>
    <s v="food trucks"/>
    <x v="2941"/>
    <d v="2014-08-08T21:31:0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2942"/>
    <d v="2014-08-08T21:20:12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2943"/>
    <d v="2014-08-08T19:05:5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2944"/>
    <d v="2014-07-19T05:00:0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2945"/>
    <d v="2014-08-08T18:53:2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0"/>
    <s v="plays"/>
    <x v="2946"/>
    <d v="2014-08-01T17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2947"/>
    <d v="2014-08-23T17:37:2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2948"/>
    <d v="2014-09-07T14:23:4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s v="N/A"/>
    <x v="2"/>
    <s v="food trucks"/>
    <x v="2949"/>
    <d v="2014-08-23T14:12: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4"/>
    <s v="nonfiction"/>
    <x v="2950"/>
    <d v="2014-08-11T12:03:4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0"/>
    <s v="plays"/>
    <x v="2951"/>
    <d v="2014-09-07T07:48:4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2"/>
    <s v="food trucks"/>
    <x v="2952"/>
    <d v="2014-08-07T23:13:4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0"/>
    <s v="plays"/>
    <x v="2953"/>
    <d v="2014-09-06T22:08:5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5"/>
    <s v="gadgets"/>
    <x v="2954"/>
    <d v="2014-08-12T18:57:31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2955"/>
    <d v="2014-07-26T07:00:0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2"/>
    <s v="food trucks"/>
    <x v="2956"/>
    <d v="2014-08-07T15:56:4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3"/>
    <s v="mobile games"/>
    <x v="2957"/>
    <d v="2014-08-07T15:35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2958"/>
    <d v="2014-08-10T15:59:0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7"/>
    <s v="television"/>
    <x v="2959"/>
    <d v="2014-08-17T12:22:24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7"/>
    <s v="television"/>
    <x v="2960"/>
    <d v="2014-08-07T12:21:47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2961"/>
    <d v="2014-08-09T02:00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7"/>
    <s v="animation"/>
    <x v="2962"/>
    <d v="2014-09-05T23:45: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s v="N/A"/>
    <x v="1"/>
    <s v="world music"/>
    <x v="2963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2964"/>
    <d v="2014-08-06T21:32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1"/>
    <s v="rock"/>
    <x v="2965"/>
    <d v="2014-07-28T01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2966"/>
    <d v="2014-08-03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2967"/>
    <d v="2014-07-28T14:31: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2968"/>
    <d v="2014-08-08T13:54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0"/>
    <s v="plays"/>
    <x v="2969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7"/>
    <s v="drama"/>
    <x v="2970"/>
    <d v="2014-09-01T03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971"/>
    <d v="2014-08-03T11:39:3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0"/>
    <s v="spaces"/>
    <x v="2972"/>
    <d v="2014-07-30T01:19:3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973"/>
    <d v="2014-08-03T15:48:04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2974"/>
    <d v="2014-07-24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2975"/>
    <d v="2014-07-05T0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2976"/>
    <d v="2014-08-01T10:01:5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s v="N/A"/>
    <x v="2"/>
    <s v="food trucks"/>
    <x v="2977"/>
    <d v="2014-08-01T00:58: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2978"/>
    <d v="2014-07-31T16:45:5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3"/>
    <s v="mobile games"/>
    <x v="2979"/>
    <d v="2014-07-31T09:46:21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2980"/>
    <d v="2014-08-01T06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5"/>
    <s v="makerspaces"/>
    <x v="2981"/>
    <d v="2014-07-29T00:29:4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2982"/>
    <d v="2014-07-30T22:41:4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2"/>
    <s v="food trucks"/>
    <x v="2983"/>
    <d v="2014-08-09T21:57:05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0"/>
    <s v="plays"/>
    <x v="2984"/>
    <d v="2014-07-30T20:53:5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2985"/>
    <d v="2014-07-30T18:38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2986"/>
    <d v="2014-07-30T18:03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2987"/>
    <d v="2014-07-23T03:59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2988"/>
    <d v="2014-07-21T03:59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s v="N/A"/>
    <x v="4"/>
    <s v="translations"/>
    <x v="2989"/>
    <d v="2014-07-28T16:52:43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5"/>
    <s v="wearables"/>
    <x v="2990"/>
    <d v="2014-07-27T15:27:0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1"/>
    <s v="rock"/>
    <x v="2991"/>
    <d v="2014-07-18T20:31:12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2992"/>
    <d v="2014-07-27T14:17:2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0"/>
    <s v="plays"/>
    <x v="2993"/>
    <d v="2014-08-02T14:00:0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5"/>
    <s v="wearables"/>
    <x v="2994"/>
    <d v="2014-07-11T16:00:0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5"/>
    <s v="wearables"/>
    <x v="2995"/>
    <d v="2014-07-25T22:15:0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0"/>
    <s v="musical"/>
    <x v="2996"/>
    <d v="2014-07-30T2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2997"/>
    <d v="2014-07-10T18:35:45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998"/>
    <d v="2014-07-09T13:39:4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6"/>
    <s v="photobooks"/>
    <x v="2999"/>
    <d v="2014-07-24T18:51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3000"/>
    <d v="2014-08-01T01:00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0"/>
    <s v="plays"/>
    <x v="3001"/>
    <d v="2014-07-15T22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3"/>
    <s v="video games"/>
    <x v="3002"/>
    <d v="2014-07-23T20:40:24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1"/>
    <s v="rock"/>
    <x v="3003"/>
    <d v="2014-07-24T18:23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5"/>
    <s v="wearables"/>
    <x v="3004"/>
    <d v="2014-07-23T15:54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0"/>
    <s v="plays"/>
    <x v="3005"/>
    <d v="2014-08-21T18:35: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7"/>
    <s v="television"/>
    <x v="3006"/>
    <d v="2014-07-22T16:09: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0"/>
    <s v="plays"/>
    <x v="3007"/>
    <d v="2014-06-22T21:00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0"/>
    <s v="plays"/>
    <x v="3008"/>
    <d v="2014-07-21T12:52:06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3009"/>
    <d v="2014-07-04T03:2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3010"/>
    <d v="2014-07-19T20:38:5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2"/>
    <s v="food trucks"/>
    <x v="3011"/>
    <d v="2014-08-03T18:05:4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5"/>
    <s v="wearables"/>
    <x v="3012"/>
    <d v="2014-07-25T03:00:0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0"/>
    <s v="plays"/>
    <x v="3013"/>
    <d v="2014-07-19T09:21: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6"/>
    <s v="photobooks"/>
    <x v="3014"/>
    <d v="2014-07-19T09:14:3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2"/>
    <s v="restaurants"/>
    <x v="3015"/>
    <d v="2014-07-19T03:43:2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3016"/>
    <d v="2014-07-11T16:1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3017"/>
    <d v="2014-07-18T23:48:24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3018"/>
    <d v="2014-07-26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019"/>
    <d v="2014-07-18T16:04:1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3020"/>
    <d v="2014-08-17T15:35: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3021"/>
    <d v="2014-07-18T04:45:52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7"/>
    <s v="television"/>
    <x v="3022"/>
    <d v="2014-07-13T13:59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7"/>
    <s v="television"/>
    <x v="3023"/>
    <d v="2014-07-17T16:50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3024"/>
    <d v="2014-07-17T16:33:4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2"/>
    <s v="small batch"/>
    <x v="3025"/>
    <d v="2014-07-17T14:59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4"/>
    <s v="nonfiction"/>
    <x v="3026"/>
    <d v="2014-08-01T13:43:2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3027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3"/>
    <s v="tabletop games"/>
    <x v="3028"/>
    <d v="2014-07-1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3029"/>
    <d v="2014-07-15T05:00:00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6"/>
    <s v="photobooks"/>
    <x v="3030"/>
    <d v="2014-07-16T15:17:46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3031"/>
    <d v="2014-07-16T14:31:15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3032"/>
    <d v="2014-07-23T11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s v="N/A"/>
    <x v="5"/>
    <s v="wearables"/>
    <x v="3033"/>
    <d v="2014-07-16T02:33:4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2"/>
    <s v="food trucks"/>
    <x v="3034"/>
    <d v="2014-07-10T21:29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0"/>
    <s v="plays"/>
    <x v="3035"/>
    <d v="2014-07-01T22:30:00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5"/>
    <s v="hardware"/>
    <x v="3036"/>
    <d v="2014-07-23T21:08:0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s v="N/A"/>
    <x v="5"/>
    <s v="web"/>
    <x v="3037"/>
    <d v="2014-07-13T16:37:37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3038"/>
    <d v="2014-07-13T10:58:3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5"/>
    <s v="wearables"/>
    <x v="3039"/>
    <d v="2014-08-12T02:47:0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1"/>
    <s v="jazz"/>
    <x v="3040"/>
    <d v="2014-07-14T02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7"/>
    <s v="television"/>
    <x v="3041"/>
    <d v="2014-07-13T00:00:00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1"/>
    <s v="pop"/>
    <x v="3042"/>
    <d v="2014-07-12T18:11: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3043"/>
    <d v="2014-07-02T14:54:06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3044"/>
    <d v="2014-07-03T03:59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0"/>
    <s v="plays"/>
    <x v="3045"/>
    <d v="2014-07-24T02:59:0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7"/>
    <s v="animation"/>
    <x v="3046"/>
    <d v="2014-06-27T02:52:54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1"/>
    <s v="rock"/>
    <x v="3047"/>
    <d v="2014-07-10T23:01: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3048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5"/>
    <s v="hardware"/>
    <x v="3049"/>
    <d v="2014-07-10T14:31:0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3050"/>
    <d v="2014-07-30T23:00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5"/>
    <s v="hardware"/>
    <x v="3051"/>
    <d v="2014-07-10T10:09:1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3052"/>
    <d v="2014-07-10T09:07: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7"/>
    <s v="animation"/>
    <x v="3053"/>
    <d v="2014-07-0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4"/>
    <s v="nonfiction"/>
    <x v="3054"/>
    <d v="2014-07-14T19:32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3055"/>
    <d v="2014-07-09T17:24:25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3056"/>
    <d v="2014-07-07T0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x v="3057"/>
    <d v="2014-07-09T12:34: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0"/>
    <s v="musical"/>
    <x v="3058"/>
    <d v="2014-06-29T06:13:0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3059"/>
    <d v="2014-07-08T22:34:0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3060"/>
    <d v="2014-07-06T18:31:0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4"/>
    <s v="translations"/>
    <x v="3061"/>
    <d v="2014-07-13T04:59:0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3062"/>
    <d v="2014-07-06T10:08:0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2"/>
    <s v="food trucks"/>
    <x v="3063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0"/>
    <s v="plays"/>
    <x v="3064"/>
    <d v="2014-07-05T14:22:27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3065"/>
    <d v="2014-07-05T12:40:2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1"/>
    <s v="rock"/>
    <x v="3066"/>
    <d v="2014-08-03T17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3067"/>
    <d v="2014-07-04T11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7"/>
    <s v="science fiction"/>
    <x v="3068"/>
    <d v="2014-08-03T02:59:56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7"/>
    <s v="television"/>
    <x v="3069"/>
    <d v="2014-06-14T01:44:1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0"/>
    <s v="plays"/>
    <x v="3070"/>
    <d v="2014-07-05T03:59:0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0"/>
    <s v="plays"/>
    <x v="3071"/>
    <d v="2014-07-03T17:02:4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3072"/>
    <d v="2014-07-03T16:03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3"/>
    <s v="video games"/>
    <x v="3073"/>
    <d v="2014-08-02T15:49:4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0"/>
    <s v="plays"/>
    <x v="3074"/>
    <d v="2014-06-17T04:36: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0"/>
    <s v="musical"/>
    <x v="3075"/>
    <d v="2014-07-03T04:07:5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5"/>
    <s v="makerspaces"/>
    <x v="3076"/>
    <d v="2014-07-03T00:42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7"/>
    <s v="drama"/>
    <x v="3077"/>
    <d v="2014-07-02T16:29: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1"/>
    <s v="rock"/>
    <x v="3078"/>
    <d v="2014-06-23T16:01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3079"/>
    <d v="2014-07-02T15:29:12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3080"/>
    <d v="2014-06-23T18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2"/>
    <s v="food trucks"/>
    <x v="3081"/>
    <d v="2014-07-06T05:08:5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3082"/>
    <d v="2014-07-01T23:50:3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7"/>
    <s v="television"/>
    <x v="3083"/>
    <d v="2014-07-16T03:00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3084"/>
    <d v="2014-07-16T11:49:3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3085"/>
    <d v="2014-07-15T05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2"/>
    <s v="small batch"/>
    <x v="3086"/>
    <d v="2014-06-29T21:31:2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0"/>
    <s v="plays"/>
    <x v="3087"/>
    <d v="2014-06-25T21:00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3088"/>
    <d v="2014-06-09T17:26:51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4"/>
    <s v="nonfiction"/>
    <x v="3089"/>
    <d v="2014-07-09T07:55:3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7"/>
    <s v="television"/>
    <x v="3090"/>
    <d v="2014-06-19T04:00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3091"/>
    <d v="2014-07-02T04:00:0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1"/>
    <s v="faith"/>
    <x v="3092"/>
    <d v="2014-06-27T22:04:24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3093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3094"/>
    <d v="2014-06-28T14:05: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7"/>
    <s v="science fiction"/>
    <x v="3095"/>
    <d v="2014-07-01T19:00:0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3096"/>
    <d v="2014-07-03T04:00:4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2"/>
    <s v="food trucks"/>
    <x v="3097"/>
    <d v="2014-06-27T21:33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0"/>
    <s v="plays"/>
    <x v="3098"/>
    <d v="2014-06-27T16:21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3099"/>
    <d v="2014-06-27T05:14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0"/>
    <s v="plays"/>
    <x v="3100"/>
    <d v="2014-06-26T23:02: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3101"/>
    <d v="2014-07-01T04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7"/>
    <s v="shorts"/>
    <x v="3102"/>
    <d v="2014-06-22T15:48:51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2"/>
    <s v="small batch"/>
    <x v="3103"/>
    <d v="2014-06-26T15:22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6"/>
    <s v="photobooks"/>
    <x v="3104"/>
    <d v="2014-06-27T14:44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1"/>
    <s v="rock"/>
    <x v="3105"/>
    <d v="2014-06-25T02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3106"/>
    <d v="2014-06-11T04:00:0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3107"/>
    <d v="2014-06-25T16:59:0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7"/>
    <s v="documentary"/>
    <x v="3108"/>
    <d v="2014-06-25T10:51:3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0"/>
    <s v="plays"/>
    <x v="3109"/>
    <d v="2014-06-21T11:00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0"/>
    <s v="plays"/>
    <x v="3110"/>
    <d v="2014-06-24T18:57:0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5"/>
    <s v="hardware"/>
    <x v="3111"/>
    <d v="2014-07-23T15:25:5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6"/>
    <s v="photobooks"/>
    <x v="3112"/>
    <d v="2014-06-20T21:59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3113"/>
    <d v="2014-06-21T20:31:2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2"/>
    <s v="food trucks"/>
    <x v="3114"/>
    <d v="2014-06-28T19:21: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4"/>
    <s v="nonfiction"/>
    <x v="3115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3116"/>
    <d v="2014-06-21T16:00: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3117"/>
    <d v="2014-06-04T04:59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0"/>
    <s v="plays"/>
    <x v="3118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7"/>
    <s v="documentary"/>
    <x v="3119"/>
    <d v="2014-06-2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0"/>
    <s v="plays"/>
    <x v="3120"/>
    <d v="2014-07-20T18:51:27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3121"/>
    <d v="2014-06-20T22:01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3122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3123"/>
    <d v="2014-06-06T23:00:0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3124"/>
    <d v="2014-06-20T09:54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7"/>
    <s v="television"/>
    <x v="3125"/>
    <d v="2014-06-25T01:37:5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126"/>
    <d v="2014-06-18T20:13:0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3127"/>
    <d v="2014-06-15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0"/>
    <s v="plays"/>
    <x v="3128"/>
    <d v="2014-06-23T16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0"/>
    <s v="plays"/>
    <x v="3129"/>
    <d v="2014-07-01T06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130"/>
    <d v="2014-05-30T15:35: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0"/>
    <s v="plays"/>
    <x v="3131"/>
    <d v="2014-06-19T15:33:5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3132"/>
    <d v="2014-06-15T1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0"/>
    <s v="plays"/>
    <x v="3133"/>
    <d v="2014-06-30T17:28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s v="N/A"/>
    <x v="7"/>
    <s v="science fiction"/>
    <x v="3134"/>
    <d v="2014-06-16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7"/>
    <s v="animation"/>
    <x v="3135"/>
    <d v="2014-06-16T2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3136"/>
    <d v="2014-06-2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3137"/>
    <d v="2014-07-18T13:09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3138"/>
    <d v="2014-06-16T04:25:0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3"/>
    <s v="mobile games"/>
    <x v="3139"/>
    <d v="2014-06-16T06:50:05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3140"/>
    <d v="2014-06-17T03:00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3141"/>
    <d v="2014-07-02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3142"/>
    <d v="2014-06-15T18:05:2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3"/>
    <s v="video games"/>
    <x v="3143"/>
    <d v="2014-06-15T17:08:07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3144"/>
    <d v="2014-06-15T15:16:0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1"/>
    <s v="rock"/>
    <x v="3145"/>
    <d v="2014-06-17T17:41:2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0"/>
    <s v="plays"/>
    <x v="3146"/>
    <d v="2014-07-14T15:37: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1"/>
    <s v="rock"/>
    <x v="3147"/>
    <d v="2014-06-14T14:23:54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1"/>
    <s v="indie rock"/>
    <x v="3148"/>
    <d v="2014-06-21T04:59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5"/>
    <s v="wearables"/>
    <x v="3149"/>
    <d v="2014-06-23T07:04:1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3"/>
    <s v="mobile games"/>
    <x v="3150"/>
    <d v="2014-06-13T00:12:3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3"/>
    <s v="mobile games"/>
    <x v="3151"/>
    <d v="2014-06-12T19:08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3152"/>
    <d v="2014-06-12T17:2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3153"/>
    <d v="2014-06-16T06:59:0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6"/>
    <s v="photobooks"/>
    <x v="3154"/>
    <d v="2014-06-10T08:33:0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3155"/>
    <d v="2014-06-13T22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3156"/>
    <d v="2014-06-11T19:33:18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5"/>
    <s v="space exploration"/>
    <x v="3157"/>
    <d v="2014-06-13T04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2"/>
    <s v="small batch"/>
    <x v="3158"/>
    <d v="2014-06-11T13:44: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3"/>
    <s v="video games"/>
    <x v="3159"/>
    <d v="2014-06-11T09:50:21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1"/>
    <s v="rock"/>
    <x v="3160"/>
    <d v="2014-06-09T05:00:0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1"/>
    <s v="rock"/>
    <x v="3161"/>
    <d v="2014-06-13T06:59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2"/>
    <s v="small batch"/>
    <x v="3162"/>
    <d v="2014-05-29T17:50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5"/>
    <s v="gadgets"/>
    <x v="3163"/>
    <d v="2014-05-23T14:05:25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1"/>
    <s v="rock"/>
    <x v="3164"/>
    <d v="2014-06-09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3165"/>
    <d v="2014-06-09T19:20:1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3166"/>
    <d v="2014-07-06T17:13:5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0"/>
    <s v="musical"/>
    <x v="3167"/>
    <d v="2014-07-06T16:36: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0"/>
    <s v="plays"/>
    <x v="3168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0"/>
    <s v="plays"/>
    <x v="3169"/>
    <d v="2014-06-01T01:44:2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0"/>
    <s v="plays"/>
    <x v="3170"/>
    <d v="2014-06-05T22:31:4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0"/>
    <s v="plays"/>
    <x v="3171"/>
    <d v="2014-05-16T22:11:3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3172"/>
    <d v="2014-05-18T14:39:33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3173"/>
    <d v="2014-06-01T0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7"/>
    <s v="animation"/>
    <x v="3174"/>
    <d v="2014-06-01T22:37:1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0"/>
    <s v="plays"/>
    <x v="3175"/>
    <d v="2014-05-09T06:53:0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3176"/>
    <d v="2014-05-30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3177"/>
    <d v="2014-05-13T0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0"/>
    <s v="spaces"/>
    <x v="3178"/>
    <d v="2014-06-01T03:59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6"/>
    <s v="photobooks"/>
    <x v="3179"/>
    <d v="2014-05-31T19:40:52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7"/>
    <s v="television"/>
    <x v="3180"/>
    <d v="2014-06-16T05:3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2"/>
    <s v="food trucks"/>
    <x v="3181"/>
    <d v="2014-05-31T23:30:0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6"/>
    <s v="photobooks"/>
    <x v="3182"/>
    <d v="2014-05-30T22:09:16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1"/>
    <s v="indie rock"/>
    <x v="3183"/>
    <d v="2014-05-28T04:59:0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7"/>
    <s v="animation"/>
    <x v="3184"/>
    <d v="2014-06-01T0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3185"/>
    <d v="2014-06-01T03:59:0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3186"/>
    <d v="2014-05-1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3187"/>
    <d v="2014-05-27T03:00:0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7"/>
    <s v="animation"/>
    <x v="3188"/>
    <d v="2014-06-03T03:59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0"/>
    <s v="plays"/>
    <x v="3189"/>
    <d v="2014-05-19T11:26:2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7"/>
    <s v="documentary"/>
    <x v="3190"/>
    <d v="2014-05-19T02:49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4"/>
    <s v="radio &amp; podcasts"/>
    <x v="3191"/>
    <d v="2014-05-10T03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3192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7"/>
    <s v="television"/>
    <x v="3193"/>
    <d v="2014-05-25T22:59:0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7"/>
    <s v="animation"/>
    <x v="3194"/>
    <d v="2014-05-14T18:11:3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3195"/>
    <d v="2014-05-24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3196"/>
    <d v="2014-05-19T21:00:0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3197"/>
    <d v="2014-05-22T22:07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3198"/>
    <d v="2014-05-23T20:01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4"/>
    <s v="children's books"/>
    <x v="3199"/>
    <d v="2014-06-17T21:17: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0"/>
    <s v="plays"/>
    <x v="3200"/>
    <d v="2014-05-20T06:59:0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3201"/>
    <d v="2014-05-19T05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0"/>
    <s v="plays"/>
    <x v="3202"/>
    <d v="2014-05-17T04:32: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0"/>
    <s v="plays"/>
    <x v="3203"/>
    <d v="2014-05-08T21:23:3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1"/>
    <s v="rock"/>
    <x v="3204"/>
    <d v="2014-05-20T04:59:0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4"/>
    <s v="children's books"/>
    <x v="3205"/>
    <d v="2014-06-05T19:49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7"/>
    <s v="documentary"/>
    <x v="3206"/>
    <d v="2014-05-17T03:30:0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1"/>
    <s v="classical music"/>
    <x v="3207"/>
    <d v="2014-05-15T17:53:0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7"/>
    <s v="documentary"/>
    <x v="3208"/>
    <d v="2014-05-30T14:10:3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5"/>
    <s v="hardware"/>
    <x v="3209"/>
    <d v="2014-05-15T06:58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5"/>
    <s v="hardware"/>
    <x v="3210"/>
    <d v="2014-05-13T18:43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0"/>
    <s v="plays"/>
    <x v="3211"/>
    <d v="2014-05-11T11:50:5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3"/>
    <s v="video games"/>
    <x v="3212"/>
    <d v="2014-05-11T03:18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3213"/>
    <d v="2014-05-05T12:36:26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5"/>
    <s v="hardware"/>
    <x v="3214"/>
    <d v="2014-05-09T20:45: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1"/>
    <s v="pop"/>
    <x v="3215"/>
    <d v="2014-05-23T16:25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5"/>
    <s v="hardware"/>
    <x v="3216"/>
    <d v="2014-05-14T23:04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1"/>
    <s v="rock"/>
    <x v="3217"/>
    <d v="2014-05-09T22:00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3218"/>
    <d v="2014-06-06T13:11:4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1"/>
    <s v="indie rock"/>
    <x v="3219"/>
    <d v="2014-05-07T00:06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1"/>
    <s v="jazz"/>
    <x v="3220"/>
    <d v="2014-05-04T0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3"/>
    <s v="mobile games"/>
    <x v="3221"/>
    <d v="2014-05-04T17:11:4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1"/>
    <s v="electronic music"/>
    <x v="3222"/>
    <d v="2014-04-14T23:00:0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1"/>
    <s v="indie rock"/>
    <x v="3223"/>
    <d v="2014-05-04T06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5"/>
    <s v="hardware"/>
    <x v="3224"/>
    <d v="2014-05-02T12:30:1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1"/>
    <s v="rock"/>
    <x v="3225"/>
    <d v="2014-05-01T23:57: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5"/>
    <s v="space exploration"/>
    <x v="3226"/>
    <d v="2014-04-30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5"/>
    <s v="hardware"/>
    <x v="3227"/>
    <d v="2014-05-01T15:55: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5"/>
    <s v="hardware"/>
    <x v="3228"/>
    <d v="2014-05-01T14:01:3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3229"/>
    <d v="2014-05-05T06:38:3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4"/>
    <s v="fiction"/>
    <x v="3230"/>
    <d v="2014-04-30T16:51:2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5"/>
    <s v="space exploration"/>
    <x v="3231"/>
    <d v="2014-04-29T17:06:2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5"/>
    <s v="hardware"/>
    <x v="3232"/>
    <d v="2014-04-26T01:58:3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3"/>
    <s v="tabletop games"/>
    <x v="3233"/>
    <d v="2014-04-25T21:08:47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7"/>
    <s v="shorts"/>
    <x v="3234"/>
    <d v="2014-04-25T18:38:1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2"/>
    <s v="food trucks"/>
    <x v="3235"/>
    <d v="2014-05-02T22:52:5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3"/>
    <s v="video games"/>
    <x v="3236"/>
    <d v="2014-04-24T19:11:0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3"/>
    <s v="video games"/>
    <x v="3237"/>
    <d v="2014-04-06T19:01: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5"/>
    <s v="hardware"/>
    <x v="3238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5"/>
    <s v="hardware"/>
    <x v="3239"/>
    <d v="2014-05-05T21:18:3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7"/>
    <s v="documentary"/>
    <x v="3240"/>
    <d v="2014-04-20T16:01:5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7"/>
    <s v="television"/>
    <x v="3241"/>
    <d v="2014-04-04T22:00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1"/>
    <s v="rock"/>
    <x v="3242"/>
    <d v="2014-04-19T21:04:3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3"/>
    <s v="video games"/>
    <x v="3243"/>
    <d v="2014-04-19T12:34:0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7"/>
    <s v="shorts"/>
    <x v="3244"/>
    <d v="2014-04-13T02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1"/>
    <s v="electronic music"/>
    <x v="3245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7"/>
    <s v="shorts"/>
    <x v="3246"/>
    <d v="2014-04-07T17:13:42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1"/>
    <s v="indie rock"/>
    <x v="3247"/>
    <d v="2014-04-18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3248"/>
    <d v="2014-04-21T01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3"/>
    <s v="video games"/>
    <x v="3249"/>
    <d v="2014-04-13T18:18: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1"/>
    <s v="jazz"/>
    <x v="3250"/>
    <d v="2014-05-12T04:03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1"/>
    <s v="rock"/>
    <x v="3251"/>
    <d v="2014-04-11T14:15:46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7"/>
    <s v="documentary"/>
    <x v="3252"/>
    <d v="2014-05-09T21:00:0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5"/>
    <s v="hardware"/>
    <x v="3253"/>
    <d v="2014-04-21T03:59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3"/>
    <s v="video games"/>
    <x v="3254"/>
    <d v="2014-04-05T02:59: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7"/>
    <s v="animation"/>
    <x v="3255"/>
    <d v="2014-04-19T16:19:3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7"/>
    <s v="shorts"/>
    <x v="3256"/>
    <d v="2014-03-23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1"/>
    <s v="indie rock"/>
    <x v="3257"/>
    <d v="2014-04-02T18:36:4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3"/>
    <s v="tabletop games"/>
    <x v="3258"/>
    <d v="2014-03-26T23:24:1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1"/>
    <s v="rock"/>
    <x v="3259"/>
    <d v="2014-03-26T19:10:3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1"/>
    <s v="metal"/>
    <x v="3260"/>
    <d v="2014-03-10T14:00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3"/>
    <s v="video games"/>
    <x v="3261"/>
    <d v="2014-03-24T02:15:27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1"/>
    <s v="rock"/>
    <x v="3262"/>
    <d v="2014-03-29T0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4"/>
    <s v="nonfiction"/>
    <x v="3263"/>
    <d v="2014-03-21T21:01:5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5"/>
    <s v="hardware"/>
    <x v="3264"/>
    <d v="2014-04-20T02:36:0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4"/>
    <s v="children's books"/>
    <x v="3265"/>
    <d v="2014-03-18T15:55:3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3"/>
    <s v="video games"/>
    <x v="3266"/>
    <d v="2014-03-15T18:58:29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7"/>
    <s v="shorts"/>
    <x v="3267"/>
    <d v="2014-03-07T19:20: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7"/>
    <s v="animation"/>
    <x v="3268"/>
    <d v="2014-03-14T04:40: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1"/>
    <s v="rock"/>
    <x v="3269"/>
    <d v="2014-03-24T01:22:5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1"/>
    <s v="pop"/>
    <x v="3270"/>
    <d v="2014-03-11T06:59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1"/>
    <s v="jazz"/>
    <x v="3271"/>
    <d v="2014-03-13T03:33:1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1"/>
    <s v="indie rock"/>
    <x v="3272"/>
    <d v="2014-03-04T2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1"/>
    <s v="jazz"/>
    <x v="3273"/>
    <d v="2014-03-1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1"/>
    <s v="rock"/>
    <x v="3274"/>
    <d v="2014-03-17T02:35:19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7"/>
    <s v="documentary"/>
    <x v="3275"/>
    <d v="2014-03-06T02:02:1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7"/>
    <s v="documentary"/>
    <x v="3276"/>
    <d v="2014-03-07T22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4"/>
    <s v="art books"/>
    <x v="3277"/>
    <d v="2014-02-17T00:00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7"/>
    <s v="documentary"/>
    <x v="3278"/>
    <d v="2014-02-28T14:33:1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5"/>
    <s v="space exploration"/>
    <x v="3279"/>
    <d v="2014-02-27T2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4"/>
    <s v="nonfiction"/>
    <x v="3280"/>
    <d v="2014-02-14T20:00:0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2"/>
    <s v="small batch"/>
    <x v="3281"/>
    <d v="2014-03-08T22:11: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1"/>
    <s v="rock"/>
    <x v="3282"/>
    <d v="2014-02-26T20:13:4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1"/>
    <s v="rock"/>
    <x v="3283"/>
    <d v="2014-02-24T16:25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4"/>
    <s v="fiction"/>
    <x v="3284"/>
    <d v="2014-02-23T18:43:3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7"/>
    <s v="shorts"/>
    <x v="3285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3"/>
    <s v="tabletop games"/>
    <x v="3286"/>
    <d v="2014-02-23T12:00:57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1"/>
    <s v="pop"/>
    <x v="3287"/>
    <d v="2014-02-06T20:31: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7"/>
    <s v="documentary"/>
    <x v="3288"/>
    <d v="2014-02-22T01:08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3"/>
    <s v="video games"/>
    <x v="3289"/>
    <d v="2014-02-19T09:08: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3"/>
    <s v="video games"/>
    <x v="3290"/>
    <d v="2014-03-02T19:01:17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3"/>
    <s v="tabletop games"/>
    <x v="3291"/>
    <d v="2014-02-21T18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7"/>
    <s v="documentary"/>
    <x v="3292"/>
    <d v="2014-03-01T17:18:00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1"/>
    <s v="rock"/>
    <x v="3293"/>
    <d v="2014-02-17T22:10: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1"/>
    <s v="rock"/>
    <x v="3294"/>
    <d v="2014-02-16T18:18:12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1"/>
    <s v="rock"/>
    <x v="3295"/>
    <d v="2014-02-06T17:01:2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7"/>
    <s v="animation"/>
    <x v="3296"/>
    <d v="2014-02-14T22:43: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4"/>
    <s v="art books"/>
    <x v="3297"/>
    <d v="2014-03-14T16:49:1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7"/>
    <s v="animation"/>
    <x v="3298"/>
    <d v="2014-02-10T00:21:41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7"/>
    <s v="documentary"/>
    <x v="3299"/>
    <d v="2014-02-08T09:30:3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3"/>
    <s v="video games"/>
    <x v="3300"/>
    <d v="2014-01-28T15:10:27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1"/>
    <s v="electronic music"/>
    <x v="3301"/>
    <d v="2014-02-06T19:00:4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7"/>
    <s v="documentary"/>
    <x v="3302"/>
    <d v="2014-02-05T23:04:0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1"/>
    <s v="rock"/>
    <x v="3303"/>
    <d v="2014-02-20T20:48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3"/>
    <s v="video games"/>
    <x v="3304"/>
    <d v="2014-02-05T19:58: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3"/>
    <s v="video games"/>
    <x v="3305"/>
    <d v="2014-02-03T11:41:3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4"/>
    <s v="fiction"/>
    <x v="3306"/>
    <d v="2014-02-02T18:02:0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1"/>
    <s v="jazz"/>
    <x v="3307"/>
    <d v="2014-01-24T00:07:25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1"/>
    <s v="rock"/>
    <x v="3308"/>
    <d v="2014-01-29T08:13:4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1"/>
    <s v="rock"/>
    <x v="3309"/>
    <d v="2014-01-31T19:01:0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7"/>
    <s v="animation"/>
    <x v="3310"/>
    <d v="2014-01-25T17:09:51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7"/>
    <s v="shorts"/>
    <x v="3311"/>
    <d v="2014-01-22T21:39:59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1"/>
    <s v="rock"/>
    <x v="3312"/>
    <d v="2014-01-19T20:00:3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1"/>
    <s v="rock"/>
    <x v="3313"/>
    <d v="2014-01-08T02:08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1"/>
    <s v="indie rock"/>
    <x v="3314"/>
    <d v="2014-01-15T19:33:0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7"/>
    <s v="animation"/>
    <x v="3315"/>
    <d v="2014-02-10T22:21:1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4"/>
    <s v="children's books"/>
    <x v="3316"/>
    <d v="2014-01-11T21:36:41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1"/>
    <s v="rock"/>
    <x v="3317"/>
    <d v="2014-01-11T21:02:2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1"/>
    <s v="rock"/>
    <x v="3318"/>
    <d v="2013-12-21T04:44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5"/>
    <s v="space exploration"/>
    <x v="3319"/>
    <d v="2013-12-23T21:54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1"/>
    <s v="jazz"/>
    <x v="3320"/>
    <d v="2014-01-07T00:39:5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3"/>
    <s v="tabletop games"/>
    <x v="3321"/>
    <d v="2014-01-05T15:38:0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4"/>
    <s v="fiction"/>
    <x v="3322"/>
    <d v="2014-01-05T13:3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3"/>
    <s v="video games"/>
    <x v="3323"/>
    <d v="2014-01-04T04:09:05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7"/>
    <s v="shorts"/>
    <x v="3324"/>
    <d v="2013-12-28T04:59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7"/>
    <s v="documentary"/>
    <x v="3325"/>
    <d v="2014-01-02T08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5"/>
    <s v="hardware"/>
    <x v="3326"/>
    <d v="2014-01-15T19:00:0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3327"/>
    <d v="2013-12-29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1"/>
    <s v="rock"/>
    <x v="3328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1"/>
    <s v="indie rock"/>
    <x v="3329"/>
    <d v="2013-12-31T07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7"/>
    <s v="animation"/>
    <x v="3330"/>
    <d v="2014-01-16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4"/>
    <s v="fiction"/>
    <x v="3331"/>
    <d v="2013-12-26T23:5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5"/>
    <s v="hardware"/>
    <x v="3332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5"/>
    <s v="hardware"/>
    <x v="3333"/>
    <d v="2013-12-25T08:00:29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1"/>
    <s v="rock"/>
    <x v="3334"/>
    <d v="2014-01-06T12:55:4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3"/>
    <s v="video games"/>
    <x v="3335"/>
    <d v="2013-12-21T20:32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4"/>
    <s v="nonfiction"/>
    <x v="3336"/>
    <d v="2013-12-20T10:04:52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7"/>
    <s v="documentary"/>
    <x v="3337"/>
    <d v="2013-12-22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1"/>
    <s v="jazz"/>
    <x v="3338"/>
    <d v="2013-12-19T18:56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1"/>
    <s v="pop"/>
    <x v="3339"/>
    <d v="2013-12-17T12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4"/>
    <s v="fiction"/>
    <x v="3340"/>
    <d v="2013-12-16T04:58: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1"/>
    <s v="indie rock"/>
    <x v="3341"/>
    <d v="2013-12-15T01:58:0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1"/>
    <s v="indie rock"/>
    <x v="3342"/>
    <d v="2014-01-01T23:08:56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3343"/>
    <d v="2013-12-13T04:59:0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1"/>
    <s v="indie rock"/>
    <x v="3344"/>
    <d v="2013-12-12T06:08:27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7"/>
    <s v="documentary"/>
    <x v="3345"/>
    <d v="2013-12-11T16:14:4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1"/>
    <s v="rock"/>
    <x v="3346"/>
    <d v="2013-12-09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3347"/>
    <d v="2013-12-15T03:14:5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7"/>
    <s v="shorts"/>
    <x v="3348"/>
    <d v="2013-12-10T02:00:5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1"/>
    <s v="rock"/>
    <x v="3349"/>
    <d v="2013-12-01T21:21: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1"/>
    <s v="rock"/>
    <x v="3350"/>
    <d v="2013-12-01T21:17:3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4"/>
    <s v="nonfiction"/>
    <x v="3351"/>
    <d v="2013-11-2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5"/>
    <s v="hardware"/>
    <x v="3352"/>
    <d v="2013-11-15T23:15:0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5"/>
    <s v="hardware"/>
    <x v="3353"/>
    <d v="2013-12-30T06:02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1"/>
    <s v="jazz"/>
    <x v="3354"/>
    <d v="2013-11-29T14:28:1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3"/>
    <s v="video games"/>
    <x v="3355"/>
    <d v="2013-12-09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7"/>
    <s v="animation"/>
    <x v="3356"/>
    <d v="2013-12-01T21:01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1"/>
    <s v="jazz"/>
    <x v="3357"/>
    <d v="2013-11-27T22:08:3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5"/>
    <s v="hardware"/>
    <x v="3358"/>
    <d v="2013-12-02T2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3"/>
    <s v="video games"/>
    <x v="3359"/>
    <d v="2013-11-27T06:41:5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3"/>
    <s v="tabletop games"/>
    <x v="3360"/>
    <d v="2013-12-01T04:0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1"/>
    <s v="pop"/>
    <x v="3361"/>
    <d v="2013-11-24T12:49:5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3"/>
    <s v="video games"/>
    <x v="3362"/>
    <d v="2013-11-26T06:30:59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1"/>
    <s v="rock"/>
    <x v="3363"/>
    <d v="2013-12-06T23:2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1"/>
    <s v="jazz"/>
    <x v="3364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1"/>
    <s v="indie rock"/>
    <x v="3365"/>
    <d v="2013-11-21T17:46:19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3"/>
    <s v="tabletop games"/>
    <x v="3366"/>
    <d v="2013-11-27T03:02:0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1"/>
    <s v="electronic music"/>
    <x v="3367"/>
    <d v="2013-11-16T05:39: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5"/>
    <s v="wearables"/>
    <x v="3368"/>
    <d v="2013-11-22T16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1"/>
    <s v="jazz"/>
    <x v="3369"/>
    <d v="2013-11-14T17:07: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3"/>
    <s v="tabletop games"/>
    <x v="3370"/>
    <d v="2013-11-13T20:22:3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1"/>
    <s v="rock"/>
    <x v="3371"/>
    <d v="2013-11-13T17:24: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5"/>
    <s v="hardware"/>
    <x v="3372"/>
    <d v="2013-11-15T04:00: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1"/>
    <s v="jazz"/>
    <x v="3373"/>
    <d v="2013-11-11T14:19:08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7"/>
    <s v="shorts"/>
    <x v="3374"/>
    <d v="2013-11-14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1"/>
    <s v="rock"/>
    <x v="3375"/>
    <d v="2013-11-13T05:5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3"/>
    <s v="video games"/>
    <x v="3376"/>
    <d v="2013-11-09T01:18:59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1"/>
    <s v="rock"/>
    <x v="3377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4"/>
    <s v="art books"/>
    <x v="3378"/>
    <d v="2013-11-07T02:00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1"/>
    <s v="jazz"/>
    <x v="3379"/>
    <d v="2013-11-03T20:09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4"/>
    <s v="fiction"/>
    <x v="3380"/>
    <d v="2013-11-02T22:09:05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3381"/>
    <d v="2013-11-02T20:49:27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7"/>
    <s v="animation"/>
    <x v="3382"/>
    <d v="2013-11-02T19:03: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7"/>
    <s v="documentary"/>
    <x v="3383"/>
    <d v="2013-11-02T10:57:14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1"/>
    <s v="rock"/>
    <x v="3384"/>
    <d v="2013-11-01T15:03:4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1"/>
    <s v="electronic music"/>
    <x v="3385"/>
    <d v="2013-11-04T01:00:0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1"/>
    <s v="rock"/>
    <x v="3386"/>
    <d v="2013-10-16T00:04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7"/>
    <s v="animation"/>
    <x v="3387"/>
    <d v="2013-10-22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1"/>
    <s v="rock"/>
    <x v="3388"/>
    <d v="2013-10-29T15:54:4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1"/>
    <s v="classical music"/>
    <x v="3389"/>
    <d v="2013-10-18T03:59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1"/>
    <s v="rock"/>
    <x v="3390"/>
    <d v="2013-11-01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1"/>
    <s v="rock"/>
    <x v="3391"/>
    <d v="2013-10-24T23:42:4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7"/>
    <s v="documentary"/>
    <x v="3392"/>
    <d v="2013-11-05T18:39:5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5"/>
    <s v="makerspaces"/>
    <x v="3393"/>
    <d v="2013-10-25T23:00: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1"/>
    <s v="jazz"/>
    <x v="3394"/>
    <d v="2013-10-16T09:59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4"/>
    <s v="children's books"/>
    <x v="3395"/>
    <d v="2013-10-05T20:51: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3"/>
    <s v="video games"/>
    <x v="3396"/>
    <d v="2013-10-19T12:13:06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1"/>
    <s v="indie rock"/>
    <x v="3397"/>
    <d v="2013-10-11T00:00:0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5"/>
    <s v="hardware"/>
    <x v="3398"/>
    <d v="2013-10-16T03:59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7"/>
    <s v="animation"/>
    <x v="3399"/>
    <d v="2013-10-17T13:38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4"/>
    <s v="radio &amp; podcasts"/>
    <x v="3400"/>
    <d v="2013-10-16T13:01:4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7"/>
    <s v="documentary"/>
    <x v="3401"/>
    <d v="2013-10-12T01:31:05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7"/>
    <s v="documentary"/>
    <x v="3402"/>
    <d v="2013-10-10T17:00:52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5"/>
    <s v="hardware"/>
    <x v="3403"/>
    <d v="2013-10-16T14:33: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1"/>
    <s v="metal"/>
    <x v="3404"/>
    <d v="2013-10-14T03:59:0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1"/>
    <s v="pop"/>
    <x v="3405"/>
    <d v="2013-10-09T10:27: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3"/>
    <s v="video games"/>
    <x v="3406"/>
    <d v="2013-10-09T08:18:07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1"/>
    <s v="classical music"/>
    <x v="3407"/>
    <d v="2013-10-05T05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1"/>
    <s v="rock"/>
    <x v="3408"/>
    <d v="2013-10-07T01:21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1"/>
    <s v="pop"/>
    <x v="3409"/>
    <d v="2013-09-18T14:4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4"/>
    <s v="fiction"/>
    <x v="3410"/>
    <d v="2013-10-02T13:27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7"/>
    <s v="documentary"/>
    <x v="3411"/>
    <d v="2013-1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7"/>
    <s v="animation"/>
    <x v="3412"/>
    <d v="2013-09-11T02:34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3413"/>
    <d v="2013-10-22T21:44:3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1"/>
    <s v="classical music"/>
    <x v="3414"/>
    <d v="2013-10-01T03:59:0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1"/>
    <s v="rock"/>
    <x v="3415"/>
    <d v="2013-09-20T20:17: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3416"/>
    <d v="2013-10-06T20:21: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7"/>
    <s v="documentary"/>
    <x v="3417"/>
    <d v="2013-09-19T18:08:4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1"/>
    <s v="rock"/>
    <x v="3418"/>
    <d v="2013-09-15T21:10:0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7"/>
    <s v="animation"/>
    <x v="3419"/>
    <d v="2013-09-13T17:56:2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4"/>
    <s v="radio &amp; podcasts"/>
    <x v="3420"/>
    <d v="2013-09-13T17:28:1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3"/>
    <s v="video games"/>
    <x v="3421"/>
    <d v="2013-09-14T13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1"/>
    <s v="rock"/>
    <x v="3422"/>
    <d v="2013-09-10T03:59:0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1"/>
    <s v="rock"/>
    <x v="3423"/>
    <d v="2013-09-06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5"/>
    <s v="hardware"/>
    <x v="3424"/>
    <d v="2013-09-06T19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3425"/>
    <d v="2013-08-23T19:04:2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3"/>
    <s v="video games"/>
    <x v="3426"/>
    <d v="2013-09-16T20:30: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1"/>
    <s v="jazz"/>
    <x v="3427"/>
    <d v="2013-09-01T00:32:03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1"/>
    <s v="rock"/>
    <x v="3428"/>
    <d v="2013-08-31T14:40: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3"/>
    <s v="video games"/>
    <x v="3429"/>
    <d v="2013-08-30T12:53: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4"/>
    <s v="nonfiction"/>
    <x v="3430"/>
    <d v="2013-09-29T10:11:0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3"/>
    <s v="tabletop games"/>
    <x v="3431"/>
    <d v="2013-09-03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1"/>
    <s v="classical music"/>
    <x v="3432"/>
    <d v="2013-09-26T10:46:5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x v="3433"/>
    <d v="2013-08-28T23:54:5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3434"/>
    <d v="2013-08-18T1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4"/>
    <s v="fiction"/>
    <x v="3435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3436"/>
    <d v="2013-08-16T11:59:0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7"/>
    <s v="animation"/>
    <x v="3437"/>
    <d v="2013-08-10T13:15:2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7"/>
    <s v="animation"/>
    <x v="3438"/>
    <d v="2013-08-09T12:00:15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4"/>
    <s v="nonfiction"/>
    <x v="3439"/>
    <d v="2013-09-07T22:25:31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4"/>
    <s v="radio &amp; podcasts"/>
    <x v="3440"/>
    <d v="2013-07-26T17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1"/>
    <s v="classical music"/>
    <x v="3441"/>
    <d v="2013-07-30T02:32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1"/>
    <s v="rock"/>
    <x v="3442"/>
    <d v="2013-07-28T17:50:3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1"/>
    <s v="rock"/>
    <x v="3443"/>
    <d v="2013-08-07T20:49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4"/>
    <s v="fiction"/>
    <x v="3444"/>
    <d v="2013-07-31T23:32:5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7"/>
    <s v="animation"/>
    <x v="3445"/>
    <d v="2013-07-31T08:41: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1"/>
    <s v="rock"/>
    <x v="3446"/>
    <d v="2013-08-27T16:31:29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1"/>
    <s v="indie rock"/>
    <x v="3447"/>
    <d v="2013-08-02T01:49:5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1"/>
    <s v="electronic music"/>
    <x v="3448"/>
    <d v="2013-07-27T01:27:16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1"/>
    <s v="rock"/>
    <x v="3449"/>
    <d v="2013-07-26T01:30:35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5"/>
    <s v="hardware"/>
    <x v="3450"/>
    <d v="2013-07-25T16:21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1"/>
    <s v="rock"/>
    <x v="3451"/>
    <d v="2013-07-24T14:02:38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3452"/>
    <d v="2013-07-22T20:09:1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3"/>
    <s v="video games"/>
    <x v="3453"/>
    <d v="2013-08-04T23:06:2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5"/>
    <s v="hardware"/>
    <x v="3454"/>
    <d v="2013-08-19T08:01:0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4"/>
    <s v="fiction"/>
    <x v="3455"/>
    <d v="2013-07-31T19:43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1"/>
    <s v="rock"/>
    <x v="3456"/>
    <d v="2013-07-11T20:01:43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1"/>
    <s v="rock"/>
    <x v="3457"/>
    <d v="2013-07-10T16:52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1"/>
    <s v="rock"/>
    <x v="3458"/>
    <d v="2013-07-03T04:59:0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5"/>
    <s v="hardware"/>
    <x v="3459"/>
    <d v="2013-07-13T21:35:25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7"/>
    <s v="shorts"/>
    <x v="3460"/>
    <d v="2013-07-08T00:26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3461"/>
    <d v="2013-07-13T18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4"/>
    <s v="nonfiction"/>
    <x v="3462"/>
    <d v="2013-07-05T00:5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1"/>
    <s v="indie rock"/>
    <x v="3463"/>
    <d v="2013-07-02T05:00:0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5"/>
    <s v="hardware"/>
    <x v="3464"/>
    <d v="2013-07-01T18:00:0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3"/>
    <s v="tabletop games"/>
    <x v="3465"/>
    <d v="2013-06-25T05:00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1"/>
    <s v="rock"/>
    <x v="3466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4"/>
    <s v="nonfiction"/>
    <x v="3467"/>
    <d v="2013-06-27T01:49: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3"/>
    <s v="video games"/>
    <x v="3468"/>
    <d v="2013-07-07T05:28: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1"/>
    <s v="jazz"/>
    <x v="3469"/>
    <d v="2013-06-30T19:58:0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1"/>
    <s v="indie rock"/>
    <x v="3470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4"/>
    <s v="children's books"/>
    <x v="3471"/>
    <d v="2013-06-20T11:04:1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4"/>
    <s v="fiction"/>
    <x v="3472"/>
    <d v="2013-06-16T20:47:55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3"/>
    <s v="video games"/>
    <x v="3473"/>
    <d v="2013-05-30T16:53:45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7"/>
    <s v="shorts"/>
    <x v="3474"/>
    <d v="2013-06-06T19:32:3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3475"/>
    <d v="2013-07-12T21:51:0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1"/>
    <s v="rock"/>
    <x v="3476"/>
    <d v="2013-06-05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7"/>
    <s v="animation"/>
    <x v="3477"/>
    <d v="2013-06-02T20:19:27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1"/>
    <s v="rock"/>
    <x v="3478"/>
    <d v="2013-06-08T00:01:1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7"/>
    <s v="shorts"/>
    <x v="3479"/>
    <d v="2013-06-02T18:03:12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1"/>
    <s v="indie rock"/>
    <x v="3480"/>
    <d v="2013-07-07T13:24:4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4"/>
    <s v="nonfiction"/>
    <x v="3481"/>
    <d v="2013-06-11T15:33:26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7"/>
    <s v="documentary"/>
    <x v="3482"/>
    <d v="2013-06-06T13:34:5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7"/>
    <s v="animation"/>
    <x v="3483"/>
    <d v="2013-06-05T22:13: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1"/>
    <s v="rock"/>
    <x v="3484"/>
    <d v="2013-05-26T23:54:34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4"/>
    <s v="radio &amp; podcasts"/>
    <x v="3485"/>
    <d v="2013-05-14T20:55:13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7"/>
    <s v="documentary"/>
    <x v="3486"/>
    <d v="2013-06-29T20:13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1"/>
    <s v="indie rock"/>
    <x v="3487"/>
    <d v="2013-05-31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3488"/>
    <d v="2013-05-27T06:59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1"/>
    <s v="classical music"/>
    <x v="3489"/>
    <d v="2013-05-31T17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5"/>
    <s v="hardware"/>
    <x v="3490"/>
    <d v="2013-05-28T00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s v="N/A"/>
    <x v="4"/>
    <s v="art books"/>
    <x v="3491"/>
    <d v="2013-05-25T16:18: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5"/>
    <s v="hardware"/>
    <x v="3492"/>
    <d v="2013-05-31T1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1"/>
    <s v="rock"/>
    <x v="3493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5"/>
    <s v="hardware"/>
    <x v="3494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5"/>
    <s v="hardware"/>
    <x v="3495"/>
    <d v="2013-05-23T04:07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4"/>
    <s v="nonfiction"/>
    <x v="3496"/>
    <d v="2013-05-20T00:41:0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1"/>
    <s v="rock"/>
    <x v="3497"/>
    <d v="2013-05-07T04:59:0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7"/>
    <s v="animation"/>
    <x v="3498"/>
    <d v="2013-05-17T12:08:1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7"/>
    <s v="documentary"/>
    <x v="3499"/>
    <d v="2013-05-17T03:59:0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7"/>
    <s v="animation"/>
    <x v="3500"/>
    <d v="2013-05-14T16:47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7"/>
    <s v="documentary"/>
    <x v="3501"/>
    <d v="2013-05-01T00:01:0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3502"/>
    <d v="2013-05-06T16:51:1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7"/>
    <s v="television"/>
    <x v="3503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1"/>
    <s v="indie rock"/>
    <x v="3504"/>
    <d v="2013-05-09T16:33:5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4"/>
    <s v="children's books"/>
    <x v="3505"/>
    <d v="2013-05-24T13:54:4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1"/>
    <s v="indie rock"/>
    <x v="3506"/>
    <d v="2013-05-09T02:27:33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1"/>
    <s v="indie rock"/>
    <x v="3507"/>
    <d v="2013-05-07T15:33:1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1"/>
    <s v="rock"/>
    <x v="3508"/>
    <d v="2013-05-06T19:12:1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1"/>
    <s v="rock"/>
    <x v="3509"/>
    <d v="2013-05-06T07:00: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1"/>
    <s v="jazz"/>
    <x v="3510"/>
    <d v="2013-05-04T14:00:34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3511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4"/>
    <s v="nonfiction"/>
    <x v="3512"/>
    <d v="2013-05-03T13:44:05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1"/>
    <s v="indie rock"/>
    <x v="3513"/>
    <d v="2013-04-15T22:16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4"/>
    <s v="fiction"/>
    <x v="3514"/>
    <d v="2013-05-01T21:42:3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7"/>
    <s v="shorts"/>
    <x v="3515"/>
    <d v="2013-05-31T14:42:5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3"/>
    <s v="video games"/>
    <x v="3516"/>
    <d v="2013-04-27T21:16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7"/>
    <s v="documentary"/>
    <x v="3517"/>
    <d v="2013-04-08T04:33:0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7"/>
    <s v="shorts"/>
    <x v="3518"/>
    <d v="2013-04-23T05:01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1"/>
    <s v="rock"/>
    <x v="3519"/>
    <d v="2013-04-22T21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7"/>
    <s v="documentary"/>
    <x v="3520"/>
    <d v="2013-05-01T04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7"/>
    <s v="documentary"/>
    <x v="3521"/>
    <d v="2013-05-05T17:00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5"/>
    <s v="hardware"/>
    <x v="3522"/>
    <d v="2013-04-17T18:15:42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5"/>
    <s v="hardware"/>
    <x v="3523"/>
    <d v="2013-04-22T12:59:3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7"/>
    <s v="documentary"/>
    <x v="3524"/>
    <d v="2013-04-14T21:03:5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1"/>
    <s v="indie rock"/>
    <x v="3525"/>
    <d v="2013-04-29T04:02:2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4"/>
    <s v="nonfiction"/>
    <x v="3526"/>
    <d v="2013-04-12T01:01:27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4"/>
    <s v="radio &amp; podcasts"/>
    <x v="3527"/>
    <d v="2013-04-10T15:54:3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1"/>
    <s v="jazz"/>
    <x v="3528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1"/>
    <s v="rock"/>
    <x v="3529"/>
    <d v="2013-04-09T06:30:0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1"/>
    <s v="indie rock"/>
    <x v="3530"/>
    <d v="2013-04-16T19:00:0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7"/>
    <s v="animation"/>
    <x v="3531"/>
    <d v="2013-04-06T06:16:22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3"/>
    <s v="tabletop games"/>
    <x v="3532"/>
    <d v="2013-04-02T15:52:4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7"/>
    <s v="documentary"/>
    <x v="3533"/>
    <d v="2013-03-20T19:05:3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7"/>
    <s v="animation"/>
    <x v="3534"/>
    <d v="2013-03-23T12:19:23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1"/>
    <s v="pop"/>
    <x v="3535"/>
    <d v="2013-03-28T05:04:3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7"/>
    <s v="documentary"/>
    <x v="3536"/>
    <d v="2013-03-26T23:55:51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1"/>
    <s v="indie rock"/>
    <x v="3537"/>
    <d v="2013-03-29T22:54:5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5"/>
    <s v="hardware"/>
    <x v="3538"/>
    <d v="2013-03-23T22:42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4"/>
    <s v="radio &amp; podcasts"/>
    <x v="3539"/>
    <d v="2013-04-07T20:52:1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1"/>
    <s v="rock"/>
    <x v="3540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1"/>
    <s v="indie rock"/>
    <x v="3541"/>
    <d v="2013-03-21T18:03: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5"/>
    <s v="hardware"/>
    <x v="3542"/>
    <d v="2013-03-25T04:08:59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5"/>
    <s v="hardware"/>
    <x v="3543"/>
    <d v="2013-04-20T03:38:21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1"/>
    <s v="rock"/>
    <x v="3544"/>
    <d v="2013-02-23T08:0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1"/>
    <s v="rock"/>
    <x v="3545"/>
    <d v="2013-03-11T0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7"/>
    <s v="documentary"/>
    <x v="3546"/>
    <d v="2013-03-16T18:27:47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3"/>
    <s v="tabletop games"/>
    <x v="3547"/>
    <d v="2013-03-26T08:23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5"/>
    <s v="hardware"/>
    <x v="3548"/>
    <d v="2013-03-13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1"/>
    <s v="indie rock"/>
    <x v="3549"/>
    <d v="2013-03-10T22:38:2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7"/>
    <s v="documentary"/>
    <x v="3550"/>
    <d v="2013-03-25T18:35:2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5"/>
    <s v="hardware"/>
    <x v="3551"/>
    <d v="2013-03-10T18:07:3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5"/>
    <s v="hardware"/>
    <x v="3552"/>
    <d v="2013-03-09T21:08:1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7"/>
    <s v="documentary"/>
    <x v="3553"/>
    <d v="2013-03-19T16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1"/>
    <s v="electronic music"/>
    <x v="3554"/>
    <d v="2013-03-09T07:28:3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7"/>
    <s v="shorts"/>
    <x v="3555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4"/>
    <s v="children's books"/>
    <x v="3556"/>
    <d v="2013-03-08T03:02:0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1"/>
    <s v="jazz"/>
    <x v="3557"/>
    <d v="2013-03-22T22:15:45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4"/>
    <s v="nonfiction"/>
    <x v="3558"/>
    <d v="2013-03-11T00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1"/>
    <s v="indie rock"/>
    <x v="3559"/>
    <d v="2013-03-09T23:42:17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1"/>
    <s v="rock"/>
    <x v="3560"/>
    <d v="2013-02-17T19:25:29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4"/>
    <s v="nonfiction"/>
    <x v="3561"/>
    <d v="2013-03-01T0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7"/>
    <s v="documentary"/>
    <x v="3562"/>
    <d v="2013-03-01T19:59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1"/>
    <s v="classical music"/>
    <x v="3563"/>
    <d v="2013-03-01T18:01:0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1"/>
    <s v="rock"/>
    <x v="3564"/>
    <d v="2013-02-28T14:15:1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1"/>
    <s v="rock"/>
    <x v="3565"/>
    <d v="2013-03-02T07:59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1"/>
    <s v="rock"/>
    <x v="3566"/>
    <d v="2013-03-08T15:42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4"/>
    <s v="nonfiction"/>
    <x v="3567"/>
    <d v="2013-02-24T21:04:32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1"/>
    <s v="indie rock"/>
    <x v="3568"/>
    <d v="2013-03-11T18:02:2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1"/>
    <s v="indie rock"/>
    <x v="3569"/>
    <d v="2013-02-24T09:09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1"/>
    <s v="classical music"/>
    <x v="3570"/>
    <d v="2013-02-24T04:59:0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3571"/>
    <d v="2013-02-16T15:52:3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4"/>
    <s v="radio &amp; podcasts"/>
    <x v="3572"/>
    <d v="2013-02-15T14:21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4"/>
    <s v="fiction"/>
    <x v="3573"/>
    <d v="2013-02-24T23:59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1"/>
    <s v="jazz"/>
    <x v="3574"/>
    <d v="2013-02-13T22:37:49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1"/>
    <s v="rock"/>
    <x v="3575"/>
    <d v="2013-02-28T21:25:00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7"/>
    <s v="documentary"/>
    <x v="3576"/>
    <d v="2013-02-07T22:40: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1"/>
    <s v="rock"/>
    <x v="3577"/>
    <d v="2013-03-01T13:5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1"/>
    <s v="rock"/>
    <x v="3578"/>
    <d v="2013-01-21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1"/>
    <s v="electronic music"/>
    <x v="3579"/>
    <d v="2013-01-16T20:19:2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1"/>
    <s v="jazz"/>
    <x v="3580"/>
    <d v="2013-02-04T11:55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1"/>
    <s v="rock"/>
    <x v="3581"/>
    <d v="2013-02-01T01:08:5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7"/>
    <s v="shorts"/>
    <x v="3582"/>
    <d v="2013-01-24T18:38: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1"/>
    <s v="rock"/>
    <x v="3583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1"/>
    <s v="indie rock"/>
    <x v="3584"/>
    <d v="2013-01-26T05:09:3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3"/>
    <s v="video games"/>
    <x v="3585"/>
    <d v="2013-02-04T20:29: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1"/>
    <s v="rock"/>
    <x v="3586"/>
    <d v="2013-01-20T17:21:2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7"/>
    <s v="documentary"/>
    <x v="3587"/>
    <d v="2013-02-01T18:25: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1"/>
    <s v="indie rock"/>
    <x v="3588"/>
    <d v="2013-01-13T22:48: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4"/>
    <s v="children's books"/>
    <x v="3589"/>
    <d v="2013-02-01T17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3"/>
    <s v="video games"/>
    <x v="3590"/>
    <d v="2013-01-11T20:00: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4"/>
    <s v="radio &amp; podcasts"/>
    <x v="3591"/>
    <d v="2012-12-28T19:51: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3"/>
    <s v="video games"/>
    <x v="3592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4"/>
    <s v="nonfiction"/>
    <x v="3593"/>
    <d v="2013-01-05T17:58:4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1"/>
    <s v="electronic music"/>
    <x v="3594"/>
    <d v="2013-01-07T08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4"/>
    <s v="children's books"/>
    <x v="3595"/>
    <d v="2013-01-03T01:31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4"/>
    <s v="nonfiction"/>
    <x v="3596"/>
    <d v="2013-01-14T21:20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1"/>
    <s v="rock"/>
    <x v="3597"/>
    <d v="2013-01-02T20:59:44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1"/>
    <s v="rock"/>
    <x v="3598"/>
    <d v="2013-01-09T08:48:5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7"/>
    <s v="animation"/>
    <x v="3599"/>
    <d v="2013-01-29T04:44:3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3600"/>
    <d v="2012-12-26T20:04: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4"/>
    <s v="nonfiction"/>
    <x v="3601"/>
    <d v="2012-12-06T01:18:34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3602"/>
    <d v="2012-12-20T11:58: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1"/>
    <s v="jazz"/>
    <x v="3603"/>
    <d v="2013-01-16T18:33:17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1"/>
    <s v="rock"/>
    <x v="3604"/>
    <d v="2012-12-15T22:11: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1"/>
    <s v="indie rock"/>
    <x v="3605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1"/>
    <s v="rock"/>
    <x v="3606"/>
    <d v="2012-12-15T15:36:17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1"/>
    <s v="jazz"/>
    <x v="3607"/>
    <d v="2012-12-19T15:24:0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4"/>
    <s v="nonfiction"/>
    <x v="3608"/>
    <d v="2012-12-13T22:58: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1"/>
    <s v="pop"/>
    <x v="3609"/>
    <d v="2012-12-13T22:17: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1"/>
    <s v="indie rock"/>
    <x v="3610"/>
    <d v="2012-12-31T18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3611"/>
    <d v="2012-12-07T02:00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1"/>
    <s v="pop"/>
    <x v="3612"/>
    <d v="2012-12-18T14:2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1"/>
    <s v="classical music"/>
    <x v="3613"/>
    <d v="2012-12-24T23:47:3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3"/>
    <s v="video games"/>
    <x v="3614"/>
    <d v="2012-12-07T22:23: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7"/>
    <s v="animation"/>
    <x v="3615"/>
    <d v="2012-12-05T09:23:41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7"/>
    <s v="shorts"/>
    <x v="3616"/>
    <d v="2012-12-07T23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4"/>
    <s v="nonfiction"/>
    <x v="3617"/>
    <d v="2012-11-30T1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5"/>
    <s v="hardware"/>
    <x v="3618"/>
    <d v="2012-11-29T23:54:5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1"/>
    <s v="indie rock"/>
    <x v="3619"/>
    <d v="2012-11-28T17:31:48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7"/>
    <s v="shorts"/>
    <x v="3620"/>
    <d v="2012-11-15T00:00:0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1"/>
    <s v="indie rock"/>
    <x v="3621"/>
    <d v="2012-12-22T21:30:3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1"/>
    <s v="rock"/>
    <x v="3622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1"/>
    <s v="indie rock"/>
    <x v="3623"/>
    <d v="2012-11-27T1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5"/>
    <s v="hardware"/>
    <x v="3624"/>
    <d v="2012-11-18T01:17: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4"/>
    <s v="fiction"/>
    <x v="3625"/>
    <d v="2012-11-15T15:40:5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7"/>
    <s v="shorts"/>
    <x v="3626"/>
    <d v="2012-11-04T19:04:4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1"/>
    <s v="rock"/>
    <x v="3627"/>
    <d v="2012-11-22T22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4"/>
    <s v="children's books"/>
    <x v="3628"/>
    <d v="2012-10-28T13:53:4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1"/>
    <s v="jazz"/>
    <x v="3629"/>
    <d v="2012-12-11T03:37: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1"/>
    <s v="indie rock"/>
    <x v="3630"/>
    <d v="2012-11-10T18:57:49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7"/>
    <s v="documentary"/>
    <x v="3631"/>
    <d v="2012-11-10T01:46:0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1"/>
    <s v="indie rock"/>
    <x v="3632"/>
    <d v="2012-10-26T03:59:00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1"/>
    <s v="indie rock"/>
    <x v="3633"/>
    <d v="2012-11-09T19:07:07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1"/>
    <s v="rock"/>
    <x v="3634"/>
    <d v="2012-10-29T07:21:2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1"/>
    <s v="electronic music"/>
    <x v="3635"/>
    <d v="2012-11-01T20:22:48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7"/>
    <s v="documentary"/>
    <x v="3636"/>
    <d v="2012-11-02T04:00:0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1"/>
    <s v="jazz"/>
    <x v="3637"/>
    <d v="2012-11-11T05:00:4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1"/>
    <s v="jazz"/>
    <x v="3638"/>
    <d v="2012-11-1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1"/>
    <s v="indie rock"/>
    <x v="3639"/>
    <d v="2012-10-30T07:42:18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5"/>
    <s v="hardware"/>
    <x v="3640"/>
    <d v="2012-10-27T02:21:5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1"/>
    <s v="rock"/>
    <x v="3641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1"/>
    <s v="rock"/>
    <x v="3642"/>
    <d v="2012-10-24T16:26:1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1"/>
    <s v="pop"/>
    <x v="3643"/>
    <d v="2012-11-22T02:26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1"/>
    <s v="indie rock"/>
    <x v="3644"/>
    <d v="2012-10-28T05:00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1"/>
    <s v="rock"/>
    <x v="3645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1"/>
    <s v="rock"/>
    <x v="3646"/>
    <d v="2012-10-12T20:37:4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7"/>
    <s v="documentary"/>
    <x v="3647"/>
    <d v="2012-10-12T00:58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3"/>
    <s v="video games"/>
    <x v="3648"/>
    <d v="2012-10-01T00:17:0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7"/>
    <s v="animation"/>
    <x v="3649"/>
    <d v="2012-10-10T16:0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1"/>
    <s v="indie rock"/>
    <x v="3650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3651"/>
    <d v="2012-10-06T23:51:15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1"/>
    <s v="rock"/>
    <x v="3652"/>
    <d v="2012-10-05T22:44:1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4"/>
    <s v="nonfiction"/>
    <x v="3653"/>
    <d v="2012-09-23T03:59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3"/>
    <s v="video games"/>
    <x v="3654"/>
    <d v="2012-10-04T23:07:13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7"/>
    <s v="animation"/>
    <x v="3655"/>
    <d v="2012-10-19T23:00:57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1"/>
    <s v="rock"/>
    <x v="3656"/>
    <d v="2012-09-15T01:35:37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1"/>
    <s v="rock"/>
    <x v="3657"/>
    <d v="2012-09-25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5"/>
    <s v="space exploration"/>
    <x v="3658"/>
    <d v="2012-09-13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7"/>
    <s v="documentary"/>
    <x v="3659"/>
    <d v="2012-09-27T22:54:5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1"/>
    <s v="jazz"/>
    <x v="3660"/>
    <d v="2012-09-23T02:25:0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5"/>
    <s v="hardware"/>
    <x v="3661"/>
    <d v="2012-10-06T03:59:0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1"/>
    <s v="pop"/>
    <x v="3662"/>
    <d v="2012-09-24T19:46:52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1"/>
    <s v="indie rock"/>
    <x v="3663"/>
    <d v="2012-09-23T17:15:4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1"/>
    <s v="rock"/>
    <x v="3664"/>
    <d v="2012-09-22T18:19:1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7"/>
    <s v="documentary"/>
    <x v="3665"/>
    <d v="2012-09-06T17:01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5"/>
    <s v="space exploration"/>
    <x v="3666"/>
    <d v="2012-09-13T10:07:0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5"/>
    <s v="space exploration"/>
    <x v="3667"/>
    <d v="2012-09-21T19:38: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4"/>
    <s v="fiction"/>
    <x v="3668"/>
    <d v="2012-09-07T07:51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1"/>
    <s v="indie rock"/>
    <x v="3669"/>
    <d v="2012-10-02T18:40:0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1"/>
    <s v="rock"/>
    <x v="3670"/>
    <d v="2012-09-11T16:47: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7"/>
    <s v="animation"/>
    <x v="3671"/>
    <d v="2012-09-28T16:18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1"/>
    <s v="indie rock"/>
    <x v="3672"/>
    <d v="2012-09-10T03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7"/>
    <s v="documentary"/>
    <x v="3673"/>
    <d v="2012-09-03T18:02:14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7"/>
    <s v="documentary"/>
    <x v="3674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7"/>
    <s v="animation"/>
    <x v="3675"/>
    <d v="2012-09-07T22:37:4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1"/>
    <s v="electronic music"/>
    <x v="3676"/>
    <d v="2012-08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s v="N/A"/>
    <x v="1"/>
    <s v="world music"/>
    <x v="3677"/>
    <d v="2012-08-24T06:47: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1"/>
    <s v="jazz"/>
    <x v="3678"/>
    <d v="2012-09-02T11:30: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1"/>
    <s v="rock"/>
    <x v="3679"/>
    <d v="2012-09-01T01:21: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1"/>
    <s v="rock"/>
    <x v="3680"/>
    <d v="2012-09-17T04:05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1"/>
    <s v="rock"/>
    <x v="3681"/>
    <d v="2012-09-04T13:29: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1"/>
    <s v="rock"/>
    <x v="3682"/>
    <d v="2012-08-07T17:01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4"/>
    <s v="children's books"/>
    <x v="3683"/>
    <d v="2012-08-26T21:37:0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1"/>
    <s v="jazz"/>
    <x v="3684"/>
    <d v="2012-08-25T18:19:07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1"/>
    <s v="rock"/>
    <x v="3685"/>
    <d v="2012-08-25T18:11:4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1"/>
    <s v="rock"/>
    <x v="3686"/>
    <d v="2012-08-30T16:33:4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7"/>
    <s v="documentary"/>
    <x v="3687"/>
    <d v="2012-09-01T02:00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7"/>
    <s v="animation"/>
    <x v="3688"/>
    <d v="2012-08-22T23:14:4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7"/>
    <s v="documentary"/>
    <x v="3689"/>
    <d v="2012-08-22T18:32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1"/>
    <s v="classical music"/>
    <x v="3690"/>
    <d v="2012-09-21T04:46:4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4"/>
    <s v="nonfiction"/>
    <x v="3691"/>
    <d v="2012-09-19T04:27:4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s v="N/A"/>
    <x v="1"/>
    <s v="world music"/>
    <x v="3692"/>
    <d v="2012-07-28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1"/>
    <s v="classical music"/>
    <x v="3693"/>
    <d v="2012-08-16T20:22:4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1"/>
    <s v="indie rock"/>
    <x v="3694"/>
    <d v="2012-07-28T02:00:00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1"/>
    <s v="indie rock"/>
    <x v="3695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7"/>
    <s v="documentary"/>
    <x v="3696"/>
    <d v="2012-08-16T01:16:2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3"/>
    <s v="video games"/>
    <x v="3697"/>
    <d v="2012-08-10T21:44:4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7"/>
    <s v="shorts"/>
    <x v="3698"/>
    <d v="2012-07-14T03:02:0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5"/>
    <s v="hardware"/>
    <x v="3699"/>
    <d v="2012-08-13T03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7"/>
    <s v="documentary"/>
    <x v="3700"/>
    <d v="2012-07-25T17:49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1"/>
    <s v="indie rock"/>
    <x v="3701"/>
    <d v="2012-08-10T22:00:0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4"/>
    <s v="nonfiction"/>
    <x v="3702"/>
    <d v="2012-08-02T21:3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1"/>
    <s v="indie rock"/>
    <x v="3703"/>
    <d v="2012-07-19T04:28:16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1"/>
    <s v="indie rock"/>
    <x v="3704"/>
    <d v="2012-08-12T16:35:45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7"/>
    <s v="documentary"/>
    <x v="3705"/>
    <d v="2012-07-30T05:00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7"/>
    <s v="documentary"/>
    <x v="3706"/>
    <d v="2012-07-07T13:33:26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1"/>
    <s v="rock"/>
    <x v="3707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1"/>
    <s v="jazz"/>
    <x v="3708"/>
    <d v="2012-07-23T04:00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1"/>
    <s v="rock"/>
    <x v="3709"/>
    <d v="2012-07-20T23:02:4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7"/>
    <s v="documentary"/>
    <x v="3710"/>
    <d v="2012-07-19T21:03:3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7"/>
    <s v="documentary"/>
    <x v="3711"/>
    <d v="2012-07-18T21:53:1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4"/>
    <s v="children's books"/>
    <x v="3712"/>
    <d v="2012-06-30T2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1"/>
    <s v="indie rock"/>
    <x v="3713"/>
    <d v="2012-07-15T20:03:07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7"/>
    <s v="shorts"/>
    <x v="3714"/>
    <d v="2012-07-15T14:00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5"/>
    <s v="space exploration"/>
    <x v="3715"/>
    <d v="2012-07-15T05:42: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1"/>
    <s v="indie rock"/>
    <x v="3716"/>
    <d v="2012-06-30T03:59:0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1"/>
    <s v="rock"/>
    <x v="3717"/>
    <d v="2012-06-28T17:26:56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1"/>
    <s v="indie rock"/>
    <x v="3718"/>
    <d v="2012-07-14T05:19: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1"/>
    <s v="rock"/>
    <x v="3719"/>
    <d v="2012-06-25T16:24:0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1"/>
    <s v="rock"/>
    <x v="3720"/>
    <d v="2012-07-12T17:45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5"/>
    <s v="hardware"/>
    <x v="3721"/>
    <d v="2012-07-09T02:07:2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1"/>
    <s v="classical music"/>
    <x v="3722"/>
    <d v="2012-07-08T12:29: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1"/>
    <s v="indie rock"/>
    <x v="3723"/>
    <d v="2012-07-10T23:48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1"/>
    <s v="rock"/>
    <x v="3724"/>
    <d v="2012-06-26T18:00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1"/>
    <s v="rock"/>
    <x v="3725"/>
    <d v="2012-07-07T17:46:5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7"/>
    <s v="shorts"/>
    <x v="3726"/>
    <d v="2012-07-03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1"/>
    <s v="rock"/>
    <x v="3727"/>
    <d v="2012-06-29T04:27:23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1"/>
    <s v="indie rock"/>
    <x v="3728"/>
    <d v="2012-06-15T03:59:0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1"/>
    <s v="rock"/>
    <x v="3729"/>
    <d v="2012-07-07T03:59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1"/>
    <s v="classical music"/>
    <x v="3730"/>
    <d v="2012-06-28T20:16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4"/>
    <s v="art books"/>
    <x v="3731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1"/>
    <s v="rock"/>
    <x v="3732"/>
    <d v="2012-06-14T19:24: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1"/>
    <s v="indie rock"/>
    <x v="3733"/>
    <d v="2012-06-23T18:32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4"/>
    <s v="fiction"/>
    <x v="3734"/>
    <d v="2012-07-21T14:51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7"/>
    <s v="documentary"/>
    <x v="3735"/>
    <d v="2012-06-26T04:03:1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4"/>
    <s v="children's books"/>
    <x v="3736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4"/>
    <s v="children's books"/>
    <x v="3737"/>
    <d v="2012-06-16T03:1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7"/>
    <s v="animation"/>
    <x v="3738"/>
    <d v="2012-07-11T03:51: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1"/>
    <s v="pop"/>
    <x v="3739"/>
    <d v="2012-06-09T09:49: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5"/>
    <s v="hardware"/>
    <x v="3740"/>
    <d v="2012-06-12T07:00:0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1"/>
    <s v="indie rock"/>
    <x v="3741"/>
    <d v="2012-05-22T03:3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1"/>
    <s v="jazz"/>
    <x v="3742"/>
    <d v="2012-05-29T19:55:0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1"/>
    <s v="indie rock"/>
    <x v="3743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1"/>
    <s v="indie rock"/>
    <x v="3744"/>
    <d v="2012-06-06T22:42:55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1"/>
    <s v="indie rock"/>
    <x v="3745"/>
    <d v="2012-06-04T17:19:55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1"/>
    <s v="pop"/>
    <x v="3746"/>
    <d v="2012-06-04T15:45:3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7"/>
    <s v="documentary"/>
    <x v="3747"/>
    <d v="2012-06-02T01:42: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1"/>
    <s v="electronic music"/>
    <x v="3748"/>
    <d v="2012-06-01T19:43:0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4"/>
    <s v="children's books"/>
    <x v="3749"/>
    <d v="2012-05-15T17:16:2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4"/>
    <s v="children's books"/>
    <x v="3750"/>
    <d v="2012-05-30T19:00:0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1"/>
    <s v="rock"/>
    <x v="3751"/>
    <d v="2012-05-12T23:54: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1"/>
    <s v="indie rock"/>
    <x v="3752"/>
    <d v="2012-05-27T23:00: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3753"/>
    <d v="2012-06-01T22:52: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1"/>
    <s v="classical music"/>
    <x v="3754"/>
    <d v="2012-05-28T15:43:1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1"/>
    <s v="indie rock"/>
    <x v="3755"/>
    <d v="2012-05-27T01:59:57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1"/>
    <s v="indie rock"/>
    <x v="3756"/>
    <d v="2012-05-10T17:00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1"/>
    <s v="indie rock"/>
    <x v="3757"/>
    <d v="2012-06-16T09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1"/>
    <s v="pop"/>
    <x v="3758"/>
    <d v="2012-05-24T18:46:0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1"/>
    <s v="indie rock"/>
    <x v="3759"/>
    <d v="2012-06-23T05:27: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1"/>
    <s v="indie rock"/>
    <x v="3760"/>
    <d v="2012-05-24T01:47: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1"/>
    <s v="indie rock"/>
    <x v="3761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5"/>
    <s v="hardware"/>
    <x v="3762"/>
    <d v="2012-05-23T19:00:0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7"/>
    <s v="documentary"/>
    <x v="3763"/>
    <d v="2012-05-20T19:01: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3"/>
    <s v="video games"/>
    <x v="3764"/>
    <d v="2012-05-19T17:05:05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7"/>
    <s v="documentary"/>
    <x v="3765"/>
    <d v="2012-06-07T14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3766"/>
    <d v="2012-06-01T03:59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1"/>
    <s v="jazz"/>
    <x v="3767"/>
    <d v="2012-05-14T19:44:5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7"/>
    <s v="documentary"/>
    <x v="3768"/>
    <d v="2012-05-16T19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7"/>
    <s v="documentary"/>
    <x v="3769"/>
    <d v="2012-05-11T14:53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3"/>
    <s v="video games"/>
    <x v="3770"/>
    <d v="2012-06-09T20:20:0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3"/>
    <s v="video games"/>
    <x v="3771"/>
    <d v="2012-05-06T21:41:5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1"/>
    <s v="rock"/>
    <x v="3772"/>
    <d v="2012-05-19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1"/>
    <s v="indie rock"/>
    <x v="3773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1"/>
    <s v="indie rock"/>
    <x v="3774"/>
    <d v="2012-05-05T17:25:4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1"/>
    <s v="indie rock"/>
    <x v="3775"/>
    <d v="2012-05-16T04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1"/>
    <s v="jazz"/>
    <x v="3776"/>
    <d v="2012-05-05T03:20: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1"/>
    <s v="rock"/>
    <x v="3777"/>
    <d v="2012-05-28T03:59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1"/>
    <s v="indie rock"/>
    <x v="3778"/>
    <d v="2012-05-03T23:00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1"/>
    <s v="indie rock"/>
    <x v="3779"/>
    <d v="2012-04-30T15:30:0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5"/>
    <s v="space exploration"/>
    <x v="3780"/>
    <d v="2012-04-29T01:13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7"/>
    <s v="shorts"/>
    <x v="3781"/>
    <d v="2012-05-28T06:30:57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1"/>
    <s v="electronic music"/>
    <x v="3782"/>
    <d v="2012-04-16T06:10:24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7"/>
    <s v="shorts"/>
    <x v="3783"/>
    <d v="2012-05-21T02:59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1"/>
    <s v="rock"/>
    <x v="3784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1"/>
    <s v="rock"/>
    <x v="3785"/>
    <d v="2012-04-27T16:00:46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1"/>
    <s v="rock"/>
    <x v="3786"/>
    <d v="2012-04-27T15:31:3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7"/>
    <s v="animation"/>
    <x v="3787"/>
    <d v="2012-05-25T14:14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1"/>
    <s v="indie rock"/>
    <x v="3788"/>
    <d v="2012-04-22T16:59: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7"/>
    <s v="documentary"/>
    <x v="3789"/>
    <d v="2012-04-27T21:32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4"/>
    <s v="nonfiction"/>
    <x v="3790"/>
    <d v="2012-04-16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s v="N/A"/>
    <x v="4"/>
    <s v="art books"/>
    <x v="3791"/>
    <d v="2012-05-21T01:12:0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1"/>
    <s v="rock"/>
    <x v="3792"/>
    <d v="2012-04-23T0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1"/>
    <s v="pop"/>
    <x v="3793"/>
    <d v="2012-04-18T21:22:4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7"/>
    <s v="animation"/>
    <x v="3794"/>
    <d v="2012-05-18T20:02:1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7"/>
    <s v="shorts"/>
    <x v="3795"/>
    <d v="2012-04-02T18:38: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1"/>
    <s v="rock"/>
    <x v="3796"/>
    <d v="2012-04-27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1"/>
    <s v="rock"/>
    <x v="3797"/>
    <d v="2012-04-18T16:44:36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7"/>
    <s v="documentary"/>
    <x v="3798"/>
    <d v="2012-05-03T16:31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3799"/>
    <d v="2012-04-16T16:00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1"/>
    <s v="rock"/>
    <x v="3800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1"/>
    <s v="indie rock"/>
    <x v="3801"/>
    <d v="2012-05-12T02:31:0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1"/>
    <s v="indie rock"/>
    <x v="3802"/>
    <d v="2012-04-12T17:02:4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1"/>
    <s v="jazz"/>
    <x v="3803"/>
    <d v="2012-04-09T04:42:4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1"/>
    <s v="rock"/>
    <x v="3804"/>
    <d v="2012-05-09T02:00: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1"/>
    <s v="indie rock"/>
    <x v="3805"/>
    <d v="2012-04-08T21:45:0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4"/>
    <s v="nonfiction"/>
    <x v="3806"/>
    <d v="2012-04-08T18:19:38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1"/>
    <s v="pop"/>
    <x v="3807"/>
    <d v="2012-04-05T18:00:2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1"/>
    <s v="classical music"/>
    <x v="3808"/>
    <d v="2012-04-04T17:33:2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3"/>
    <s v="video games"/>
    <x v="3809"/>
    <d v="2012-04-04T16:46:1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1"/>
    <s v="pop"/>
    <x v="3810"/>
    <d v="2012-04-21T03:59:0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1"/>
    <s v="rock"/>
    <x v="3811"/>
    <d v="2012-03-25T23:55:3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7"/>
    <s v="animation"/>
    <x v="3812"/>
    <d v="2012-04-17T00:3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3813"/>
    <d v="2012-04-01T20:00:5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1"/>
    <s v="indie rock"/>
    <x v="3814"/>
    <d v="2012-05-01T17:00:0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7"/>
    <s v="documentary"/>
    <x v="3815"/>
    <d v="2012-04-05T06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4"/>
    <s v="children's books"/>
    <x v="3816"/>
    <d v="2012-03-29T13:45:23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7"/>
    <s v="documentary"/>
    <x v="3817"/>
    <d v="2012-04-28T00:57: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1"/>
    <s v="rock"/>
    <x v="3818"/>
    <d v="2012-04-07T04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1"/>
    <s v="classical music"/>
    <x v="3819"/>
    <d v="2012-03-21T20:48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5"/>
    <s v="hardware"/>
    <x v="3820"/>
    <d v="2012-03-24T04:00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1"/>
    <s v="indie rock"/>
    <x v="3821"/>
    <d v="2012-03-08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4"/>
    <s v="radio &amp; podcasts"/>
    <x v="3822"/>
    <d v="2012-03-22T03:00:0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1"/>
    <s v="electronic music"/>
    <x v="3823"/>
    <d v="2012-03-13T06:59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7"/>
    <s v="animation"/>
    <x v="3824"/>
    <d v="2012-03-18T12:17:0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1"/>
    <s v="electronic music"/>
    <x v="3825"/>
    <d v="2012-04-14T17:36: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3"/>
    <s v="video games"/>
    <x v="3826"/>
    <d v="2012-04-13T14:17: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7"/>
    <s v="animation"/>
    <x v="3827"/>
    <d v="2012-04-10T22:36:27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7"/>
    <s v="documentary"/>
    <x v="3828"/>
    <d v="2012-03-10T15:07:29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1"/>
    <s v="indie rock"/>
    <x v="3829"/>
    <d v="2012-03-10T04:02:09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1"/>
    <s v="classical music"/>
    <x v="3830"/>
    <d v="2012-03-25T00:56:1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1"/>
    <s v="rock"/>
    <x v="3831"/>
    <d v="2012-03-1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1"/>
    <s v="electronic music"/>
    <x v="3832"/>
    <d v="2012-04-07T04:00:0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1"/>
    <s v="indie rock"/>
    <x v="3833"/>
    <d v="2012-03-08T02:43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1"/>
    <s v="rock"/>
    <x v="3834"/>
    <d v="2012-03-17T19:17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1"/>
    <s v="rock"/>
    <x v="3835"/>
    <d v="2012-03-03T15:39:2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5"/>
    <s v="hardware"/>
    <x v="3836"/>
    <d v="2012-03-02T03:00:00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4"/>
    <s v="radio &amp; podcasts"/>
    <x v="3837"/>
    <d v="2012-03-01T23:30: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3838"/>
    <d v="2012-02-21T22:46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1"/>
    <s v="rock"/>
    <x v="3839"/>
    <d v="2012-03-02T06:59:0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1"/>
    <s v="pop"/>
    <x v="3840"/>
    <d v="2012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1"/>
    <s v="indie rock"/>
    <x v="3841"/>
    <d v="2012-03-05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4"/>
    <s v="children's books"/>
    <x v="3842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1"/>
    <s v="jazz"/>
    <x v="3843"/>
    <d v="2012-03-01T04:59:0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3"/>
    <s v="tabletop games"/>
    <x v="3844"/>
    <d v="2012-02-27T16:17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7"/>
    <s v="shorts"/>
    <x v="3845"/>
    <d v="2012-02-26T00:07:2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7"/>
    <s v="animation"/>
    <x v="3846"/>
    <d v="2012-03-26T08:01:3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1"/>
    <s v="rock"/>
    <x v="3847"/>
    <d v="2012-03-25T19:34:0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7"/>
    <s v="documentary"/>
    <x v="3848"/>
    <d v="2012-02-24T20:33:58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4"/>
    <s v="radio &amp; podcasts"/>
    <x v="3849"/>
    <d v="2012-03-25T18:14:4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1"/>
    <s v="rock"/>
    <x v="3850"/>
    <d v="2012-02-23T17:33: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1"/>
    <s v="rock"/>
    <x v="3851"/>
    <d v="2012-02-14T19:49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4"/>
    <s v="children's books"/>
    <x v="3852"/>
    <d v="2012-03-18T23:53:15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1"/>
    <s v="rock"/>
    <x v="3853"/>
    <d v="2012-03-03T07:39: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1"/>
    <s v="rock"/>
    <x v="3854"/>
    <d v="2012-03-18T00:08: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1"/>
    <s v="rock"/>
    <x v="3855"/>
    <d v="2012-03-11T0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7"/>
    <s v="documentary"/>
    <x v="3856"/>
    <d v="2012-02-15T15:37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3857"/>
    <d v="2012-02-14T17:31:0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1"/>
    <s v="rock"/>
    <x v="3858"/>
    <d v="2012-02-12T22:03:5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1"/>
    <s v="jazz"/>
    <x v="3859"/>
    <d v="2012-02-12T02:49:2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1"/>
    <s v="indie rock"/>
    <x v="3860"/>
    <d v="2012-02-12T21:43:03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7"/>
    <s v="shorts"/>
    <x v="3861"/>
    <d v="2012-02-04T17:44: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1"/>
    <s v="indie rock"/>
    <x v="3862"/>
    <d v="2012-01-24T19:26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4"/>
    <s v="nonfiction"/>
    <x v="3863"/>
    <d v="2012-01-29T15:34:5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3"/>
    <s v="tabletop games"/>
    <x v="3864"/>
    <d v="2012-01-28T18:54:07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7"/>
    <s v="documentary"/>
    <x v="3865"/>
    <d v="2012-01-21T17:43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5"/>
    <s v="hardware"/>
    <x v="3866"/>
    <d v="2012-01-12T01:00:0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1"/>
    <s v="rock"/>
    <x v="3867"/>
    <d v="2012-01-16T05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1"/>
    <s v="rock"/>
    <x v="3868"/>
    <d v="2012-01-17T21:33:0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7"/>
    <s v="animation"/>
    <x v="3869"/>
    <d v="2012-02-15T21:46: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1"/>
    <s v="indie rock"/>
    <x v="3870"/>
    <d v="2012-01-25T23:49:5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7"/>
    <s v="documentary"/>
    <x v="3871"/>
    <d v="2012-01-15T13:14:2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1"/>
    <s v="indie rock"/>
    <x v="3872"/>
    <d v="2012-02-13T03:35:14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3873"/>
    <d v="2012-01-18T23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s v="N/A"/>
    <x v="1"/>
    <s v="world music"/>
    <x v="3874"/>
    <d v="2012-01-05T23:06:07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3875"/>
    <d v="2012-01-31T17:00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1"/>
    <s v="jazz"/>
    <x v="3876"/>
    <d v="2012-01-18T20:0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7"/>
    <s v="animation"/>
    <x v="3877"/>
    <d v="2012-01-05T11:33:0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4"/>
    <s v="nonfiction"/>
    <x v="3878"/>
    <d v="2012-01-22T06:00:0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1"/>
    <s v="indie rock"/>
    <x v="387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1"/>
    <s v="indie rock"/>
    <x v="3880"/>
    <d v="2012-01-14T06:01:2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1"/>
    <s v="rock"/>
    <x v="3881"/>
    <d v="2012-01-28T04:04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7"/>
    <s v="documentary"/>
    <x v="3882"/>
    <d v="2012-01-07T18:35:0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1"/>
    <s v="rock"/>
    <x v="3883"/>
    <d v="2012-01-21T08:13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7"/>
    <s v="documentary"/>
    <x v="3884"/>
    <d v="2012-01-01T0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1"/>
    <s v="indie rock"/>
    <x v="3885"/>
    <d v="2011-12-25T05:00:0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7"/>
    <s v="documentary"/>
    <x v="3886"/>
    <d v="2011-12-18T00:59:0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4"/>
    <s v="fiction"/>
    <x v="3887"/>
    <d v="2011-12-16T01:26:3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4"/>
    <s v="children's books"/>
    <x v="3888"/>
    <d v="2011-12-16T00:19:1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7"/>
    <s v="documentary"/>
    <x v="3889"/>
    <d v="2011-12-20T11:49:5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7"/>
    <s v="shorts"/>
    <x v="3890"/>
    <d v="2012-01-13T06:34:4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1"/>
    <s v="indie rock"/>
    <x v="3891"/>
    <d v="2011-12-14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7"/>
    <s v="animation"/>
    <x v="3892"/>
    <d v="2011-12-23T18:17: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4"/>
    <s v="children's books"/>
    <x v="3893"/>
    <d v="2011-12-18T18:21:4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4"/>
    <s v="nonfiction"/>
    <x v="3894"/>
    <d v="2011-12-07T17:53:11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1"/>
    <s v="indie rock"/>
    <x v="3895"/>
    <d v="2011-12-06T05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1"/>
    <s v="indie rock"/>
    <x v="3896"/>
    <d v="2011-12-13T03:39:5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1"/>
    <s v="pop"/>
    <x v="3897"/>
    <d v="2011-12-31T05:45:3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1"/>
    <s v="jazz"/>
    <x v="3898"/>
    <d v="2011-12-12T05:06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1"/>
    <s v="pop"/>
    <x v="3899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1"/>
    <s v="rock"/>
    <x v="3900"/>
    <d v="2011-12-13T02:13:1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7"/>
    <s v="shorts"/>
    <x v="3901"/>
    <d v="2011-12-27T17:35:5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4"/>
    <s v="radio &amp; podcasts"/>
    <x v="3902"/>
    <d v="2011-12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1"/>
    <s v="rock"/>
    <x v="3903"/>
    <d v="2011-12-06T02:02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1"/>
    <s v="indie rock"/>
    <x v="3904"/>
    <d v="2011-11-16T16:11: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1"/>
    <s v="rock"/>
    <x v="3905"/>
    <d v="2011-12-16T05:48:4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1"/>
    <s v="classical music"/>
    <x v="3906"/>
    <d v="2011-11-15T19:37:0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7"/>
    <s v="documentary"/>
    <x v="3907"/>
    <d v="2011-10-20T02:00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1"/>
    <s v="indie rock"/>
    <x v="3908"/>
    <d v="2011-12-01T15:02:15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7"/>
    <s v="documentary"/>
    <x v="3909"/>
    <d v="2011-10-29T03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1"/>
    <s v="indie rock"/>
    <x v="3910"/>
    <d v="2011-11-24T03:53:1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7"/>
    <s v="documentary"/>
    <x v="3911"/>
    <d v="2011-11-07T04:39:3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7"/>
    <s v="documentary"/>
    <x v="3912"/>
    <d v="2011-11-19T21:54: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3"/>
    <s v="video games"/>
    <x v="3913"/>
    <d v="2011-10-16T23:09:0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1"/>
    <s v="pop"/>
    <x v="3914"/>
    <d v="2011-10-16T22:03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7"/>
    <s v="animation"/>
    <x v="3915"/>
    <d v="2011-11-13T16:22:0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3"/>
    <s v="video games"/>
    <x v="3916"/>
    <d v="2011-10-28T20:56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1"/>
    <s v="rock"/>
    <x v="3917"/>
    <d v="2011-11-02T08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7"/>
    <s v="shorts"/>
    <x v="3918"/>
    <d v="2011-10-09T19:41:0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3"/>
    <s v="video games"/>
    <x v="3919"/>
    <d v="2011-10-09T17:07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1"/>
    <s v="indie rock"/>
    <x v="3920"/>
    <d v="2011-10-12T23:57: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1"/>
    <s v="rock"/>
    <x v="3921"/>
    <d v="2011-10-01T03:00: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1"/>
    <s v="rock"/>
    <x v="3922"/>
    <d v="2011-10-14T23:00:0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7"/>
    <s v="shorts"/>
    <x v="3923"/>
    <d v="2011-10-02T06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1"/>
    <s v="classical music"/>
    <x v="3924"/>
    <d v="2011-10-29T16:12:0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1"/>
    <s v="indie rock"/>
    <x v="3925"/>
    <d v="2011-10-01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3926"/>
    <d v="2011-09-11T13:18:0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7"/>
    <s v="shorts"/>
    <x v="3927"/>
    <d v="2011-09-23T03:00:3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1"/>
    <s v="rock"/>
    <x v="3928"/>
    <d v="2011-09-22T18:28:4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1"/>
    <s v="indie rock"/>
    <x v="3929"/>
    <d v="2011-09-27T04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1"/>
    <s v="indie rock"/>
    <x v="3930"/>
    <d v="2011-09-15T22:00:03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1"/>
    <s v="jazz"/>
    <x v="3931"/>
    <d v="2011-09-11T04:37:03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4"/>
    <s v="radio &amp; podcasts"/>
    <x v="3932"/>
    <d v="2011-09-10T01:00:2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5"/>
    <s v="hardware"/>
    <x v="3933"/>
    <d v="2011-09-09T21:02:4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1"/>
    <s v="indie rock"/>
    <x v="3934"/>
    <d v="2011-09-08T04:54: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7"/>
    <s v="documentary"/>
    <x v="3935"/>
    <d v="2011-09-08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1"/>
    <s v="indie rock"/>
    <x v="3936"/>
    <d v="2011-10-07T16:58:52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1"/>
    <s v="rock"/>
    <x v="3937"/>
    <d v="2011-09-07T16:35: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5"/>
    <s v="hardware"/>
    <x v="3938"/>
    <d v="2011-09-19T14:30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1"/>
    <s v="indie rock"/>
    <x v="3939"/>
    <d v="2011-09-06T20:39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1"/>
    <s v="indie rock"/>
    <x v="3940"/>
    <d v="2011-10-02T17:36: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7"/>
    <s v="documentary"/>
    <x v="3941"/>
    <d v="2011-09-16T21:20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3942"/>
    <d v="2011-09-28T17:30:08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7"/>
    <s v="shorts"/>
    <x v="3943"/>
    <d v="2011-08-06T15:00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4"/>
    <s v="fiction"/>
    <x v="3944"/>
    <d v="2011-08-27T18:57:1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1"/>
    <s v="rock"/>
    <x v="3945"/>
    <d v="2011-09-25T19:32:4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1"/>
    <s v="indie rock"/>
    <x v="3946"/>
    <d v="2011-09-01T06:00:0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7"/>
    <s v="animation"/>
    <x v="3947"/>
    <d v="2011-09-24T17:02:33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1"/>
    <s v="rock"/>
    <x v="3948"/>
    <d v="2011-09-24T08:10: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1"/>
    <s v="rock"/>
    <x v="3949"/>
    <d v="2011-08-01T07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7"/>
    <s v="shorts"/>
    <x v="3950"/>
    <d v="2011-08-13T23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4"/>
    <s v="children's books"/>
    <x v="3951"/>
    <d v="2011-08-11T16:01:58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1"/>
    <s v="rock"/>
    <x v="3952"/>
    <d v="2011-09-05T17:06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7"/>
    <s v="documentary"/>
    <x v="3953"/>
    <d v="2011-08-07T20:12:5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4"/>
    <s v="nonfiction"/>
    <x v="3954"/>
    <d v="2011-08-21T20:05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3955"/>
    <d v="2011-08-06T14:38:5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7"/>
    <s v="shorts"/>
    <x v="3956"/>
    <d v="2011-09-04T21:30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1"/>
    <s v="indie rock"/>
    <x v="3957"/>
    <d v="2011-08-05T21:05: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1"/>
    <s v="rock"/>
    <x v="3958"/>
    <d v="2011-07-23T03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1"/>
    <s v="pop"/>
    <x v="3959"/>
    <d v="2011-07-22T01:39:05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7"/>
    <s v="shorts"/>
    <x v="3960"/>
    <d v="2011-07-29T01:17: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1"/>
    <s v="indie rock"/>
    <x v="3961"/>
    <d v="2011-07-24T20:08:56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7"/>
    <s v="documentary"/>
    <x v="3962"/>
    <d v="2011-08-10T07:08: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4"/>
    <s v="nonfiction"/>
    <x v="3963"/>
    <d v="2011-08-04T15:07:5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1"/>
    <s v="indie rock"/>
    <x v="3964"/>
    <d v="2011-08-01T18:46: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3"/>
    <s v="video games"/>
    <x v="3965"/>
    <d v="2011-07-16T17:32:5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7"/>
    <s v="shorts"/>
    <x v="3966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7"/>
    <s v="shorts"/>
    <x v="3967"/>
    <d v="2011-07-12T03:14:42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7"/>
    <s v="animation"/>
    <x v="3968"/>
    <d v="2011-08-10T03:02:2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7"/>
    <s v="animation"/>
    <x v="3969"/>
    <d v="2011-07-09T05:37: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1"/>
    <s v="indie rock"/>
    <x v="3970"/>
    <d v="2011-08-15T01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3"/>
    <s v="video games"/>
    <x v="3971"/>
    <d v="2011-07-22T04:42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7"/>
    <s v="documentary"/>
    <x v="3972"/>
    <d v="2011-07-03T11:57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1"/>
    <s v="classical music"/>
    <x v="3973"/>
    <d v="2011-08-01T15:34:15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1"/>
    <s v="rock"/>
    <x v="3974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4"/>
    <s v="nonfiction"/>
    <x v="3975"/>
    <d v="2011-06-30T15:19: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1"/>
    <s v="rock"/>
    <x v="3976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1"/>
    <s v="rock"/>
    <x v="3977"/>
    <d v="2011-07-16T23:00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4"/>
    <s v="nonfiction"/>
    <x v="3978"/>
    <d v="2011-06-25T13:42:03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1"/>
    <s v="pop"/>
    <x v="3979"/>
    <d v="2011-06-14T00:35:27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1"/>
    <s v="rock"/>
    <x v="3980"/>
    <d v="2011-07-25T06:50:0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1"/>
    <s v="indie rock"/>
    <x v="3981"/>
    <d v="2011-07-05T00:31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4"/>
    <s v="fiction"/>
    <x v="3982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7"/>
    <s v="documentary"/>
    <x v="3983"/>
    <d v="2011-06-18T01:14:2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1"/>
    <s v="rock"/>
    <x v="3984"/>
    <d v="2011-05-31T18:04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7"/>
    <s v="documentary"/>
    <x v="3985"/>
    <d v="2011-06-01T04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4"/>
    <s v="art books"/>
    <x v="3986"/>
    <d v="2011-06-08T17:31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3987"/>
    <d v="2011-07-08T21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1"/>
    <s v="indie rock"/>
    <x v="3988"/>
    <d v="2011-06-07T15:18:01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1"/>
    <s v="indie rock"/>
    <x v="3989"/>
    <d v="2011-06-15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4"/>
    <s v="nonfiction"/>
    <x v="3990"/>
    <d v="2011-07-06T19:33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1"/>
    <s v="rock"/>
    <x v="3991"/>
    <d v="2011-06-11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1"/>
    <s v="rock"/>
    <x v="3992"/>
    <d v="2011-05-29T01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1"/>
    <s v="rock"/>
    <x v="3993"/>
    <d v="2011-06-12T04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1"/>
    <s v="rock"/>
    <x v="3994"/>
    <d v="2011-06-02T05:59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7"/>
    <s v="shorts"/>
    <x v="3995"/>
    <d v="2011-05-15T18:11:2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1"/>
    <s v="indie rock"/>
    <x v="3996"/>
    <d v="2011-05-28T02:22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4"/>
    <s v="radio &amp; podcasts"/>
    <x v="3997"/>
    <d v="2011-06-12T00:20:49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3998"/>
    <d v="2011-05-03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1"/>
    <s v="indie rock"/>
    <x v="3999"/>
    <d v="2011-05-05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5"/>
    <s v="hardware"/>
    <x v="4000"/>
    <d v="2011-07-04T19:52:2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7"/>
    <s v="documentary"/>
    <x v="4001"/>
    <d v="2011-05-09T05:59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1"/>
    <s v="rock"/>
    <x v="4002"/>
    <d v="2011-05-05T02:13:5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7"/>
    <s v="documentary"/>
    <x v="4003"/>
    <d v="2011-05-2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1"/>
    <s v="rock"/>
    <x v="4004"/>
    <d v="2011-05-03T16:10: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7"/>
    <s v="shorts"/>
    <x v="4005"/>
    <d v="2011-04-24T23:34:4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006"/>
    <d v="2011-05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1"/>
    <s v="indie rock"/>
    <x v="4007"/>
    <d v="2011-04-16T03:59: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7"/>
    <s v="documentary"/>
    <x v="4008"/>
    <d v="2011-04-24T23:0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1"/>
    <s v="pop"/>
    <x v="4009"/>
    <d v="2011-04-24T20:01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1"/>
    <s v="pop"/>
    <x v="4010"/>
    <d v="2011-04-26T06:5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5"/>
    <s v="hardware"/>
    <x v="4011"/>
    <d v="2011-04-22T04:21: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7"/>
    <s v="shorts"/>
    <x v="4012"/>
    <d v="2011-05-17T09:39: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3"/>
    <s v="video games"/>
    <x v="4013"/>
    <d v="2011-04-24T06:59:0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7"/>
    <s v="shorts"/>
    <x v="4014"/>
    <d v="2011-04-03T01:00:0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7"/>
    <s v="shorts"/>
    <x v="4015"/>
    <d v="2011-04-08T10:55:5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1"/>
    <s v="pop"/>
    <x v="4016"/>
    <d v="2011-03-20T15:54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4"/>
    <s v="nonfiction"/>
    <x v="4017"/>
    <d v="2011-04-18T17:24:19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7"/>
    <s v="documentary"/>
    <x v="4018"/>
    <d v="2011-03-16T11:38: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7"/>
    <s v="shorts"/>
    <x v="4019"/>
    <d v="2011-05-03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1"/>
    <s v="rock"/>
    <x v="4020"/>
    <d v="2011-04-03T01:03:1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1"/>
    <s v="rock"/>
    <x v="4021"/>
    <d v="2011-03-12T04:00:0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1"/>
    <s v="rock"/>
    <x v="4022"/>
    <d v="2011-03-04T12:57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7"/>
    <s v="shorts"/>
    <x v="4023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s v="N/A"/>
    <x v="1"/>
    <s v="world music"/>
    <x v="4024"/>
    <d v="2011-02-24T23:20:3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1"/>
    <s v="jazz"/>
    <x v="4025"/>
    <d v="2011-03-10T19:48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7"/>
    <s v="documentary"/>
    <x v="4026"/>
    <d v="2011-03-10T16:40:1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1"/>
    <s v="rock"/>
    <x v="4027"/>
    <d v="2011-02-06T00:46:4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1"/>
    <s v="rock"/>
    <x v="4028"/>
    <d v="2011-02-20T23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1"/>
    <s v="pop"/>
    <x v="4029"/>
    <d v="2011-02-22T03:00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1"/>
    <s v="indie rock"/>
    <x v="4030"/>
    <d v="2011-02-20T01:56: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1"/>
    <s v="indie rock"/>
    <x v="4031"/>
    <d v="2011-02-08T10:18: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1"/>
    <s v="rock"/>
    <x v="4032"/>
    <d v="2011-03-03T07:49: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1"/>
    <s v="indie rock"/>
    <x v="4033"/>
    <d v="2011-03-01T20:00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7"/>
    <s v="documentary"/>
    <x v="4034"/>
    <d v="2011-02-26T05:57:0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1"/>
    <s v="indie rock"/>
    <x v="4035"/>
    <d v="2011-01-16T01:51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1"/>
    <s v="rock"/>
    <x v="4036"/>
    <d v="2011-03-24T01:40:3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037"/>
    <d v="2011-02-17T21:17:07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7"/>
    <s v="documentary"/>
    <x v="4038"/>
    <d v="2011-02-02T07:59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1"/>
    <s v="rock"/>
    <x v="4039"/>
    <d v="2011-01-21T22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1"/>
    <s v="classical music"/>
    <x v="4040"/>
    <d v="2011-01-02T03:00:0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1"/>
    <s v="rock"/>
    <x v="4041"/>
    <d v="2011-03-01T18:10:5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1"/>
    <s v="jazz"/>
    <x v="4042"/>
    <d v="2011-01-24T05:45:2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1"/>
    <s v="jazz"/>
    <x v="4043"/>
    <d v="2010-12-23T05:35:2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7"/>
    <s v="shorts"/>
    <x v="4044"/>
    <d v="2010-12-23T03:08:5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1"/>
    <s v="indie rock"/>
    <x v="4045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1"/>
    <s v="rock"/>
    <x v="4046"/>
    <d v="2011-01-01T04:59:0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7"/>
    <s v="documentary"/>
    <x v="4047"/>
    <d v="2010-12-18T09:43: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48"/>
    <d v="2011-01-25T0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7"/>
    <s v="documentary"/>
    <x v="4049"/>
    <d v="2010-11-17T06:24: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1"/>
    <s v="rock"/>
    <x v="4050"/>
    <d v="2010-11-30T15:43:3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3"/>
    <s v="video games"/>
    <x v="4051"/>
    <d v="2010-11-30T05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1"/>
    <s v="indie rock"/>
    <x v="4052"/>
    <d v="2010-12-09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1"/>
    <s v="indie rock"/>
    <x v="4053"/>
    <d v="2010-11-02T00:26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4"/>
    <s v="fiction"/>
    <x v="4054"/>
    <d v="2010-10-15T04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1"/>
    <s v="jazz"/>
    <x v="4055"/>
    <d v="2010-10-22T05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1"/>
    <s v="indie rock"/>
    <x v="4056"/>
    <d v="2010-10-25T03:03:49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7"/>
    <s v="documentary"/>
    <x v="4057"/>
    <d v="2010-10-16T03:39:0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4"/>
    <s v="nonfiction"/>
    <x v="4058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1"/>
    <s v="indie rock"/>
    <x v="4059"/>
    <d v="2010-10-11T00:16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4"/>
    <s v="art books"/>
    <x v="4060"/>
    <d v="2010-09-02T0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1"/>
    <s v="indie rock"/>
    <x v="4061"/>
    <d v="2010-09-11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7"/>
    <s v="documentary"/>
    <x v="4062"/>
    <d v="2010-09-01T03:44:0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1"/>
    <s v="rock"/>
    <x v="4063"/>
    <d v="2010-08-03T0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4064"/>
    <d v="2010-10-02T04:59:0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7"/>
    <s v="documentary"/>
    <x v="4065"/>
    <d v="2010-08-11T15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3"/>
    <s v="video games"/>
    <x v="4066"/>
    <d v="2010-07-3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1"/>
    <s v="indie rock"/>
    <x v="4067"/>
    <d v="2010-09-04T01:03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5"/>
    <s v="hardware"/>
    <x v="4068"/>
    <d v="2010-08-24T04:00:0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5"/>
    <s v="hardware"/>
    <x v="4069"/>
    <d v="2010-07-02T2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7"/>
    <s v="documentary"/>
    <x v="4070"/>
    <d v="2010-07-19T16:00:0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1"/>
    <s v="jazz"/>
    <x v="4071"/>
    <d v="2010-07-27T04:59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1"/>
    <s v="jazz"/>
    <x v="4072"/>
    <d v="2010-07-08T22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1"/>
    <s v="indie rock"/>
    <x v="4073"/>
    <d v="2010-07-22T06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7"/>
    <s v="documentary"/>
    <x v="4074"/>
    <d v="2010-08-22T17:4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3"/>
    <s v="video games"/>
    <x v="4075"/>
    <d v="2010-07-21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7"/>
    <s v="documentary"/>
    <x v="4076"/>
    <d v="2010-07-17T09:59:0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7"/>
    <s v="shorts"/>
    <x v="4077"/>
    <d v="2010-08-01T03:00:0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7"/>
    <s v="shorts"/>
    <x v="4078"/>
    <d v="2010-06-03T01:41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1"/>
    <s v="pop"/>
    <x v="4079"/>
    <d v="2010-07-0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1"/>
    <s v="jazz"/>
    <x v="4080"/>
    <d v="2010-06-25T21:32:0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1"/>
    <s v="indie rock"/>
    <x v="4081"/>
    <d v="2010-07-10T2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1"/>
    <s v="indie rock"/>
    <x v="4082"/>
    <d v="2010-08-01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1"/>
    <s v="indie rock"/>
    <x v="4083"/>
    <d v="2010-06-01T04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1"/>
    <s v="jazz"/>
    <x v="4084"/>
    <d v="2010-06-08T19:11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1"/>
    <s v="rock"/>
    <x v="4085"/>
    <d v="2010-06-15T04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7"/>
    <s v="documentary"/>
    <x v="4086"/>
    <d v="2010-05-10T20:1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7"/>
    <s v="documentary"/>
    <x v="4087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7"/>
    <s v="documentary"/>
    <x v="4088"/>
    <d v="2010-05-02T19:22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6"/>
    <s v="photobooks"/>
    <x v="4089"/>
    <d v="2010-05-15T08:1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1"/>
    <s v="rock"/>
    <x v="4090"/>
    <d v="2010-04-18T06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7"/>
    <s v="shorts"/>
    <x v="4091"/>
    <d v="2010-06-09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7"/>
    <s v="animation"/>
    <x v="4092"/>
    <d v="2010-05-08T22:1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7"/>
    <s v="documentary"/>
    <x v="4093"/>
    <d v="2010-04-28T18:49:0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5"/>
    <s v="hardware"/>
    <x v="4094"/>
    <d v="2010-03-15T21:55:0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7"/>
    <s v="documentary"/>
    <x v="4095"/>
    <d v="2010-03-16T07:0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7"/>
    <s v="documentary"/>
    <x v="4096"/>
    <d v="2010-04-23T03:51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3"/>
    <s v="video games"/>
    <x v="4097"/>
    <d v="2010-03-15T06:59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7"/>
    <s v="documentary"/>
    <x v="4098"/>
    <d v="2010-02-22T22:00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1"/>
    <s v="indie rock"/>
    <x v="4099"/>
    <d v="2010-02-15T05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1"/>
    <s v="classical music"/>
    <x v="4100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7"/>
    <s v="documentary"/>
    <x v="4101"/>
    <d v="2010-02-02T07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1"/>
    <s v="rock"/>
    <x v="4102"/>
    <d v="2009-12-31T23:3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5"/>
    <s v="hardware"/>
    <x v="4103"/>
    <d v="2009-11-23T05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1"/>
    <s v="jazz"/>
    <x v="4104"/>
    <d v="2009-12-0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1"/>
    <s v="indie rock"/>
    <x v="4105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s v="N/A"/>
    <x v="4"/>
    <s v="art books"/>
    <x v="4106"/>
    <d v="2009-12-02T00:5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7"/>
    <s v="animation"/>
    <x v="4107"/>
    <d v="2009-11-27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1"/>
    <s v="rock"/>
    <x v="4108"/>
    <d v="2009-12-01T17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4"/>
    <s v="fiction"/>
    <x v="4109"/>
    <d v="2009-11-01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1"/>
    <s v="indie rock"/>
    <x v="4110"/>
    <d v="2009-09-26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7"/>
    <s v="animation"/>
    <x v="4111"/>
    <d v="2009-10-12T20:59:00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1"/>
    <s v="rock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7"/>
    <s v="documentary"/>
    <x v="4113"/>
    <d v="2009-08-10T19:26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86759-9991-E746-95AB-BEFE6F909843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3CFBC-7062-5046-A95D-1BF0B8749C1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B0D14-5BF9-DE4C-8267-ADEFBCEFBF2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B42FA-4B0E-0D45-AB65-3AAC3ABED3F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7"/>
        <item h="1" x="2"/>
        <item h="1" x="3"/>
        <item h="1" x="8"/>
        <item h="1" x="1"/>
        <item h="1" x="6"/>
        <item h="1" x="4"/>
        <item h="1" x="5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D2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5.5" customWidth="1"/>
    <col min="17" max="17" width="41.1640625" customWidth="1"/>
    <col min="18" max="18" width="15.5" customWidth="1"/>
    <col min="19" max="19" width="26.33203125" style="15" bestFit="1" customWidth="1"/>
    <col min="20" max="20" width="23.5" style="15" customWidth="1"/>
    <col min="21" max="21" width="16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8397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33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ref="P34:P65" si="5">IFERROR(ROUND(E34/L34,2),0)</f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5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5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5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5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5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5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5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5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5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5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5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5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5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5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5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5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5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5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5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5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5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5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5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5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5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5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5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5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5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5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5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ref="P66:P97" si="7">IFERROR(ROUND(E66/L66,2),0)</f>
        <v>86.67</v>
      </c>
      <c r="Q66" s="10" t="s">
        <v>8308</v>
      </c>
      <c r="R66" t="s">
        <v>8310</v>
      </c>
      <c r="S66" s="15">
        <f t="shared" ref="S66:S129" si="8">(((J66/60)/60)/24)+DATE(1970,1,1)</f>
        <v>41433.01829861111</v>
      </c>
      <c r="T66" s="15">
        <f t="shared" ref="T66:T129" si="9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10" t="s">
        <v>8308</v>
      </c>
      <c r="R67" t="s">
        <v>8310</v>
      </c>
      <c r="S67" s="15">
        <f t="shared" si="8"/>
        <v>41835.821226851855</v>
      </c>
      <c r="T67" s="15">
        <f t="shared" si="9"/>
        <v>41862.249305555553</v>
      </c>
      <c r="U67">
        <f t="shared" ref="U67:U130" si="10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10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10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10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10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10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10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10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10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10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10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10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10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10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10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10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10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10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10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10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10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10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10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10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10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10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10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10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10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10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10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ref="P98:P123" si="11">IFERROR(ROUND(E98/L98,2),0)</f>
        <v>50.59</v>
      </c>
      <c r="Q98" s="10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10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11"/>
        <v>53.13</v>
      </c>
      <c r="Q99" s="10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10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11"/>
        <v>56.67</v>
      </c>
      <c r="Q100" s="10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10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11"/>
        <v>40.78</v>
      </c>
      <c r="Q101" s="10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10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11"/>
        <v>192.31</v>
      </c>
      <c r="Q102" s="10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10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11"/>
        <v>100</v>
      </c>
      <c r="Q103" s="10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10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11"/>
        <v>117.92</v>
      </c>
      <c r="Q104" s="10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10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11"/>
        <v>27.9</v>
      </c>
      <c r="Q105" s="10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10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11"/>
        <v>60</v>
      </c>
      <c r="Q106" s="10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10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11"/>
        <v>39.380000000000003</v>
      </c>
      <c r="Q107" s="10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10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11"/>
        <v>186.11</v>
      </c>
      <c r="Q108" s="10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10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11"/>
        <v>111.38</v>
      </c>
      <c r="Q109" s="10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10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11"/>
        <v>78.72</v>
      </c>
      <c r="Q110" s="10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10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11"/>
        <v>46.7</v>
      </c>
      <c r="Q111" s="10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10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11"/>
        <v>65.38</v>
      </c>
      <c r="Q112" s="10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10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11"/>
        <v>102.08</v>
      </c>
      <c r="Q113" s="10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10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11"/>
        <v>64.2</v>
      </c>
      <c r="Q114" s="10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10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11"/>
        <v>90.38</v>
      </c>
      <c r="Q115" s="10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10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11"/>
        <v>88.57</v>
      </c>
      <c r="Q116" s="10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10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11"/>
        <v>28.73</v>
      </c>
      <c r="Q117" s="10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10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11"/>
        <v>69.790000000000006</v>
      </c>
      <c r="Q118" s="10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10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11"/>
        <v>167.49</v>
      </c>
      <c r="Q119" s="10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10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11"/>
        <v>144.91</v>
      </c>
      <c r="Q120" s="10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10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11"/>
        <v>91.84</v>
      </c>
      <c r="Q121" s="10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10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11"/>
        <v>10</v>
      </c>
      <c r="Q122" s="10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10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11"/>
        <v>1</v>
      </c>
      <c r="Q123" s="10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10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t="str">
        <f t="shared" ref="P124:P187" si="12">IFERROR(ROUND(E124/L124,2),"N/A")</f>
        <v>N/A</v>
      </c>
      <c r="Q124" s="10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10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12"/>
        <v>25.17</v>
      </c>
      <c r="Q125" s="10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10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t="str">
        <f t="shared" si="12"/>
        <v>N/A</v>
      </c>
      <c r="Q126" s="10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10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12"/>
        <v>11.67</v>
      </c>
      <c r="Q127" s="10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10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12"/>
        <v>106.69</v>
      </c>
      <c r="Q128" s="10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10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12"/>
        <v>47.5</v>
      </c>
      <c r="Q129" s="10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10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3">ROUND(E130/D130*100,0)</f>
        <v>2</v>
      </c>
      <c r="P130">
        <f t="shared" si="12"/>
        <v>311.17</v>
      </c>
      <c r="Q130" s="10" t="s">
        <v>8308</v>
      </c>
      <c r="R130" t="s">
        <v>8311</v>
      </c>
      <c r="S130" s="15">
        <f t="shared" ref="S130:S193" si="14">(((J130/60)/60)/24)+DATE(1970,1,1)</f>
        <v>42628.22792824074</v>
      </c>
      <c r="T130" s="15">
        <f t="shared" ref="T130:T193" si="15">(((I130/60)/60)/24)+DATE(1970,1,1)</f>
        <v>42663.22792824074</v>
      </c>
      <c r="U130">
        <f t="shared" si="10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3"/>
        <v>0</v>
      </c>
      <c r="P131" t="str">
        <f t="shared" si="12"/>
        <v>N/A</v>
      </c>
      <c r="Q131" s="10" t="s">
        <v>8308</v>
      </c>
      <c r="R131" t="s">
        <v>8311</v>
      </c>
      <c r="S131" s="15">
        <f t="shared" si="14"/>
        <v>41882.937303240738</v>
      </c>
      <c r="T131" s="15">
        <f t="shared" si="15"/>
        <v>41942.937303240738</v>
      </c>
      <c r="U131">
        <f t="shared" ref="U131:U194" si="16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 t="str">
        <f t="shared" si="12"/>
        <v>N/A</v>
      </c>
      <c r="Q132" s="10" t="s">
        <v>8308</v>
      </c>
      <c r="R132" t="s">
        <v>8311</v>
      </c>
      <c r="S132" s="15">
        <f t="shared" si="14"/>
        <v>41778.915416666663</v>
      </c>
      <c r="T132" s="15">
        <f t="shared" si="15"/>
        <v>41806.844444444447</v>
      </c>
      <c r="U132">
        <f t="shared" si="16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 t="str">
        <f t="shared" si="12"/>
        <v>N/A</v>
      </c>
      <c r="Q133" s="10" t="s">
        <v>8308</v>
      </c>
      <c r="R133" t="s">
        <v>8311</v>
      </c>
      <c r="S133" s="15">
        <f t="shared" si="14"/>
        <v>42541.837511574078</v>
      </c>
      <c r="T133" s="15">
        <f t="shared" si="15"/>
        <v>42557</v>
      </c>
      <c r="U133">
        <f t="shared" si="16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>
        <f t="shared" si="12"/>
        <v>94.51</v>
      </c>
      <c r="Q134" s="10" t="s">
        <v>8308</v>
      </c>
      <c r="R134" t="s">
        <v>8311</v>
      </c>
      <c r="S134" s="15">
        <f t="shared" si="14"/>
        <v>41905.812581018516</v>
      </c>
      <c r="T134" s="15">
        <f t="shared" si="15"/>
        <v>41950.854247685187</v>
      </c>
      <c r="U134">
        <f t="shared" si="16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 t="str">
        <f t="shared" si="12"/>
        <v>N/A</v>
      </c>
      <c r="Q135" s="10" t="s">
        <v>8308</v>
      </c>
      <c r="R135" t="s">
        <v>8311</v>
      </c>
      <c r="S135" s="15">
        <f t="shared" si="14"/>
        <v>42491.80768518518</v>
      </c>
      <c r="T135" s="15">
        <f t="shared" si="15"/>
        <v>42521.729861111111</v>
      </c>
      <c r="U135">
        <f t="shared" si="16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 t="str">
        <f t="shared" si="12"/>
        <v>N/A</v>
      </c>
      <c r="Q136" s="10" t="s">
        <v>8308</v>
      </c>
      <c r="R136" t="s">
        <v>8311</v>
      </c>
      <c r="S136" s="15">
        <f t="shared" si="14"/>
        <v>42221.909930555557</v>
      </c>
      <c r="T136" s="15">
        <f t="shared" si="15"/>
        <v>42251.708333333328</v>
      </c>
      <c r="U136">
        <f t="shared" si="16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2"/>
        <v>80.599999999999994</v>
      </c>
      <c r="Q137" s="10" t="s">
        <v>8308</v>
      </c>
      <c r="R137" t="s">
        <v>8311</v>
      </c>
      <c r="S137" s="15">
        <f t="shared" si="14"/>
        <v>41788.381909722222</v>
      </c>
      <c r="T137" s="15">
        <f t="shared" si="15"/>
        <v>41821.791666666664</v>
      </c>
      <c r="U137">
        <f t="shared" si="16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 t="str">
        <f t="shared" si="12"/>
        <v>N/A</v>
      </c>
      <c r="Q138" s="10" t="s">
        <v>8308</v>
      </c>
      <c r="R138" t="s">
        <v>8311</v>
      </c>
      <c r="S138" s="15">
        <f t="shared" si="14"/>
        <v>42096.410115740742</v>
      </c>
      <c r="T138" s="15">
        <f t="shared" si="15"/>
        <v>42140.427777777775</v>
      </c>
      <c r="U138">
        <f t="shared" si="16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 t="str">
        <f t="shared" si="12"/>
        <v>N/A</v>
      </c>
      <c r="Q139" s="10" t="s">
        <v>8308</v>
      </c>
      <c r="R139" t="s">
        <v>8311</v>
      </c>
      <c r="S139" s="15">
        <f t="shared" si="14"/>
        <v>42239.573993055557</v>
      </c>
      <c r="T139" s="15">
        <f t="shared" si="15"/>
        <v>42289.573993055557</v>
      </c>
      <c r="U139">
        <f t="shared" si="16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>
        <f t="shared" si="12"/>
        <v>81.239999999999995</v>
      </c>
      <c r="Q140" s="10" t="s">
        <v>8308</v>
      </c>
      <c r="R140" t="s">
        <v>8311</v>
      </c>
      <c r="S140" s="15">
        <f t="shared" si="14"/>
        <v>42186.257418981477</v>
      </c>
      <c r="T140" s="15">
        <f t="shared" si="15"/>
        <v>42217.207638888889</v>
      </c>
      <c r="U140">
        <f t="shared" si="16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>
        <f t="shared" si="12"/>
        <v>500</v>
      </c>
      <c r="Q141" s="10" t="s">
        <v>8308</v>
      </c>
      <c r="R141" t="s">
        <v>8311</v>
      </c>
      <c r="S141" s="15">
        <f t="shared" si="14"/>
        <v>42187.920972222222</v>
      </c>
      <c r="T141" s="15">
        <f t="shared" si="15"/>
        <v>42197.920972222222</v>
      </c>
      <c r="U141">
        <f t="shared" si="16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 t="str">
        <f t="shared" si="12"/>
        <v>N/A</v>
      </c>
      <c r="Q142" s="10" t="s">
        <v>8308</v>
      </c>
      <c r="R142" t="s">
        <v>8311</v>
      </c>
      <c r="S142" s="15">
        <f t="shared" si="14"/>
        <v>42053.198287037041</v>
      </c>
      <c r="T142" s="15">
        <f t="shared" si="15"/>
        <v>42083.15662037037</v>
      </c>
      <c r="U142">
        <f t="shared" si="16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>
        <f t="shared" si="12"/>
        <v>46.18</v>
      </c>
      <c r="Q143" s="10" t="s">
        <v>8308</v>
      </c>
      <c r="R143" t="s">
        <v>8311</v>
      </c>
      <c r="S143" s="15">
        <f t="shared" si="14"/>
        <v>42110.153043981481</v>
      </c>
      <c r="T143" s="15">
        <f t="shared" si="15"/>
        <v>42155.153043981481</v>
      </c>
      <c r="U143">
        <f t="shared" si="16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>
        <f t="shared" si="12"/>
        <v>10</v>
      </c>
      <c r="Q144" s="10" t="s">
        <v>8308</v>
      </c>
      <c r="R144" t="s">
        <v>8311</v>
      </c>
      <c r="S144" s="15">
        <f t="shared" si="14"/>
        <v>41938.893263888887</v>
      </c>
      <c r="T144" s="15">
        <f t="shared" si="15"/>
        <v>41959.934930555552</v>
      </c>
      <c r="U144">
        <f t="shared" si="16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 t="str">
        <f t="shared" si="12"/>
        <v>N/A</v>
      </c>
      <c r="Q145" s="10" t="s">
        <v>8308</v>
      </c>
      <c r="R145" t="s">
        <v>8311</v>
      </c>
      <c r="S145" s="15">
        <f t="shared" si="14"/>
        <v>42559.064143518524</v>
      </c>
      <c r="T145" s="15">
        <f t="shared" si="15"/>
        <v>42616.246527777781</v>
      </c>
      <c r="U145">
        <f t="shared" si="16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>
        <f t="shared" si="12"/>
        <v>55.95</v>
      </c>
      <c r="Q146" s="10" t="s">
        <v>8308</v>
      </c>
      <c r="R146" t="s">
        <v>8311</v>
      </c>
      <c r="S146" s="15">
        <f t="shared" si="14"/>
        <v>42047.762407407412</v>
      </c>
      <c r="T146" s="15">
        <f t="shared" si="15"/>
        <v>42107.72074074074</v>
      </c>
      <c r="U146">
        <f t="shared" si="16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>
        <f t="shared" si="12"/>
        <v>37.56</v>
      </c>
      <c r="Q147" s="10" t="s">
        <v>8308</v>
      </c>
      <c r="R147" t="s">
        <v>8311</v>
      </c>
      <c r="S147" s="15">
        <f t="shared" si="14"/>
        <v>42200.542268518519</v>
      </c>
      <c r="T147" s="15">
        <f t="shared" si="15"/>
        <v>42227.542268518519</v>
      </c>
      <c r="U147">
        <f t="shared" si="16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>
        <f t="shared" si="12"/>
        <v>38.33</v>
      </c>
      <c r="Q148" s="10" t="s">
        <v>8308</v>
      </c>
      <c r="R148" t="s">
        <v>8311</v>
      </c>
      <c r="S148" s="15">
        <f t="shared" si="14"/>
        <v>42693.016180555554</v>
      </c>
      <c r="T148" s="15">
        <f t="shared" si="15"/>
        <v>42753.016180555554</v>
      </c>
      <c r="U148">
        <f t="shared" si="16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 t="str">
        <f t="shared" si="12"/>
        <v>N/A</v>
      </c>
      <c r="Q149" s="10" t="s">
        <v>8308</v>
      </c>
      <c r="R149" t="s">
        <v>8311</v>
      </c>
      <c r="S149" s="15">
        <f t="shared" si="14"/>
        <v>41969.767824074079</v>
      </c>
      <c r="T149" s="15">
        <f t="shared" si="15"/>
        <v>42012.762499999997</v>
      </c>
      <c r="U149">
        <f t="shared" si="16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>
        <f t="shared" si="12"/>
        <v>20</v>
      </c>
      <c r="Q150" s="10" t="s">
        <v>8308</v>
      </c>
      <c r="R150" t="s">
        <v>8311</v>
      </c>
      <c r="S150" s="15">
        <f t="shared" si="14"/>
        <v>42397.281666666662</v>
      </c>
      <c r="T150" s="15">
        <f t="shared" si="15"/>
        <v>42427.281666666662</v>
      </c>
      <c r="U150">
        <f t="shared" si="16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>
        <f t="shared" si="12"/>
        <v>15.33</v>
      </c>
      <c r="Q151" s="10" t="s">
        <v>8308</v>
      </c>
      <c r="R151" t="s">
        <v>8311</v>
      </c>
      <c r="S151" s="15">
        <f t="shared" si="14"/>
        <v>41968.172106481477</v>
      </c>
      <c r="T151" s="15">
        <f t="shared" si="15"/>
        <v>41998.333333333328</v>
      </c>
      <c r="U151">
        <f t="shared" si="16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>
        <f t="shared" si="12"/>
        <v>449.43</v>
      </c>
      <c r="Q152" s="10" t="s">
        <v>8308</v>
      </c>
      <c r="R152" t="s">
        <v>8311</v>
      </c>
      <c r="S152" s="15">
        <f t="shared" si="14"/>
        <v>42090.161828703705</v>
      </c>
      <c r="T152" s="15">
        <f t="shared" si="15"/>
        <v>42150.161828703705</v>
      </c>
      <c r="U152">
        <f t="shared" si="16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>
        <f t="shared" si="12"/>
        <v>28</v>
      </c>
      <c r="Q153" s="10" t="s">
        <v>8308</v>
      </c>
      <c r="R153" t="s">
        <v>8311</v>
      </c>
      <c r="S153" s="15">
        <f t="shared" si="14"/>
        <v>42113.550821759258</v>
      </c>
      <c r="T153" s="15">
        <f t="shared" si="15"/>
        <v>42173.550821759258</v>
      </c>
      <c r="U153">
        <f t="shared" si="16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>
        <f t="shared" si="12"/>
        <v>15</v>
      </c>
      <c r="Q154" s="10" t="s">
        <v>8308</v>
      </c>
      <c r="R154" t="s">
        <v>8311</v>
      </c>
      <c r="S154" s="15">
        <f t="shared" si="14"/>
        <v>41875.077546296299</v>
      </c>
      <c r="T154" s="15">
        <f t="shared" si="15"/>
        <v>41905.077546296299</v>
      </c>
      <c r="U154">
        <f t="shared" si="16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>
        <f t="shared" si="12"/>
        <v>35.9</v>
      </c>
      <c r="Q155" s="10" t="s">
        <v>8308</v>
      </c>
      <c r="R155" t="s">
        <v>8311</v>
      </c>
      <c r="S155" s="15">
        <f t="shared" si="14"/>
        <v>41933.586157407408</v>
      </c>
      <c r="T155" s="15">
        <f t="shared" si="15"/>
        <v>41975.627824074079</v>
      </c>
      <c r="U155">
        <f t="shared" si="16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>
        <f t="shared" si="12"/>
        <v>13.33</v>
      </c>
      <c r="Q156" s="10" t="s">
        <v>8308</v>
      </c>
      <c r="R156" t="s">
        <v>8311</v>
      </c>
      <c r="S156" s="15">
        <f t="shared" si="14"/>
        <v>42115.547395833331</v>
      </c>
      <c r="T156" s="15">
        <f t="shared" si="15"/>
        <v>42158.547395833331</v>
      </c>
      <c r="U156">
        <f t="shared" si="16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>
        <f t="shared" si="12"/>
        <v>20.25</v>
      </c>
      <c r="Q157" s="10" t="s">
        <v>8308</v>
      </c>
      <c r="R157" t="s">
        <v>8311</v>
      </c>
      <c r="S157" s="15">
        <f t="shared" si="14"/>
        <v>42168.559432870374</v>
      </c>
      <c r="T157" s="15">
        <f t="shared" si="15"/>
        <v>42208.559432870374</v>
      </c>
      <c r="U157">
        <f t="shared" si="16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>
        <f t="shared" si="12"/>
        <v>119</v>
      </c>
      <c r="Q158" s="10" t="s">
        <v>8308</v>
      </c>
      <c r="R158" t="s">
        <v>8311</v>
      </c>
      <c r="S158" s="15">
        <f t="shared" si="14"/>
        <v>41794.124953703707</v>
      </c>
      <c r="T158" s="15">
        <f t="shared" si="15"/>
        <v>41854.124953703707</v>
      </c>
      <c r="U158">
        <f t="shared" si="16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>
        <f t="shared" si="12"/>
        <v>4</v>
      </c>
      <c r="Q159" s="10" t="s">
        <v>8308</v>
      </c>
      <c r="R159" t="s">
        <v>8311</v>
      </c>
      <c r="S159" s="15">
        <f t="shared" si="14"/>
        <v>42396.911712962959</v>
      </c>
      <c r="T159" s="15">
        <f t="shared" si="15"/>
        <v>42426.911712962959</v>
      </c>
      <c r="U159">
        <f t="shared" si="16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 t="str">
        <f t="shared" si="12"/>
        <v>N/A</v>
      </c>
      <c r="Q160" s="10" t="s">
        <v>8308</v>
      </c>
      <c r="R160" t="s">
        <v>8311</v>
      </c>
      <c r="S160" s="15">
        <f t="shared" si="14"/>
        <v>41904.07671296296</v>
      </c>
      <c r="T160" s="15">
        <f t="shared" si="15"/>
        <v>41934.07671296296</v>
      </c>
      <c r="U160">
        <f t="shared" si="16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>
        <f t="shared" si="12"/>
        <v>10</v>
      </c>
      <c r="Q161" s="10" t="s">
        <v>8308</v>
      </c>
      <c r="R161" t="s">
        <v>8311</v>
      </c>
      <c r="S161" s="15">
        <f t="shared" si="14"/>
        <v>42514.434548611112</v>
      </c>
      <c r="T161" s="15">
        <f t="shared" si="15"/>
        <v>42554.434548611112</v>
      </c>
      <c r="U161">
        <f t="shared" si="16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 t="str">
        <f t="shared" si="12"/>
        <v>N/A</v>
      </c>
      <c r="Q162" s="10" t="s">
        <v>8308</v>
      </c>
      <c r="R162" t="s">
        <v>8312</v>
      </c>
      <c r="S162" s="15">
        <f t="shared" si="14"/>
        <v>42171.913090277783</v>
      </c>
      <c r="T162" s="15">
        <f t="shared" si="15"/>
        <v>42231.913090277783</v>
      </c>
      <c r="U162">
        <f t="shared" si="16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>
        <f t="shared" si="12"/>
        <v>5</v>
      </c>
      <c r="Q163" s="10" t="s">
        <v>8308</v>
      </c>
      <c r="R163" t="s">
        <v>8312</v>
      </c>
      <c r="S163" s="15">
        <f t="shared" si="14"/>
        <v>41792.687442129631</v>
      </c>
      <c r="T163" s="15">
        <f t="shared" si="15"/>
        <v>41822.687442129631</v>
      </c>
      <c r="U163">
        <f t="shared" si="16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>
        <f t="shared" si="12"/>
        <v>43.5</v>
      </c>
      <c r="Q164" s="10" t="s">
        <v>8308</v>
      </c>
      <c r="R164" t="s">
        <v>8312</v>
      </c>
      <c r="S164" s="15">
        <f t="shared" si="14"/>
        <v>41835.126805555556</v>
      </c>
      <c r="T164" s="15">
        <f t="shared" si="15"/>
        <v>41867.987500000003</v>
      </c>
      <c r="U164">
        <f t="shared" si="16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 t="str">
        <f t="shared" si="12"/>
        <v>N/A</v>
      </c>
      <c r="Q165" s="10" t="s">
        <v>8308</v>
      </c>
      <c r="R165" t="s">
        <v>8312</v>
      </c>
      <c r="S165" s="15">
        <f t="shared" si="14"/>
        <v>42243.961273148147</v>
      </c>
      <c r="T165" s="15">
        <f t="shared" si="15"/>
        <v>42278</v>
      </c>
      <c r="U165">
        <f t="shared" si="16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>
        <f t="shared" si="12"/>
        <v>91.43</v>
      </c>
      <c r="Q166" s="10" t="s">
        <v>8308</v>
      </c>
      <c r="R166" t="s">
        <v>8312</v>
      </c>
      <c r="S166" s="15">
        <f t="shared" si="14"/>
        <v>41841.762743055559</v>
      </c>
      <c r="T166" s="15">
        <f t="shared" si="15"/>
        <v>41901.762743055559</v>
      </c>
      <c r="U166">
        <f t="shared" si="16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 t="str">
        <f t="shared" si="12"/>
        <v>N/A</v>
      </c>
      <c r="Q167" s="10" t="s">
        <v>8308</v>
      </c>
      <c r="R167" t="s">
        <v>8312</v>
      </c>
      <c r="S167" s="15">
        <f t="shared" si="14"/>
        <v>42351.658842592587</v>
      </c>
      <c r="T167" s="15">
        <f t="shared" si="15"/>
        <v>42381.658842592587</v>
      </c>
      <c r="U167">
        <f t="shared" si="16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>
        <f t="shared" si="12"/>
        <v>3000</v>
      </c>
      <c r="Q168" s="10" t="s">
        <v>8308</v>
      </c>
      <c r="R168" t="s">
        <v>8312</v>
      </c>
      <c r="S168" s="15">
        <f t="shared" si="14"/>
        <v>42721.075949074075</v>
      </c>
      <c r="T168" s="15">
        <f t="shared" si="15"/>
        <v>42751.075949074075</v>
      </c>
      <c r="U168">
        <f t="shared" si="16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>
        <f t="shared" si="12"/>
        <v>5.5</v>
      </c>
      <c r="Q169" s="10" t="s">
        <v>8308</v>
      </c>
      <c r="R169" t="s">
        <v>8312</v>
      </c>
      <c r="S169" s="15">
        <f t="shared" si="14"/>
        <v>42160.927488425921</v>
      </c>
      <c r="T169" s="15">
        <f t="shared" si="15"/>
        <v>42220.927488425921</v>
      </c>
      <c r="U169">
        <f t="shared" si="16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>
        <f t="shared" si="12"/>
        <v>108.33</v>
      </c>
      <c r="Q170" s="10" t="s">
        <v>8308</v>
      </c>
      <c r="R170" t="s">
        <v>8312</v>
      </c>
      <c r="S170" s="15">
        <f t="shared" si="14"/>
        <v>42052.83530092593</v>
      </c>
      <c r="T170" s="15">
        <f t="shared" si="15"/>
        <v>42082.793634259258</v>
      </c>
      <c r="U170">
        <f t="shared" si="16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>
        <f t="shared" si="12"/>
        <v>56</v>
      </c>
      <c r="Q171" s="10" t="s">
        <v>8308</v>
      </c>
      <c r="R171" t="s">
        <v>8312</v>
      </c>
      <c r="S171" s="15">
        <f t="shared" si="14"/>
        <v>41900.505312499998</v>
      </c>
      <c r="T171" s="15">
        <f t="shared" si="15"/>
        <v>41930.505312499998</v>
      </c>
      <c r="U171">
        <f t="shared" si="16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>
        <f t="shared" si="12"/>
        <v>32.5</v>
      </c>
      <c r="Q172" s="10" t="s">
        <v>8308</v>
      </c>
      <c r="R172" t="s">
        <v>8312</v>
      </c>
      <c r="S172" s="15">
        <f t="shared" si="14"/>
        <v>42216.977812500001</v>
      </c>
      <c r="T172" s="15">
        <f t="shared" si="15"/>
        <v>42246.227777777778</v>
      </c>
      <c r="U172">
        <f t="shared" si="16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>
        <f t="shared" si="12"/>
        <v>1</v>
      </c>
      <c r="Q173" s="10" t="s">
        <v>8308</v>
      </c>
      <c r="R173" t="s">
        <v>8312</v>
      </c>
      <c r="S173" s="15">
        <f t="shared" si="14"/>
        <v>42534.180717592593</v>
      </c>
      <c r="T173" s="15">
        <f t="shared" si="15"/>
        <v>42594.180717592593</v>
      </c>
      <c r="U173">
        <f t="shared" si="16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 t="str">
        <f t="shared" si="12"/>
        <v>N/A</v>
      </c>
      <c r="Q174" s="10" t="s">
        <v>8308</v>
      </c>
      <c r="R174" t="s">
        <v>8312</v>
      </c>
      <c r="S174" s="15">
        <f t="shared" si="14"/>
        <v>42047.394942129627</v>
      </c>
      <c r="T174" s="15">
        <f t="shared" si="15"/>
        <v>42082.353275462956</v>
      </c>
      <c r="U174">
        <f t="shared" si="16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 t="str">
        <f t="shared" si="12"/>
        <v>N/A</v>
      </c>
      <c r="Q175" s="10" t="s">
        <v>8308</v>
      </c>
      <c r="R175" t="s">
        <v>8312</v>
      </c>
      <c r="S175" s="15">
        <f t="shared" si="14"/>
        <v>42033.573009259257</v>
      </c>
      <c r="T175" s="15">
        <f t="shared" si="15"/>
        <v>42063.573009259257</v>
      </c>
      <c r="U175">
        <f t="shared" si="16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 t="str">
        <f t="shared" si="12"/>
        <v>N/A</v>
      </c>
      <c r="Q176" s="10" t="s">
        <v>8308</v>
      </c>
      <c r="R176" t="s">
        <v>8312</v>
      </c>
      <c r="S176" s="15">
        <f t="shared" si="14"/>
        <v>42072.758981481486</v>
      </c>
      <c r="T176" s="15">
        <f t="shared" si="15"/>
        <v>42132.758981481486</v>
      </c>
      <c r="U176">
        <f t="shared" si="16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>
        <f t="shared" si="12"/>
        <v>49.88</v>
      </c>
      <c r="Q177" s="10" t="s">
        <v>8308</v>
      </c>
      <c r="R177" t="s">
        <v>8312</v>
      </c>
      <c r="S177" s="15">
        <f t="shared" si="14"/>
        <v>41855.777905092589</v>
      </c>
      <c r="T177" s="15">
        <f t="shared" si="15"/>
        <v>41880.777905092589</v>
      </c>
      <c r="U177">
        <f t="shared" si="16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 t="str">
        <f t="shared" si="12"/>
        <v>N/A</v>
      </c>
      <c r="Q178" s="10" t="s">
        <v>8308</v>
      </c>
      <c r="R178" t="s">
        <v>8312</v>
      </c>
      <c r="S178" s="15">
        <f t="shared" si="14"/>
        <v>42191.824062500003</v>
      </c>
      <c r="T178" s="15">
        <f t="shared" si="15"/>
        <v>42221.824062500003</v>
      </c>
      <c r="U178">
        <f t="shared" si="16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>
        <f t="shared" si="12"/>
        <v>25.71</v>
      </c>
      <c r="Q179" s="10" t="s">
        <v>8308</v>
      </c>
      <c r="R179" t="s">
        <v>8312</v>
      </c>
      <c r="S179" s="15">
        <f t="shared" si="14"/>
        <v>42070.047754629632</v>
      </c>
      <c r="T179" s="15">
        <f t="shared" si="15"/>
        <v>42087.00608796296</v>
      </c>
      <c r="U179">
        <f t="shared" si="16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 t="str">
        <f t="shared" si="12"/>
        <v>N/A</v>
      </c>
      <c r="Q180" s="10" t="s">
        <v>8308</v>
      </c>
      <c r="R180" t="s">
        <v>8312</v>
      </c>
      <c r="S180" s="15">
        <f t="shared" si="14"/>
        <v>42304.955381944441</v>
      </c>
      <c r="T180" s="15">
        <f t="shared" si="15"/>
        <v>42334.997048611112</v>
      </c>
      <c r="U180">
        <f t="shared" si="16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>
        <f t="shared" si="12"/>
        <v>100</v>
      </c>
      <c r="Q181" s="10" t="s">
        <v>8308</v>
      </c>
      <c r="R181" t="s">
        <v>8312</v>
      </c>
      <c r="S181" s="15">
        <f t="shared" si="14"/>
        <v>42403.080497685187</v>
      </c>
      <c r="T181" s="15">
        <f t="shared" si="15"/>
        <v>42433.080497685187</v>
      </c>
      <c r="U181">
        <f t="shared" si="16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>
        <f t="shared" si="12"/>
        <v>30.85</v>
      </c>
      <c r="Q182" s="10" t="s">
        <v>8308</v>
      </c>
      <c r="R182" t="s">
        <v>8312</v>
      </c>
      <c r="S182" s="15">
        <f t="shared" si="14"/>
        <v>42067.991238425922</v>
      </c>
      <c r="T182" s="15">
        <f t="shared" si="15"/>
        <v>42107.791666666672</v>
      </c>
      <c r="U182">
        <f t="shared" si="16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>
        <f t="shared" si="12"/>
        <v>180.5</v>
      </c>
      <c r="Q183" s="10" t="s">
        <v>8308</v>
      </c>
      <c r="R183" t="s">
        <v>8312</v>
      </c>
      <c r="S183" s="15">
        <f t="shared" si="14"/>
        <v>42147.741840277777</v>
      </c>
      <c r="T183" s="15">
        <f t="shared" si="15"/>
        <v>42177.741840277777</v>
      </c>
      <c r="U183">
        <f t="shared" si="16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 t="str">
        <f t="shared" si="12"/>
        <v>N/A</v>
      </c>
      <c r="Q184" s="10" t="s">
        <v>8308</v>
      </c>
      <c r="R184" t="s">
        <v>8312</v>
      </c>
      <c r="S184" s="15">
        <f t="shared" si="14"/>
        <v>42712.011944444443</v>
      </c>
      <c r="T184" s="15">
        <f t="shared" si="15"/>
        <v>42742.011944444443</v>
      </c>
      <c r="U184">
        <f t="shared" si="16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>
        <f t="shared" si="12"/>
        <v>373.5</v>
      </c>
      <c r="Q185" s="10" t="s">
        <v>8308</v>
      </c>
      <c r="R185" t="s">
        <v>8312</v>
      </c>
      <c r="S185" s="15">
        <f t="shared" si="14"/>
        <v>41939.810300925928</v>
      </c>
      <c r="T185" s="15">
        <f t="shared" si="15"/>
        <v>41969.851967592593</v>
      </c>
      <c r="U185">
        <f t="shared" si="16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>
        <f t="shared" si="12"/>
        <v>25.5</v>
      </c>
      <c r="Q186" s="10" t="s">
        <v>8308</v>
      </c>
      <c r="R186" t="s">
        <v>8312</v>
      </c>
      <c r="S186" s="15">
        <f t="shared" si="14"/>
        <v>41825.791226851856</v>
      </c>
      <c r="T186" s="15">
        <f t="shared" si="15"/>
        <v>41883.165972222225</v>
      </c>
      <c r="U186">
        <f t="shared" si="16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>
        <f t="shared" si="12"/>
        <v>220</v>
      </c>
      <c r="Q187" s="10" t="s">
        <v>8308</v>
      </c>
      <c r="R187" t="s">
        <v>8312</v>
      </c>
      <c r="S187" s="15">
        <f t="shared" si="14"/>
        <v>42570.91133101852</v>
      </c>
      <c r="T187" s="15">
        <f t="shared" si="15"/>
        <v>42600.91133101852</v>
      </c>
      <c r="U187">
        <f t="shared" si="16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 t="str">
        <f t="shared" ref="P188:P251" si="17">IFERROR(ROUND(E188/L188,2),"N/A")</f>
        <v>N/A</v>
      </c>
      <c r="Q188" s="10" t="s">
        <v>8308</v>
      </c>
      <c r="R188" t="s">
        <v>8312</v>
      </c>
      <c r="S188" s="15">
        <f t="shared" si="14"/>
        <v>42767.812893518523</v>
      </c>
      <c r="T188" s="15">
        <f t="shared" si="15"/>
        <v>42797.833333333328</v>
      </c>
      <c r="U188">
        <f t="shared" si="16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>
        <f t="shared" si="17"/>
        <v>160</v>
      </c>
      <c r="Q189" s="10" t="s">
        <v>8308</v>
      </c>
      <c r="R189" t="s">
        <v>8312</v>
      </c>
      <c r="S189" s="15">
        <f t="shared" si="14"/>
        <v>42182.234456018516</v>
      </c>
      <c r="T189" s="15">
        <f t="shared" si="15"/>
        <v>42206.290972222225</v>
      </c>
      <c r="U189">
        <f t="shared" si="16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 t="str">
        <f t="shared" si="17"/>
        <v>N/A</v>
      </c>
      <c r="Q190" s="10" t="s">
        <v>8308</v>
      </c>
      <c r="R190" t="s">
        <v>8312</v>
      </c>
      <c r="S190" s="15">
        <f t="shared" si="14"/>
        <v>41857.18304398148</v>
      </c>
      <c r="T190" s="15">
        <f t="shared" si="15"/>
        <v>41887.18304398148</v>
      </c>
      <c r="U190">
        <f t="shared" si="16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>
        <f t="shared" si="17"/>
        <v>69</v>
      </c>
      <c r="Q191" s="10" t="s">
        <v>8308</v>
      </c>
      <c r="R191" t="s">
        <v>8312</v>
      </c>
      <c r="S191" s="15">
        <f t="shared" si="14"/>
        <v>42556.690706018519</v>
      </c>
      <c r="T191" s="15">
        <f t="shared" si="15"/>
        <v>42616.690706018519</v>
      </c>
      <c r="U191">
        <f t="shared" si="16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>
        <f t="shared" si="17"/>
        <v>50</v>
      </c>
      <c r="Q192" s="10" t="s">
        <v>8308</v>
      </c>
      <c r="R192" t="s">
        <v>8312</v>
      </c>
      <c r="S192" s="15">
        <f t="shared" si="14"/>
        <v>42527.650995370372</v>
      </c>
      <c r="T192" s="15">
        <f t="shared" si="15"/>
        <v>42537.650995370372</v>
      </c>
      <c r="U192">
        <f t="shared" si="16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>
        <f t="shared" si="17"/>
        <v>83.33</v>
      </c>
      <c r="Q193" s="10" t="s">
        <v>8308</v>
      </c>
      <c r="R193" t="s">
        <v>8312</v>
      </c>
      <c r="S193" s="15">
        <f t="shared" si="14"/>
        <v>42239.441412037035</v>
      </c>
      <c r="T193" s="15">
        <f t="shared" si="15"/>
        <v>42279.441412037035</v>
      </c>
      <c r="U193">
        <f t="shared" si="16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7"/>
        <v>5.67</v>
      </c>
      <c r="Q194" s="10" t="s">
        <v>8308</v>
      </c>
      <c r="R194" t="s">
        <v>8312</v>
      </c>
      <c r="S194" s="15">
        <f t="shared" ref="S194:S257" si="19">(((J194/60)/60)/24)+DATE(1970,1,1)</f>
        <v>41899.792037037041</v>
      </c>
      <c r="T194" s="15">
        <f t="shared" ref="T194:T257" si="20">(((I194/60)/60)/24)+DATE(1970,1,1)</f>
        <v>41929.792037037041</v>
      </c>
      <c r="U194">
        <f t="shared" si="16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 t="str">
        <f t="shared" si="17"/>
        <v>N/A</v>
      </c>
      <c r="Q195" s="10" t="s">
        <v>8308</v>
      </c>
      <c r="R195" t="s">
        <v>8312</v>
      </c>
      <c r="S195" s="15">
        <f t="shared" si="19"/>
        <v>41911.934791666667</v>
      </c>
      <c r="T195" s="15">
        <f t="shared" si="20"/>
        <v>41971.976458333331</v>
      </c>
      <c r="U195">
        <f t="shared" ref="U195:U258" si="21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7"/>
        <v>1</v>
      </c>
      <c r="Q196" s="10" t="s">
        <v>8308</v>
      </c>
      <c r="R196" t="s">
        <v>8312</v>
      </c>
      <c r="S196" s="15">
        <f t="shared" si="19"/>
        <v>42375.996886574074</v>
      </c>
      <c r="T196" s="15">
        <f t="shared" si="20"/>
        <v>42435.996886574074</v>
      </c>
      <c r="U196">
        <f t="shared" si="21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t="str">
        <f t="shared" si="17"/>
        <v>N/A</v>
      </c>
      <c r="Q197" s="10" t="s">
        <v>8308</v>
      </c>
      <c r="R197" t="s">
        <v>8312</v>
      </c>
      <c r="S197" s="15">
        <f t="shared" si="19"/>
        <v>42135.67050925926</v>
      </c>
      <c r="T197" s="15">
        <f t="shared" si="20"/>
        <v>42195.67050925926</v>
      </c>
      <c r="U197">
        <f t="shared" si="21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7"/>
        <v>77.11</v>
      </c>
      <c r="Q198" s="10" t="s">
        <v>8308</v>
      </c>
      <c r="R198" t="s">
        <v>8312</v>
      </c>
      <c r="S198" s="15">
        <f t="shared" si="19"/>
        <v>42259.542800925927</v>
      </c>
      <c r="T198" s="15">
        <f t="shared" si="20"/>
        <v>42287.875</v>
      </c>
      <c r="U198">
        <f t="shared" si="21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7"/>
        <v>32.75</v>
      </c>
      <c r="Q199" s="10" t="s">
        <v>8308</v>
      </c>
      <c r="R199" t="s">
        <v>8312</v>
      </c>
      <c r="S199" s="15">
        <f t="shared" si="19"/>
        <v>42741.848379629635</v>
      </c>
      <c r="T199" s="15">
        <f t="shared" si="20"/>
        <v>42783.875</v>
      </c>
      <c r="U199">
        <f t="shared" si="21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7"/>
        <v>46.5</v>
      </c>
      <c r="Q200" s="10" t="s">
        <v>8308</v>
      </c>
      <c r="R200" t="s">
        <v>8312</v>
      </c>
      <c r="S200" s="15">
        <f t="shared" si="19"/>
        <v>41887.383356481485</v>
      </c>
      <c r="T200" s="15">
        <f t="shared" si="20"/>
        <v>41917.383356481485</v>
      </c>
      <c r="U200">
        <f t="shared" si="21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t="str">
        <f t="shared" si="17"/>
        <v>N/A</v>
      </c>
      <c r="Q201" s="10" t="s">
        <v>8308</v>
      </c>
      <c r="R201" t="s">
        <v>8312</v>
      </c>
      <c r="S201" s="15">
        <f t="shared" si="19"/>
        <v>42584.123865740738</v>
      </c>
      <c r="T201" s="15">
        <f t="shared" si="20"/>
        <v>42614.123865740738</v>
      </c>
      <c r="U201">
        <f t="shared" si="21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7"/>
        <v>87.31</v>
      </c>
      <c r="Q202" s="10" t="s">
        <v>8308</v>
      </c>
      <c r="R202" t="s">
        <v>8312</v>
      </c>
      <c r="S202" s="15">
        <f t="shared" si="19"/>
        <v>41867.083368055559</v>
      </c>
      <c r="T202" s="15">
        <f t="shared" si="20"/>
        <v>41897.083368055559</v>
      </c>
      <c r="U202">
        <f t="shared" si="21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7"/>
        <v>54.29</v>
      </c>
      <c r="Q203" s="10" t="s">
        <v>8308</v>
      </c>
      <c r="R203" t="s">
        <v>8312</v>
      </c>
      <c r="S203" s="15">
        <f t="shared" si="19"/>
        <v>42023.818622685183</v>
      </c>
      <c r="T203" s="15">
        <f t="shared" si="20"/>
        <v>42043.818622685183</v>
      </c>
      <c r="U203">
        <f t="shared" si="21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t="str">
        <f t="shared" si="17"/>
        <v>N/A</v>
      </c>
      <c r="Q204" s="10" t="s">
        <v>8308</v>
      </c>
      <c r="R204" t="s">
        <v>8312</v>
      </c>
      <c r="S204" s="15">
        <f t="shared" si="19"/>
        <v>42255.927824074075</v>
      </c>
      <c r="T204" s="15">
        <f t="shared" si="20"/>
        <v>42285.874305555553</v>
      </c>
      <c r="U204">
        <f t="shared" si="21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7"/>
        <v>93.25</v>
      </c>
      <c r="Q205" s="10" t="s">
        <v>8308</v>
      </c>
      <c r="R205" t="s">
        <v>8312</v>
      </c>
      <c r="S205" s="15">
        <f t="shared" si="19"/>
        <v>41973.847962962958</v>
      </c>
      <c r="T205" s="15">
        <f t="shared" si="20"/>
        <v>42033.847962962958</v>
      </c>
      <c r="U205">
        <f t="shared" si="21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7"/>
        <v>117.68</v>
      </c>
      <c r="Q206" s="10" t="s">
        <v>8308</v>
      </c>
      <c r="R206" t="s">
        <v>8312</v>
      </c>
      <c r="S206" s="15">
        <f t="shared" si="19"/>
        <v>42556.583368055552</v>
      </c>
      <c r="T206" s="15">
        <f t="shared" si="20"/>
        <v>42586.583368055552</v>
      </c>
      <c r="U206">
        <f t="shared" si="21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7"/>
        <v>76.47</v>
      </c>
      <c r="Q207" s="10" t="s">
        <v>8308</v>
      </c>
      <c r="R207" t="s">
        <v>8312</v>
      </c>
      <c r="S207" s="15">
        <f t="shared" si="19"/>
        <v>42248.632199074069</v>
      </c>
      <c r="T207" s="15">
        <f t="shared" si="20"/>
        <v>42283.632199074069</v>
      </c>
      <c r="U207">
        <f t="shared" si="21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t="str">
        <f t="shared" si="17"/>
        <v>N/A</v>
      </c>
      <c r="Q208" s="10" t="s">
        <v>8308</v>
      </c>
      <c r="R208" t="s">
        <v>8312</v>
      </c>
      <c r="S208" s="15">
        <f t="shared" si="19"/>
        <v>42567.004432870366</v>
      </c>
      <c r="T208" s="15">
        <f t="shared" si="20"/>
        <v>42588.004432870366</v>
      </c>
      <c r="U208">
        <f t="shared" si="21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7"/>
        <v>163.85</v>
      </c>
      <c r="Q209" s="10" t="s">
        <v>8308</v>
      </c>
      <c r="R209" t="s">
        <v>8312</v>
      </c>
      <c r="S209" s="15">
        <f t="shared" si="19"/>
        <v>41978.197199074071</v>
      </c>
      <c r="T209" s="15">
        <f t="shared" si="20"/>
        <v>42008.197199074071</v>
      </c>
      <c r="U209">
        <f t="shared" si="21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t="str">
        <f t="shared" si="17"/>
        <v>N/A</v>
      </c>
      <c r="Q210" s="10" t="s">
        <v>8308</v>
      </c>
      <c r="R210" t="s">
        <v>8312</v>
      </c>
      <c r="S210" s="15">
        <f t="shared" si="19"/>
        <v>41959.369988425926</v>
      </c>
      <c r="T210" s="15">
        <f t="shared" si="20"/>
        <v>41989.369988425926</v>
      </c>
      <c r="U210">
        <f t="shared" si="21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t="str">
        <f t="shared" si="17"/>
        <v>N/A</v>
      </c>
      <c r="Q211" s="10" t="s">
        <v>8308</v>
      </c>
      <c r="R211" t="s">
        <v>8312</v>
      </c>
      <c r="S211" s="15">
        <f t="shared" si="19"/>
        <v>42165.922858796301</v>
      </c>
      <c r="T211" s="15">
        <f t="shared" si="20"/>
        <v>42195.922858796301</v>
      </c>
      <c r="U211">
        <f t="shared" si="21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7"/>
        <v>91.82</v>
      </c>
      <c r="Q212" s="10" t="s">
        <v>8308</v>
      </c>
      <c r="R212" t="s">
        <v>8312</v>
      </c>
      <c r="S212" s="15">
        <f t="shared" si="19"/>
        <v>42249.064722222218</v>
      </c>
      <c r="T212" s="15">
        <f t="shared" si="20"/>
        <v>42278.208333333328</v>
      </c>
      <c r="U212">
        <f t="shared" si="21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7"/>
        <v>185.83</v>
      </c>
      <c r="Q213" s="10" t="s">
        <v>8308</v>
      </c>
      <c r="R213" t="s">
        <v>8312</v>
      </c>
      <c r="S213" s="15">
        <f t="shared" si="19"/>
        <v>42236.159918981488</v>
      </c>
      <c r="T213" s="15">
        <f t="shared" si="20"/>
        <v>42266.159918981488</v>
      </c>
      <c r="U213">
        <f t="shared" si="21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7"/>
        <v>1</v>
      </c>
      <c r="Q214" s="10" t="s">
        <v>8308</v>
      </c>
      <c r="R214" t="s">
        <v>8312</v>
      </c>
      <c r="S214" s="15">
        <f t="shared" si="19"/>
        <v>42416.881018518514</v>
      </c>
      <c r="T214" s="15">
        <f t="shared" si="20"/>
        <v>42476.839351851857</v>
      </c>
      <c r="U214">
        <f t="shared" si="21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7"/>
        <v>20</v>
      </c>
      <c r="Q215" s="10" t="s">
        <v>8308</v>
      </c>
      <c r="R215" t="s">
        <v>8312</v>
      </c>
      <c r="S215" s="15">
        <f t="shared" si="19"/>
        <v>42202.594293981485</v>
      </c>
      <c r="T215" s="15">
        <f t="shared" si="20"/>
        <v>42232.587974537033</v>
      </c>
      <c r="U215">
        <f t="shared" si="21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7"/>
        <v>1</v>
      </c>
      <c r="Q216" s="10" t="s">
        <v>8308</v>
      </c>
      <c r="R216" t="s">
        <v>8312</v>
      </c>
      <c r="S216" s="15">
        <f t="shared" si="19"/>
        <v>42009.64061342593</v>
      </c>
      <c r="T216" s="15">
        <f t="shared" si="20"/>
        <v>42069.64061342593</v>
      </c>
      <c r="U216">
        <f t="shared" si="21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7"/>
        <v>10</v>
      </c>
      <c r="Q217" s="10" t="s">
        <v>8308</v>
      </c>
      <c r="R217" t="s">
        <v>8312</v>
      </c>
      <c r="S217" s="15">
        <f t="shared" si="19"/>
        <v>42375.230115740742</v>
      </c>
      <c r="T217" s="15">
        <f t="shared" si="20"/>
        <v>42417.999305555553</v>
      </c>
      <c r="U217">
        <f t="shared" si="21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7"/>
        <v>331.54</v>
      </c>
      <c r="Q218" s="10" t="s">
        <v>8308</v>
      </c>
      <c r="R218" t="s">
        <v>8312</v>
      </c>
      <c r="S218" s="15">
        <f t="shared" si="19"/>
        <v>42066.958761574075</v>
      </c>
      <c r="T218" s="15">
        <f t="shared" si="20"/>
        <v>42116.917094907403</v>
      </c>
      <c r="U218">
        <f t="shared" si="21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7"/>
        <v>314.29000000000002</v>
      </c>
      <c r="Q219" s="10" t="s">
        <v>8308</v>
      </c>
      <c r="R219" t="s">
        <v>8312</v>
      </c>
      <c r="S219" s="15">
        <f t="shared" si="19"/>
        <v>41970.64061342593</v>
      </c>
      <c r="T219" s="15">
        <f t="shared" si="20"/>
        <v>42001.64061342593</v>
      </c>
      <c r="U219">
        <f t="shared" si="21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7"/>
        <v>100</v>
      </c>
      <c r="Q220" s="10" t="s">
        <v>8308</v>
      </c>
      <c r="R220" t="s">
        <v>8312</v>
      </c>
      <c r="S220" s="15">
        <f t="shared" si="19"/>
        <v>42079.628344907411</v>
      </c>
      <c r="T220" s="15">
        <f t="shared" si="20"/>
        <v>42139.628344907411</v>
      </c>
      <c r="U220">
        <f t="shared" si="21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7"/>
        <v>115.99</v>
      </c>
      <c r="Q221" s="10" t="s">
        <v>8308</v>
      </c>
      <c r="R221" t="s">
        <v>8312</v>
      </c>
      <c r="S221" s="15">
        <f t="shared" si="19"/>
        <v>42429.326678240745</v>
      </c>
      <c r="T221" s="15">
        <f t="shared" si="20"/>
        <v>42461.290972222225</v>
      </c>
      <c r="U221">
        <f t="shared" si="21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7"/>
        <v>120</v>
      </c>
      <c r="Q222" s="10" t="s">
        <v>8308</v>
      </c>
      <c r="R222" t="s">
        <v>8312</v>
      </c>
      <c r="S222" s="15">
        <f t="shared" si="19"/>
        <v>42195.643865740742</v>
      </c>
      <c r="T222" s="15">
        <f t="shared" si="20"/>
        <v>42236.837499999994</v>
      </c>
      <c r="U222">
        <f t="shared" si="21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t="str">
        <f t="shared" si="17"/>
        <v>N/A</v>
      </c>
      <c r="Q223" s="10" t="s">
        <v>8308</v>
      </c>
      <c r="R223" t="s">
        <v>8312</v>
      </c>
      <c r="S223" s="15">
        <f t="shared" si="19"/>
        <v>42031.837546296301</v>
      </c>
      <c r="T223" s="15">
        <f t="shared" si="20"/>
        <v>42091.79587962963</v>
      </c>
      <c r="U223">
        <f t="shared" si="21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7"/>
        <v>65</v>
      </c>
      <c r="Q224" s="10" t="s">
        <v>8308</v>
      </c>
      <c r="R224" t="s">
        <v>8312</v>
      </c>
      <c r="S224" s="15">
        <f t="shared" si="19"/>
        <v>42031.769884259258</v>
      </c>
      <c r="T224" s="15">
        <f t="shared" si="20"/>
        <v>42090.110416666663</v>
      </c>
      <c r="U224">
        <f t="shared" si="21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t="str">
        <f t="shared" si="17"/>
        <v>N/A</v>
      </c>
      <c r="Q225" s="10" t="s">
        <v>8308</v>
      </c>
      <c r="R225" t="s">
        <v>8312</v>
      </c>
      <c r="S225" s="15">
        <f t="shared" si="19"/>
        <v>42482.048032407409</v>
      </c>
      <c r="T225" s="15">
        <f t="shared" si="20"/>
        <v>42512.045138888891</v>
      </c>
      <c r="U225">
        <f t="shared" si="21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t="str">
        <f t="shared" si="17"/>
        <v>N/A</v>
      </c>
      <c r="Q226" s="10" t="s">
        <v>8308</v>
      </c>
      <c r="R226" t="s">
        <v>8312</v>
      </c>
      <c r="S226" s="15">
        <f t="shared" si="19"/>
        <v>42135.235254629632</v>
      </c>
      <c r="T226" s="15">
        <f t="shared" si="20"/>
        <v>42195.235254629632</v>
      </c>
      <c r="U226">
        <f t="shared" si="21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t="str">
        <f t="shared" si="17"/>
        <v>N/A</v>
      </c>
      <c r="Q227" s="10" t="s">
        <v>8308</v>
      </c>
      <c r="R227" t="s">
        <v>8312</v>
      </c>
      <c r="S227" s="15">
        <f t="shared" si="19"/>
        <v>42438.961273148147</v>
      </c>
      <c r="T227" s="15">
        <f t="shared" si="20"/>
        <v>42468.919606481482</v>
      </c>
      <c r="U227">
        <f t="shared" si="21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7"/>
        <v>125</v>
      </c>
      <c r="Q228" s="10" t="s">
        <v>8308</v>
      </c>
      <c r="R228" t="s">
        <v>8312</v>
      </c>
      <c r="S228" s="15">
        <f t="shared" si="19"/>
        <v>42106.666018518517</v>
      </c>
      <c r="T228" s="15">
        <f t="shared" si="20"/>
        <v>42155.395138888889</v>
      </c>
      <c r="U228">
        <f t="shared" si="21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t="str">
        <f t="shared" si="17"/>
        <v>N/A</v>
      </c>
      <c r="Q229" s="10" t="s">
        <v>8308</v>
      </c>
      <c r="R229" t="s">
        <v>8312</v>
      </c>
      <c r="S229" s="15">
        <f t="shared" si="19"/>
        <v>42164.893993055557</v>
      </c>
      <c r="T229" s="15">
        <f t="shared" si="20"/>
        <v>42194.893993055557</v>
      </c>
      <c r="U229">
        <f t="shared" si="21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t="str">
        <f t="shared" si="17"/>
        <v>N/A</v>
      </c>
      <c r="Q230" s="10" t="s">
        <v>8308</v>
      </c>
      <c r="R230" t="s">
        <v>8312</v>
      </c>
      <c r="S230" s="15">
        <f t="shared" si="19"/>
        <v>42096.686400462961</v>
      </c>
      <c r="T230" s="15">
        <f t="shared" si="20"/>
        <v>42156.686400462961</v>
      </c>
      <c r="U230">
        <f t="shared" si="21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t="str">
        <f t="shared" si="17"/>
        <v>N/A</v>
      </c>
      <c r="Q231" s="10" t="s">
        <v>8308</v>
      </c>
      <c r="R231" t="s">
        <v>8312</v>
      </c>
      <c r="S231" s="15">
        <f t="shared" si="19"/>
        <v>42383.933993055558</v>
      </c>
      <c r="T231" s="15">
        <f t="shared" si="20"/>
        <v>42413.933993055558</v>
      </c>
      <c r="U231">
        <f t="shared" si="21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7"/>
        <v>30</v>
      </c>
      <c r="Q232" s="10" t="s">
        <v>8308</v>
      </c>
      <c r="R232" t="s">
        <v>8312</v>
      </c>
      <c r="S232" s="15">
        <f t="shared" si="19"/>
        <v>42129.777210648142</v>
      </c>
      <c r="T232" s="15">
        <f t="shared" si="20"/>
        <v>42159.777210648142</v>
      </c>
      <c r="U232">
        <f t="shared" si="21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t="str">
        <f t="shared" si="17"/>
        <v>N/A</v>
      </c>
      <c r="Q233" s="10" t="s">
        <v>8308</v>
      </c>
      <c r="R233" t="s">
        <v>8312</v>
      </c>
      <c r="S233" s="15">
        <f t="shared" si="19"/>
        <v>42341.958923611113</v>
      </c>
      <c r="T233" s="15">
        <f t="shared" si="20"/>
        <v>42371.958923611113</v>
      </c>
      <c r="U233">
        <f t="shared" si="21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7"/>
        <v>15.71</v>
      </c>
      <c r="Q234" s="10" t="s">
        <v>8308</v>
      </c>
      <c r="R234" t="s">
        <v>8312</v>
      </c>
      <c r="S234" s="15">
        <f t="shared" si="19"/>
        <v>42032.82576388889</v>
      </c>
      <c r="T234" s="15">
        <f t="shared" si="20"/>
        <v>42062.82576388889</v>
      </c>
      <c r="U234">
        <f t="shared" si="21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t="str">
        <f t="shared" si="17"/>
        <v>N/A</v>
      </c>
      <c r="Q235" s="10" t="s">
        <v>8308</v>
      </c>
      <c r="R235" t="s">
        <v>8312</v>
      </c>
      <c r="S235" s="15">
        <f t="shared" si="19"/>
        <v>42612.911712962959</v>
      </c>
      <c r="T235" s="15">
        <f t="shared" si="20"/>
        <v>42642.911712962959</v>
      </c>
      <c r="U235">
        <f t="shared" si="21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7"/>
        <v>80.2</v>
      </c>
      <c r="Q236" s="10" t="s">
        <v>8308</v>
      </c>
      <c r="R236" t="s">
        <v>8312</v>
      </c>
      <c r="S236" s="15">
        <f t="shared" si="19"/>
        <v>42136.035405092596</v>
      </c>
      <c r="T236" s="15">
        <f t="shared" si="20"/>
        <v>42176.035405092596</v>
      </c>
      <c r="U236">
        <f t="shared" si="21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t="str">
        <f t="shared" si="17"/>
        <v>N/A</v>
      </c>
      <c r="Q237" s="10" t="s">
        <v>8308</v>
      </c>
      <c r="R237" t="s">
        <v>8312</v>
      </c>
      <c r="S237" s="15">
        <f t="shared" si="19"/>
        <v>42164.908530092594</v>
      </c>
      <c r="T237" s="15">
        <f t="shared" si="20"/>
        <v>42194.908530092594</v>
      </c>
      <c r="U237">
        <f t="shared" si="21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t="str">
        <f t="shared" si="17"/>
        <v>N/A</v>
      </c>
      <c r="Q238" s="10" t="s">
        <v>8308</v>
      </c>
      <c r="R238" t="s">
        <v>8312</v>
      </c>
      <c r="S238" s="15">
        <f t="shared" si="19"/>
        <v>42321.08447916666</v>
      </c>
      <c r="T238" s="15">
        <f t="shared" si="20"/>
        <v>42374</v>
      </c>
      <c r="U238">
        <f t="shared" si="21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7"/>
        <v>50</v>
      </c>
      <c r="Q239" s="10" t="s">
        <v>8308</v>
      </c>
      <c r="R239" t="s">
        <v>8312</v>
      </c>
      <c r="S239" s="15">
        <f t="shared" si="19"/>
        <v>42377.577187499999</v>
      </c>
      <c r="T239" s="15">
        <f t="shared" si="20"/>
        <v>42437.577187499999</v>
      </c>
      <c r="U239">
        <f t="shared" si="21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t="str">
        <f t="shared" si="17"/>
        <v>N/A</v>
      </c>
      <c r="Q240" s="10" t="s">
        <v>8308</v>
      </c>
      <c r="R240" t="s">
        <v>8312</v>
      </c>
      <c r="S240" s="15">
        <f t="shared" si="19"/>
        <v>42713.962499999994</v>
      </c>
      <c r="T240" s="15">
        <f t="shared" si="20"/>
        <v>42734.375</v>
      </c>
      <c r="U240">
        <f t="shared" si="21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7"/>
        <v>50</v>
      </c>
      <c r="Q241" s="10" t="s">
        <v>8308</v>
      </c>
      <c r="R241" t="s">
        <v>8312</v>
      </c>
      <c r="S241" s="15">
        <f t="shared" si="19"/>
        <v>42297.110300925924</v>
      </c>
      <c r="T241" s="15">
        <f t="shared" si="20"/>
        <v>42316.5</v>
      </c>
      <c r="U241">
        <f t="shared" si="21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7"/>
        <v>117.85</v>
      </c>
      <c r="Q242" s="10" t="s">
        <v>8308</v>
      </c>
      <c r="R242" t="s">
        <v>8313</v>
      </c>
      <c r="S242" s="15">
        <f t="shared" si="19"/>
        <v>41354.708460648151</v>
      </c>
      <c r="T242" s="15">
        <f t="shared" si="20"/>
        <v>41399.708460648151</v>
      </c>
      <c r="U242">
        <f t="shared" si="21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7"/>
        <v>109.04</v>
      </c>
      <c r="Q243" s="10" t="s">
        <v>8308</v>
      </c>
      <c r="R243" t="s">
        <v>8313</v>
      </c>
      <c r="S243" s="15">
        <f t="shared" si="19"/>
        <v>41949.697962962964</v>
      </c>
      <c r="T243" s="15">
        <f t="shared" si="20"/>
        <v>41994.697962962964</v>
      </c>
      <c r="U243">
        <f t="shared" si="21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7"/>
        <v>73.02</v>
      </c>
      <c r="Q244" s="10" t="s">
        <v>8308</v>
      </c>
      <c r="R244" t="s">
        <v>8313</v>
      </c>
      <c r="S244" s="15">
        <f t="shared" si="19"/>
        <v>40862.492939814816</v>
      </c>
      <c r="T244" s="15">
        <f t="shared" si="20"/>
        <v>40897.492939814816</v>
      </c>
      <c r="U244">
        <f t="shared" si="21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7"/>
        <v>78.2</v>
      </c>
      <c r="Q245" s="10" t="s">
        <v>8308</v>
      </c>
      <c r="R245" t="s">
        <v>8313</v>
      </c>
      <c r="S245" s="15">
        <f t="shared" si="19"/>
        <v>41662.047500000001</v>
      </c>
      <c r="T245" s="15">
        <f t="shared" si="20"/>
        <v>41692.047500000001</v>
      </c>
      <c r="U245">
        <f t="shared" si="21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7"/>
        <v>47.4</v>
      </c>
      <c r="Q246" s="10" t="s">
        <v>8308</v>
      </c>
      <c r="R246" t="s">
        <v>8313</v>
      </c>
      <c r="S246" s="15">
        <f t="shared" si="19"/>
        <v>40213.323599537034</v>
      </c>
      <c r="T246" s="15">
        <f t="shared" si="20"/>
        <v>40253.29583333333</v>
      </c>
      <c r="U246">
        <f t="shared" si="21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7"/>
        <v>54.02</v>
      </c>
      <c r="Q247" s="10" t="s">
        <v>8308</v>
      </c>
      <c r="R247" t="s">
        <v>8313</v>
      </c>
      <c r="S247" s="15">
        <f t="shared" si="19"/>
        <v>41107.053067129629</v>
      </c>
      <c r="T247" s="15">
        <f t="shared" si="20"/>
        <v>41137.053067129629</v>
      </c>
      <c r="U247">
        <f t="shared" si="21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7"/>
        <v>68.489999999999995</v>
      </c>
      <c r="Q248" s="10" t="s">
        <v>8308</v>
      </c>
      <c r="R248" t="s">
        <v>8313</v>
      </c>
      <c r="S248" s="15">
        <f t="shared" si="19"/>
        <v>40480.363483796296</v>
      </c>
      <c r="T248" s="15">
        <f t="shared" si="20"/>
        <v>40530.405150462961</v>
      </c>
      <c r="U248">
        <f t="shared" si="21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7"/>
        <v>108.15</v>
      </c>
      <c r="Q249" s="10" t="s">
        <v>8308</v>
      </c>
      <c r="R249" t="s">
        <v>8313</v>
      </c>
      <c r="S249" s="15">
        <f t="shared" si="19"/>
        <v>40430.604328703703</v>
      </c>
      <c r="T249" s="15">
        <f t="shared" si="20"/>
        <v>40467.152083333334</v>
      </c>
      <c r="U249">
        <f t="shared" si="21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7"/>
        <v>589.95000000000005</v>
      </c>
      <c r="Q250" s="10" t="s">
        <v>8308</v>
      </c>
      <c r="R250" t="s">
        <v>8313</v>
      </c>
      <c r="S250" s="15">
        <f t="shared" si="19"/>
        <v>40870.774409722224</v>
      </c>
      <c r="T250" s="15">
        <f t="shared" si="20"/>
        <v>40915.774409722224</v>
      </c>
      <c r="U250">
        <f t="shared" si="21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7"/>
        <v>48.05</v>
      </c>
      <c r="Q251" s="10" t="s">
        <v>8308</v>
      </c>
      <c r="R251" t="s">
        <v>8313</v>
      </c>
      <c r="S251" s="15">
        <f t="shared" si="19"/>
        <v>40332.923842592594</v>
      </c>
      <c r="T251" s="15">
        <f t="shared" si="20"/>
        <v>40412.736111111109</v>
      </c>
      <c r="U251">
        <f t="shared" si="21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ref="P252:P315" si="22">IFERROR(ROUND(E252/L252,2),"N/A")</f>
        <v>72.48</v>
      </c>
      <c r="Q252" s="10" t="s">
        <v>8308</v>
      </c>
      <c r="R252" t="s">
        <v>8313</v>
      </c>
      <c r="S252" s="15">
        <f t="shared" si="19"/>
        <v>41401.565868055557</v>
      </c>
      <c r="T252" s="15">
        <f t="shared" si="20"/>
        <v>41431.565868055557</v>
      </c>
      <c r="U252">
        <f t="shared" si="21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22"/>
        <v>57.08</v>
      </c>
      <c r="Q253" s="10" t="s">
        <v>8308</v>
      </c>
      <c r="R253" t="s">
        <v>8313</v>
      </c>
      <c r="S253" s="15">
        <f t="shared" si="19"/>
        <v>41013.787569444445</v>
      </c>
      <c r="T253" s="15">
        <f t="shared" si="20"/>
        <v>41045.791666666664</v>
      </c>
      <c r="U253">
        <f t="shared" si="21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22"/>
        <v>85.44</v>
      </c>
      <c r="Q254" s="10" t="s">
        <v>8308</v>
      </c>
      <c r="R254" t="s">
        <v>8313</v>
      </c>
      <c r="S254" s="15">
        <f t="shared" si="19"/>
        <v>40266.662708333337</v>
      </c>
      <c r="T254" s="15">
        <f t="shared" si="20"/>
        <v>40330.165972222225</v>
      </c>
      <c r="U254">
        <f t="shared" si="21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22"/>
        <v>215.86</v>
      </c>
      <c r="Q255" s="10" t="s">
        <v>8308</v>
      </c>
      <c r="R255" t="s">
        <v>8313</v>
      </c>
      <c r="S255" s="15">
        <f t="shared" si="19"/>
        <v>40924.650868055556</v>
      </c>
      <c r="T255" s="15">
        <f t="shared" si="20"/>
        <v>40954.650868055556</v>
      </c>
      <c r="U255">
        <f t="shared" si="21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22"/>
        <v>89.39</v>
      </c>
      <c r="Q256" s="10" t="s">
        <v>8308</v>
      </c>
      <c r="R256" t="s">
        <v>8313</v>
      </c>
      <c r="S256" s="15">
        <f t="shared" si="19"/>
        <v>42263.952662037031</v>
      </c>
      <c r="T256" s="15">
        <f t="shared" si="20"/>
        <v>42294.083333333328</v>
      </c>
      <c r="U256">
        <f t="shared" si="21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22"/>
        <v>45.42</v>
      </c>
      <c r="Q257" s="10" t="s">
        <v>8308</v>
      </c>
      <c r="R257" t="s">
        <v>8313</v>
      </c>
      <c r="S257" s="15">
        <f t="shared" si="19"/>
        <v>40588.526412037041</v>
      </c>
      <c r="T257" s="15">
        <f t="shared" si="20"/>
        <v>40618.48474537037</v>
      </c>
      <c r="U257">
        <f t="shared" si="21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3">ROUND(E258/D258*100,0)</f>
        <v>139</v>
      </c>
      <c r="P258">
        <f t="shared" si="22"/>
        <v>65.760000000000005</v>
      </c>
      <c r="Q258" s="10" t="s">
        <v>8308</v>
      </c>
      <c r="R258" t="s">
        <v>8313</v>
      </c>
      <c r="S258" s="15">
        <f t="shared" ref="S258:S321" si="24">(((J258/60)/60)/24)+DATE(1970,1,1)</f>
        <v>41319.769293981481</v>
      </c>
      <c r="T258" s="15">
        <f t="shared" ref="T258:T321" si="25">(((I258/60)/60)/24)+DATE(1970,1,1)</f>
        <v>41349.769293981481</v>
      </c>
      <c r="U258">
        <f t="shared" si="21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3"/>
        <v>107</v>
      </c>
      <c r="P259">
        <f t="shared" si="22"/>
        <v>66.7</v>
      </c>
      <c r="Q259" s="10" t="s">
        <v>8308</v>
      </c>
      <c r="R259" t="s">
        <v>8313</v>
      </c>
      <c r="S259" s="15">
        <f t="shared" si="24"/>
        <v>42479.626875000002</v>
      </c>
      <c r="T259" s="15">
        <f t="shared" si="25"/>
        <v>42509.626875000002</v>
      </c>
      <c r="U259">
        <f t="shared" ref="U259:U322" si="26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3"/>
        <v>191</v>
      </c>
      <c r="P260">
        <f t="shared" si="22"/>
        <v>83.35</v>
      </c>
      <c r="Q260" s="10" t="s">
        <v>8308</v>
      </c>
      <c r="R260" t="s">
        <v>8313</v>
      </c>
      <c r="S260" s="15">
        <f t="shared" si="24"/>
        <v>40682.051689814813</v>
      </c>
      <c r="T260" s="15">
        <f t="shared" si="25"/>
        <v>40712.051689814813</v>
      </c>
      <c r="U260">
        <f t="shared" si="26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3"/>
        <v>132</v>
      </c>
      <c r="P261">
        <f t="shared" si="22"/>
        <v>105.05</v>
      </c>
      <c r="Q261" s="10" t="s">
        <v>8308</v>
      </c>
      <c r="R261" t="s">
        <v>8313</v>
      </c>
      <c r="S261" s="15">
        <f t="shared" si="24"/>
        <v>42072.738067129627</v>
      </c>
      <c r="T261" s="15">
        <f t="shared" si="25"/>
        <v>42102.738067129627</v>
      </c>
      <c r="U261">
        <f t="shared" si="26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3"/>
        <v>106</v>
      </c>
      <c r="P262">
        <f t="shared" si="22"/>
        <v>120.91</v>
      </c>
      <c r="Q262" s="10" t="s">
        <v>8308</v>
      </c>
      <c r="R262" t="s">
        <v>8313</v>
      </c>
      <c r="S262" s="15">
        <f t="shared" si="24"/>
        <v>40330.755543981482</v>
      </c>
      <c r="T262" s="15">
        <f t="shared" si="25"/>
        <v>40376.415972222225</v>
      </c>
      <c r="U262">
        <f t="shared" si="26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3"/>
        <v>107</v>
      </c>
      <c r="P263">
        <f t="shared" si="22"/>
        <v>97.64</v>
      </c>
      <c r="Q263" s="10" t="s">
        <v>8308</v>
      </c>
      <c r="R263" t="s">
        <v>8313</v>
      </c>
      <c r="S263" s="15">
        <f t="shared" si="24"/>
        <v>41017.885462962964</v>
      </c>
      <c r="T263" s="15">
        <f t="shared" si="25"/>
        <v>41067.621527777781</v>
      </c>
      <c r="U263">
        <f t="shared" si="26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3"/>
        <v>240</v>
      </c>
      <c r="P264">
        <f t="shared" si="22"/>
        <v>41.38</v>
      </c>
      <c r="Q264" s="10" t="s">
        <v>8308</v>
      </c>
      <c r="R264" t="s">
        <v>8313</v>
      </c>
      <c r="S264" s="15">
        <f t="shared" si="24"/>
        <v>40555.24800925926</v>
      </c>
      <c r="T264" s="15">
        <f t="shared" si="25"/>
        <v>40600.24800925926</v>
      </c>
      <c r="U264">
        <f t="shared" si="26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3"/>
        <v>118</v>
      </c>
      <c r="P265">
        <f t="shared" si="22"/>
        <v>30.65</v>
      </c>
      <c r="Q265" s="10" t="s">
        <v>8308</v>
      </c>
      <c r="R265" t="s">
        <v>8313</v>
      </c>
      <c r="S265" s="15">
        <f t="shared" si="24"/>
        <v>41149.954791666663</v>
      </c>
      <c r="T265" s="15">
        <f t="shared" si="25"/>
        <v>41179.954791666663</v>
      </c>
      <c r="U265">
        <f t="shared" si="26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3"/>
        <v>118</v>
      </c>
      <c r="P266">
        <f t="shared" si="22"/>
        <v>64.95</v>
      </c>
      <c r="Q266" s="10" t="s">
        <v>8308</v>
      </c>
      <c r="R266" t="s">
        <v>8313</v>
      </c>
      <c r="S266" s="15">
        <f t="shared" si="24"/>
        <v>41010.620312500003</v>
      </c>
      <c r="T266" s="15">
        <f t="shared" si="25"/>
        <v>41040.620312500003</v>
      </c>
      <c r="U266">
        <f t="shared" si="26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3"/>
        <v>111</v>
      </c>
      <c r="P267">
        <f t="shared" si="22"/>
        <v>95.78</v>
      </c>
      <c r="Q267" s="10" t="s">
        <v>8308</v>
      </c>
      <c r="R267" t="s">
        <v>8313</v>
      </c>
      <c r="S267" s="15">
        <f t="shared" si="24"/>
        <v>40267.245717592588</v>
      </c>
      <c r="T267" s="15">
        <f t="shared" si="25"/>
        <v>40308.844444444447</v>
      </c>
      <c r="U267">
        <f t="shared" si="26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3"/>
        <v>146</v>
      </c>
      <c r="P268">
        <f t="shared" si="22"/>
        <v>40.42</v>
      </c>
      <c r="Q268" s="10" t="s">
        <v>8308</v>
      </c>
      <c r="R268" t="s">
        <v>8313</v>
      </c>
      <c r="S268" s="15">
        <f t="shared" si="24"/>
        <v>40205.174849537041</v>
      </c>
      <c r="T268" s="15">
        <f t="shared" si="25"/>
        <v>40291.160416666666</v>
      </c>
      <c r="U268">
        <f t="shared" si="26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3"/>
        <v>132</v>
      </c>
      <c r="P269">
        <f t="shared" si="22"/>
        <v>78.58</v>
      </c>
      <c r="Q269" s="10" t="s">
        <v>8308</v>
      </c>
      <c r="R269" t="s">
        <v>8313</v>
      </c>
      <c r="S269" s="15">
        <f t="shared" si="24"/>
        <v>41785.452534722222</v>
      </c>
      <c r="T269" s="15">
        <f t="shared" si="25"/>
        <v>41815.452534722222</v>
      </c>
      <c r="U269">
        <f t="shared" si="26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3"/>
        <v>111</v>
      </c>
      <c r="P270">
        <f t="shared" si="22"/>
        <v>50.18</v>
      </c>
      <c r="Q270" s="10" t="s">
        <v>8308</v>
      </c>
      <c r="R270" t="s">
        <v>8313</v>
      </c>
      <c r="S270" s="15">
        <f t="shared" si="24"/>
        <v>40809.15252314815</v>
      </c>
      <c r="T270" s="15">
        <f t="shared" si="25"/>
        <v>40854.194189814814</v>
      </c>
      <c r="U270">
        <f t="shared" si="26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3"/>
        <v>147</v>
      </c>
      <c r="P271">
        <f t="shared" si="22"/>
        <v>92.25</v>
      </c>
      <c r="Q271" s="10" t="s">
        <v>8308</v>
      </c>
      <c r="R271" t="s">
        <v>8313</v>
      </c>
      <c r="S271" s="15">
        <f t="shared" si="24"/>
        <v>42758.197013888886</v>
      </c>
      <c r="T271" s="15">
        <f t="shared" si="25"/>
        <v>42788.197013888886</v>
      </c>
      <c r="U271">
        <f t="shared" si="26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3"/>
        <v>153</v>
      </c>
      <c r="P272">
        <f t="shared" si="22"/>
        <v>57.54</v>
      </c>
      <c r="Q272" s="10" t="s">
        <v>8308</v>
      </c>
      <c r="R272" t="s">
        <v>8313</v>
      </c>
      <c r="S272" s="15">
        <f t="shared" si="24"/>
        <v>40637.866550925923</v>
      </c>
      <c r="T272" s="15">
        <f t="shared" si="25"/>
        <v>40688.166666666664</v>
      </c>
      <c r="U272">
        <f t="shared" si="26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3"/>
        <v>105</v>
      </c>
      <c r="P273">
        <f t="shared" si="22"/>
        <v>109.42</v>
      </c>
      <c r="Q273" s="10" t="s">
        <v>8308</v>
      </c>
      <c r="R273" t="s">
        <v>8313</v>
      </c>
      <c r="S273" s="15">
        <f t="shared" si="24"/>
        <v>41612.10024305556</v>
      </c>
      <c r="T273" s="15">
        <f t="shared" si="25"/>
        <v>41641.333333333336</v>
      </c>
      <c r="U273">
        <f t="shared" si="26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3"/>
        <v>177</v>
      </c>
      <c r="P274">
        <f t="shared" si="22"/>
        <v>81.89</v>
      </c>
      <c r="Q274" s="10" t="s">
        <v>8308</v>
      </c>
      <c r="R274" t="s">
        <v>8313</v>
      </c>
      <c r="S274" s="15">
        <f t="shared" si="24"/>
        <v>40235.900358796294</v>
      </c>
      <c r="T274" s="15">
        <f t="shared" si="25"/>
        <v>40296.78402777778</v>
      </c>
      <c r="U274">
        <f t="shared" si="26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3"/>
        <v>108</v>
      </c>
      <c r="P275">
        <f t="shared" si="22"/>
        <v>45.67</v>
      </c>
      <c r="Q275" s="10" t="s">
        <v>8308</v>
      </c>
      <c r="R275" t="s">
        <v>8313</v>
      </c>
      <c r="S275" s="15">
        <f t="shared" si="24"/>
        <v>40697.498449074075</v>
      </c>
      <c r="T275" s="15">
        <f t="shared" si="25"/>
        <v>40727.498449074075</v>
      </c>
      <c r="U275">
        <f t="shared" si="26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3"/>
        <v>156</v>
      </c>
      <c r="P276">
        <f t="shared" si="22"/>
        <v>55.22</v>
      </c>
      <c r="Q276" s="10" t="s">
        <v>8308</v>
      </c>
      <c r="R276" t="s">
        <v>8313</v>
      </c>
      <c r="S276" s="15">
        <f t="shared" si="24"/>
        <v>40969.912372685183</v>
      </c>
      <c r="T276" s="15">
        <f t="shared" si="25"/>
        <v>41004.290972222225</v>
      </c>
      <c r="U276">
        <f t="shared" si="26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3"/>
        <v>108</v>
      </c>
      <c r="P277">
        <f t="shared" si="22"/>
        <v>65.3</v>
      </c>
      <c r="Q277" s="10" t="s">
        <v>8308</v>
      </c>
      <c r="R277" t="s">
        <v>8313</v>
      </c>
      <c r="S277" s="15">
        <f t="shared" si="24"/>
        <v>41193.032013888893</v>
      </c>
      <c r="T277" s="15">
        <f t="shared" si="25"/>
        <v>41223.073680555557</v>
      </c>
      <c r="U277">
        <f t="shared" si="26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3"/>
        <v>148</v>
      </c>
      <c r="P278">
        <f t="shared" si="22"/>
        <v>95.23</v>
      </c>
      <c r="Q278" s="10" t="s">
        <v>8308</v>
      </c>
      <c r="R278" t="s">
        <v>8313</v>
      </c>
      <c r="S278" s="15">
        <f t="shared" si="24"/>
        <v>40967.081874999996</v>
      </c>
      <c r="T278" s="15">
        <f t="shared" si="25"/>
        <v>41027.040208333332</v>
      </c>
      <c r="U278">
        <f t="shared" si="26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3"/>
        <v>110</v>
      </c>
      <c r="P279">
        <f t="shared" si="22"/>
        <v>75.44</v>
      </c>
      <c r="Q279" s="10" t="s">
        <v>8308</v>
      </c>
      <c r="R279" t="s">
        <v>8313</v>
      </c>
      <c r="S279" s="15">
        <f t="shared" si="24"/>
        <v>42117.891423611116</v>
      </c>
      <c r="T279" s="15">
        <f t="shared" si="25"/>
        <v>42147.891423611116</v>
      </c>
      <c r="U279">
        <f t="shared" si="26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3"/>
        <v>150</v>
      </c>
      <c r="P280">
        <f t="shared" si="22"/>
        <v>97.82</v>
      </c>
      <c r="Q280" s="10" t="s">
        <v>8308</v>
      </c>
      <c r="R280" t="s">
        <v>8313</v>
      </c>
      <c r="S280" s="15">
        <f t="shared" si="24"/>
        <v>41164.040960648148</v>
      </c>
      <c r="T280" s="15">
        <f t="shared" si="25"/>
        <v>41194.040960648148</v>
      </c>
      <c r="U280">
        <f t="shared" si="26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3"/>
        <v>157</v>
      </c>
      <c r="P281">
        <f t="shared" si="22"/>
        <v>87.69</v>
      </c>
      <c r="Q281" s="10" t="s">
        <v>8308</v>
      </c>
      <c r="R281" t="s">
        <v>8313</v>
      </c>
      <c r="S281" s="15">
        <f t="shared" si="24"/>
        <v>42759.244166666671</v>
      </c>
      <c r="T281" s="15">
        <f t="shared" si="25"/>
        <v>42793.084027777775</v>
      </c>
      <c r="U281">
        <f t="shared" si="26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3"/>
        <v>156</v>
      </c>
      <c r="P282">
        <f t="shared" si="22"/>
        <v>54.75</v>
      </c>
      <c r="Q282" s="10" t="s">
        <v>8308</v>
      </c>
      <c r="R282" t="s">
        <v>8313</v>
      </c>
      <c r="S282" s="15">
        <f t="shared" si="24"/>
        <v>41744.590682870366</v>
      </c>
      <c r="T282" s="15">
        <f t="shared" si="25"/>
        <v>41789.590682870366</v>
      </c>
      <c r="U282">
        <f t="shared" si="26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3"/>
        <v>121</v>
      </c>
      <c r="P283">
        <f t="shared" si="22"/>
        <v>83.95</v>
      </c>
      <c r="Q283" s="10" t="s">
        <v>8308</v>
      </c>
      <c r="R283" t="s">
        <v>8313</v>
      </c>
      <c r="S283" s="15">
        <f t="shared" si="24"/>
        <v>39950.163344907407</v>
      </c>
      <c r="T283" s="15">
        <f t="shared" si="25"/>
        <v>40035.80972222222</v>
      </c>
      <c r="U283">
        <f t="shared" si="26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3"/>
        <v>101</v>
      </c>
      <c r="P284">
        <f t="shared" si="22"/>
        <v>254.39</v>
      </c>
      <c r="Q284" s="10" t="s">
        <v>8308</v>
      </c>
      <c r="R284" t="s">
        <v>8313</v>
      </c>
      <c r="S284" s="15">
        <f t="shared" si="24"/>
        <v>40194.920046296298</v>
      </c>
      <c r="T284" s="15">
        <f t="shared" si="25"/>
        <v>40231.916666666664</v>
      </c>
      <c r="U284">
        <f t="shared" si="26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3"/>
        <v>114</v>
      </c>
      <c r="P285">
        <f t="shared" si="22"/>
        <v>101.83</v>
      </c>
      <c r="Q285" s="10" t="s">
        <v>8308</v>
      </c>
      <c r="R285" t="s">
        <v>8313</v>
      </c>
      <c r="S285" s="15">
        <f t="shared" si="24"/>
        <v>40675.71</v>
      </c>
      <c r="T285" s="15">
        <f t="shared" si="25"/>
        <v>40695.207638888889</v>
      </c>
      <c r="U285">
        <f t="shared" si="26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3"/>
        <v>105</v>
      </c>
      <c r="P286">
        <f t="shared" si="22"/>
        <v>55.07</v>
      </c>
      <c r="Q286" s="10" t="s">
        <v>8308</v>
      </c>
      <c r="R286" t="s">
        <v>8313</v>
      </c>
      <c r="S286" s="15">
        <f t="shared" si="24"/>
        <v>40904.738194444442</v>
      </c>
      <c r="T286" s="15">
        <f t="shared" si="25"/>
        <v>40929.738194444442</v>
      </c>
      <c r="U286">
        <f t="shared" si="26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3"/>
        <v>229</v>
      </c>
      <c r="P287">
        <f t="shared" si="22"/>
        <v>56.9</v>
      </c>
      <c r="Q287" s="10" t="s">
        <v>8308</v>
      </c>
      <c r="R287" t="s">
        <v>8313</v>
      </c>
      <c r="S287" s="15">
        <f t="shared" si="24"/>
        <v>41506.756111111114</v>
      </c>
      <c r="T287" s="15">
        <f t="shared" si="25"/>
        <v>41536.756111111114</v>
      </c>
      <c r="U287">
        <f t="shared" si="26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3"/>
        <v>109</v>
      </c>
      <c r="P288">
        <f t="shared" si="22"/>
        <v>121.28</v>
      </c>
      <c r="Q288" s="10" t="s">
        <v>8308</v>
      </c>
      <c r="R288" t="s">
        <v>8313</v>
      </c>
      <c r="S288" s="15">
        <f t="shared" si="24"/>
        <v>41313.816249999996</v>
      </c>
      <c r="T288" s="15">
        <f t="shared" si="25"/>
        <v>41358.774583333332</v>
      </c>
      <c r="U288">
        <f t="shared" si="26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3"/>
        <v>176</v>
      </c>
      <c r="P289">
        <f t="shared" si="22"/>
        <v>91.19</v>
      </c>
      <c r="Q289" s="10" t="s">
        <v>8308</v>
      </c>
      <c r="R289" t="s">
        <v>8313</v>
      </c>
      <c r="S289" s="15">
        <f t="shared" si="24"/>
        <v>41184.277986111112</v>
      </c>
      <c r="T289" s="15">
        <f t="shared" si="25"/>
        <v>41215.166666666664</v>
      </c>
      <c r="U289">
        <f t="shared" si="26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3"/>
        <v>103</v>
      </c>
      <c r="P290">
        <f t="shared" si="22"/>
        <v>115.45</v>
      </c>
      <c r="Q290" s="10" t="s">
        <v>8308</v>
      </c>
      <c r="R290" t="s">
        <v>8313</v>
      </c>
      <c r="S290" s="15">
        <f t="shared" si="24"/>
        <v>41051.168900462959</v>
      </c>
      <c r="T290" s="15">
        <f t="shared" si="25"/>
        <v>41086.168900462959</v>
      </c>
      <c r="U290">
        <f t="shared" si="26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3"/>
        <v>105</v>
      </c>
      <c r="P291">
        <f t="shared" si="22"/>
        <v>67.77</v>
      </c>
      <c r="Q291" s="10" t="s">
        <v>8308</v>
      </c>
      <c r="R291" t="s">
        <v>8313</v>
      </c>
      <c r="S291" s="15">
        <f t="shared" si="24"/>
        <v>41550.456412037034</v>
      </c>
      <c r="T291" s="15">
        <f t="shared" si="25"/>
        <v>41580.456412037034</v>
      </c>
      <c r="U291">
        <f t="shared" si="26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3"/>
        <v>107</v>
      </c>
      <c r="P292">
        <f t="shared" si="22"/>
        <v>28.58</v>
      </c>
      <c r="Q292" s="10" t="s">
        <v>8308</v>
      </c>
      <c r="R292" t="s">
        <v>8313</v>
      </c>
      <c r="S292" s="15">
        <f t="shared" si="24"/>
        <v>40526.36917824074</v>
      </c>
      <c r="T292" s="15">
        <f t="shared" si="25"/>
        <v>40576.332638888889</v>
      </c>
      <c r="U292">
        <f t="shared" si="26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3"/>
        <v>120</v>
      </c>
      <c r="P293">
        <f t="shared" si="22"/>
        <v>46.88</v>
      </c>
      <c r="Q293" s="10" t="s">
        <v>8308</v>
      </c>
      <c r="R293" t="s">
        <v>8313</v>
      </c>
      <c r="S293" s="15">
        <f t="shared" si="24"/>
        <v>41376.769050925926</v>
      </c>
      <c r="T293" s="15">
        <f t="shared" si="25"/>
        <v>41395.000694444447</v>
      </c>
      <c r="U293">
        <f t="shared" si="26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3"/>
        <v>102</v>
      </c>
      <c r="P294">
        <f t="shared" si="22"/>
        <v>154.41999999999999</v>
      </c>
      <c r="Q294" s="10" t="s">
        <v>8308</v>
      </c>
      <c r="R294" t="s">
        <v>8313</v>
      </c>
      <c r="S294" s="15">
        <f t="shared" si="24"/>
        <v>40812.803229166668</v>
      </c>
      <c r="T294" s="15">
        <f t="shared" si="25"/>
        <v>40845.165972222225</v>
      </c>
      <c r="U294">
        <f t="shared" si="26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3"/>
        <v>101</v>
      </c>
      <c r="P295">
        <f t="shared" si="22"/>
        <v>201.22</v>
      </c>
      <c r="Q295" s="10" t="s">
        <v>8308</v>
      </c>
      <c r="R295" t="s">
        <v>8313</v>
      </c>
      <c r="S295" s="15">
        <f t="shared" si="24"/>
        <v>41719.667986111112</v>
      </c>
      <c r="T295" s="15">
        <f t="shared" si="25"/>
        <v>41749.667986111112</v>
      </c>
      <c r="U295">
        <f t="shared" si="26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3"/>
        <v>100</v>
      </c>
      <c r="P296">
        <f t="shared" si="22"/>
        <v>100</v>
      </c>
      <c r="Q296" s="10" t="s">
        <v>8308</v>
      </c>
      <c r="R296" t="s">
        <v>8313</v>
      </c>
      <c r="S296" s="15">
        <f t="shared" si="24"/>
        <v>40343.084421296298</v>
      </c>
      <c r="T296" s="15">
        <f t="shared" si="25"/>
        <v>40378.666666666664</v>
      </c>
      <c r="U296">
        <f t="shared" si="26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3"/>
        <v>133</v>
      </c>
      <c r="P297">
        <f t="shared" si="22"/>
        <v>100.08</v>
      </c>
      <c r="Q297" s="10" t="s">
        <v>8308</v>
      </c>
      <c r="R297" t="s">
        <v>8313</v>
      </c>
      <c r="S297" s="15">
        <f t="shared" si="24"/>
        <v>41519.004733796297</v>
      </c>
      <c r="T297" s="15">
        <f t="shared" si="25"/>
        <v>41579</v>
      </c>
      <c r="U297">
        <f t="shared" si="26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3"/>
        <v>119</v>
      </c>
      <c r="P298">
        <f t="shared" si="22"/>
        <v>230.09</v>
      </c>
      <c r="Q298" s="10" t="s">
        <v>8308</v>
      </c>
      <c r="R298" t="s">
        <v>8313</v>
      </c>
      <c r="S298" s="15">
        <f t="shared" si="24"/>
        <v>41134.475497685184</v>
      </c>
      <c r="T298" s="15">
        <f t="shared" si="25"/>
        <v>41159.475497685184</v>
      </c>
      <c r="U298">
        <f t="shared" si="26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3"/>
        <v>101</v>
      </c>
      <c r="P299">
        <f t="shared" si="22"/>
        <v>141.75</v>
      </c>
      <c r="Q299" s="10" t="s">
        <v>8308</v>
      </c>
      <c r="R299" t="s">
        <v>8313</v>
      </c>
      <c r="S299" s="15">
        <f t="shared" si="24"/>
        <v>42089.72802083334</v>
      </c>
      <c r="T299" s="15">
        <f t="shared" si="25"/>
        <v>42125.165972222225</v>
      </c>
      <c r="U299">
        <f t="shared" si="26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3"/>
        <v>109</v>
      </c>
      <c r="P300">
        <f t="shared" si="22"/>
        <v>56.34</v>
      </c>
      <c r="Q300" s="10" t="s">
        <v>8308</v>
      </c>
      <c r="R300" t="s">
        <v>8313</v>
      </c>
      <c r="S300" s="15">
        <f t="shared" si="24"/>
        <v>41709.463518518518</v>
      </c>
      <c r="T300" s="15">
        <f t="shared" si="25"/>
        <v>41768.875</v>
      </c>
      <c r="U300">
        <f t="shared" si="26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3"/>
        <v>179</v>
      </c>
      <c r="P301">
        <f t="shared" si="22"/>
        <v>73.34</v>
      </c>
      <c r="Q301" s="10" t="s">
        <v>8308</v>
      </c>
      <c r="R301" t="s">
        <v>8313</v>
      </c>
      <c r="S301" s="15">
        <f t="shared" si="24"/>
        <v>40469.225231481483</v>
      </c>
      <c r="T301" s="15">
        <f t="shared" si="25"/>
        <v>40499.266898148147</v>
      </c>
      <c r="U301">
        <f t="shared" si="26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3"/>
        <v>102</v>
      </c>
      <c r="P302">
        <f t="shared" si="22"/>
        <v>85.34</v>
      </c>
      <c r="Q302" s="10" t="s">
        <v>8308</v>
      </c>
      <c r="R302" t="s">
        <v>8313</v>
      </c>
      <c r="S302" s="15">
        <f t="shared" si="24"/>
        <v>40626.959930555553</v>
      </c>
      <c r="T302" s="15">
        <f t="shared" si="25"/>
        <v>40657.959930555553</v>
      </c>
      <c r="U302">
        <f t="shared" si="26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3"/>
        <v>119</v>
      </c>
      <c r="P303">
        <f t="shared" si="22"/>
        <v>61.5</v>
      </c>
      <c r="Q303" s="10" t="s">
        <v>8308</v>
      </c>
      <c r="R303" t="s">
        <v>8313</v>
      </c>
      <c r="S303" s="15">
        <f t="shared" si="24"/>
        <v>41312.737673611111</v>
      </c>
      <c r="T303" s="15">
        <f t="shared" si="25"/>
        <v>41352.696006944447</v>
      </c>
      <c r="U303">
        <f t="shared" si="26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3"/>
        <v>100</v>
      </c>
      <c r="P304">
        <f t="shared" si="22"/>
        <v>93.02</v>
      </c>
      <c r="Q304" s="10" t="s">
        <v>8308</v>
      </c>
      <c r="R304" t="s">
        <v>8313</v>
      </c>
      <c r="S304" s="15">
        <f t="shared" si="24"/>
        <v>40933.856921296298</v>
      </c>
      <c r="T304" s="15">
        <f t="shared" si="25"/>
        <v>40963.856921296298</v>
      </c>
      <c r="U304">
        <f t="shared" si="26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3"/>
        <v>137</v>
      </c>
      <c r="P305">
        <f t="shared" si="22"/>
        <v>50.29</v>
      </c>
      <c r="Q305" s="10" t="s">
        <v>8308</v>
      </c>
      <c r="R305" t="s">
        <v>8313</v>
      </c>
      <c r="S305" s="15">
        <f t="shared" si="24"/>
        <v>41032.071134259262</v>
      </c>
      <c r="T305" s="15">
        <f t="shared" si="25"/>
        <v>41062.071134259262</v>
      </c>
      <c r="U305">
        <f t="shared" si="26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3"/>
        <v>232</v>
      </c>
      <c r="P306">
        <f t="shared" si="22"/>
        <v>106.43</v>
      </c>
      <c r="Q306" s="10" t="s">
        <v>8308</v>
      </c>
      <c r="R306" t="s">
        <v>8313</v>
      </c>
      <c r="S306" s="15">
        <f t="shared" si="24"/>
        <v>41114.094872685186</v>
      </c>
      <c r="T306" s="15">
        <f t="shared" si="25"/>
        <v>41153.083333333336</v>
      </c>
      <c r="U306">
        <f t="shared" si="26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3"/>
        <v>130</v>
      </c>
      <c r="P307">
        <f t="shared" si="22"/>
        <v>51.72</v>
      </c>
      <c r="Q307" s="10" t="s">
        <v>8308</v>
      </c>
      <c r="R307" t="s">
        <v>8313</v>
      </c>
      <c r="S307" s="15">
        <f t="shared" si="24"/>
        <v>40948.630196759259</v>
      </c>
      <c r="T307" s="15">
        <f t="shared" si="25"/>
        <v>40978.630196759259</v>
      </c>
      <c r="U307">
        <f t="shared" si="26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3"/>
        <v>293</v>
      </c>
      <c r="P308">
        <f t="shared" si="22"/>
        <v>36.61</v>
      </c>
      <c r="Q308" s="10" t="s">
        <v>8308</v>
      </c>
      <c r="R308" t="s">
        <v>8313</v>
      </c>
      <c r="S308" s="15">
        <f t="shared" si="24"/>
        <v>41333.837187500001</v>
      </c>
      <c r="T308" s="15">
        <f t="shared" si="25"/>
        <v>41353.795520833337</v>
      </c>
      <c r="U308">
        <f t="shared" si="26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3"/>
        <v>111</v>
      </c>
      <c r="P309">
        <f t="shared" si="22"/>
        <v>42.52</v>
      </c>
      <c r="Q309" s="10" t="s">
        <v>8308</v>
      </c>
      <c r="R309" t="s">
        <v>8313</v>
      </c>
      <c r="S309" s="15">
        <f t="shared" si="24"/>
        <v>41282.944456018515</v>
      </c>
      <c r="T309" s="15">
        <f t="shared" si="25"/>
        <v>41312.944456018515</v>
      </c>
      <c r="U309">
        <f t="shared" si="26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3"/>
        <v>106</v>
      </c>
      <c r="P310">
        <f t="shared" si="22"/>
        <v>62.71</v>
      </c>
      <c r="Q310" s="10" t="s">
        <v>8308</v>
      </c>
      <c r="R310" t="s">
        <v>8313</v>
      </c>
      <c r="S310" s="15">
        <f t="shared" si="24"/>
        <v>40567.694560185184</v>
      </c>
      <c r="T310" s="15">
        <f t="shared" si="25"/>
        <v>40612.694560185184</v>
      </c>
      <c r="U310">
        <f t="shared" si="26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3"/>
        <v>119</v>
      </c>
      <c r="P311">
        <f t="shared" si="22"/>
        <v>89.96</v>
      </c>
      <c r="Q311" s="10" t="s">
        <v>8308</v>
      </c>
      <c r="R311" t="s">
        <v>8313</v>
      </c>
      <c r="S311" s="15">
        <f t="shared" si="24"/>
        <v>41134.751550925925</v>
      </c>
      <c r="T311" s="15">
        <f t="shared" si="25"/>
        <v>41155.751550925925</v>
      </c>
      <c r="U311">
        <f t="shared" si="26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3"/>
        <v>104</v>
      </c>
      <c r="P312">
        <f t="shared" si="22"/>
        <v>28.92</v>
      </c>
      <c r="Q312" s="10" t="s">
        <v>8308</v>
      </c>
      <c r="R312" t="s">
        <v>8313</v>
      </c>
      <c r="S312" s="15">
        <f t="shared" si="24"/>
        <v>40821.183136574073</v>
      </c>
      <c r="T312" s="15">
        <f t="shared" si="25"/>
        <v>40836.083333333336</v>
      </c>
      <c r="U312">
        <f t="shared" si="26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3"/>
        <v>104</v>
      </c>
      <c r="P313">
        <f t="shared" si="22"/>
        <v>138.80000000000001</v>
      </c>
      <c r="Q313" s="10" t="s">
        <v>8308</v>
      </c>
      <c r="R313" t="s">
        <v>8313</v>
      </c>
      <c r="S313" s="15">
        <f t="shared" si="24"/>
        <v>40868.219814814816</v>
      </c>
      <c r="T313" s="15">
        <f t="shared" si="25"/>
        <v>40909.332638888889</v>
      </c>
      <c r="U313">
        <f t="shared" si="26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3"/>
        <v>112</v>
      </c>
      <c r="P314">
        <f t="shared" si="22"/>
        <v>61.3</v>
      </c>
      <c r="Q314" s="10" t="s">
        <v>8308</v>
      </c>
      <c r="R314" t="s">
        <v>8313</v>
      </c>
      <c r="S314" s="15">
        <f t="shared" si="24"/>
        <v>41348.877685185187</v>
      </c>
      <c r="T314" s="15">
        <f t="shared" si="25"/>
        <v>41378.877685185187</v>
      </c>
      <c r="U314">
        <f t="shared" si="26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3"/>
        <v>105</v>
      </c>
      <c r="P315">
        <f t="shared" si="22"/>
        <v>80.2</v>
      </c>
      <c r="Q315" s="10" t="s">
        <v>8308</v>
      </c>
      <c r="R315" t="s">
        <v>8313</v>
      </c>
      <c r="S315" s="15">
        <f t="shared" si="24"/>
        <v>40357.227939814817</v>
      </c>
      <c r="T315" s="15">
        <f t="shared" si="25"/>
        <v>40401.665972222225</v>
      </c>
      <c r="U315">
        <f t="shared" si="26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3"/>
        <v>385</v>
      </c>
      <c r="P316">
        <f t="shared" ref="P316:P379" si="27">IFERROR(ROUND(E316/L316,2),"N/A")</f>
        <v>32.1</v>
      </c>
      <c r="Q316" s="10" t="s">
        <v>8308</v>
      </c>
      <c r="R316" t="s">
        <v>8313</v>
      </c>
      <c r="S316" s="15">
        <f t="shared" si="24"/>
        <v>41304.833194444444</v>
      </c>
      <c r="T316" s="15">
        <f t="shared" si="25"/>
        <v>41334.833194444444</v>
      </c>
      <c r="U316">
        <f t="shared" si="26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3"/>
        <v>101</v>
      </c>
      <c r="P317">
        <f t="shared" si="27"/>
        <v>200.89</v>
      </c>
      <c r="Q317" s="10" t="s">
        <v>8308</v>
      </c>
      <c r="R317" t="s">
        <v>8313</v>
      </c>
      <c r="S317" s="15">
        <f t="shared" si="24"/>
        <v>41113.77238425926</v>
      </c>
      <c r="T317" s="15">
        <f t="shared" si="25"/>
        <v>41143.77238425926</v>
      </c>
      <c r="U317">
        <f t="shared" si="26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3"/>
        <v>114</v>
      </c>
      <c r="P318">
        <f t="shared" si="27"/>
        <v>108.01</v>
      </c>
      <c r="Q318" s="10" t="s">
        <v>8308</v>
      </c>
      <c r="R318" t="s">
        <v>8313</v>
      </c>
      <c r="S318" s="15">
        <f t="shared" si="24"/>
        <v>41950.923576388886</v>
      </c>
      <c r="T318" s="15">
        <f t="shared" si="25"/>
        <v>41984.207638888889</v>
      </c>
      <c r="U318">
        <f t="shared" si="26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3"/>
        <v>101</v>
      </c>
      <c r="P319">
        <f t="shared" si="27"/>
        <v>95.7</v>
      </c>
      <c r="Q319" s="10" t="s">
        <v>8308</v>
      </c>
      <c r="R319" t="s">
        <v>8313</v>
      </c>
      <c r="S319" s="15">
        <f t="shared" si="24"/>
        <v>41589.676886574074</v>
      </c>
      <c r="T319" s="15">
        <f t="shared" si="25"/>
        <v>41619.676886574074</v>
      </c>
      <c r="U319">
        <f t="shared" si="26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3"/>
        <v>283</v>
      </c>
      <c r="P320">
        <f t="shared" si="27"/>
        <v>49.88</v>
      </c>
      <c r="Q320" s="10" t="s">
        <v>8308</v>
      </c>
      <c r="R320" t="s">
        <v>8313</v>
      </c>
      <c r="S320" s="15">
        <f t="shared" si="24"/>
        <v>41330.038784722223</v>
      </c>
      <c r="T320" s="15">
        <f t="shared" si="25"/>
        <v>41359.997118055559</v>
      </c>
      <c r="U320">
        <f t="shared" si="26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3"/>
        <v>113</v>
      </c>
      <c r="P321">
        <f t="shared" si="27"/>
        <v>110.47</v>
      </c>
      <c r="Q321" s="10" t="s">
        <v>8308</v>
      </c>
      <c r="R321" t="s">
        <v>8313</v>
      </c>
      <c r="S321" s="15">
        <f t="shared" si="24"/>
        <v>40123.83829861111</v>
      </c>
      <c r="T321" s="15">
        <f t="shared" si="25"/>
        <v>40211.332638888889</v>
      </c>
      <c r="U321">
        <f t="shared" si="26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8">ROUND(E322/D322*100,0)</f>
        <v>107</v>
      </c>
      <c r="P322">
        <f t="shared" si="27"/>
        <v>134.91</v>
      </c>
      <c r="Q322" s="10" t="s">
        <v>8308</v>
      </c>
      <c r="R322" t="s">
        <v>8313</v>
      </c>
      <c r="S322" s="15">
        <f t="shared" ref="S322:S385" si="29">(((J322/60)/60)/24)+DATE(1970,1,1)</f>
        <v>42331.551307870366</v>
      </c>
      <c r="T322" s="15">
        <f t="shared" ref="T322:T385" si="30">(((I322/60)/60)/24)+DATE(1970,1,1)</f>
        <v>42360.958333333328</v>
      </c>
      <c r="U322">
        <f t="shared" si="26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8"/>
        <v>103</v>
      </c>
      <c r="P323">
        <f t="shared" si="27"/>
        <v>106.62</v>
      </c>
      <c r="Q323" s="10" t="s">
        <v>8308</v>
      </c>
      <c r="R323" t="s">
        <v>8313</v>
      </c>
      <c r="S323" s="15">
        <f t="shared" si="29"/>
        <v>42647.446597222224</v>
      </c>
      <c r="T323" s="15">
        <f t="shared" si="30"/>
        <v>42682.488263888896</v>
      </c>
      <c r="U323">
        <f t="shared" ref="U323:U386" si="31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>
        <f t="shared" si="27"/>
        <v>145.04</v>
      </c>
      <c r="Q324" s="10" t="s">
        <v>8308</v>
      </c>
      <c r="R324" t="s">
        <v>8313</v>
      </c>
      <c r="S324" s="15">
        <f t="shared" si="29"/>
        <v>42473.57</v>
      </c>
      <c r="T324" s="15">
        <f t="shared" si="30"/>
        <v>42503.57</v>
      </c>
      <c r="U324">
        <f t="shared" si="3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>
        <f t="shared" si="27"/>
        <v>114.59</v>
      </c>
      <c r="Q325" s="10" t="s">
        <v>8308</v>
      </c>
      <c r="R325" t="s">
        <v>8313</v>
      </c>
      <c r="S325" s="15">
        <f t="shared" si="29"/>
        <v>42697.32136574074</v>
      </c>
      <c r="T325" s="15">
        <f t="shared" si="30"/>
        <v>42725.332638888889</v>
      </c>
      <c r="U325">
        <f t="shared" si="3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>
        <f t="shared" si="27"/>
        <v>105.32</v>
      </c>
      <c r="Q326" s="10" t="s">
        <v>8308</v>
      </c>
      <c r="R326" t="s">
        <v>8313</v>
      </c>
      <c r="S326" s="15">
        <f t="shared" si="29"/>
        <v>42184.626250000001</v>
      </c>
      <c r="T326" s="15">
        <f t="shared" si="30"/>
        <v>42217.626250000001</v>
      </c>
      <c r="U326">
        <f t="shared" si="3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>
        <f t="shared" si="27"/>
        <v>70.92</v>
      </c>
      <c r="Q327" s="10" t="s">
        <v>8308</v>
      </c>
      <c r="R327" t="s">
        <v>8313</v>
      </c>
      <c r="S327" s="15">
        <f t="shared" si="29"/>
        <v>42689.187881944439</v>
      </c>
      <c r="T327" s="15">
        <f t="shared" si="30"/>
        <v>42724.187881944439</v>
      </c>
      <c r="U327">
        <f t="shared" si="3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>
        <f t="shared" si="27"/>
        <v>147.16999999999999</v>
      </c>
      <c r="Q328" s="10" t="s">
        <v>8308</v>
      </c>
      <c r="R328" t="s">
        <v>8313</v>
      </c>
      <c r="S328" s="15">
        <f t="shared" si="29"/>
        <v>42775.314884259264</v>
      </c>
      <c r="T328" s="15">
        <f t="shared" si="30"/>
        <v>42808.956250000003</v>
      </c>
      <c r="U328">
        <f t="shared" si="3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>
        <f t="shared" si="27"/>
        <v>160.47</v>
      </c>
      <c r="Q329" s="10" t="s">
        <v>8308</v>
      </c>
      <c r="R329" t="s">
        <v>8313</v>
      </c>
      <c r="S329" s="15">
        <f t="shared" si="29"/>
        <v>42058.235289351855</v>
      </c>
      <c r="T329" s="15">
        <f t="shared" si="30"/>
        <v>42085.333333333328</v>
      </c>
      <c r="U329">
        <f t="shared" si="3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>
        <f t="shared" si="27"/>
        <v>156.05000000000001</v>
      </c>
      <c r="Q330" s="10" t="s">
        <v>8308</v>
      </c>
      <c r="R330" t="s">
        <v>8313</v>
      </c>
      <c r="S330" s="15">
        <f t="shared" si="29"/>
        <v>42278.946620370371</v>
      </c>
      <c r="T330" s="15">
        <f t="shared" si="30"/>
        <v>42309.166666666672</v>
      </c>
      <c r="U330">
        <f t="shared" si="3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>
        <f t="shared" si="27"/>
        <v>63.17</v>
      </c>
      <c r="Q331" s="10" t="s">
        <v>8308</v>
      </c>
      <c r="R331" t="s">
        <v>8313</v>
      </c>
      <c r="S331" s="15">
        <f t="shared" si="29"/>
        <v>42291.46674768519</v>
      </c>
      <c r="T331" s="15">
        <f t="shared" si="30"/>
        <v>42315.166666666672</v>
      </c>
      <c r="U331">
        <f t="shared" si="3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>
        <f t="shared" si="27"/>
        <v>104.82</v>
      </c>
      <c r="Q332" s="10" t="s">
        <v>8308</v>
      </c>
      <c r="R332" t="s">
        <v>8313</v>
      </c>
      <c r="S332" s="15">
        <f t="shared" si="29"/>
        <v>41379.515775462962</v>
      </c>
      <c r="T332" s="15">
        <f t="shared" si="30"/>
        <v>41411.165972222225</v>
      </c>
      <c r="U332">
        <f t="shared" si="3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>
        <f t="shared" si="27"/>
        <v>97.36</v>
      </c>
      <c r="Q333" s="10" t="s">
        <v>8308</v>
      </c>
      <c r="R333" t="s">
        <v>8313</v>
      </c>
      <c r="S333" s="15">
        <f t="shared" si="29"/>
        <v>42507.581412037034</v>
      </c>
      <c r="T333" s="15">
        <f t="shared" si="30"/>
        <v>42538.581412037034</v>
      </c>
      <c r="U333">
        <f t="shared" si="3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>
        <f t="shared" si="27"/>
        <v>203.63</v>
      </c>
      <c r="Q334" s="10" t="s">
        <v>8308</v>
      </c>
      <c r="R334" t="s">
        <v>8313</v>
      </c>
      <c r="S334" s="15">
        <f t="shared" si="29"/>
        <v>42263.680289351847</v>
      </c>
      <c r="T334" s="15">
        <f t="shared" si="30"/>
        <v>42305.333333333328</v>
      </c>
      <c r="U334">
        <f t="shared" si="3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>
        <f t="shared" si="27"/>
        <v>188.31</v>
      </c>
      <c r="Q335" s="10" t="s">
        <v>8308</v>
      </c>
      <c r="R335" t="s">
        <v>8313</v>
      </c>
      <c r="S335" s="15">
        <f t="shared" si="29"/>
        <v>42437.636469907404</v>
      </c>
      <c r="T335" s="15">
        <f t="shared" si="30"/>
        <v>42467.59480324074</v>
      </c>
      <c r="U335">
        <f t="shared" si="3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>
        <f t="shared" si="27"/>
        <v>146.65</v>
      </c>
      <c r="Q336" s="10" t="s">
        <v>8308</v>
      </c>
      <c r="R336" t="s">
        <v>8313</v>
      </c>
      <c r="S336" s="15">
        <f t="shared" si="29"/>
        <v>42101.682372685187</v>
      </c>
      <c r="T336" s="15">
        <f t="shared" si="30"/>
        <v>42139.791666666672</v>
      </c>
      <c r="U336">
        <f t="shared" si="3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>
        <f t="shared" si="27"/>
        <v>109.19</v>
      </c>
      <c r="Q337" s="10" t="s">
        <v>8308</v>
      </c>
      <c r="R337" t="s">
        <v>8313</v>
      </c>
      <c r="S337" s="15">
        <f t="shared" si="29"/>
        <v>42101.737442129626</v>
      </c>
      <c r="T337" s="15">
        <f t="shared" si="30"/>
        <v>42132.916666666672</v>
      </c>
      <c r="U337">
        <f t="shared" si="3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>
        <f t="shared" si="27"/>
        <v>59.25</v>
      </c>
      <c r="Q338" s="10" t="s">
        <v>8308</v>
      </c>
      <c r="R338" t="s">
        <v>8313</v>
      </c>
      <c r="S338" s="15">
        <f t="shared" si="29"/>
        <v>42291.596273148149</v>
      </c>
      <c r="T338" s="15">
        <f t="shared" si="30"/>
        <v>42321.637939814813</v>
      </c>
      <c r="U338">
        <f t="shared" si="3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>
        <f t="shared" si="27"/>
        <v>97.9</v>
      </c>
      <c r="Q339" s="10" t="s">
        <v>8308</v>
      </c>
      <c r="R339" t="s">
        <v>8313</v>
      </c>
      <c r="S339" s="15">
        <f t="shared" si="29"/>
        <v>42047.128564814819</v>
      </c>
      <c r="T339" s="15">
        <f t="shared" si="30"/>
        <v>42077.086898148147</v>
      </c>
      <c r="U339">
        <f t="shared" si="3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>
        <f t="shared" si="27"/>
        <v>70</v>
      </c>
      <c r="Q340" s="10" t="s">
        <v>8308</v>
      </c>
      <c r="R340" t="s">
        <v>8313</v>
      </c>
      <c r="S340" s="15">
        <f t="shared" si="29"/>
        <v>42559.755671296298</v>
      </c>
      <c r="T340" s="15">
        <f t="shared" si="30"/>
        <v>42616.041666666672</v>
      </c>
      <c r="U340">
        <f t="shared" si="3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>
        <f t="shared" si="27"/>
        <v>72.87</v>
      </c>
      <c r="Q341" s="10" t="s">
        <v>8308</v>
      </c>
      <c r="R341" t="s">
        <v>8313</v>
      </c>
      <c r="S341" s="15">
        <f t="shared" si="29"/>
        <v>42093.760046296295</v>
      </c>
      <c r="T341" s="15">
        <f t="shared" si="30"/>
        <v>42123.760046296295</v>
      </c>
      <c r="U341">
        <f t="shared" si="3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>
        <f t="shared" si="27"/>
        <v>146.35</v>
      </c>
      <c r="Q342" s="10" t="s">
        <v>8308</v>
      </c>
      <c r="R342" t="s">
        <v>8313</v>
      </c>
      <c r="S342" s="15">
        <f t="shared" si="29"/>
        <v>42772.669062500005</v>
      </c>
      <c r="T342" s="15">
        <f t="shared" si="30"/>
        <v>42802.875</v>
      </c>
      <c r="U342">
        <f t="shared" si="3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>
        <f t="shared" si="27"/>
        <v>67.91</v>
      </c>
      <c r="Q343" s="10" t="s">
        <v>8308</v>
      </c>
      <c r="R343" t="s">
        <v>8313</v>
      </c>
      <c r="S343" s="15">
        <f t="shared" si="29"/>
        <v>41894.879606481481</v>
      </c>
      <c r="T343" s="15">
        <f t="shared" si="30"/>
        <v>41913.165972222225</v>
      </c>
      <c r="U343">
        <f t="shared" si="3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>
        <f t="shared" si="27"/>
        <v>169.85</v>
      </c>
      <c r="Q344" s="10" t="s">
        <v>8308</v>
      </c>
      <c r="R344" t="s">
        <v>8313</v>
      </c>
      <c r="S344" s="15">
        <f t="shared" si="29"/>
        <v>42459.780844907407</v>
      </c>
      <c r="T344" s="15">
        <f t="shared" si="30"/>
        <v>42489.780844907407</v>
      </c>
      <c r="U344">
        <f t="shared" si="3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>
        <f t="shared" si="27"/>
        <v>58.41</v>
      </c>
      <c r="Q345" s="10" t="s">
        <v>8308</v>
      </c>
      <c r="R345" t="s">
        <v>8313</v>
      </c>
      <c r="S345" s="15">
        <f t="shared" si="29"/>
        <v>41926.73778935185</v>
      </c>
      <c r="T345" s="15">
        <f t="shared" si="30"/>
        <v>41957.125</v>
      </c>
      <c r="U345">
        <f t="shared" si="3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>
        <f t="shared" si="27"/>
        <v>119.99</v>
      </c>
      <c r="Q346" s="10" t="s">
        <v>8308</v>
      </c>
      <c r="R346" t="s">
        <v>8313</v>
      </c>
      <c r="S346" s="15">
        <f t="shared" si="29"/>
        <v>42111.970995370371</v>
      </c>
      <c r="T346" s="15">
        <f t="shared" si="30"/>
        <v>42156.097222222219</v>
      </c>
      <c r="U346">
        <f t="shared" si="3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>
        <f t="shared" si="27"/>
        <v>99.86</v>
      </c>
      <c r="Q347" s="10" t="s">
        <v>8308</v>
      </c>
      <c r="R347" t="s">
        <v>8313</v>
      </c>
      <c r="S347" s="15">
        <f t="shared" si="29"/>
        <v>42114.944328703699</v>
      </c>
      <c r="T347" s="15">
        <f t="shared" si="30"/>
        <v>42144.944328703699</v>
      </c>
      <c r="U347">
        <f t="shared" si="3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>
        <f t="shared" si="27"/>
        <v>90.58</v>
      </c>
      <c r="Q348" s="10" t="s">
        <v>8308</v>
      </c>
      <c r="R348" t="s">
        <v>8313</v>
      </c>
      <c r="S348" s="15">
        <f t="shared" si="29"/>
        <v>42261.500243055561</v>
      </c>
      <c r="T348" s="15">
        <f t="shared" si="30"/>
        <v>42291.500243055561</v>
      </c>
      <c r="U348">
        <f t="shared" si="3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>
        <f t="shared" si="27"/>
        <v>117.77</v>
      </c>
      <c r="Q349" s="10" t="s">
        <v>8308</v>
      </c>
      <c r="R349" t="s">
        <v>8313</v>
      </c>
      <c r="S349" s="15">
        <f t="shared" si="29"/>
        <v>42292.495474537034</v>
      </c>
      <c r="T349" s="15">
        <f t="shared" si="30"/>
        <v>42322.537141203706</v>
      </c>
      <c r="U349">
        <f t="shared" si="3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>
        <f t="shared" si="27"/>
        <v>86.55</v>
      </c>
      <c r="Q350" s="10" t="s">
        <v>8308</v>
      </c>
      <c r="R350" t="s">
        <v>8313</v>
      </c>
      <c r="S350" s="15">
        <f t="shared" si="29"/>
        <v>42207.58699074074</v>
      </c>
      <c r="T350" s="15">
        <f t="shared" si="30"/>
        <v>42237.58699074074</v>
      </c>
      <c r="U350">
        <f t="shared" si="3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>
        <f t="shared" si="27"/>
        <v>71.900000000000006</v>
      </c>
      <c r="Q351" s="10" t="s">
        <v>8308</v>
      </c>
      <c r="R351" t="s">
        <v>8313</v>
      </c>
      <c r="S351" s="15">
        <f t="shared" si="29"/>
        <v>42760.498935185184</v>
      </c>
      <c r="T351" s="15">
        <f t="shared" si="30"/>
        <v>42790.498935185184</v>
      </c>
      <c r="U351">
        <f t="shared" si="3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>
        <f t="shared" si="27"/>
        <v>129.82</v>
      </c>
      <c r="Q352" s="10" t="s">
        <v>8308</v>
      </c>
      <c r="R352" t="s">
        <v>8313</v>
      </c>
      <c r="S352" s="15">
        <f t="shared" si="29"/>
        <v>42586.066076388888</v>
      </c>
      <c r="T352" s="15">
        <f t="shared" si="30"/>
        <v>42624.165972222225</v>
      </c>
      <c r="U352">
        <f t="shared" si="3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>
        <f t="shared" si="27"/>
        <v>44.91</v>
      </c>
      <c r="Q353" s="10" t="s">
        <v>8308</v>
      </c>
      <c r="R353" t="s">
        <v>8313</v>
      </c>
      <c r="S353" s="15">
        <f t="shared" si="29"/>
        <v>42427.964745370366</v>
      </c>
      <c r="T353" s="15">
        <f t="shared" si="30"/>
        <v>42467.923078703709</v>
      </c>
      <c r="U353">
        <f t="shared" si="3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>
        <f t="shared" si="27"/>
        <v>40.76</v>
      </c>
      <c r="Q354" s="10" t="s">
        <v>8308</v>
      </c>
      <c r="R354" t="s">
        <v>8313</v>
      </c>
      <c r="S354" s="15">
        <f t="shared" si="29"/>
        <v>41890.167453703703</v>
      </c>
      <c r="T354" s="15">
        <f t="shared" si="30"/>
        <v>41920.167453703703</v>
      </c>
      <c r="U354">
        <f t="shared" si="3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>
        <f t="shared" si="27"/>
        <v>103.52</v>
      </c>
      <c r="Q355" s="10" t="s">
        <v>8308</v>
      </c>
      <c r="R355" t="s">
        <v>8313</v>
      </c>
      <c r="S355" s="15">
        <f t="shared" si="29"/>
        <v>42297.791886574079</v>
      </c>
      <c r="T355" s="15">
        <f t="shared" si="30"/>
        <v>42327.833553240736</v>
      </c>
      <c r="U355">
        <f t="shared" si="3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>
        <f t="shared" si="27"/>
        <v>125.45</v>
      </c>
      <c r="Q356" s="10" t="s">
        <v>8308</v>
      </c>
      <c r="R356" t="s">
        <v>8313</v>
      </c>
      <c r="S356" s="15">
        <f t="shared" si="29"/>
        <v>42438.827789351853</v>
      </c>
      <c r="T356" s="15">
        <f t="shared" si="30"/>
        <v>42468.786122685182</v>
      </c>
      <c r="U356">
        <f t="shared" si="3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>
        <f t="shared" si="27"/>
        <v>246.61</v>
      </c>
      <c r="Q357" s="10" t="s">
        <v>8308</v>
      </c>
      <c r="R357" t="s">
        <v>8313</v>
      </c>
      <c r="S357" s="15">
        <f t="shared" si="29"/>
        <v>41943.293912037036</v>
      </c>
      <c r="T357" s="15">
        <f t="shared" si="30"/>
        <v>41974.3355787037</v>
      </c>
      <c r="U357">
        <f t="shared" si="3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>
        <f t="shared" si="27"/>
        <v>79.400000000000006</v>
      </c>
      <c r="Q358" s="10" t="s">
        <v>8308</v>
      </c>
      <c r="R358" t="s">
        <v>8313</v>
      </c>
      <c r="S358" s="15">
        <f t="shared" si="29"/>
        <v>42415.803159722222</v>
      </c>
      <c r="T358" s="15">
        <f t="shared" si="30"/>
        <v>42445.761493055557</v>
      </c>
      <c r="U358">
        <f t="shared" si="3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>
        <f t="shared" si="27"/>
        <v>86.14</v>
      </c>
      <c r="Q359" s="10" t="s">
        <v>8308</v>
      </c>
      <c r="R359" t="s">
        <v>8313</v>
      </c>
      <c r="S359" s="15">
        <f t="shared" si="29"/>
        <v>42078.222187499996</v>
      </c>
      <c r="T359" s="15">
        <f t="shared" si="30"/>
        <v>42118.222187499996</v>
      </c>
      <c r="U359">
        <f t="shared" si="3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>
        <f t="shared" si="27"/>
        <v>193.05</v>
      </c>
      <c r="Q360" s="10" t="s">
        <v>8308</v>
      </c>
      <c r="R360" t="s">
        <v>8313</v>
      </c>
      <c r="S360" s="15">
        <f t="shared" si="29"/>
        <v>42507.860196759255</v>
      </c>
      <c r="T360" s="15">
        <f t="shared" si="30"/>
        <v>42536.625</v>
      </c>
      <c r="U360">
        <f t="shared" si="3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>
        <f t="shared" si="27"/>
        <v>84.02</v>
      </c>
      <c r="Q361" s="10" t="s">
        <v>8308</v>
      </c>
      <c r="R361" t="s">
        <v>8313</v>
      </c>
      <c r="S361" s="15">
        <f t="shared" si="29"/>
        <v>41935.070486111108</v>
      </c>
      <c r="T361" s="15">
        <f t="shared" si="30"/>
        <v>41957.216666666667</v>
      </c>
      <c r="U361">
        <f t="shared" si="3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>
        <f t="shared" si="27"/>
        <v>139.83000000000001</v>
      </c>
      <c r="Q362" s="10" t="s">
        <v>8308</v>
      </c>
      <c r="R362" t="s">
        <v>8313</v>
      </c>
      <c r="S362" s="15">
        <f t="shared" si="29"/>
        <v>42163.897916666669</v>
      </c>
      <c r="T362" s="15">
        <f t="shared" si="30"/>
        <v>42208.132638888885</v>
      </c>
      <c r="U362">
        <f t="shared" si="3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>
        <f t="shared" si="27"/>
        <v>109.82</v>
      </c>
      <c r="Q363" s="10" t="s">
        <v>8308</v>
      </c>
      <c r="R363" t="s">
        <v>8313</v>
      </c>
      <c r="S363" s="15">
        <f t="shared" si="29"/>
        <v>41936.001226851848</v>
      </c>
      <c r="T363" s="15">
        <f t="shared" si="30"/>
        <v>41966.042893518519</v>
      </c>
      <c r="U363">
        <f t="shared" si="3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>
        <f t="shared" si="27"/>
        <v>139.53</v>
      </c>
      <c r="Q364" s="10" t="s">
        <v>8308</v>
      </c>
      <c r="R364" t="s">
        <v>8313</v>
      </c>
      <c r="S364" s="15">
        <f t="shared" si="29"/>
        <v>41837.210543981484</v>
      </c>
      <c r="T364" s="15">
        <f t="shared" si="30"/>
        <v>41859</v>
      </c>
      <c r="U364">
        <f t="shared" si="3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>
        <f t="shared" si="27"/>
        <v>347.85</v>
      </c>
      <c r="Q365" s="10" t="s">
        <v>8308</v>
      </c>
      <c r="R365" t="s">
        <v>8313</v>
      </c>
      <c r="S365" s="15">
        <f t="shared" si="29"/>
        <v>40255.744629629626</v>
      </c>
      <c r="T365" s="15">
        <f t="shared" si="30"/>
        <v>40300.806944444441</v>
      </c>
      <c r="U365">
        <f t="shared" si="3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>
        <f t="shared" si="27"/>
        <v>68.239999999999995</v>
      </c>
      <c r="Q366" s="10" t="s">
        <v>8308</v>
      </c>
      <c r="R366" t="s">
        <v>8313</v>
      </c>
      <c r="S366" s="15">
        <f t="shared" si="29"/>
        <v>41780.859629629631</v>
      </c>
      <c r="T366" s="15">
        <f t="shared" si="30"/>
        <v>41811.165972222225</v>
      </c>
      <c r="U366">
        <f t="shared" si="3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>
        <f t="shared" si="27"/>
        <v>239.94</v>
      </c>
      <c r="Q367" s="10" t="s">
        <v>8308</v>
      </c>
      <c r="R367" t="s">
        <v>8313</v>
      </c>
      <c r="S367" s="15">
        <f t="shared" si="29"/>
        <v>41668.606469907405</v>
      </c>
      <c r="T367" s="15">
        <f t="shared" si="30"/>
        <v>41698.606469907405</v>
      </c>
      <c r="U367">
        <f t="shared" si="3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>
        <f t="shared" si="27"/>
        <v>287.31</v>
      </c>
      <c r="Q368" s="10" t="s">
        <v>8308</v>
      </c>
      <c r="R368" t="s">
        <v>8313</v>
      </c>
      <c r="S368" s="15">
        <f t="shared" si="29"/>
        <v>41019.793032407404</v>
      </c>
      <c r="T368" s="15">
        <f t="shared" si="30"/>
        <v>41049.793032407404</v>
      </c>
      <c r="U368">
        <f t="shared" si="3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>
        <f t="shared" si="27"/>
        <v>86.85</v>
      </c>
      <c r="Q369" s="10" t="s">
        <v>8308</v>
      </c>
      <c r="R369" t="s">
        <v>8313</v>
      </c>
      <c r="S369" s="15">
        <f t="shared" si="29"/>
        <v>41355.577291666668</v>
      </c>
      <c r="T369" s="15">
        <f t="shared" si="30"/>
        <v>41395.207638888889</v>
      </c>
      <c r="U369">
        <f t="shared" si="3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>
        <f t="shared" si="27"/>
        <v>81.849999999999994</v>
      </c>
      <c r="Q370" s="10" t="s">
        <v>8308</v>
      </c>
      <c r="R370" t="s">
        <v>8313</v>
      </c>
      <c r="S370" s="15">
        <f t="shared" si="29"/>
        <v>42043.605578703704</v>
      </c>
      <c r="T370" s="15">
        <f t="shared" si="30"/>
        <v>42078.563912037032</v>
      </c>
      <c r="U370">
        <f t="shared" si="3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>
        <f t="shared" si="27"/>
        <v>42.87</v>
      </c>
      <c r="Q371" s="10" t="s">
        <v>8308</v>
      </c>
      <c r="R371" t="s">
        <v>8313</v>
      </c>
      <c r="S371" s="15">
        <f t="shared" si="29"/>
        <v>40893.551724537036</v>
      </c>
      <c r="T371" s="15">
        <f t="shared" si="30"/>
        <v>40923.551724537036</v>
      </c>
      <c r="U371">
        <f t="shared" si="3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>
        <f t="shared" si="27"/>
        <v>709.42</v>
      </c>
      <c r="Q372" s="10" t="s">
        <v>8308</v>
      </c>
      <c r="R372" t="s">
        <v>8313</v>
      </c>
      <c r="S372" s="15">
        <f t="shared" si="29"/>
        <v>42711.795138888891</v>
      </c>
      <c r="T372" s="15">
        <f t="shared" si="30"/>
        <v>42741.795138888891</v>
      </c>
      <c r="U372">
        <f t="shared" si="3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>
        <f t="shared" si="27"/>
        <v>161.26</v>
      </c>
      <c r="Q373" s="10" t="s">
        <v>8308</v>
      </c>
      <c r="R373" t="s">
        <v>8313</v>
      </c>
      <c r="S373" s="15">
        <f t="shared" si="29"/>
        <v>41261.767812500002</v>
      </c>
      <c r="T373" s="15">
        <f t="shared" si="30"/>
        <v>41306.767812500002</v>
      </c>
      <c r="U373">
        <f t="shared" si="3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>
        <f t="shared" si="27"/>
        <v>41.78</v>
      </c>
      <c r="Q374" s="10" t="s">
        <v>8308</v>
      </c>
      <c r="R374" t="s">
        <v>8313</v>
      </c>
      <c r="S374" s="15">
        <f t="shared" si="29"/>
        <v>42425.576898148152</v>
      </c>
      <c r="T374" s="15">
        <f t="shared" si="30"/>
        <v>42465.666666666672</v>
      </c>
      <c r="U374">
        <f t="shared" si="3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>
        <f t="shared" si="27"/>
        <v>89.89</v>
      </c>
      <c r="Q375" s="10" t="s">
        <v>8308</v>
      </c>
      <c r="R375" t="s">
        <v>8313</v>
      </c>
      <c r="S375" s="15">
        <f t="shared" si="29"/>
        <v>41078.91201388889</v>
      </c>
      <c r="T375" s="15">
        <f t="shared" si="30"/>
        <v>41108.91201388889</v>
      </c>
      <c r="U375">
        <f t="shared" si="3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>
        <f t="shared" si="27"/>
        <v>45.05</v>
      </c>
      <c r="Q376" s="10" t="s">
        <v>8308</v>
      </c>
      <c r="R376" t="s">
        <v>8313</v>
      </c>
      <c r="S376" s="15">
        <f t="shared" si="29"/>
        <v>40757.889247685183</v>
      </c>
      <c r="T376" s="15">
        <f t="shared" si="30"/>
        <v>40802.889247685183</v>
      </c>
      <c r="U376">
        <f t="shared" si="3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>
        <f t="shared" si="27"/>
        <v>42.86</v>
      </c>
      <c r="Q377" s="10" t="s">
        <v>8308</v>
      </c>
      <c r="R377" t="s">
        <v>8313</v>
      </c>
      <c r="S377" s="15">
        <f t="shared" si="29"/>
        <v>41657.985081018516</v>
      </c>
      <c r="T377" s="15">
        <f t="shared" si="30"/>
        <v>41699.720833333333</v>
      </c>
      <c r="U377">
        <f t="shared" si="3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>
        <f t="shared" si="27"/>
        <v>54.08</v>
      </c>
      <c r="Q378" s="10" t="s">
        <v>8308</v>
      </c>
      <c r="R378" t="s">
        <v>8313</v>
      </c>
      <c r="S378" s="15">
        <f t="shared" si="29"/>
        <v>42576.452731481477</v>
      </c>
      <c r="T378" s="15">
        <f t="shared" si="30"/>
        <v>42607.452731481477</v>
      </c>
      <c r="U378">
        <f t="shared" si="3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>
        <f t="shared" si="27"/>
        <v>103.22</v>
      </c>
      <c r="Q379" s="10" t="s">
        <v>8308</v>
      </c>
      <c r="R379" t="s">
        <v>8313</v>
      </c>
      <c r="S379" s="15">
        <f t="shared" si="29"/>
        <v>42292.250787037032</v>
      </c>
      <c r="T379" s="15">
        <f t="shared" si="30"/>
        <v>42322.292361111111</v>
      </c>
      <c r="U379">
        <f t="shared" si="3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>
        <f t="shared" ref="P380:P443" si="32">IFERROR(ROUND(E380/L380,2),"N/A")</f>
        <v>40.4</v>
      </c>
      <c r="Q380" s="10" t="s">
        <v>8308</v>
      </c>
      <c r="R380" t="s">
        <v>8313</v>
      </c>
      <c r="S380" s="15">
        <f t="shared" si="29"/>
        <v>42370.571851851855</v>
      </c>
      <c r="T380" s="15">
        <f t="shared" si="30"/>
        <v>42394.994444444441</v>
      </c>
      <c r="U380">
        <f t="shared" si="3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>
        <f t="shared" si="32"/>
        <v>116.86</v>
      </c>
      <c r="Q381" s="10" t="s">
        <v>8308</v>
      </c>
      <c r="R381" t="s">
        <v>8313</v>
      </c>
      <c r="S381" s="15">
        <f t="shared" si="29"/>
        <v>40987.688333333332</v>
      </c>
      <c r="T381" s="15">
        <f t="shared" si="30"/>
        <v>41032.688333333332</v>
      </c>
      <c r="U381">
        <f t="shared" si="3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>
        <f t="shared" si="32"/>
        <v>115.51</v>
      </c>
      <c r="Q382" s="10" t="s">
        <v>8308</v>
      </c>
      <c r="R382" t="s">
        <v>8313</v>
      </c>
      <c r="S382" s="15">
        <f t="shared" si="29"/>
        <v>42367.719814814816</v>
      </c>
      <c r="T382" s="15">
        <f t="shared" si="30"/>
        <v>42392.719814814816</v>
      </c>
      <c r="U382">
        <f t="shared" si="3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>
        <f t="shared" si="32"/>
        <v>104.31</v>
      </c>
      <c r="Q383" s="10" t="s">
        <v>8308</v>
      </c>
      <c r="R383" t="s">
        <v>8313</v>
      </c>
      <c r="S383" s="15">
        <f t="shared" si="29"/>
        <v>41085.698113425926</v>
      </c>
      <c r="T383" s="15">
        <f t="shared" si="30"/>
        <v>41120.208333333336</v>
      </c>
      <c r="U383">
        <f t="shared" si="3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>
        <f t="shared" si="32"/>
        <v>69.77</v>
      </c>
      <c r="Q384" s="10" t="s">
        <v>8308</v>
      </c>
      <c r="R384" t="s">
        <v>8313</v>
      </c>
      <c r="S384" s="15">
        <f t="shared" si="29"/>
        <v>41144.709490740745</v>
      </c>
      <c r="T384" s="15">
        <f t="shared" si="30"/>
        <v>41158.709490740745</v>
      </c>
      <c r="U384">
        <f t="shared" si="3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>
        <f t="shared" si="32"/>
        <v>43.02</v>
      </c>
      <c r="Q385" s="10" t="s">
        <v>8308</v>
      </c>
      <c r="R385" t="s">
        <v>8313</v>
      </c>
      <c r="S385" s="15">
        <f t="shared" si="29"/>
        <v>41755.117581018516</v>
      </c>
      <c r="T385" s="15">
        <f t="shared" si="30"/>
        <v>41778.117581018516</v>
      </c>
      <c r="U385">
        <f t="shared" si="3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3">ROUND(E386/D386*100,0)</f>
        <v>112</v>
      </c>
      <c r="P386">
        <f t="shared" si="32"/>
        <v>58.54</v>
      </c>
      <c r="Q386" s="10" t="s">
        <v>8308</v>
      </c>
      <c r="R386" t="s">
        <v>8313</v>
      </c>
      <c r="S386" s="15">
        <f t="shared" ref="S386:S449" si="34">(((J386/60)/60)/24)+DATE(1970,1,1)</f>
        <v>41980.781793981485</v>
      </c>
      <c r="T386" s="15">
        <f t="shared" ref="T386:T449" si="35">(((I386/60)/60)/24)+DATE(1970,1,1)</f>
        <v>42010.781793981485</v>
      </c>
      <c r="U386">
        <f t="shared" si="31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3"/>
        <v>106</v>
      </c>
      <c r="P387">
        <f t="shared" si="32"/>
        <v>111.8</v>
      </c>
      <c r="Q387" s="10" t="s">
        <v>8308</v>
      </c>
      <c r="R387" t="s">
        <v>8313</v>
      </c>
      <c r="S387" s="15">
        <f t="shared" si="34"/>
        <v>41934.584502314814</v>
      </c>
      <c r="T387" s="15">
        <f t="shared" si="35"/>
        <v>41964.626168981486</v>
      </c>
      <c r="U387">
        <f t="shared" ref="U387:U450" si="36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3"/>
        <v>100</v>
      </c>
      <c r="P388">
        <f t="shared" si="32"/>
        <v>46.23</v>
      </c>
      <c r="Q388" s="10" t="s">
        <v>8308</v>
      </c>
      <c r="R388" t="s">
        <v>8313</v>
      </c>
      <c r="S388" s="15">
        <f t="shared" si="34"/>
        <v>42211.951284722221</v>
      </c>
      <c r="T388" s="15">
        <f t="shared" si="35"/>
        <v>42226.951284722221</v>
      </c>
      <c r="U388">
        <f t="shared" si="36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3"/>
        <v>214</v>
      </c>
      <c r="P389">
        <f t="shared" si="32"/>
        <v>144.69</v>
      </c>
      <c r="Q389" s="10" t="s">
        <v>8308</v>
      </c>
      <c r="R389" t="s">
        <v>8313</v>
      </c>
      <c r="S389" s="15">
        <f t="shared" si="34"/>
        <v>42200.67659722222</v>
      </c>
      <c r="T389" s="15">
        <f t="shared" si="35"/>
        <v>42231.25</v>
      </c>
      <c r="U389">
        <f t="shared" si="36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3"/>
        <v>126</v>
      </c>
      <c r="P390">
        <f t="shared" si="32"/>
        <v>88.85</v>
      </c>
      <c r="Q390" s="10" t="s">
        <v>8308</v>
      </c>
      <c r="R390" t="s">
        <v>8313</v>
      </c>
      <c r="S390" s="15">
        <f t="shared" si="34"/>
        <v>42549.076157407413</v>
      </c>
      <c r="T390" s="15">
        <f t="shared" si="35"/>
        <v>42579.076157407413</v>
      </c>
      <c r="U390">
        <f t="shared" si="36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3"/>
        <v>182</v>
      </c>
      <c r="P391">
        <f t="shared" si="32"/>
        <v>81.75</v>
      </c>
      <c r="Q391" s="10" t="s">
        <v>8308</v>
      </c>
      <c r="R391" t="s">
        <v>8313</v>
      </c>
      <c r="S391" s="15">
        <f t="shared" si="34"/>
        <v>41674.063078703701</v>
      </c>
      <c r="T391" s="15">
        <f t="shared" si="35"/>
        <v>41705.957638888889</v>
      </c>
      <c r="U391">
        <f t="shared" si="36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3"/>
        <v>100</v>
      </c>
      <c r="P392">
        <f t="shared" si="32"/>
        <v>71.430000000000007</v>
      </c>
      <c r="Q392" s="10" t="s">
        <v>8308</v>
      </c>
      <c r="R392" t="s">
        <v>8313</v>
      </c>
      <c r="S392" s="15">
        <f t="shared" si="34"/>
        <v>42112.036712962959</v>
      </c>
      <c r="T392" s="15">
        <f t="shared" si="35"/>
        <v>42132.036712962959</v>
      </c>
      <c r="U392">
        <f t="shared" si="36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3"/>
        <v>101</v>
      </c>
      <c r="P393">
        <f t="shared" si="32"/>
        <v>104.26</v>
      </c>
      <c r="Q393" s="10" t="s">
        <v>8308</v>
      </c>
      <c r="R393" t="s">
        <v>8313</v>
      </c>
      <c r="S393" s="15">
        <f t="shared" si="34"/>
        <v>40865.042256944449</v>
      </c>
      <c r="T393" s="15">
        <f t="shared" si="35"/>
        <v>40895.040972222225</v>
      </c>
      <c r="U393">
        <f t="shared" si="36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3"/>
        <v>101</v>
      </c>
      <c r="P394">
        <f t="shared" si="32"/>
        <v>90.62</v>
      </c>
      <c r="Q394" s="10" t="s">
        <v>8308</v>
      </c>
      <c r="R394" t="s">
        <v>8313</v>
      </c>
      <c r="S394" s="15">
        <f t="shared" si="34"/>
        <v>40763.717256944445</v>
      </c>
      <c r="T394" s="15">
        <f t="shared" si="35"/>
        <v>40794.125</v>
      </c>
      <c r="U394">
        <f t="shared" si="36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3"/>
        <v>110</v>
      </c>
      <c r="P395">
        <f t="shared" si="32"/>
        <v>157.33000000000001</v>
      </c>
      <c r="Q395" s="10" t="s">
        <v>8308</v>
      </c>
      <c r="R395" t="s">
        <v>8313</v>
      </c>
      <c r="S395" s="15">
        <f t="shared" si="34"/>
        <v>41526.708935185183</v>
      </c>
      <c r="T395" s="15">
        <f t="shared" si="35"/>
        <v>41557.708935185183</v>
      </c>
      <c r="U395">
        <f t="shared" si="36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3"/>
        <v>112</v>
      </c>
      <c r="P396">
        <f t="shared" si="32"/>
        <v>105.18</v>
      </c>
      <c r="Q396" s="10" t="s">
        <v>8308</v>
      </c>
      <c r="R396" t="s">
        <v>8313</v>
      </c>
      <c r="S396" s="15">
        <f t="shared" si="34"/>
        <v>42417.818078703705</v>
      </c>
      <c r="T396" s="15">
        <f t="shared" si="35"/>
        <v>42477.776412037041</v>
      </c>
      <c r="U396">
        <f t="shared" si="36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3"/>
        <v>108</v>
      </c>
      <c r="P397">
        <f t="shared" si="32"/>
        <v>58.72</v>
      </c>
      <c r="Q397" s="10" t="s">
        <v>8308</v>
      </c>
      <c r="R397" t="s">
        <v>8313</v>
      </c>
      <c r="S397" s="15">
        <f t="shared" si="34"/>
        <v>40990.909259259257</v>
      </c>
      <c r="T397" s="15">
        <f t="shared" si="35"/>
        <v>41026.897222222222</v>
      </c>
      <c r="U397">
        <f t="shared" si="36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3"/>
        <v>107</v>
      </c>
      <c r="P398">
        <f t="shared" si="32"/>
        <v>81.63</v>
      </c>
      <c r="Q398" s="10" t="s">
        <v>8308</v>
      </c>
      <c r="R398" t="s">
        <v>8313</v>
      </c>
      <c r="S398" s="15">
        <f t="shared" si="34"/>
        <v>41082.564884259256</v>
      </c>
      <c r="T398" s="15">
        <f t="shared" si="35"/>
        <v>41097.564884259256</v>
      </c>
      <c r="U398">
        <f t="shared" si="36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3"/>
        <v>104</v>
      </c>
      <c r="P399">
        <f t="shared" si="32"/>
        <v>56.46</v>
      </c>
      <c r="Q399" s="10" t="s">
        <v>8308</v>
      </c>
      <c r="R399" t="s">
        <v>8313</v>
      </c>
      <c r="S399" s="15">
        <f t="shared" si="34"/>
        <v>40379.776435185187</v>
      </c>
      <c r="T399" s="15">
        <f t="shared" si="35"/>
        <v>40422.155555555553</v>
      </c>
      <c r="U399">
        <f t="shared" si="36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3"/>
        <v>125</v>
      </c>
      <c r="P400">
        <f t="shared" si="32"/>
        <v>140.1</v>
      </c>
      <c r="Q400" s="10" t="s">
        <v>8308</v>
      </c>
      <c r="R400" t="s">
        <v>8313</v>
      </c>
      <c r="S400" s="15">
        <f t="shared" si="34"/>
        <v>42078.793124999997</v>
      </c>
      <c r="T400" s="15">
        <f t="shared" si="35"/>
        <v>42123.793124999997</v>
      </c>
      <c r="U400">
        <f t="shared" si="36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3"/>
        <v>107</v>
      </c>
      <c r="P401">
        <f t="shared" si="32"/>
        <v>224.85</v>
      </c>
      <c r="Q401" s="10" t="s">
        <v>8308</v>
      </c>
      <c r="R401" t="s">
        <v>8313</v>
      </c>
      <c r="S401" s="15">
        <f t="shared" si="34"/>
        <v>42687.875775462962</v>
      </c>
      <c r="T401" s="15">
        <f t="shared" si="35"/>
        <v>42718.5</v>
      </c>
      <c r="U401">
        <f t="shared" si="36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3"/>
        <v>112</v>
      </c>
      <c r="P402">
        <f t="shared" si="32"/>
        <v>181.13</v>
      </c>
      <c r="Q402" s="10" t="s">
        <v>8308</v>
      </c>
      <c r="R402" t="s">
        <v>8313</v>
      </c>
      <c r="S402" s="15">
        <f t="shared" si="34"/>
        <v>41745.635960648149</v>
      </c>
      <c r="T402" s="15">
        <f t="shared" si="35"/>
        <v>41776.145833333336</v>
      </c>
      <c r="U402">
        <f t="shared" si="36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3"/>
        <v>104</v>
      </c>
      <c r="P403">
        <f t="shared" si="32"/>
        <v>711.04</v>
      </c>
      <c r="Q403" s="10" t="s">
        <v>8308</v>
      </c>
      <c r="R403" t="s">
        <v>8313</v>
      </c>
      <c r="S403" s="15">
        <f t="shared" si="34"/>
        <v>40732.842245370368</v>
      </c>
      <c r="T403" s="15">
        <f t="shared" si="35"/>
        <v>40762.842245370368</v>
      </c>
      <c r="U403">
        <f t="shared" si="36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3"/>
        <v>142</v>
      </c>
      <c r="P404">
        <f t="shared" si="32"/>
        <v>65.88</v>
      </c>
      <c r="Q404" s="10" t="s">
        <v>8308</v>
      </c>
      <c r="R404" t="s">
        <v>8313</v>
      </c>
      <c r="S404" s="15">
        <f t="shared" si="34"/>
        <v>42292.539548611108</v>
      </c>
      <c r="T404" s="15">
        <f t="shared" si="35"/>
        <v>42313.58121527778</v>
      </c>
      <c r="U404">
        <f t="shared" si="36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3"/>
        <v>105</v>
      </c>
      <c r="P405">
        <f t="shared" si="32"/>
        <v>75.19</v>
      </c>
      <c r="Q405" s="10" t="s">
        <v>8308</v>
      </c>
      <c r="R405" t="s">
        <v>8313</v>
      </c>
      <c r="S405" s="15">
        <f t="shared" si="34"/>
        <v>40718.310659722221</v>
      </c>
      <c r="T405" s="15">
        <f t="shared" si="35"/>
        <v>40765.297222222223</v>
      </c>
      <c r="U405">
        <f t="shared" si="36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3"/>
        <v>103</v>
      </c>
      <c r="P406">
        <f t="shared" si="32"/>
        <v>133.13999999999999</v>
      </c>
      <c r="Q406" s="10" t="s">
        <v>8308</v>
      </c>
      <c r="R406" t="s">
        <v>8313</v>
      </c>
      <c r="S406" s="15">
        <f t="shared" si="34"/>
        <v>41646.628032407411</v>
      </c>
      <c r="T406" s="15">
        <f t="shared" si="35"/>
        <v>41675.961111111108</v>
      </c>
      <c r="U406">
        <f t="shared" si="36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3"/>
        <v>108</v>
      </c>
      <c r="P407">
        <f t="shared" si="32"/>
        <v>55.2</v>
      </c>
      <c r="Q407" s="10" t="s">
        <v>8308</v>
      </c>
      <c r="R407" t="s">
        <v>8313</v>
      </c>
      <c r="S407" s="15">
        <f t="shared" si="34"/>
        <v>41674.08494212963</v>
      </c>
      <c r="T407" s="15">
        <f t="shared" si="35"/>
        <v>41704.08494212963</v>
      </c>
      <c r="U407">
        <f t="shared" si="36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3"/>
        <v>108</v>
      </c>
      <c r="P408">
        <f t="shared" si="32"/>
        <v>86.16</v>
      </c>
      <c r="Q408" s="10" t="s">
        <v>8308</v>
      </c>
      <c r="R408" t="s">
        <v>8313</v>
      </c>
      <c r="S408" s="15">
        <f t="shared" si="34"/>
        <v>40638.162465277775</v>
      </c>
      <c r="T408" s="15">
        <f t="shared" si="35"/>
        <v>40672.249305555553</v>
      </c>
      <c r="U408">
        <f t="shared" si="36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3"/>
        <v>102</v>
      </c>
      <c r="P409">
        <f t="shared" si="32"/>
        <v>92.32</v>
      </c>
      <c r="Q409" s="10" t="s">
        <v>8308</v>
      </c>
      <c r="R409" t="s">
        <v>8313</v>
      </c>
      <c r="S409" s="15">
        <f t="shared" si="34"/>
        <v>40806.870949074073</v>
      </c>
      <c r="T409" s="15">
        <f t="shared" si="35"/>
        <v>40866.912615740745</v>
      </c>
      <c r="U409">
        <f t="shared" si="36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3"/>
        <v>101</v>
      </c>
      <c r="P410">
        <f t="shared" si="32"/>
        <v>160.16</v>
      </c>
      <c r="Q410" s="10" t="s">
        <v>8308</v>
      </c>
      <c r="R410" t="s">
        <v>8313</v>
      </c>
      <c r="S410" s="15">
        <f t="shared" si="34"/>
        <v>41543.735995370371</v>
      </c>
      <c r="T410" s="15">
        <f t="shared" si="35"/>
        <v>41583.777662037035</v>
      </c>
      <c r="U410">
        <f t="shared" si="36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3"/>
        <v>137</v>
      </c>
      <c r="P411">
        <f t="shared" si="32"/>
        <v>45.6</v>
      </c>
      <c r="Q411" s="10" t="s">
        <v>8308</v>
      </c>
      <c r="R411" t="s">
        <v>8313</v>
      </c>
      <c r="S411" s="15">
        <f t="shared" si="34"/>
        <v>42543.862777777773</v>
      </c>
      <c r="T411" s="15">
        <f t="shared" si="35"/>
        <v>42573.862777777773</v>
      </c>
      <c r="U411">
        <f t="shared" si="36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3"/>
        <v>128</v>
      </c>
      <c r="P412">
        <f t="shared" si="32"/>
        <v>183.29</v>
      </c>
      <c r="Q412" s="10" t="s">
        <v>8308</v>
      </c>
      <c r="R412" t="s">
        <v>8313</v>
      </c>
      <c r="S412" s="15">
        <f t="shared" si="34"/>
        <v>42113.981446759266</v>
      </c>
      <c r="T412" s="15">
        <f t="shared" si="35"/>
        <v>42173.981446759266</v>
      </c>
      <c r="U412">
        <f t="shared" si="36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3"/>
        <v>101</v>
      </c>
      <c r="P413">
        <f t="shared" si="32"/>
        <v>125.79</v>
      </c>
      <c r="Q413" s="10" t="s">
        <v>8308</v>
      </c>
      <c r="R413" t="s">
        <v>8313</v>
      </c>
      <c r="S413" s="15">
        <f t="shared" si="34"/>
        <v>41598.17597222222</v>
      </c>
      <c r="T413" s="15">
        <f t="shared" si="35"/>
        <v>41630.208333333336</v>
      </c>
      <c r="U413">
        <f t="shared" si="36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3"/>
        <v>127</v>
      </c>
      <c r="P414">
        <f t="shared" si="32"/>
        <v>57.65</v>
      </c>
      <c r="Q414" s="10" t="s">
        <v>8308</v>
      </c>
      <c r="R414" t="s">
        <v>8313</v>
      </c>
      <c r="S414" s="15">
        <f t="shared" si="34"/>
        <v>41099.742800925924</v>
      </c>
      <c r="T414" s="15">
        <f t="shared" si="35"/>
        <v>41115.742800925924</v>
      </c>
      <c r="U414">
        <f t="shared" si="36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3"/>
        <v>105</v>
      </c>
      <c r="P415">
        <f t="shared" si="32"/>
        <v>78.66</v>
      </c>
      <c r="Q415" s="10" t="s">
        <v>8308</v>
      </c>
      <c r="R415" t="s">
        <v>8313</v>
      </c>
      <c r="S415" s="15">
        <f t="shared" si="34"/>
        <v>41079.877442129626</v>
      </c>
      <c r="T415" s="15">
        <f t="shared" si="35"/>
        <v>41109.877442129626</v>
      </c>
      <c r="U415">
        <f t="shared" si="36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3"/>
        <v>103</v>
      </c>
      <c r="P416">
        <f t="shared" si="32"/>
        <v>91.48</v>
      </c>
      <c r="Q416" s="10" t="s">
        <v>8308</v>
      </c>
      <c r="R416" t="s">
        <v>8313</v>
      </c>
      <c r="S416" s="15">
        <f t="shared" si="34"/>
        <v>41529.063252314816</v>
      </c>
      <c r="T416" s="15">
        <f t="shared" si="35"/>
        <v>41559.063252314816</v>
      </c>
      <c r="U416">
        <f t="shared" si="36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3"/>
        <v>102</v>
      </c>
      <c r="P417">
        <f t="shared" si="32"/>
        <v>68.099999999999994</v>
      </c>
      <c r="Q417" s="10" t="s">
        <v>8308</v>
      </c>
      <c r="R417" t="s">
        <v>8313</v>
      </c>
      <c r="S417" s="15">
        <f t="shared" si="34"/>
        <v>41904.851875</v>
      </c>
      <c r="T417" s="15">
        <f t="shared" si="35"/>
        <v>41929.5</v>
      </c>
      <c r="U417">
        <f t="shared" si="36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3"/>
        <v>120</v>
      </c>
      <c r="P418">
        <f t="shared" si="32"/>
        <v>48.09</v>
      </c>
      <c r="Q418" s="10" t="s">
        <v>8308</v>
      </c>
      <c r="R418" t="s">
        <v>8313</v>
      </c>
      <c r="S418" s="15">
        <f t="shared" si="34"/>
        <v>41648.396192129629</v>
      </c>
      <c r="T418" s="15">
        <f t="shared" si="35"/>
        <v>41678.396192129629</v>
      </c>
      <c r="U418">
        <f t="shared" si="36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3"/>
        <v>100</v>
      </c>
      <c r="P419">
        <f t="shared" si="32"/>
        <v>202.42</v>
      </c>
      <c r="Q419" s="10" t="s">
        <v>8308</v>
      </c>
      <c r="R419" t="s">
        <v>8313</v>
      </c>
      <c r="S419" s="15">
        <f t="shared" si="34"/>
        <v>41360.970601851855</v>
      </c>
      <c r="T419" s="15">
        <f t="shared" si="35"/>
        <v>41372.189583333333</v>
      </c>
      <c r="U419">
        <f t="shared" si="36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3"/>
        <v>101</v>
      </c>
      <c r="P420">
        <f t="shared" si="32"/>
        <v>216.75</v>
      </c>
      <c r="Q420" s="10" t="s">
        <v>8308</v>
      </c>
      <c r="R420" t="s">
        <v>8313</v>
      </c>
      <c r="S420" s="15">
        <f t="shared" si="34"/>
        <v>42178.282372685186</v>
      </c>
      <c r="T420" s="15">
        <f t="shared" si="35"/>
        <v>42208.282372685186</v>
      </c>
      <c r="U420">
        <f t="shared" si="36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3"/>
        <v>100</v>
      </c>
      <c r="P421">
        <f t="shared" si="32"/>
        <v>110.07</v>
      </c>
      <c r="Q421" s="10" t="s">
        <v>8308</v>
      </c>
      <c r="R421" t="s">
        <v>8313</v>
      </c>
      <c r="S421" s="15">
        <f t="shared" si="34"/>
        <v>41394.842442129629</v>
      </c>
      <c r="T421" s="15">
        <f t="shared" si="35"/>
        <v>41454.842442129629</v>
      </c>
      <c r="U421">
        <f t="shared" si="36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3"/>
        <v>0</v>
      </c>
      <c r="P422">
        <f t="shared" si="32"/>
        <v>4.83</v>
      </c>
      <c r="Q422" s="10" t="s">
        <v>8308</v>
      </c>
      <c r="R422" t="s">
        <v>8314</v>
      </c>
      <c r="S422" s="15">
        <f t="shared" si="34"/>
        <v>41682.23646990741</v>
      </c>
      <c r="T422" s="15">
        <f t="shared" si="35"/>
        <v>41712.194803240738</v>
      </c>
      <c r="U422">
        <f t="shared" si="36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3"/>
        <v>2</v>
      </c>
      <c r="P423">
        <f t="shared" si="32"/>
        <v>50.17</v>
      </c>
      <c r="Q423" s="10" t="s">
        <v>8308</v>
      </c>
      <c r="R423" t="s">
        <v>8314</v>
      </c>
      <c r="S423" s="15">
        <f t="shared" si="34"/>
        <v>42177.491388888884</v>
      </c>
      <c r="T423" s="15">
        <f t="shared" si="35"/>
        <v>42237.491388888884</v>
      </c>
      <c r="U423">
        <f t="shared" si="36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3"/>
        <v>1</v>
      </c>
      <c r="P424">
        <f t="shared" si="32"/>
        <v>35.83</v>
      </c>
      <c r="Q424" s="10" t="s">
        <v>8308</v>
      </c>
      <c r="R424" t="s">
        <v>8314</v>
      </c>
      <c r="S424" s="15">
        <f t="shared" si="34"/>
        <v>41863.260381944441</v>
      </c>
      <c r="T424" s="15">
        <f t="shared" si="35"/>
        <v>41893.260381944441</v>
      </c>
      <c r="U424">
        <f t="shared" si="36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3"/>
        <v>1</v>
      </c>
      <c r="P425">
        <f t="shared" si="32"/>
        <v>11.77</v>
      </c>
      <c r="Q425" s="10" t="s">
        <v>8308</v>
      </c>
      <c r="R425" t="s">
        <v>8314</v>
      </c>
      <c r="S425" s="15">
        <f t="shared" si="34"/>
        <v>41400.92627314815</v>
      </c>
      <c r="T425" s="15">
        <f t="shared" si="35"/>
        <v>41430.92627314815</v>
      </c>
      <c r="U425">
        <f t="shared" si="36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3"/>
        <v>7</v>
      </c>
      <c r="P426">
        <f t="shared" si="32"/>
        <v>40.78</v>
      </c>
      <c r="Q426" s="10" t="s">
        <v>8308</v>
      </c>
      <c r="R426" t="s">
        <v>8314</v>
      </c>
      <c r="S426" s="15">
        <f t="shared" si="34"/>
        <v>40934.376145833332</v>
      </c>
      <c r="T426" s="15">
        <f t="shared" si="35"/>
        <v>40994.334479166668</v>
      </c>
      <c r="U426">
        <f t="shared" si="36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3"/>
        <v>0</v>
      </c>
      <c r="P427">
        <f t="shared" si="32"/>
        <v>3</v>
      </c>
      <c r="Q427" s="10" t="s">
        <v>8308</v>
      </c>
      <c r="R427" t="s">
        <v>8314</v>
      </c>
      <c r="S427" s="15">
        <f t="shared" si="34"/>
        <v>42275.861157407402</v>
      </c>
      <c r="T427" s="15">
        <f t="shared" si="35"/>
        <v>42335.902824074074</v>
      </c>
      <c r="U427">
        <f t="shared" si="36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3"/>
        <v>1</v>
      </c>
      <c r="P428">
        <f t="shared" si="32"/>
        <v>16.63</v>
      </c>
      <c r="Q428" s="10" t="s">
        <v>8308</v>
      </c>
      <c r="R428" t="s">
        <v>8314</v>
      </c>
      <c r="S428" s="15">
        <f t="shared" si="34"/>
        <v>42400.711967592593</v>
      </c>
      <c r="T428" s="15">
        <f t="shared" si="35"/>
        <v>42430.711967592593</v>
      </c>
      <c r="U428">
        <f t="shared" si="36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3"/>
        <v>0</v>
      </c>
      <c r="P429" t="str">
        <f t="shared" si="32"/>
        <v>N/A</v>
      </c>
      <c r="Q429" s="10" t="s">
        <v>8308</v>
      </c>
      <c r="R429" t="s">
        <v>8314</v>
      </c>
      <c r="S429" s="15">
        <f t="shared" si="34"/>
        <v>42285.909027777772</v>
      </c>
      <c r="T429" s="15">
        <f t="shared" si="35"/>
        <v>42299.790972222225</v>
      </c>
      <c r="U429">
        <f t="shared" si="36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3"/>
        <v>6</v>
      </c>
      <c r="P430">
        <f t="shared" si="32"/>
        <v>52</v>
      </c>
      <c r="Q430" s="10" t="s">
        <v>8308</v>
      </c>
      <c r="R430" t="s">
        <v>8314</v>
      </c>
      <c r="S430" s="15">
        <f t="shared" si="34"/>
        <v>41778.766724537039</v>
      </c>
      <c r="T430" s="15">
        <f t="shared" si="35"/>
        <v>41806.916666666664</v>
      </c>
      <c r="U430">
        <f t="shared" si="36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3"/>
        <v>0</v>
      </c>
      <c r="P431" t="str">
        <f t="shared" si="32"/>
        <v>N/A</v>
      </c>
      <c r="Q431" s="10" t="s">
        <v>8308</v>
      </c>
      <c r="R431" t="s">
        <v>8314</v>
      </c>
      <c r="S431" s="15">
        <f t="shared" si="34"/>
        <v>40070.901412037041</v>
      </c>
      <c r="T431" s="15">
        <f t="shared" si="35"/>
        <v>40144.207638888889</v>
      </c>
      <c r="U431">
        <f t="shared" si="36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3"/>
        <v>2</v>
      </c>
      <c r="P432">
        <f t="shared" si="32"/>
        <v>4.8</v>
      </c>
      <c r="Q432" s="10" t="s">
        <v>8308</v>
      </c>
      <c r="R432" t="s">
        <v>8314</v>
      </c>
      <c r="S432" s="15">
        <f t="shared" si="34"/>
        <v>41513.107256944444</v>
      </c>
      <c r="T432" s="15">
        <f t="shared" si="35"/>
        <v>41528.107256944444</v>
      </c>
      <c r="U432">
        <f t="shared" si="36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3"/>
        <v>14</v>
      </c>
      <c r="P433">
        <f t="shared" si="32"/>
        <v>51.88</v>
      </c>
      <c r="Q433" s="10" t="s">
        <v>8308</v>
      </c>
      <c r="R433" t="s">
        <v>8314</v>
      </c>
      <c r="S433" s="15">
        <f t="shared" si="34"/>
        <v>42526.871331018512</v>
      </c>
      <c r="T433" s="15">
        <f t="shared" si="35"/>
        <v>42556.871331018512</v>
      </c>
      <c r="U433">
        <f t="shared" si="36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3"/>
        <v>10</v>
      </c>
      <c r="P434">
        <f t="shared" si="32"/>
        <v>71.25</v>
      </c>
      <c r="Q434" s="10" t="s">
        <v>8308</v>
      </c>
      <c r="R434" t="s">
        <v>8314</v>
      </c>
      <c r="S434" s="15">
        <f t="shared" si="34"/>
        <v>42238.726631944446</v>
      </c>
      <c r="T434" s="15">
        <f t="shared" si="35"/>
        <v>42298.726631944446</v>
      </c>
      <c r="U434">
        <f t="shared" si="36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3"/>
        <v>0</v>
      </c>
      <c r="P435" t="str">
        <f t="shared" si="32"/>
        <v>N/A</v>
      </c>
      <c r="Q435" s="10" t="s">
        <v>8308</v>
      </c>
      <c r="R435" t="s">
        <v>8314</v>
      </c>
      <c r="S435" s="15">
        <f t="shared" si="34"/>
        <v>42228.629884259266</v>
      </c>
      <c r="T435" s="15">
        <f t="shared" si="35"/>
        <v>42288.629884259266</v>
      </c>
      <c r="U435">
        <f t="shared" si="36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3"/>
        <v>5</v>
      </c>
      <c r="P436">
        <f t="shared" si="32"/>
        <v>62.5</v>
      </c>
      <c r="Q436" s="10" t="s">
        <v>8308</v>
      </c>
      <c r="R436" t="s">
        <v>8314</v>
      </c>
      <c r="S436" s="15">
        <f t="shared" si="34"/>
        <v>41576.834513888891</v>
      </c>
      <c r="T436" s="15">
        <f t="shared" si="35"/>
        <v>41609.876180555555</v>
      </c>
      <c r="U436">
        <f t="shared" si="36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3"/>
        <v>0</v>
      </c>
      <c r="P437">
        <f t="shared" si="32"/>
        <v>1</v>
      </c>
      <c r="Q437" s="10" t="s">
        <v>8308</v>
      </c>
      <c r="R437" t="s">
        <v>8314</v>
      </c>
      <c r="S437" s="15">
        <f t="shared" si="34"/>
        <v>41500.747453703705</v>
      </c>
      <c r="T437" s="15">
        <f t="shared" si="35"/>
        <v>41530.747453703705</v>
      </c>
      <c r="U437">
        <f t="shared" si="36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3"/>
        <v>0</v>
      </c>
      <c r="P438" t="str">
        <f t="shared" si="32"/>
        <v>N/A</v>
      </c>
      <c r="Q438" s="10" t="s">
        <v>8308</v>
      </c>
      <c r="R438" t="s">
        <v>8314</v>
      </c>
      <c r="S438" s="15">
        <f t="shared" si="34"/>
        <v>41456.36241898148</v>
      </c>
      <c r="T438" s="15">
        <f t="shared" si="35"/>
        <v>41486.36241898148</v>
      </c>
      <c r="U438">
        <f t="shared" si="36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3"/>
        <v>0</v>
      </c>
      <c r="P439" t="str">
        <f t="shared" si="32"/>
        <v>N/A</v>
      </c>
      <c r="Q439" s="10" t="s">
        <v>8308</v>
      </c>
      <c r="R439" t="s">
        <v>8314</v>
      </c>
      <c r="S439" s="15">
        <f t="shared" si="34"/>
        <v>42591.31858796296</v>
      </c>
      <c r="T439" s="15">
        <f t="shared" si="35"/>
        <v>42651.31858796296</v>
      </c>
      <c r="U439">
        <f t="shared" si="36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3"/>
        <v>9</v>
      </c>
      <c r="P440">
        <f t="shared" si="32"/>
        <v>170.55</v>
      </c>
      <c r="Q440" s="10" t="s">
        <v>8308</v>
      </c>
      <c r="R440" t="s">
        <v>8314</v>
      </c>
      <c r="S440" s="15">
        <f t="shared" si="34"/>
        <v>42296.261087962965</v>
      </c>
      <c r="T440" s="15">
        <f t="shared" si="35"/>
        <v>42326.302754629629</v>
      </c>
      <c r="U440">
        <f t="shared" si="36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3"/>
        <v>0</v>
      </c>
      <c r="P441" t="str">
        <f t="shared" si="32"/>
        <v>N/A</v>
      </c>
      <c r="Q441" s="10" t="s">
        <v>8308</v>
      </c>
      <c r="R441" t="s">
        <v>8314</v>
      </c>
      <c r="S441" s="15">
        <f t="shared" si="34"/>
        <v>41919.761782407404</v>
      </c>
      <c r="T441" s="15">
        <f t="shared" si="35"/>
        <v>41929.761782407404</v>
      </c>
      <c r="U441">
        <f t="shared" si="36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3"/>
        <v>0</v>
      </c>
      <c r="P442">
        <f t="shared" si="32"/>
        <v>5</v>
      </c>
      <c r="Q442" s="10" t="s">
        <v>8308</v>
      </c>
      <c r="R442" t="s">
        <v>8314</v>
      </c>
      <c r="S442" s="15">
        <f t="shared" si="34"/>
        <v>42423.985567129625</v>
      </c>
      <c r="T442" s="15">
        <f t="shared" si="35"/>
        <v>42453.943900462968</v>
      </c>
      <c r="U442">
        <f t="shared" si="36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3"/>
        <v>0</v>
      </c>
      <c r="P443" t="str">
        <f t="shared" si="32"/>
        <v>N/A</v>
      </c>
      <c r="Q443" s="10" t="s">
        <v>8308</v>
      </c>
      <c r="R443" t="s">
        <v>8314</v>
      </c>
      <c r="S443" s="15">
        <f t="shared" si="34"/>
        <v>41550.793935185182</v>
      </c>
      <c r="T443" s="15">
        <f t="shared" si="35"/>
        <v>41580.793935185182</v>
      </c>
      <c r="U443">
        <f t="shared" si="36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3"/>
        <v>39</v>
      </c>
      <c r="P444">
        <f t="shared" ref="P444:P507" si="37">IFERROR(ROUND(E444/L444,2),"N/A")</f>
        <v>393.59</v>
      </c>
      <c r="Q444" s="10" t="s">
        <v>8308</v>
      </c>
      <c r="R444" t="s">
        <v>8314</v>
      </c>
      <c r="S444" s="15">
        <f t="shared" si="34"/>
        <v>42024.888692129629</v>
      </c>
      <c r="T444" s="15">
        <f t="shared" si="35"/>
        <v>42054.888692129629</v>
      </c>
      <c r="U444">
        <f t="shared" si="36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3"/>
        <v>0</v>
      </c>
      <c r="P445">
        <f t="shared" si="37"/>
        <v>5</v>
      </c>
      <c r="Q445" s="10" t="s">
        <v>8308</v>
      </c>
      <c r="R445" t="s">
        <v>8314</v>
      </c>
      <c r="S445" s="15">
        <f t="shared" si="34"/>
        <v>41650.015057870369</v>
      </c>
      <c r="T445" s="15">
        <f t="shared" si="35"/>
        <v>41680.015057870369</v>
      </c>
      <c r="U445">
        <f t="shared" si="36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3"/>
        <v>5</v>
      </c>
      <c r="P446">
        <f t="shared" si="37"/>
        <v>50</v>
      </c>
      <c r="Q446" s="10" t="s">
        <v>8308</v>
      </c>
      <c r="R446" t="s">
        <v>8314</v>
      </c>
      <c r="S446" s="15">
        <f t="shared" si="34"/>
        <v>40894.906956018516</v>
      </c>
      <c r="T446" s="15">
        <f t="shared" si="35"/>
        <v>40954.906956018516</v>
      </c>
      <c r="U446">
        <f t="shared" si="36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3"/>
        <v>0</v>
      </c>
      <c r="P447">
        <f t="shared" si="37"/>
        <v>1</v>
      </c>
      <c r="Q447" s="10" t="s">
        <v>8308</v>
      </c>
      <c r="R447" t="s">
        <v>8314</v>
      </c>
      <c r="S447" s="15">
        <f t="shared" si="34"/>
        <v>42130.335358796292</v>
      </c>
      <c r="T447" s="15">
        <f t="shared" si="35"/>
        <v>42145.335358796292</v>
      </c>
      <c r="U447">
        <f t="shared" si="36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3"/>
        <v>7</v>
      </c>
      <c r="P448">
        <f t="shared" si="37"/>
        <v>47.88</v>
      </c>
      <c r="Q448" s="10" t="s">
        <v>8308</v>
      </c>
      <c r="R448" t="s">
        <v>8314</v>
      </c>
      <c r="S448" s="15">
        <f t="shared" si="34"/>
        <v>42037.083564814813</v>
      </c>
      <c r="T448" s="15">
        <f t="shared" si="35"/>
        <v>42067.083564814813</v>
      </c>
      <c r="U448">
        <f t="shared" si="36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3"/>
        <v>0</v>
      </c>
      <c r="P449">
        <f t="shared" si="37"/>
        <v>5</v>
      </c>
      <c r="Q449" s="10" t="s">
        <v>8308</v>
      </c>
      <c r="R449" t="s">
        <v>8314</v>
      </c>
      <c r="S449" s="15">
        <f t="shared" si="34"/>
        <v>41331.555127314816</v>
      </c>
      <c r="T449" s="15">
        <f t="shared" si="35"/>
        <v>41356.513460648144</v>
      </c>
      <c r="U449">
        <f t="shared" si="36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8">ROUND(E450/D450*100,0)</f>
        <v>3</v>
      </c>
      <c r="P450">
        <f t="shared" si="37"/>
        <v>20.5</v>
      </c>
      <c r="Q450" s="10" t="s">
        <v>8308</v>
      </c>
      <c r="R450" t="s">
        <v>8314</v>
      </c>
      <c r="S450" s="15">
        <f t="shared" ref="S450:S513" si="39">(((J450/60)/60)/24)+DATE(1970,1,1)</f>
        <v>41753.758043981477</v>
      </c>
      <c r="T450" s="15">
        <f t="shared" ref="T450:T513" si="40">(((I450/60)/60)/24)+DATE(1970,1,1)</f>
        <v>41773.758043981477</v>
      </c>
      <c r="U450">
        <f t="shared" si="36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8"/>
        <v>2</v>
      </c>
      <c r="P451">
        <f t="shared" si="37"/>
        <v>9</v>
      </c>
      <c r="Q451" s="10" t="s">
        <v>8308</v>
      </c>
      <c r="R451" t="s">
        <v>8314</v>
      </c>
      <c r="S451" s="15">
        <f t="shared" si="39"/>
        <v>41534.568113425928</v>
      </c>
      <c r="T451" s="15">
        <f t="shared" si="40"/>
        <v>41564.568113425928</v>
      </c>
      <c r="U451">
        <f t="shared" ref="U451:U514" si="41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8"/>
        <v>1</v>
      </c>
      <c r="P452">
        <f t="shared" si="37"/>
        <v>56.57</v>
      </c>
      <c r="Q452" s="10" t="s">
        <v>8308</v>
      </c>
      <c r="R452" t="s">
        <v>8314</v>
      </c>
      <c r="S452" s="15">
        <f t="shared" si="39"/>
        <v>41654.946759259255</v>
      </c>
      <c r="T452" s="15">
        <f t="shared" si="40"/>
        <v>41684.946759259255</v>
      </c>
      <c r="U452">
        <f t="shared" si="41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8"/>
        <v>0</v>
      </c>
      <c r="P453" t="str">
        <f t="shared" si="37"/>
        <v>N/A</v>
      </c>
      <c r="Q453" s="10" t="s">
        <v>8308</v>
      </c>
      <c r="R453" t="s">
        <v>8314</v>
      </c>
      <c r="S453" s="15">
        <f t="shared" si="39"/>
        <v>41634.715173611112</v>
      </c>
      <c r="T453" s="15">
        <f t="shared" si="40"/>
        <v>41664.715173611112</v>
      </c>
      <c r="U453">
        <f t="shared" si="41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8"/>
        <v>64</v>
      </c>
      <c r="P454">
        <f t="shared" si="37"/>
        <v>40</v>
      </c>
      <c r="Q454" s="10" t="s">
        <v>8308</v>
      </c>
      <c r="R454" t="s">
        <v>8314</v>
      </c>
      <c r="S454" s="15">
        <f t="shared" si="39"/>
        <v>42107.703877314809</v>
      </c>
      <c r="T454" s="15">
        <f t="shared" si="40"/>
        <v>42137.703877314809</v>
      </c>
      <c r="U454">
        <f t="shared" si="41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8"/>
        <v>0</v>
      </c>
      <c r="P455">
        <f t="shared" si="37"/>
        <v>13</v>
      </c>
      <c r="Q455" s="10" t="s">
        <v>8308</v>
      </c>
      <c r="R455" t="s">
        <v>8314</v>
      </c>
      <c r="S455" s="15">
        <f t="shared" si="39"/>
        <v>42038.824988425928</v>
      </c>
      <c r="T455" s="15">
        <f t="shared" si="40"/>
        <v>42054.824988425928</v>
      </c>
      <c r="U455">
        <f t="shared" si="41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8"/>
        <v>1</v>
      </c>
      <c r="P456">
        <f t="shared" si="37"/>
        <v>16.399999999999999</v>
      </c>
      <c r="Q456" s="10" t="s">
        <v>8308</v>
      </c>
      <c r="R456" t="s">
        <v>8314</v>
      </c>
      <c r="S456" s="15">
        <f t="shared" si="39"/>
        <v>41938.717256944445</v>
      </c>
      <c r="T456" s="15">
        <f t="shared" si="40"/>
        <v>41969.551388888889</v>
      </c>
      <c r="U456">
        <f t="shared" si="41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8"/>
        <v>0</v>
      </c>
      <c r="P457">
        <f t="shared" si="37"/>
        <v>22.5</v>
      </c>
      <c r="Q457" s="10" t="s">
        <v>8308</v>
      </c>
      <c r="R457" t="s">
        <v>8314</v>
      </c>
      <c r="S457" s="15">
        <f t="shared" si="39"/>
        <v>40971.002569444441</v>
      </c>
      <c r="T457" s="15">
        <f t="shared" si="40"/>
        <v>41016.021527777775</v>
      </c>
      <c r="U457">
        <f t="shared" si="41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8"/>
        <v>1</v>
      </c>
      <c r="P458">
        <f t="shared" si="37"/>
        <v>20.329999999999998</v>
      </c>
      <c r="Q458" s="10" t="s">
        <v>8308</v>
      </c>
      <c r="R458" t="s">
        <v>8314</v>
      </c>
      <c r="S458" s="15">
        <f t="shared" si="39"/>
        <v>41547.694456018515</v>
      </c>
      <c r="T458" s="15">
        <f t="shared" si="40"/>
        <v>41569.165972222225</v>
      </c>
      <c r="U458">
        <f t="shared" si="41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8"/>
        <v>0</v>
      </c>
      <c r="P459" t="str">
        <f t="shared" si="37"/>
        <v>N/A</v>
      </c>
      <c r="Q459" s="10" t="s">
        <v>8308</v>
      </c>
      <c r="R459" t="s">
        <v>8314</v>
      </c>
      <c r="S459" s="15">
        <f t="shared" si="39"/>
        <v>41837.767500000002</v>
      </c>
      <c r="T459" s="15">
        <f t="shared" si="40"/>
        <v>41867.767500000002</v>
      </c>
      <c r="U459">
        <f t="shared" si="41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8"/>
        <v>8</v>
      </c>
      <c r="P460">
        <f t="shared" si="37"/>
        <v>16.760000000000002</v>
      </c>
      <c r="Q460" s="10" t="s">
        <v>8308</v>
      </c>
      <c r="R460" t="s">
        <v>8314</v>
      </c>
      <c r="S460" s="15">
        <f t="shared" si="39"/>
        <v>41378.69976851852</v>
      </c>
      <c r="T460" s="15">
        <f t="shared" si="40"/>
        <v>41408.69976851852</v>
      </c>
      <c r="U460">
        <f t="shared" si="41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8"/>
        <v>0</v>
      </c>
      <c r="P461">
        <f t="shared" si="37"/>
        <v>25</v>
      </c>
      <c r="Q461" s="10" t="s">
        <v>8308</v>
      </c>
      <c r="R461" t="s">
        <v>8314</v>
      </c>
      <c r="S461" s="15">
        <f t="shared" si="39"/>
        <v>40800.6403587963</v>
      </c>
      <c r="T461" s="15">
        <f t="shared" si="40"/>
        <v>40860.682025462964</v>
      </c>
      <c r="U461">
        <f t="shared" si="41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8"/>
        <v>0</v>
      </c>
      <c r="P462">
        <f t="shared" si="37"/>
        <v>12.5</v>
      </c>
      <c r="Q462" s="10" t="s">
        <v>8308</v>
      </c>
      <c r="R462" t="s">
        <v>8314</v>
      </c>
      <c r="S462" s="15">
        <f t="shared" si="39"/>
        <v>41759.542534722219</v>
      </c>
      <c r="T462" s="15">
        <f t="shared" si="40"/>
        <v>41791.166666666664</v>
      </c>
      <c r="U462">
        <f t="shared" si="41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8"/>
        <v>0</v>
      </c>
      <c r="P463" t="str">
        <f t="shared" si="37"/>
        <v>N/A</v>
      </c>
      <c r="Q463" s="10" t="s">
        <v>8308</v>
      </c>
      <c r="R463" t="s">
        <v>8314</v>
      </c>
      <c r="S463" s="15">
        <f t="shared" si="39"/>
        <v>41407.84684027778</v>
      </c>
      <c r="T463" s="15">
        <f t="shared" si="40"/>
        <v>41427.84684027778</v>
      </c>
      <c r="U463">
        <f t="shared" si="41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8"/>
        <v>0</v>
      </c>
      <c r="P464" t="str">
        <f t="shared" si="37"/>
        <v>N/A</v>
      </c>
      <c r="Q464" s="10" t="s">
        <v>8308</v>
      </c>
      <c r="R464" t="s">
        <v>8314</v>
      </c>
      <c r="S464" s="15">
        <f t="shared" si="39"/>
        <v>40705.126631944448</v>
      </c>
      <c r="T464" s="15">
        <f t="shared" si="40"/>
        <v>40765.126631944448</v>
      </c>
      <c r="U464">
        <f t="shared" si="41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8"/>
        <v>2</v>
      </c>
      <c r="P465">
        <f t="shared" si="37"/>
        <v>113.64</v>
      </c>
      <c r="Q465" s="10" t="s">
        <v>8308</v>
      </c>
      <c r="R465" t="s">
        <v>8314</v>
      </c>
      <c r="S465" s="15">
        <f t="shared" si="39"/>
        <v>40750.710104166668</v>
      </c>
      <c r="T465" s="15">
        <f t="shared" si="40"/>
        <v>40810.710104166668</v>
      </c>
      <c r="U465">
        <f t="shared" si="41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8"/>
        <v>0</v>
      </c>
      <c r="P466">
        <f t="shared" si="37"/>
        <v>1</v>
      </c>
      <c r="Q466" s="10" t="s">
        <v>8308</v>
      </c>
      <c r="R466" t="s">
        <v>8314</v>
      </c>
      <c r="S466" s="15">
        <f t="shared" si="39"/>
        <v>42488.848784722228</v>
      </c>
      <c r="T466" s="15">
        <f t="shared" si="40"/>
        <v>42508.848784722228</v>
      </c>
      <c r="U466">
        <f t="shared" si="41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8"/>
        <v>27</v>
      </c>
      <c r="P467">
        <f t="shared" si="37"/>
        <v>17.25</v>
      </c>
      <c r="Q467" s="10" t="s">
        <v>8308</v>
      </c>
      <c r="R467" t="s">
        <v>8314</v>
      </c>
      <c r="S467" s="15">
        <f t="shared" si="39"/>
        <v>41801.120069444441</v>
      </c>
      <c r="T467" s="15">
        <f t="shared" si="40"/>
        <v>41817.120069444441</v>
      </c>
      <c r="U467">
        <f t="shared" si="41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8"/>
        <v>1</v>
      </c>
      <c r="P468">
        <f t="shared" si="37"/>
        <v>15.2</v>
      </c>
      <c r="Q468" s="10" t="s">
        <v>8308</v>
      </c>
      <c r="R468" t="s">
        <v>8314</v>
      </c>
      <c r="S468" s="15">
        <f t="shared" si="39"/>
        <v>41129.942870370374</v>
      </c>
      <c r="T468" s="15">
        <f t="shared" si="40"/>
        <v>41159.942870370374</v>
      </c>
      <c r="U468">
        <f t="shared" si="41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8"/>
        <v>22</v>
      </c>
      <c r="P469">
        <f t="shared" si="37"/>
        <v>110.64</v>
      </c>
      <c r="Q469" s="10" t="s">
        <v>8308</v>
      </c>
      <c r="R469" t="s">
        <v>8314</v>
      </c>
      <c r="S469" s="15">
        <f t="shared" si="39"/>
        <v>41135.679791666669</v>
      </c>
      <c r="T469" s="15">
        <f t="shared" si="40"/>
        <v>41180.679791666669</v>
      </c>
      <c r="U469">
        <f t="shared" si="41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8"/>
        <v>0</v>
      </c>
      <c r="P470" t="str">
        <f t="shared" si="37"/>
        <v>N/A</v>
      </c>
      <c r="Q470" s="10" t="s">
        <v>8308</v>
      </c>
      <c r="R470" t="s">
        <v>8314</v>
      </c>
      <c r="S470" s="15">
        <f t="shared" si="39"/>
        <v>41041.167627314811</v>
      </c>
      <c r="T470" s="15">
        <f t="shared" si="40"/>
        <v>41101.160474537035</v>
      </c>
      <c r="U470">
        <f t="shared" si="41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8"/>
        <v>0</v>
      </c>
      <c r="P471" t="str">
        <f t="shared" si="37"/>
        <v>N/A</v>
      </c>
      <c r="Q471" s="10" t="s">
        <v>8308</v>
      </c>
      <c r="R471" t="s">
        <v>8314</v>
      </c>
      <c r="S471" s="15">
        <f t="shared" si="39"/>
        <v>41827.989861111113</v>
      </c>
      <c r="T471" s="15">
        <f t="shared" si="40"/>
        <v>41887.989861111113</v>
      </c>
      <c r="U471">
        <f t="shared" si="41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8"/>
        <v>1</v>
      </c>
      <c r="P472">
        <f t="shared" si="37"/>
        <v>25.5</v>
      </c>
      <c r="Q472" s="10" t="s">
        <v>8308</v>
      </c>
      <c r="R472" t="s">
        <v>8314</v>
      </c>
      <c r="S472" s="15">
        <f t="shared" si="39"/>
        <v>41605.167696759258</v>
      </c>
      <c r="T472" s="15">
        <f t="shared" si="40"/>
        <v>41655.166666666664</v>
      </c>
      <c r="U472">
        <f t="shared" si="41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8"/>
        <v>12</v>
      </c>
      <c r="P473">
        <f t="shared" si="37"/>
        <v>38.479999999999997</v>
      </c>
      <c r="Q473" s="10" t="s">
        <v>8308</v>
      </c>
      <c r="R473" t="s">
        <v>8314</v>
      </c>
      <c r="S473" s="15">
        <f t="shared" si="39"/>
        <v>41703.721979166665</v>
      </c>
      <c r="T473" s="15">
        <f t="shared" si="40"/>
        <v>41748.680312500001</v>
      </c>
      <c r="U473">
        <f t="shared" si="41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8"/>
        <v>18</v>
      </c>
      <c r="P474">
        <f t="shared" si="37"/>
        <v>28.2</v>
      </c>
      <c r="Q474" s="10" t="s">
        <v>8308</v>
      </c>
      <c r="R474" t="s">
        <v>8314</v>
      </c>
      <c r="S474" s="15">
        <f t="shared" si="39"/>
        <v>41844.922662037039</v>
      </c>
      <c r="T474" s="15">
        <f t="shared" si="40"/>
        <v>41874.922662037039</v>
      </c>
      <c r="U474">
        <f t="shared" si="41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8"/>
        <v>3</v>
      </c>
      <c r="P475">
        <f t="shared" si="37"/>
        <v>61.5</v>
      </c>
      <c r="Q475" s="10" t="s">
        <v>8308</v>
      </c>
      <c r="R475" t="s">
        <v>8314</v>
      </c>
      <c r="S475" s="15">
        <f t="shared" si="39"/>
        <v>41869.698136574072</v>
      </c>
      <c r="T475" s="15">
        <f t="shared" si="40"/>
        <v>41899.698136574072</v>
      </c>
      <c r="U475">
        <f t="shared" si="41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8"/>
        <v>0</v>
      </c>
      <c r="P476">
        <f t="shared" si="37"/>
        <v>1</v>
      </c>
      <c r="Q476" s="10" t="s">
        <v>8308</v>
      </c>
      <c r="R476" t="s">
        <v>8314</v>
      </c>
      <c r="S476" s="15">
        <f t="shared" si="39"/>
        <v>42753.329039351855</v>
      </c>
      <c r="T476" s="15">
        <f t="shared" si="40"/>
        <v>42783.329039351855</v>
      </c>
      <c r="U476">
        <f t="shared" si="41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8"/>
        <v>0</v>
      </c>
      <c r="P477" t="str">
        <f t="shared" si="37"/>
        <v>N/A</v>
      </c>
      <c r="Q477" s="10" t="s">
        <v>8308</v>
      </c>
      <c r="R477" t="s">
        <v>8314</v>
      </c>
      <c r="S477" s="15">
        <f t="shared" si="39"/>
        <v>42100.086145833338</v>
      </c>
      <c r="T477" s="15">
        <f t="shared" si="40"/>
        <v>42130.086145833338</v>
      </c>
      <c r="U477">
        <f t="shared" si="41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8"/>
        <v>2</v>
      </c>
      <c r="P478">
        <f t="shared" si="37"/>
        <v>39.57</v>
      </c>
      <c r="Q478" s="10" t="s">
        <v>8308</v>
      </c>
      <c r="R478" t="s">
        <v>8314</v>
      </c>
      <c r="S478" s="15">
        <f t="shared" si="39"/>
        <v>41757.975011574075</v>
      </c>
      <c r="T478" s="15">
        <f t="shared" si="40"/>
        <v>41793.165972222225</v>
      </c>
      <c r="U478">
        <f t="shared" si="41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8"/>
        <v>0</v>
      </c>
      <c r="P479" t="str">
        <f t="shared" si="37"/>
        <v>N/A</v>
      </c>
      <c r="Q479" s="10" t="s">
        <v>8308</v>
      </c>
      <c r="R479" t="s">
        <v>8314</v>
      </c>
      <c r="S479" s="15">
        <f t="shared" si="39"/>
        <v>40987.83488425926</v>
      </c>
      <c r="T479" s="15">
        <f t="shared" si="40"/>
        <v>41047.83488425926</v>
      </c>
      <c r="U479">
        <f t="shared" si="41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8"/>
        <v>0</v>
      </c>
      <c r="P480" t="str">
        <f t="shared" si="37"/>
        <v>N/A</v>
      </c>
      <c r="Q480" s="10" t="s">
        <v>8308</v>
      </c>
      <c r="R480" t="s">
        <v>8314</v>
      </c>
      <c r="S480" s="15">
        <f t="shared" si="39"/>
        <v>42065.910983796297</v>
      </c>
      <c r="T480" s="15">
        <f t="shared" si="40"/>
        <v>42095.869317129633</v>
      </c>
      <c r="U480">
        <f t="shared" si="41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8"/>
        <v>33</v>
      </c>
      <c r="P481">
        <f t="shared" si="37"/>
        <v>88.8</v>
      </c>
      <c r="Q481" s="10" t="s">
        <v>8308</v>
      </c>
      <c r="R481" t="s">
        <v>8314</v>
      </c>
      <c r="S481" s="15">
        <f t="shared" si="39"/>
        <v>41904.407812500001</v>
      </c>
      <c r="T481" s="15">
        <f t="shared" si="40"/>
        <v>41964.449479166666</v>
      </c>
      <c r="U481">
        <f t="shared" si="41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8"/>
        <v>19</v>
      </c>
      <c r="P482">
        <f t="shared" si="37"/>
        <v>55.46</v>
      </c>
      <c r="Q482" s="10" t="s">
        <v>8308</v>
      </c>
      <c r="R482" t="s">
        <v>8314</v>
      </c>
      <c r="S482" s="15">
        <f t="shared" si="39"/>
        <v>41465.500173611108</v>
      </c>
      <c r="T482" s="15">
        <f t="shared" si="40"/>
        <v>41495.500173611108</v>
      </c>
      <c r="U482">
        <f t="shared" si="41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8"/>
        <v>6</v>
      </c>
      <c r="P483">
        <f t="shared" si="37"/>
        <v>87.14</v>
      </c>
      <c r="Q483" s="10" t="s">
        <v>8308</v>
      </c>
      <c r="R483" t="s">
        <v>8314</v>
      </c>
      <c r="S483" s="15">
        <f t="shared" si="39"/>
        <v>41162.672326388885</v>
      </c>
      <c r="T483" s="15">
        <f t="shared" si="40"/>
        <v>41192.672326388885</v>
      </c>
      <c r="U483">
        <f t="shared" si="41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8"/>
        <v>0</v>
      </c>
      <c r="P484">
        <f t="shared" si="37"/>
        <v>10</v>
      </c>
      <c r="Q484" s="10" t="s">
        <v>8308</v>
      </c>
      <c r="R484" t="s">
        <v>8314</v>
      </c>
      <c r="S484" s="15">
        <f t="shared" si="39"/>
        <v>42447.896875000006</v>
      </c>
      <c r="T484" s="15">
        <f t="shared" si="40"/>
        <v>42474.606944444444</v>
      </c>
      <c r="U484">
        <f t="shared" si="41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8"/>
        <v>50</v>
      </c>
      <c r="P485">
        <f t="shared" si="37"/>
        <v>51.22</v>
      </c>
      <c r="Q485" s="10" t="s">
        <v>8308</v>
      </c>
      <c r="R485" t="s">
        <v>8314</v>
      </c>
      <c r="S485" s="15">
        <f t="shared" si="39"/>
        <v>41243.197592592594</v>
      </c>
      <c r="T485" s="15">
        <f t="shared" si="40"/>
        <v>41303.197592592594</v>
      </c>
      <c r="U485">
        <f t="shared" si="41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8"/>
        <v>0</v>
      </c>
      <c r="P486">
        <f t="shared" si="37"/>
        <v>13.55</v>
      </c>
      <c r="Q486" s="10" t="s">
        <v>8308</v>
      </c>
      <c r="R486" t="s">
        <v>8314</v>
      </c>
      <c r="S486" s="15">
        <f t="shared" si="39"/>
        <v>42272.93949074074</v>
      </c>
      <c r="T486" s="15">
        <f t="shared" si="40"/>
        <v>42313.981157407412</v>
      </c>
      <c r="U486">
        <f t="shared" si="41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8"/>
        <v>22</v>
      </c>
      <c r="P487">
        <f t="shared" si="37"/>
        <v>66.52</v>
      </c>
      <c r="Q487" s="10" t="s">
        <v>8308</v>
      </c>
      <c r="R487" t="s">
        <v>8314</v>
      </c>
      <c r="S487" s="15">
        <f t="shared" si="39"/>
        <v>41381.50577546296</v>
      </c>
      <c r="T487" s="15">
        <f t="shared" si="40"/>
        <v>41411.50577546296</v>
      </c>
      <c r="U487">
        <f t="shared" si="41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8"/>
        <v>0</v>
      </c>
      <c r="P488">
        <f t="shared" si="37"/>
        <v>50</v>
      </c>
      <c r="Q488" s="10" t="s">
        <v>8308</v>
      </c>
      <c r="R488" t="s">
        <v>8314</v>
      </c>
      <c r="S488" s="15">
        <f t="shared" si="39"/>
        <v>41761.94258101852</v>
      </c>
      <c r="T488" s="15">
        <f t="shared" si="40"/>
        <v>41791.94258101852</v>
      </c>
      <c r="U488">
        <f t="shared" si="41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8"/>
        <v>0</v>
      </c>
      <c r="P489" t="str">
        <f t="shared" si="37"/>
        <v>N/A</v>
      </c>
      <c r="Q489" s="10" t="s">
        <v>8308</v>
      </c>
      <c r="R489" t="s">
        <v>8314</v>
      </c>
      <c r="S489" s="15">
        <f t="shared" si="39"/>
        <v>42669.594837962963</v>
      </c>
      <c r="T489" s="15">
        <f t="shared" si="40"/>
        <v>42729.636504629627</v>
      </c>
      <c r="U489">
        <f t="shared" si="41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8"/>
        <v>0</v>
      </c>
      <c r="P490" t="str">
        <f t="shared" si="37"/>
        <v>N/A</v>
      </c>
      <c r="Q490" s="10" t="s">
        <v>8308</v>
      </c>
      <c r="R490" t="s">
        <v>8314</v>
      </c>
      <c r="S490" s="15">
        <f t="shared" si="39"/>
        <v>42714.054398148146</v>
      </c>
      <c r="T490" s="15">
        <f t="shared" si="40"/>
        <v>42744.054398148146</v>
      </c>
      <c r="U490">
        <f t="shared" si="41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8"/>
        <v>0</v>
      </c>
      <c r="P491">
        <f t="shared" si="37"/>
        <v>71.67</v>
      </c>
      <c r="Q491" s="10" t="s">
        <v>8308</v>
      </c>
      <c r="R491" t="s">
        <v>8314</v>
      </c>
      <c r="S491" s="15">
        <f t="shared" si="39"/>
        <v>40882.481666666667</v>
      </c>
      <c r="T491" s="15">
        <f t="shared" si="40"/>
        <v>40913.481249999997</v>
      </c>
      <c r="U491">
        <f t="shared" si="41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8"/>
        <v>0</v>
      </c>
      <c r="P492" t="str">
        <f t="shared" si="37"/>
        <v>N/A</v>
      </c>
      <c r="Q492" s="10" t="s">
        <v>8308</v>
      </c>
      <c r="R492" t="s">
        <v>8314</v>
      </c>
      <c r="S492" s="15">
        <f t="shared" si="39"/>
        <v>41113.968576388892</v>
      </c>
      <c r="T492" s="15">
        <f t="shared" si="40"/>
        <v>41143.968576388892</v>
      </c>
      <c r="U492">
        <f t="shared" si="41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8"/>
        <v>0</v>
      </c>
      <c r="P493" t="str">
        <f t="shared" si="37"/>
        <v>N/A</v>
      </c>
      <c r="Q493" s="10" t="s">
        <v>8308</v>
      </c>
      <c r="R493" t="s">
        <v>8314</v>
      </c>
      <c r="S493" s="15">
        <f t="shared" si="39"/>
        <v>42366.982627314821</v>
      </c>
      <c r="T493" s="15">
        <f t="shared" si="40"/>
        <v>42396.982627314821</v>
      </c>
      <c r="U493">
        <f t="shared" si="41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8"/>
        <v>0</v>
      </c>
      <c r="P494" t="str">
        <f t="shared" si="37"/>
        <v>N/A</v>
      </c>
      <c r="Q494" s="10" t="s">
        <v>8308</v>
      </c>
      <c r="R494" t="s">
        <v>8314</v>
      </c>
      <c r="S494" s="15">
        <f t="shared" si="39"/>
        <v>42596.03506944445</v>
      </c>
      <c r="T494" s="15">
        <f t="shared" si="40"/>
        <v>42656.03506944445</v>
      </c>
      <c r="U494">
        <f t="shared" si="41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8"/>
        <v>0</v>
      </c>
      <c r="P495" t="str">
        <f t="shared" si="37"/>
        <v>N/A</v>
      </c>
      <c r="Q495" s="10" t="s">
        <v>8308</v>
      </c>
      <c r="R495" t="s">
        <v>8314</v>
      </c>
      <c r="S495" s="15">
        <f t="shared" si="39"/>
        <v>42114.726134259254</v>
      </c>
      <c r="T495" s="15">
        <f t="shared" si="40"/>
        <v>42144.726134259254</v>
      </c>
      <c r="U495">
        <f t="shared" si="41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8"/>
        <v>0</v>
      </c>
      <c r="P496">
        <f t="shared" si="37"/>
        <v>10.33</v>
      </c>
      <c r="Q496" s="10" t="s">
        <v>8308</v>
      </c>
      <c r="R496" t="s">
        <v>8314</v>
      </c>
      <c r="S496" s="15">
        <f t="shared" si="39"/>
        <v>41799.830613425926</v>
      </c>
      <c r="T496" s="15">
        <f t="shared" si="40"/>
        <v>41823.125</v>
      </c>
      <c r="U496">
        <f t="shared" si="41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8"/>
        <v>0</v>
      </c>
      <c r="P497" t="str">
        <f t="shared" si="37"/>
        <v>N/A</v>
      </c>
      <c r="Q497" s="10" t="s">
        <v>8308</v>
      </c>
      <c r="R497" t="s">
        <v>8314</v>
      </c>
      <c r="S497" s="15">
        <f t="shared" si="39"/>
        <v>42171.827604166669</v>
      </c>
      <c r="T497" s="15">
        <f t="shared" si="40"/>
        <v>42201.827604166669</v>
      </c>
      <c r="U497">
        <f t="shared" si="41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8"/>
        <v>0</v>
      </c>
      <c r="P498">
        <f t="shared" si="37"/>
        <v>1</v>
      </c>
      <c r="Q498" s="10" t="s">
        <v>8308</v>
      </c>
      <c r="R498" t="s">
        <v>8314</v>
      </c>
      <c r="S498" s="15">
        <f t="shared" si="39"/>
        <v>41620.93141203704</v>
      </c>
      <c r="T498" s="15">
        <f t="shared" si="40"/>
        <v>41680.93141203704</v>
      </c>
      <c r="U498">
        <f t="shared" si="41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8"/>
        <v>1</v>
      </c>
      <c r="P499">
        <f t="shared" si="37"/>
        <v>10</v>
      </c>
      <c r="Q499" s="10" t="s">
        <v>8308</v>
      </c>
      <c r="R499" t="s">
        <v>8314</v>
      </c>
      <c r="S499" s="15">
        <f t="shared" si="39"/>
        <v>41945.037789351853</v>
      </c>
      <c r="T499" s="15">
        <f t="shared" si="40"/>
        <v>41998.208333333328</v>
      </c>
      <c r="U499">
        <f t="shared" si="41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8"/>
        <v>5</v>
      </c>
      <c r="P500">
        <f t="shared" si="37"/>
        <v>136.09</v>
      </c>
      <c r="Q500" s="10" t="s">
        <v>8308</v>
      </c>
      <c r="R500" t="s">
        <v>8314</v>
      </c>
      <c r="S500" s="15">
        <f t="shared" si="39"/>
        <v>40858.762141203704</v>
      </c>
      <c r="T500" s="15">
        <f t="shared" si="40"/>
        <v>40900.762141203704</v>
      </c>
      <c r="U500">
        <f t="shared" si="41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8"/>
        <v>10</v>
      </c>
      <c r="P501">
        <f t="shared" si="37"/>
        <v>73.459999999999994</v>
      </c>
      <c r="Q501" s="10" t="s">
        <v>8308</v>
      </c>
      <c r="R501" t="s">
        <v>8314</v>
      </c>
      <c r="S501" s="15">
        <f t="shared" si="39"/>
        <v>40043.895462962959</v>
      </c>
      <c r="T501" s="15">
        <f t="shared" si="40"/>
        <v>40098.874305555553</v>
      </c>
      <c r="U501">
        <f t="shared" si="41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8"/>
        <v>3</v>
      </c>
      <c r="P502">
        <f t="shared" si="37"/>
        <v>53.75</v>
      </c>
      <c r="Q502" s="10" t="s">
        <v>8308</v>
      </c>
      <c r="R502" t="s">
        <v>8314</v>
      </c>
      <c r="S502" s="15">
        <f t="shared" si="39"/>
        <v>40247.886006944449</v>
      </c>
      <c r="T502" s="15">
        <f t="shared" si="40"/>
        <v>40306.927777777775</v>
      </c>
      <c r="U502">
        <f t="shared" si="41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8"/>
        <v>0</v>
      </c>
      <c r="P503" t="str">
        <f t="shared" si="37"/>
        <v>N/A</v>
      </c>
      <c r="Q503" s="10" t="s">
        <v>8308</v>
      </c>
      <c r="R503" t="s">
        <v>8314</v>
      </c>
      <c r="S503" s="15">
        <f t="shared" si="39"/>
        <v>40703.234386574077</v>
      </c>
      <c r="T503" s="15">
        <f t="shared" si="40"/>
        <v>40733.234386574077</v>
      </c>
      <c r="U503">
        <f t="shared" si="41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8"/>
        <v>1</v>
      </c>
      <c r="P504">
        <f t="shared" si="37"/>
        <v>57.5</v>
      </c>
      <c r="Q504" s="10" t="s">
        <v>8308</v>
      </c>
      <c r="R504" t="s">
        <v>8314</v>
      </c>
      <c r="S504" s="15">
        <f t="shared" si="39"/>
        <v>40956.553530092591</v>
      </c>
      <c r="T504" s="15">
        <f t="shared" si="40"/>
        <v>40986.511863425927</v>
      </c>
      <c r="U504">
        <f t="shared" si="41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8"/>
        <v>2</v>
      </c>
      <c r="P505">
        <f t="shared" si="37"/>
        <v>12.67</v>
      </c>
      <c r="Q505" s="10" t="s">
        <v>8308</v>
      </c>
      <c r="R505" t="s">
        <v>8314</v>
      </c>
      <c r="S505" s="15">
        <f t="shared" si="39"/>
        <v>41991.526655092588</v>
      </c>
      <c r="T505" s="15">
        <f t="shared" si="40"/>
        <v>42021.526655092588</v>
      </c>
      <c r="U505">
        <f t="shared" si="41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8"/>
        <v>1</v>
      </c>
      <c r="P506">
        <f t="shared" si="37"/>
        <v>67</v>
      </c>
      <c r="Q506" s="10" t="s">
        <v>8308</v>
      </c>
      <c r="R506" t="s">
        <v>8314</v>
      </c>
      <c r="S506" s="15">
        <f t="shared" si="39"/>
        <v>40949.98364583333</v>
      </c>
      <c r="T506" s="15">
        <f t="shared" si="40"/>
        <v>41009.941979166666</v>
      </c>
      <c r="U506">
        <f t="shared" si="41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8"/>
        <v>0</v>
      </c>
      <c r="P507">
        <f t="shared" si="37"/>
        <v>3.71</v>
      </c>
      <c r="Q507" s="10" t="s">
        <v>8308</v>
      </c>
      <c r="R507" t="s">
        <v>8314</v>
      </c>
      <c r="S507" s="15">
        <f t="shared" si="39"/>
        <v>42318.098217592589</v>
      </c>
      <c r="T507" s="15">
        <f t="shared" si="40"/>
        <v>42363.098217592589</v>
      </c>
      <c r="U507">
        <f t="shared" si="41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8"/>
        <v>0</v>
      </c>
      <c r="P508">
        <f t="shared" ref="P508:P571" si="42">IFERROR(ROUND(E508/L508,2),"N/A")</f>
        <v>250</v>
      </c>
      <c r="Q508" s="10" t="s">
        <v>8308</v>
      </c>
      <c r="R508" t="s">
        <v>8314</v>
      </c>
      <c r="S508" s="15">
        <f t="shared" si="39"/>
        <v>41466.552314814813</v>
      </c>
      <c r="T508" s="15">
        <f t="shared" si="40"/>
        <v>41496.552314814813</v>
      </c>
      <c r="U508">
        <f t="shared" si="41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8"/>
        <v>3</v>
      </c>
      <c r="P509">
        <f t="shared" si="42"/>
        <v>64</v>
      </c>
      <c r="Q509" s="10" t="s">
        <v>8308</v>
      </c>
      <c r="R509" t="s">
        <v>8314</v>
      </c>
      <c r="S509" s="15">
        <f t="shared" si="39"/>
        <v>41156.958993055552</v>
      </c>
      <c r="T509" s="15">
        <f t="shared" si="40"/>
        <v>41201.958993055552</v>
      </c>
      <c r="U509">
        <f t="shared" si="41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8"/>
        <v>1</v>
      </c>
      <c r="P510">
        <f t="shared" si="42"/>
        <v>133.33000000000001</v>
      </c>
      <c r="Q510" s="10" t="s">
        <v>8308</v>
      </c>
      <c r="R510" t="s">
        <v>8314</v>
      </c>
      <c r="S510" s="15">
        <f t="shared" si="39"/>
        <v>40995.024317129632</v>
      </c>
      <c r="T510" s="15">
        <f t="shared" si="40"/>
        <v>41054.593055555553</v>
      </c>
      <c r="U510">
        <f t="shared" si="41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8"/>
        <v>0</v>
      </c>
      <c r="P511">
        <f t="shared" si="42"/>
        <v>10</v>
      </c>
      <c r="Q511" s="10" t="s">
        <v>8308</v>
      </c>
      <c r="R511" t="s">
        <v>8314</v>
      </c>
      <c r="S511" s="15">
        <f t="shared" si="39"/>
        <v>42153.631597222222</v>
      </c>
      <c r="T511" s="15">
        <f t="shared" si="40"/>
        <v>42183.631597222222</v>
      </c>
      <c r="U511">
        <f t="shared" si="41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8"/>
        <v>0</v>
      </c>
      <c r="P512" t="str">
        <f t="shared" si="42"/>
        <v>N/A</v>
      </c>
      <c r="Q512" s="10" t="s">
        <v>8308</v>
      </c>
      <c r="R512" t="s">
        <v>8314</v>
      </c>
      <c r="S512" s="15">
        <f t="shared" si="39"/>
        <v>42400.176377314812</v>
      </c>
      <c r="T512" s="15">
        <f t="shared" si="40"/>
        <v>42430.176377314812</v>
      </c>
      <c r="U512">
        <f t="shared" si="41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8"/>
        <v>3</v>
      </c>
      <c r="P513">
        <f t="shared" si="42"/>
        <v>30</v>
      </c>
      <c r="Q513" s="10" t="s">
        <v>8308</v>
      </c>
      <c r="R513" t="s">
        <v>8314</v>
      </c>
      <c r="S513" s="15">
        <f t="shared" si="39"/>
        <v>41340.303032407406</v>
      </c>
      <c r="T513" s="15">
        <f t="shared" si="40"/>
        <v>41370.261365740742</v>
      </c>
      <c r="U513">
        <f t="shared" si="41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3">ROUND(E514/D514*100,0)</f>
        <v>0</v>
      </c>
      <c r="P514">
        <f t="shared" si="42"/>
        <v>5.5</v>
      </c>
      <c r="Q514" s="10" t="s">
        <v>8308</v>
      </c>
      <c r="R514" t="s">
        <v>8314</v>
      </c>
      <c r="S514" s="15">
        <f t="shared" ref="S514:S577" si="44">(((J514/60)/60)/24)+DATE(1970,1,1)</f>
        <v>42649.742210648154</v>
      </c>
      <c r="T514" s="15">
        <f t="shared" ref="T514:T577" si="45">(((I514/60)/60)/24)+DATE(1970,1,1)</f>
        <v>42694.783877314811</v>
      </c>
      <c r="U514">
        <f t="shared" si="41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3"/>
        <v>14</v>
      </c>
      <c r="P515">
        <f t="shared" si="42"/>
        <v>102.38</v>
      </c>
      <c r="Q515" s="10" t="s">
        <v>8308</v>
      </c>
      <c r="R515" t="s">
        <v>8314</v>
      </c>
      <c r="S515" s="15">
        <f t="shared" si="44"/>
        <v>42552.653993055559</v>
      </c>
      <c r="T515" s="15">
        <f t="shared" si="45"/>
        <v>42597.291666666672</v>
      </c>
      <c r="U515">
        <f t="shared" ref="U515:U578" si="46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3"/>
        <v>3</v>
      </c>
      <c r="P516">
        <f t="shared" si="42"/>
        <v>16.670000000000002</v>
      </c>
      <c r="Q516" s="10" t="s">
        <v>8308</v>
      </c>
      <c r="R516" t="s">
        <v>8314</v>
      </c>
      <c r="S516" s="15">
        <f t="shared" si="44"/>
        <v>41830.613969907405</v>
      </c>
      <c r="T516" s="15">
        <f t="shared" si="45"/>
        <v>41860.613969907405</v>
      </c>
      <c r="U516">
        <f t="shared" si="46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3"/>
        <v>25</v>
      </c>
      <c r="P517">
        <f t="shared" si="42"/>
        <v>725.03</v>
      </c>
      <c r="Q517" s="10" t="s">
        <v>8308</v>
      </c>
      <c r="R517" t="s">
        <v>8314</v>
      </c>
      <c r="S517" s="15">
        <f t="shared" si="44"/>
        <v>42327.490752314814</v>
      </c>
      <c r="T517" s="15">
        <f t="shared" si="45"/>
        <v>42367.490752314814</v>
      </c>
      <c r="U517">
        <f t="shared" si="46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3"/>
        <v>0</v>
      </c>
      <c r="P518" t="str">
        <f t="shared" si="42"/>
        <v>N/A</v>
      </c>
      <c r="Q518" s="10" t="s">
        <v>8308</v>
      </c>
      <c r="R518" t="s">
        <v>8314</v>
      </c>
      <c r="S518" s="15">
        <f t="shared" si="44"/>
        <v>42091.778703703705</v>
      </c>
      <c r="T518" s="15">
        <f t="shared" si="45"/>
        <v>42151.778703703705</v>
      </c>
      <c r="U518">
        <f t="shared" si="46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3"/>
        <v>1</v>
      </c>
      <c r="P519">
        <f t="shared" si="42"/>
        <v>68.33</v>
      </c>
      <c r="Q519" s="10" t="s">
        <v>8308</v>
      </c>
      <c r="R519" t="s">
        <v>8314</v>
      </c>
      <c r="S519" s="15">
        <f t="shared" si="44"/>
        <v>42738.615289351852</v>
      </c>
      <c r="T519" s="15">
        <f t="shared" si="45"/>
        <v>42768.615289351852</v>
      </c>
      <c r="U519">
        <f t="shared" si="46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3"/>
        <v>0</v>
      </c>
      <c r="P520" t="str">
        <f t="shared" si="42"/>
        <v>N/A</v>
      </c>
      <c r="Q520" s="10" t="s">
        <v>8308</v>
      </c>
      <c r="R520" t="s">
        <v>8314</v>
      </c>
      <c r="S520" s="15">
        <f t="shared" si="44"/>
        <v>42223.616018518514</v>
      </c>
      <c r="T520" s="15">
        <f t="shared" si="45"/>
        <v>42253.615277777775</v>
      </c>
      <c r="U520">
        <f t="shared" si="46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3"/>
        <v>23</v>
      </c>
      <c r="P521">
        <f t="shared" si="42"/>
        <v>39.229999999999997</v>
      </c>
      <c r="Q521" s="10" t="s">
        <v>8308</v>
      </c>
      <c r="R521" t="s">
        <v>8314</v>
      </c>
      <c r="S521" s="15">
        <f t="shared" si="44"/>
        <v>41218.391446759262</v>
      </c>
      <c r="T521" s="15">
        <f t="shared" si="45"/>
        <v>41248.391446759262</v>
      </c>
      <c r="U521">
        <f t="shared" si="46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3"/>
        <v>102</v>
      </c>
      <c r="P522">
        <f t="shared" si="42"/>
        <v>150.15</v>
      </c>
      <c r="Q522" s="10" t="s">
        <v>8315</v>
      </c>
      <c r="R522" t="s">
        <v>8316</v>
      </c>
      <c r="S522" s="15">
        <f t="shared" si="44"/>
        <v>42318.702094907407</v>
      </c>
      <c r="T522" s="15">
        <f t="shared" si="45"/>
        <v>42348.702094907407</v>
      </c>
      <c r="U522">
        <f t="shared" si="46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3"/>
        <v>105</v>
      </c>
      <c r="P523">
        <f t="shared" si="42"/>
        <v>93.43</v>
      </c>
      <c r="Q523" s="10" t="s">
        <v>8315</v>
      </c>
      <c r="R523" t="s">
        <v>8316</v>
      </c>
      <c r="S523" s="15">
        <f t="shared" si="44"/>
        <v>42646.092812499999</v>
      </c>
      <c r="T523" s="15">
        <f t="shared" si="45"/>
        <v>42675.207638888889</v>
      </c>
      <c r="U523">
        <f t="shared" si="46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3"/>
        <v>115</v>
      </c>
      <c r="P524">
        <f t="shared" si="42"/>
        <v>110.97</v>
      </c>
      <c r="Q524" s="10" t="s">
        <v>8315</v>
      </c>
      <c r="R524" t="s">
        <v>8316</v>
      </c>
      <c r="S524" s="15">
        <f t="shared" si="44"/>
        <v>42430.040798611109</v>
      </c>
      <c r="T524" s="15">
        <f t="shared" si="45"/>
        <v>42449.999131944445</v>
      </c>
      <c r="U524">
        <f t="shared" si="46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3"/>
        <v>121</v>
      </c>
      <c r="P525">
        <f t="shared" si="42"/>
        <v>71.790000000000006</v>
      </c>
      <c r="Q525" s="10" t="s">
        <v>8315</v>
      </c>
      <c r="R525" t="s">
        <v>8316</v>
      </c>
      <c r="S525" s="15">
        <f t="shared" si="44"/>
        <v>42238.13282407407</v>
      </c>
      <c r="T525" s="15">
        <f t="shared" si="45"/>
        <v>42268.13282407407</v>
      </c>
      <c r="U525">
        <f t="shared" si="46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3"/>
        <v>109</v>
      </c>
      <c r="P526">
        <f t="shared" si="42"/>
        <v>29.26</v>
      </c>
      <c r="Q526" s="10" t="s">
        <v>8315</v>
      </c>
      <c r="R526" t="s">
        <v>8316</v>
      </c>
      <c r="S526" s="15">
        <f t="shared" si="44"/>
        <v>42492.717233796298</v>
      </c>
      <c r="T526" s="15">
        <f t="shared" si="45"/>
        <v>42522.717233796298</v>
      </c>
      <c r="U526">
        <f t="shared" si="46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3"/>
        <v>100</v>
      </c>
      <c r="P527">
        <f t="shared" si="42"/>
        <v>1000</v>
      </c>
      <c r="Q527" s="10" t="s">
        <v>8315</v>
      </c>
      <c r="R527" t="s">
        <v>8316</v>
      </c>
      <c r="S527" s="15">
        <f t="shared" si="44"/>
        <v>41850.400937500002</v>
      </c>
      <c r="T527" s="15">
        <f t="shared" si="45"/>
        <v>41895.400937500002</v>
      </c>
      <c r="U527">
        <f t="shared" si="46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3"/>
        <v>114</v>
      </c>
      <c r="P528">
        <f t="shared" si="42"/>
        <v>74.349999999999994</v>
      </c>
      <c r="Q528" s="10" t="s">
        <v>8315</v>
      </c>
      <c r="R528" t="s">
        <v>8316</v>
      </c>
      <c r="S528" s="15">
        <f t="shared" si="44"/>
        <v>42192.591944444444</v>
      </c>
      <c r="T528" s="15">
        <f t="shared" si="45"/>
        <v>42223.708333333328</v>
      </c>
      <c r="U528">
        <f t="shared" si="46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3"/>
        <v>101</v>
      </c>
      <c r="P529">
        <f t="shared" si="42"/>
        <v>63.83</v>
      </c>
      <c r="Q529" s="10" t="s">
        <v>8315</v>
      </c>
      <c r="R529" t="s">
        <v>8316</v>
      </c>
      <c r="S529" s="15">
        <f t="shared" si="44"/>
        <v>42753.205625000002</v>
      </c>
      <c r="T529" s="15">
        <f t="shared" si="45"/>
        <v>42783.670138888891</v>
      </c>
      <c r="U529">
        <f t="shared" si="46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3"/>
        <v>116</v>
      </c>
      <c r="P530">
        <f t="shared" si="42"/>
        <v>44.33</v>
      </c>
      <c r="Q530" s="10" t="s">
        <v>8315</v>
      </c>
      <c r="R530" t="s">
        <v>8316</v>
      </c>
      <c r="S530" s="15">
        <f t="shared" si="44"/>
        <v>42155.920219907406</v>
      </c>
      <c r="T530" s="15">
        <f t="shared" si="45"/>
        <v>42176.888888888891</v>
      </c>
      <c r="U530">
        <f t="shared" si="46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3"/>
        <v>130</v>
      </c>
      <c r="P531">
        <f t="shared" si="42"/>
        <v>86.94</v>
      </c>
      <c r="Q531" s="10" t="s">
        <v>8315</v>
      </c>
      <c r="R531" t="s">
        <v>8316</v>
      </c>
      <c r="S531" s="15">
        <f t="shared" si="44"/>
        <v>42725.031180555554</v>
      </c>
      <c r="T531" s="15">
        <f t="shared" si="45"/>
        <v>42746.208333333328</v>
      </c>
      <c r="U531">
        <f t="shared" si="46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3"/>
        <v>108</v>
      </c>
      <c r="P532">
        <f t="shared" si="42"/>
        <v>126.55</v>
      </c>
      <c r="Q532" s="10" t="s">
        <v>8315</v>
      </c>
      <c r="R532" t="s">
        <v>8316</v>
      </c>
      <c r="S532" s="15">
        <f t="shared" si="44"/>
        <v>42157.591064814813</v>
      </c>
      <c r="T532" s="15">
        <f t="shared" si="45"/>
        <v>42179.083333333328</v>
      </c>
      <c r="U532">
        <f t="shared" si="46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3"/>
        <v>100</v>
      </c>
      <c r="P533">
        <f t="shared" si="42"/>
        <v>129.03</v>
      </c>
      <c r="Q533" s="10" t="s">
        <v>8315</v>
      </c>
      <c r="R533" t="s">
        <v>8316</v>
      </c>
      <c r="S533" s="15">
        <f t="shared" si="44"/>
        <v>42676.065150462964</v>
      </c>
      <c r="T533" s="15">
        <f t="shared" si="45"/>
        <v>42721.290972222225</v>
      </c>
      <c r="U533">
        <f t="shared" si="46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3"/>
        <v>123</v>
      </c>
      <c r="P534">
        <f t="shared" si="42"/>
        <v>71.239999999999995</v>
      </c>
      <c r="Q534" s="10" t="s">
        <v>8315</v>
      </c>
      <c r="R534" t="s">
        <v>8316</v>
      </c>
      <c r="S534" s="15">
        <f t="shared" si="44"/>
        <v>42473.007037037038</v>
      </c>
      <c r="T534" s="15">
        <f t="shared" si="45"/>
        <v>42503.007037037038</v>
      </c>
      <c r="U534">
        <f t="shared" si="46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3"/>
        <v>100</v>
      </c>
      <c r="P535">
        <f t="shared" si="42"/>
        <v>117.88</v>
      </c>
      <c r="Q535" s="10" t="s">
        <v>8315</v>
      </c>
      <c r="R535" t="s">
        <v>8316</v>
      </c>
      <c r="S535" s="15">
        <f t="shared" si="44"/>
        <v>42482.43478009259</v>
      </c>
      <c r="T535" s="15">
        <f t="shared" si="45"/>
        <v>42506.43478009259</v>
      </c>
      <c r="U535">
        <f t="shared" si="46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3"/>
        <v>105</v>
      </c>
      <c r="P536">
        <f t="shared" si="42"/>
        <v>327.08</v>
      </c>
      <c r="Q536" s="10" t="s">
        <v>8315</v>
      </c>
      <c r="R536" t="s">
        <v>8316</v>
      </c>
      <c r="S536" s="15">
        <f t="shared" si="44"/>
        <v>42270.810995370368</v>
      </c>
      <c r="T536" s="15">
        <f t="shared" si="45"/>
        <v>42309.958333333328</v>
      </c>
      <c r="U536">
        <f t="shared" si="46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3"/>
        <v>103</v>
      </c>
      <c r="P537">
        <f t="shared" si="42"/>
        <v>34.75</v>
      </c>
      <c r="Q537" s="10" t="s">
        <v>8315</v>
      </c>
      <c r="R537" t="s">
        <v>8316</v>
      </c>
      <c r="S537" s="15">
        <f t="shared" si="44"/>
        <v>42711.545196759253</v>
      </c>
      <c r="T537" s="15">
        <f t="shared" si="45"/>
        <v>42741.545196759253</v>
      </c>
      <c r="U537">
        <f t="shared" si="46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3"/>
        <v>118</v>
      </c>
      <c r="P538">
        <f t="shared" si="42"/>
        <v>100.06</v>
      </c>
      <c r="Q538" s="10" t="s">
        <v>8315</v>
      </c>
      <c r="R538" t="s">
        <v>8316</v>
      </c>
      <c r="S538" s="15">
        <f t="shared" si="44"/>
        <v>42179.344988425932</v>
      </c>
      <c r="T538" s="15">
        <f t="shared" si="45"/>
        <v>42219.75</v>
      </c>
      <c r="U538">
        <f t="shared" si="46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3"/>
        <v>121</v>
      </c>
      <c r="P539">
        <f t="shared" si="42"/>
        <v>40.85</v>
      </c>
      <c r="Q539" s="10" t="s">
        <v>8315</v>
      </c>
      <c r="R539" t="s">
        <v>8316</v>
      </c>
      <c r="S539" s="15">
        <f t="shared" si="44"/>
        <v>42282.768414351856</v>
      </c>
      <c r="T539" s="15">
        <f t="shared" si="45"/>
        <v>42312.810081018513</v>
      </c>
      <c r="U539">
        <f t="shared" si="46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3"/>
        <v>302</v>
      </c>
      <c r="P540">
        <f t="shared" si="42"/>
        <v>252.02</v>
      </c>
      <c r="Q540" s="10" t="s">
        <v>8315</v>
      </c>
      <c r="R540" t="s">
        <v>8316</v>
      </c>
      <c r="S540" s="15">
        <f t="shared" si="44"/>
        <v>42473.794710648144</v>
      </c>
      <c r="T540" s="15">
        <f t="shared" si="45"/>
        <v>42503.794710648144</v>
      </c>
      <c r="U540">
        <f t="shared" si="46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3"/>
        <v>101</v>
      </c>
      <c r="P541">
        <f t="shared" si="42"/>
        <v>25.16</v>
      </c>
      <c r="Q541" s="10" t="s">
        <v>8315</v>
      </c>
      <c r="R541" t="s">
        <v>8316</v>
      </c>
      <c r="S541" s="15">
        <f t="shared" si="44"/>
        <v>42535.049849537041</v>
      </c>
      <c r="T541" s="15">
        <f t="shared" si="45"/>
        <v>42556.049849537041</v>
      </c>
      <c r="U541">
        <f t="shared" si="46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3"/>
        <v>0</v>
      </c>
      <c r="P542">
        <f t="shared" si="42"/>
        <v>1</v>
      </c>
      <c r="Q542" s="10" t="s">
        <v>8317</v>
      </c>
      <c r="R542" t="s">
        <v>8318</v>
      </c>
      <c r="S542" s="15">
        <f t="shared" si="44"/>
        <v>42009.817199074074</v>
      </c>
      <c r="T542" s="15">
        <f t="shared" si="45"/>
        <v>42039.817199074074</v>
      </c>
      <c r="U542">
        <f t="shared" si="46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3"/>
        <v>1</v>
      </c>
      <c r="P543">
        <f t="shared" si="42"/>
        <v>25</v>
      </c>
      <c r="Q543" s="10" t="s">
        <v>8317</v>
      </c>
      <c r="R543" t="s">
        <v>8318</v>
      </c>
      <c r="S543" s="15">
        <f t="shared" si="44"/>
        <v>42276.046689814815</v>
      </c>
      <c r="T543" s="15">
        <f t="shared" si="45"/>
        <v>42306.046689814815</v>
      </c>
      <c r="U543">
        <f t="shared" si="46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3"/>
        <v>0</v>
      </c>
      <c r="P544">
        <f t="shared" si="42"/>
        <v>1</v>
      </c>
      <c r="Q544" s="10" t="s">
        <v>8317</v>
      </c>
      <c r="R544" t="s">
        <v>8318</v>
      </c>
      <c r="S544" s="15">
        <f t="shared" si="44"/>
        <v>42433.737453703703</v>
      </c>
      <c r="T544" s="15">
        <f t="shared" si="45"/>
        <v>42493.695787037039</v>
      </c>
      <c r="U544">
        <f t="shared" si="46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3"/>
        <v>0</v>
      </c>
      <c r="P545">
        <f t="shared" si="42"/>
        <v>35</v>
      </c>
      <c r="Q545" s="10" t="s">
        <v>8317</v>
      </c>
      <c r="R545" t="s">
        <v>8318</v>
      </c>
      <c r="S545" s="15">
        <f t="shared" si="44"/>
        <v>41914.092152777775</v>
      </c>
      <c r="T545" s="15">
        <f t="shared" si="45"/>
        <v>41944.092152777775</v>
      </c>
      <c r="U545">
        <f t="shared" si="46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3"/>
        <v>1</v>
      </c>
      <c r="P546">
        <f t="shared" si="42"/>
        <v>3</v>
      </c>
      <c r="Q546" s="10" t="s">
        <v>8317</v>
      </c>
      <c r="R546" t="s">
        <v>8318</v>
      </c>
      <c r="S546" s="15">
        <f t="shared" si="44"/>
        <v>42525.656944444447</v>
      </c>
      <c r="T546" s="15">
        <f t="shared" si="45"/>
        <v>42555.656944444447</v>
      </c>
      <c r="U546">
        <f t="shared" si="46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3"/>
        <v>27</v>
      </c>
      <c r="P547">
        <f t="shared" si="42"/>
        <v>402.71</v>
      </c>
      <c r="Q547" s="10" t="s">
        <v>8317</v>
      </c>
      <c r="R547" t="s">
        <v>8318</v>
      </c>
      <c r="S547" s="15">
        <f t="shared" si="44"/>
        <v>42283.592465277776</v>
      </c>
      <c r="T547" s="15">
        <f t="shared" si="45"/>
        <v>42323.634131944447</v>
      </c>
      <c r="U547">
        <f t="shared" si="46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3"/>
        <v>0</v>
      </c>
      <c r="P548">
        <f t="shared" si="42"/>
        <v>26</v>
      </c>
      <c r="Q548" s="10" t="s">
        <v>8317</v>
      </c>
      <c r="R548" t="s">
        <v>8318</v>
      </c>
      <c r="S548" s="15">
        <f t="shared" si="44"/>
        <v>42249.667997685188</v>
      </c>
      <c r="T548" s="15">
        <f t="shared" si="45"/>
        <v>42294.667997685188</v>
      </c>
      <c r="U548">
        <f t="shared" si="46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3"/>
        <v>0</v>
      </c>
      <c r="P549" t="str">
        <f t="shared" si="42"/>
        <v>N/A</v>
      </c>
      <c r="Q549" s="10" t="s">
        <v>8317</v>
      </c>
      <c r="R549" t="s">
        <v>8318</v>
      </c>
      <c r="S549" s="15">
        <f t="shared" si="44"/>
        <v>42380.696342592593</v>
      </c>
      <c r="T549" s="15">
        <f t="shared" si="45"/>
        <v>42410.696342592593</v>
      </c>
      <c r="U549">
        <f t="shared" si="46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3"/>
        <v>0</v>
      </c>
      <c r="P550">
        <f t="shared" si="42"/>
        <v>9</v>
      </c>
      <c r="Q550" s="10" t="s">
        <v>8317</v>
      </c>
      <c r="R550" t="s">
        <v>8318</v>
      </c>
      <c r="S550" s="15">
        <f t="shared" si="44"/>
        <v>42276.903333333335</v>
      </c>
      <c r="T550" s="15">
        <f t="shared" si="45"/>
        <v>42306.903333333335</v>
      </c>
      <c r="U550">
        <f t="shared" si="46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3"/>
        <v>3</v>
      </c>
      <c r="P551">
        <f t="shared" si="42"/>
        <v>8.5</v>
      </c>
      <c r="Q551" s="10" t="s">
        <v>8317</v>
      </c>
      <c r="R551" t="s">
        <v>8318</v>
      </c>
      <c r="S551" s="15">
        <f t="shared" si="44"/>
        <v>42163.636828703704</v>
      </c>
      <c r="T551" s="15">
        <f t="shared" si="45"/>
        <v>42193.636828703704</v>
      </c>
      <c r="U551">
        <f t="shared" si="46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3"/>
        <v>1</v>
      </c>
      <c r="P552">
        <f t="shared" si="42"/>
        <v>8.75</v>
      </c>
      <c r="Q552" s="10" t="s">
        <v>8317</v>
      </c>
      <c r="R552" t="s">
        <v>8318</v>
      </c>
      <c r="S552" s="15">
        <f t="shared" si="44"/>
        <v>42753.678761574076</v>
      </c>
      <c r="T552" s="15">
        <f t="shared" si="45"/>
        <v>42766.208333333328</v>
      </c>
      <c r="U552">
        <f t="shared" si="46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3"/>
        <v>5</v>
      </c>
      <c r="P553">
        <f t="shared" si="42"/>
        <v>135.04</v>
      </c>
      <c r="Q553" s="10" t="s">
        <v>8317</v>
      </c>
      <c r="R553" t="s">
        <v>8318</v>
      </c>
      <c r="S553" s="15">
        <f t="shared" si="44"/>
        <v>42173.275740740741</v>
      </c>
      <c r="T553" s="15">
        <f t="shared" si="45"/>
        <v>42217.745138888888</v>
      </c>
      <c r="U553">
        <f t="shared" si="46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3"/>
        <v>0</v>
      </c>
      <c r="P554" t="str">
        <f t="shared" si="42"/>
        <v>N/A</v>
      </c>
      <c r="Q554" s="10" t="s">
        <v>8317</v>
      </c>
      <c r="R554" t="s">
        <v>8318</v>
      </c>
      <c r="S554" s="15">
        <f t="shared" si="44"/>
        <v>42318.616851851853</v>
      </c>
      <c r="T554" s="15">
        <f t="shared" si="45"/>
        <v>42378.616851851853</v>
      </c>
      <c r="U554">
        <f t="shared" si="46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3"/>
        <v>0</v>
      </c>
      <c r="P555">
        <f t="shared" si="42"/>
        <v>20.5</v>
      </c>
      <c r="Q555" s="10" t="s">
        <v>8317</v>
      </c>
      <c r="R555" t="s">
        <v>8318</v>
      </c>
      <c r="S555" s="15">
        <f t="shared" si="44"/>
        <v>41927.71980324074</v>
      </c>
      <c r="T555" s="15">
        <f t="shared" si="45"/>
        <v>41957.761469907404</v>
      </c>
      <c r="U555">
        <f t="shared" si="46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3"/>
        <v>37</v>
      </c>
      <c r="P556">
        <f t="shared" si="42"/>
        <v>64.36</v>
      </c>
      <c r="Q556" s="10" t="s">
        <v>8317</v>
      </c>
      <c r="R556" t="s">
        <v>8318</v>
      </c>
      <c r="S556" s="15">
        <f t="shared" si="44"/>
        <v>41901.684861111113</v>
      </c>
      <c r="T556" s="15">
        <f t="shared" si="45"/>
        <v>41931.684861111113</v>
      </c>
      <c r="U556">
        <f t="shared" si="46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3"/>
        <v>0</v>
      </c>
      <c r="P557" t="str">
        <f t="shared" si="42"/>
        <v>N/A</v>
      </c>
      <c r="Q557" s="10" t="s">
        <v>8317</v>
      </c>
      <c r="R557" t="s">
        <v>8318</v>
      </c>
      <c r="S557" s="15">
        <f t="shared" si="44"/>
        <v>42503.353506944448</v>
      </c>
      <c r="T557" s="15">
        <f t="shared" si="45"/>
        <v>42533.353506944448</v>
      </c>
      <c r="U557">
        <f t="shared" si="46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3"/>
        <v>3</v>
      </c>
      <c r="P558">
        <f t="shared" si="42"/>
        <v>200</v>
      </c>
      <c r="Q558" s="10" t="s">
        <v>8317</v>
      </c>
      <c r="R558" t="s">
        <v>8318</v>
      </c>
      <c r="S558" s="15">
        <f t="shared" si="44"/>
        <v>42345.860150462962</v>
      </c>
      <c r="T558" s="15">
        <f t="shared" si="45"/>
        <v>42375.860150462962</v>
      </c>
      <c r="U558">
        <f t="shared" si="46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3"/>
        <v>1</v>
      </c>
      <c r="P559">
        <f t="shared" si="42"/>
        <v>68.3</v>
      </c>
      <c r="Q559" s="10" t="s">
        <v>8317</v>
      </c>
      <c r="R559" t="s">
        <v>8318</v>
      </c>
      <c r="S559" s="15">
        <f t="shared" si="44"/>
        <v>42676.942164351851</v>
      </c>
      <c r="T559" s="15">
        <f t="shared" si="45"/>
        <v>42706.983831018515</v>
      </c>
      <c r="U559">
        <f t="shared" si="46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3"/>
        <v>0</v>
      </c>
      <c r="P560" t="str">
        <f t="shared" si="42"/>
        <v>N/A</v>
      </c>
      <c r="Q560" s="10" t="s">
        <v>8317</v>
      </c>
      <c r="R560" t="s">
        <v>8318</v>
      </c>
      <c r="S560" s="15">
        <f t="shared" si="44"/>
        <v>42057.883159722223</v>
      </c>
      <c r="T560" s="15">
        <f t="shared" si="45"/>
        <v>42087.841493055559</v>
      </c>
      <c r="U560">
        <f t="shared" si="46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3"/>
        <v>0</v>
      </c>
      <c r="P561">
        <f t="shared" si="42"/>
        <v>50</v>
      </c>
      <c r="Q561" s="10" t="s">
        <v>8317</v>
      </c>
      <c r="R561" t="s">
        <v>8318</v>
      </c>
      <c r="S561" s="15">
        <f t="shared" si="44"/>
        <v>42321.283101851848</v>
      </c>
      <c r="T561" s="15">
        <f t="shared" si="45"/>
        <v>42351.283101851848</v>
      </c>
      <c r="U561">
        <f t="shared" si="46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3"/>
        <v>0</v>
      </c>
      <c r="P562">
        <f t="shared" si="42"/>
        <v>4</v>
      </c>
      <c r="Q562" s="10" t="s">
        <v>8317</v>
      </c>
      <c r="R562" t="s">
        <v>8318</v>
      </c>
      <c r="S562" s="15">
        <f t="shared" si="44"/>
        <v>41960.771354166667</v>
      </c>
      <c r="T562" s="15">
        <f t="shared" si="45"/>
        <v>41990.771354166667</v>
      </c>
      <c r="U562">
        <f t="shared" si="46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3"/>
        <v>0</v>
      </c>
      <c r="P563">
        <f t="shared" si="42"/>
        <v>27.5</v>
      </c>
      <c r="Q563" s="10" t="s">
        <v>8317</v>
      </c>
      <c r="R563" t="s">
        <v>8318</v>
      </c>
      <c r="S563" s="15">
        <f t="shared" si="44"/>
        <v>42268.658715277779</v>
      </c>
      <c r="T563" s="15">
        <f t="shared" si="45"/>
        <v>42303.658715277779</v>
      </c>
      <c r="U563">
        <f t="shared" si="46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3"/>
        <v>0</v>
      </c>
      <c r="P564" t="str">
        <f t="shared" si="42"/>
        <v>N/A</v>
      </c>
      <c r="Q564" s="10" t="s">
        <v>8317</v>
      </c>
      <c r="R564" t="s">
        <v>8318</v>
      </c>
      <c r="S564" s="15">
        <f t="shared" si="44"/>
        <v>42692.389062500006</v>
      </c>
      <c r="T564" s="15">
        <f t="shared" si="45"/>
        <v>42722.389062500006</v>
      </c>
      <c r="U564">
        <f t="shared" si="46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3"/>
        <v>0</v>
      </c>
      <c r="P565">
        <f t="shared" si="42"/>
        <v>34</v>
      </c>
      <c r="Q565" s="10" t="s">
        <v>8317</v>
      </c>
      <c r="R565" t="s">
        <v>8318</v>
      </c>
      <c r="S565" s="15">
        <f t="shared" si="44"/>
        <v>42022.069988425923</v>
      </c>
      <c r="T565" s="15">
        <f t="shared" si="45"/>
        <v>42052.069988425923</v>
      </c>
      <c r="U565">
        <f t="shared" si="46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3"/>
        <v>0</v>
      </c>
      <c r="P566">
        <f t="shared" si="42"/>
        <v>1</v>
      </c>
      <c r="Q566" s="10" t="s">
        <v>8317</v>
      </c>
      <c r="R566" t="s">
        <v>8318</v>
      </c>
      <c r="S566" s="15">
        <f t="shared" si="44"/>
        <v>42411.942997685182</v>
      </c>
      <c r="T566" s="15">
        <f t="shared" si="45"/>
        <v>42441.942997685182</v>
      </c>
      <c r="U566">
        <f t="shared" si="46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3"/>
        <v>0</v>
      </c>
      <c r="P567" t="str">
        <f t="shared" si="42"/>
        <v>N/A</v>
      </c>
      <c r="Q567" s="10" t="s">
        <v>8317</v>
      </c>
      <c r="R567" t="s">
        <v>8318</v>
      </c>
      <c r="S567" s="15">
        <f t="shared" si="44"/>
        <v>42165.785289351858</v>
      </c>
      <c r="T567" s="15">
        <f t="shared" si="45"/>
        <v>42195.785289351858</v>
      </c>
      <c r="U567">
        <f t="shared" si="46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3"/>
        <v>0</v>
      </c>
      <c r="P568">
        <f t="shared" si="42"/>
        <v>1</v>
      </c>
      <c r="Q568" s="10" t="s">
        <v>8317</v>
      </c>
      <c r="R568" t="s">
        <v>8318</v>
      </c>
      <c r="S568" s="15">
        <f t="shared" si="44"/>
        <v>42535.68440972222</v>
      </c>
      <c r="T568" s="15">
        <f t="shared" si="45"/>
        <v>42565.68440972222</v>
      </c>
      <c r="U568">
        <f t="shared" si="46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3"/>
        <v>0</v>
      </c>
      <c r="P569" t="str">
        <f t="shared" si="42"/>
        <v>N/A</v>
      </c>
      <c r="Q569" s="10" t="s">
        <v>8317</v>
      </c>
      <c r="R569" t="s">
        <v>8318</v>
      </c>
      <c r="S569" s="15">
        <f t="shared" si="44"/>
        <v>41975.842523148152</v>
      </c>
      <c r="T569" s="15">
        <f t="shared" si="45"/>
        <v>42005.842523148152</v>
      </c>
      <c r="U569">
        <f t="shared" si="46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3"/>
        <v>1</v>
      </c>
      <c r="P570">
        <f t="shared" si="42"/>
        <v>49</v>
      </c>
      <c r="Q570" s="10" t="s">
        <v>8317</v>
      </c>
      <c r="R570" t="s">
        <v>8318</v>
      </c>
      <c r="S570" s="15">
        <f t="shared" si="44"/>
        <v>42348.9215625</v>
      </c>
      <c r="T570" s="15">
        <f t="shared" si="45"/>
        <v>42385.458333333328</v>
      </c>
      <c r="U570">
        <f t="shared" si="46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3"/>
        <v>1</v>
      </c>
      <c r="P571">
        <f t="shared" si="42"/>
        <v>20</v>
      </c>
      <c r="Q571" s="10" t="s">
        <v>8317</v>
      </c>
      <c r="R571" t="s">
        <v>8318</v>
      </c>
      <c r="S571" s="15">
        <f t="shared" si="44"/>
        <v>42340.847361111111</v>
      </c>
      <c r="T571" s="15">
        <f t="shared" si="45"/>
        <v>42370.847361111111</v>
      </c>
      <c r="U571">
        <f t="shared" si="46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3"/>
        <v>0</v>
      </c>
      <c r="P572">
        <f t="shared" ref="P572:P635" si="47">IFERROR(ROUND(E572/L572,2),"N/A")</f>
        <v>142</v>
      </c>
      <c r="Q572" s="10" t="s">
        <v>8317</v>
      </c>
      <c r="R572" t="s">
        <v>8318</v>
      </c>
      <c r="S572" s="15">
        <f t="shared" si="44"/>
        <v>42388.798252314817</v>
      </c>
      <c r="T572" s="15">
        <f t="shared" si="45"/>
        <v>42418.798252314817</v>
      </c>
      <c r="U572">
        <f t="shared" si="46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3"/>
        <v>0</v>
      </c>
      <c r="P573">
        <f t="shared" si="47"/>
        <v>53</v>
      </c>
      <c r="Q573" s="10" t="s">
        <v>8317</v>
      </c>
      <c r="R573" t="s">
        <v>8318</v>
      </c>
      <c r="S573" s="15">
        <f t="shared" si="44"/>
        <v>42192.816238425927</v>
      </c>
      <c r="T573" s="15">
        <f t="shared" si="45"/>
        <v>42212.165972222225</v>
      </c>
      <c r="U573">
        <f t="shared" si="46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3"/>
        <v>0</v>
      </c>
      <c r="P574" t="str">
        <f t="shared" si="47"/>
        <v>N/A</v>
      </c>
      <c r="Q574" s="10" t="s">
        <v>8317</v>
      </c>
      <c r="R574" t="s">
        <v>8318</v>
      </c>
      <c r="S574" s="15">
        <f t="shared" si="44"/>
        <v>42282.71629629629</v>
      </c>
      <c r="T574" s="15">
        <f t="shared" si="45"/>
        <v>42312.757962962962</v>
      </c>
      <c r="U574">
        <f t="shared" si="46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3"/>
        <v>0</v>
      </c>
      <c r="P575">
        <f t="shared" si="47"/>
        <v>38.44</v>
      </c>
      <c r="Q575" s="10" t="s">
        <v>8317</v>
      </c>
      <c r="R575" t="s">
        <v>8318</v>
      </c>
      <c r="S575" s="15">
        <f t="shared" si="44"/>
        <v>41963.050127314811</v>
      </c>
      <c r="T575" s="15">
        <f t="shared" si="45"/>
        <v>42022.05</v>
      </c>
      <c r="U575">
        <f t="shared" si="46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3"/>
        <v>1</v>
      </c>
      <c r="P576">
        <f t="shared" si="47"/>
        <v>20</v>
      </c>
      <c r="Q576" s="10" t="s">
        <v>8317</v>
      </c>
      <c r="R576" t="s">
        <v>8318</v>
      </c>
      <c r="S576" s="15">
        <f t="shared" si="44"/>
        <v>42632.443368055552</v>
      </c>
      <c r="T576" s="15">
        <f t="shared" si="45"/>
        <v>42662.443368055552</v>
      </c>
      <c r="U576">
        <f t="shared" si="46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3"/>
        <v>0</v>
      </c>
      <c r="P577">
        <f t="shared" si="47"/>
        <v>64.75</v>
      </c>
      <c r="Q577" s="10" t="s">
        <v>8317</v>
      </c>
      <c r="R577" t="s">
        <v>8318</v>
      </c>
      <c r="S577" s="15">
        <f t="shared" si="44"/>
        <v>42138.692627314813</v>
      </c>
      <c r="T577" s="15">
        <f t="shared" si="45"/>
        <v>42168.692627314813</v>
      </c>
      <c r="U577">
        <f t="shared" si="46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8">ROUND(E578/D578*100,0)</f>
        <v>0</v>
      </c>
      <c r="P578">
        <f t="shared" si="47"/>
        <v>1</v>
      </c>
      <c r="Q578" s="10" t="s">
        <v>8317</v>
      </c>
      <c r="R578" t="s">
        <v>8318</v>
      </c>
      <c r="S578" s="15">
        <f t="shared" ref="S578:S641" si="49">(((J578/60)/60)/24)+DATE(1970,1,1)</f>
        <v>42031.471666666665</v>
      </c>
      <c r="T578" s="15">
        <f t="shared" ref="T578:T641" si="50">(((I578/60)/60)/24)+DATE(1970,1,1)</f>
        <v>42091.43</v>
      </c>
      <c r="U578">
        <f t="shared" si="46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8"/>
        <v>0</v>
      </c>
      <c r="P579">
        <f t="shared" si="47"/>
        <v>10</v>
      </c>
      <c r="Q579" s="10" t="s">
        <v>8317</v>
      </c>
      <c r="R579" t="s">
        <v>8318</v>
      </c>
      <c r="S579" s="15">
        <f t="shared" si="49"/>
        <v>42450.589143518519</v>
      </c>
      <c r="T579" s="15">
        <f t="shared" si="50"/>
        <v>42510.589143518519</v>
      </c>
      <c r="U579">
        <f t="shared" ref="U579:U642" si="51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8"/>
        <v>0</v>
      </c>
      <c r="P580">
        <f t="shared" si="47"/>
        <v>2</v>
      </c>
      <c r="Q580" s="10" t="s">
        <v>8317</v>
      </c>
      <c r="R580" t="s">
        <v>8318</v>
      </c>
      <c r="S580" s="15">
        <f t="shared" si="49"/>
        <v>42230.578622685185</v>
      </c>
      <c r="T580" s="15">
        <f t="shared" si="50"/>
        <v>42254.578622685185</v>
      </c>
      <c r="U580">
        <f t="shared" si="51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8"/>
        <v>1</v>
      </c>
      <c r="P581">
        <f t="shared" si="47"/>
        <v>35</v>
      </c>
      <c r="Q581" s="10" t="s">
        <v>8317</v>
      </c>
      <c r="R581" t="s">
        <v>8318</v>
      </c>
      <c r="S581" s="15">
        <f t="shared" si="49"/>
        <v>41968.852118055554</v>
      </c>
      <c r="T581" s="15">
        <f t="shared" si="50"/>
        <v>41998.852118055554</v>
      </c>
      <c r="U581">
        <f t="shared" si="51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8"/>
        <v>0</v>
      </c>
      <c r="P582">
        <f t="shared" si="47"/>
        <v>1</v>
      </c>
      <c r="Q582" s="10" t="s">
        <v>8317</v>
      </c>
      <c r="R582" t="s">
        <v>8318</v>
      </c>
      <c r="S582" s="15">
        <f t="shared" si="49"/>
        <v>42605.908182870371</v>
      </c>
      <c r="T582" s="15">
        <f t="shared" si="50"/>
        <v>42635.908182870371</v>
      </c>
      <c r="U582">
        <f t="shared" si="51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8"/>
        <v>0</v>
      </c>
      <c r="P583" t="str">
        <f t="shared" si="47"/>
        <v>N/A</v>
      </c>
      <c r="Q583" s="10" t="s">
        <v>8317</v>
      </c>
      <c r="R583" t="s">
        <v>8318</v>
      </c>
      <c r="S583" s="15">
        <f t="shared" si="49"/>
        <v>42188.012777777782</v>
      </c>
      <c r="T583" s="15">
        <f t="shared" si="50"/>
        <v>42218.012777777782</v>
      </c>
      <c r="U583">
        <f t="shared" si="51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8"/>
        <v>0</v>
      </c>
      <c r="P584" t="str">
        <f t="shared" si="47"/>
        <v>N/A</v>
      </c>
      <c r="Q584" s="10" t="s">
        <v>8317</v>
      </c>
      <c r="R584" t="s">
        <v>8318</v>
      </c>
      <c r="S584" s="15">
        <f t="shared" si="49"/>
        <v>42055.739803240736</v>
      </c>
      <c r="T584" s="15">
        <f t="shared" si="50"/>
        <v>42078.75</v>
      </c>
      <c r="U584">
        <f t="shared" si="51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8"/>
        <v>0</v>
      </c>
      <c r="P585">
        <f t="shared" si="47"/>
        <v>1</v>
      </c>
      <c r="Q585" s="10" t="s">
        <v>8317</v>
      </c>
      <c r="R585" t="s">
        <v>8318</v>
      </c>
      <c r="S585" s="15">
        <f t="shared" si="49"/>
        <v>42052.93850694444</v>
      </c>
      <c r="T585" s="15">
        <f t="shared" si="50"/>
        <v>42082.896840277783</v>
      </c>
      <c r="U585">
        <f t="shared" si="51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8"/>
        <v>1</v>
      </c>
      <c r="P586">
        <f t="shared" si="47"/>
        <v>5</v>
      </c>
      <c r="Q586" s="10" t="s">
        <v>8317</v>
      </c>
      <c r="R586" t="s">
        <v>8318</v>
      </c>
      <c r="S586" s="15">
        <f t="shared" si="49"/>
        <v>42049.716620370367</v>
      </c>
      <c r="T586" s="15">
        <f t="shared" si="50"/>
        <v>42079.674953703703</v>
      </c>
      <c r="U586">
        <f t="shared" si="51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 t="str">
        <f t="shared" si="47"/>
        <v>N/A</v>
      </c>
      <c r="Q587" s="10" t="s">
        <v>8317</v>
      </c>
      <c r="R587" t="s">
        <v>8318</v>
      </c>
      <c r="S587" s="15">
        <f t="shared" si="49"/>
        <v>42283.3909375</v>
      </c>
      <c r="T587" s="15">
        <f t="shared" si="50"/>
        <v>42339</v>
      </c>
      <c r="U587">
        <f t="shared" si="51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>
        <f t="shared" si="47"/>
        <v>14</v>
      </c>
      <c r="Q588" s="10" t="s">
        <v>8317</v>
      </c>
      <c r="R588" t="s">
        <v>8318</v>
      </c>
      <c r="S588" s="15">
        <f t="shared" si="49"/>
        <v>42020.854247685187</v>
      </c>
      <c r="T588" s="15">
        <f t="shared" si="50"/>
        <v>42050.854247685187</v>
      </c>
      <c r="U588">
        <f t="shared" si="51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>
        <f t="shared" si="47"/>
        <v>389.29</v>
      </c>
      <c r="Q589" s="10" t="s">
        <v>8317</v>
      </c>
      <c r="R589" t="s">
        <v>8318</v>
      </c>
      <c r="S589" s="15">
        <f t="shared" si="49"/>
        <v>42080.757326388892</v>
      </c>
      <c r="T589" s="15">
        <f t="shared" si="50"/>
        <v>42110.757326388892</v>
      </c>
      <c r="U589">
        <f t="shared" si="51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>
        <f t="shared" si="47"/>
        <v>150.5</v>
      </c>
      <c r="Q590" s="10" t="s">
        <v>8317</v>
      </c>
      <c r="R590" t="s">
        <v>8318</v>
      </c>
      <c r="S590" s="15">
        <f t="shared" si="49"/>
        <v>42631.769513888896</v>
      </c>
      <c r="T590" s="15">
        <f t="shared" si="50"/>
        <v>42691.811180555553</v>
      </c>
      <c r="U590">
        <f t="shared" si="51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>
        <f t="shared" si="47"/>
        <v>1</v>
      </c>
      <c r="Q591" s="10" t="s">
        <v>8317</v>
      </c>
      <c r="R591" t="s">
        <v>8318</v>
      </c>
      <c r="S591" s="15">
        <f t="shared" si="49"/>
        <v>42178.614571759259</v>
      </c>
      <c r="T591" s="15">
        <f t="shared" si="50"/>
        <v>42193.614571759259</v>
      </c>
      <c r="U591">
        <f t="shared" si="51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>
        <f t="shared" si="47"/>
        <v>24.78</v>
      </c>
      <c r="Q592" s="10" t="s">
        <v>8317</v>
      </c>
      <c r="R592" t="s">
        <v>8318</v>
      </c>
      <c r="S592" s="15">
        <f t="shared" si="49"/>
        <v>42377.554756944446</v>
      </c>
      <c r="T592" s="15">
        <f t="shared" si="50"/>
        <v>42408.542361111111</v>
      </c>
      <c r="U592">
        <f t="shared" si="51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>
        <f t="shared" si="47"/>
        <v>30.5</v>
      </c>
      <c r="Q593" s="10" t="s">
        <v>8317</v>
      </c>
      <c r="R593" t="s">
        <v>8318</v>
      </c>
      <c r="S593" s="15">
        <f t="shared" si="49"/>
        <v>42177.543171296296</v>
      </c>
      <c r="T593" s="15">
        <f t="shared" si="50"/>
        <v>42207.543171296296</v>
      </c>
      <c r="U593">
        <f t="shared" si="51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>
        <f t="shared" si="47"/>
        <v>250</v>
      </c>
      <c r="Q594" s="10" t="s">
        <v>8317</v>
      </c>
      <c r="R594" t="s">
        <v>8318</v>
      </c>
      <c r="S594" s="15">
        <f t="shared" si="49"/>
        <v>41946.232175925928</v>
      </c>
      <c r="T594" s="15">
        <f t="shared" si="50"/>
        <v>41976.232175925921</v>
      </c>
      <c r="U594">
        <f t="shared" si="51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>
        <f t="shared" si="47"/>
        <v>16.43</v>
      </c>
      <c r="Q595" s="10" t="s">
        <v>8317</v>
      </c>
      <c r="R595" t="s">
        <v>8318</v>
      </c>
      <c r="S595" s="15">
        <f t="shared" si="49"/>
        <v>42070.677604166667</v>
      </c>
      <c r="T595" s="15">
        <f t="shared" si="50"/>
        <v>42100.635937500003</v>
      </c>
      <c r="U595">
        <f t="shared" si="51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>
        <f t="shared" si="47"/>
        <v>13</v>
      </c>
      <c r="Q596" s="10" t="s">
        <v>8317</v>
      </c>
      <c r="R596" t="s">
        <v>8318</v>
      </c>
      <c r="S596" s="15">
        <f t="shared" si="49"/>
        <v>42446.780162037037</v>
      </c>
      <c r="T596" s="15">
        <f t="shared" si="50"/>
        <v>42476.780162037037</v>
      </c>
      <c r="U596">
        <f t="shared" si="51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>
        <f t="shared" si="47"/>
        <v>53.25</v>
      </c>
      <c r="Q597" s="10" t="s">
        <v>8317</v>
      </c>
      <c r="R597" t="s">
        <v>8318</v>
      </c>
      <c r="S597" s="15">
        <f t="shared" si="49"/>
        <v>42083.069884259254</v>
      </c>
      <c r="T597" s="15">
        <f t="shared" si="50"/>
        <v>42128.069884259254</v>
      </c>
      <c r="U597">
        <f t="shared" si="51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>
        <f t="shared" si="47"/>
        <v>3</v>
      </c>
      <c r="Q598" s="10" t="s">
        <v>8317</v>
      </c>
      <c r="R598" t="s">
        <v>8318</v>
      </c>
      <c r="S598" s="15">
        <f t="shared" si="49"/>
        <v>42646.896898148145</v>
      </c>
      <c r="T598" s="15">
        <f t="shared" si="50"/>
        <v>42676.896898148145</v>
      </c>
      <c r="U598">
        <f t="shared" si="51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>
        <f t="shared" si="47"/>
        <v>10</v>
      </c>
      <c r="Q599" s="10" t="s">
        <v>8317</v>
      </c>
      <c r="R599" t="s">
        <v>8318</v>
      </c>
      <c r="S599" s="15">
        <f t="shared" si="49"/>
        <v>42545.705266203702</v>
      </c>
      <c r="T599" s="15">
        <f t="shared" si="50"/>
        <v>42582.666666666672</v>
      </c>
      <c r="U599">
        <f t="shared" si="51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>
        <f t="shared" si="47"/>
        <v>121.43</v>
      </c>
      <c r="Q600" s="10" t="s">
        <v>8317</v>
      </c>
      <c r="R600" t="s">
        <v>8318</v>
      </c>
      <c r="S600" s="15">
        <f t="shared" si="49"/>
        <v>41948.00209490741</v>
      </c>
      <c r="T600" s="15">
        <f t="shared" si="50"/>
        <v>41978.00209490741</v>
      </c>
      <c r="U600">
        <f t="shared" si="51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>
        <f t="shared" si="47"/>
        <v>15.5</v>
      </c>
      <c r="Q601" s="10" t="s">
        <v>8317</v>
      </c>
      <c r="R601" t="s">
        <v>8318</v>
      </c>
      <c r="S601" s="15">
        <f t="shared" si="49"/>
        <v>42047.812523148154</v>
      </c>
      <c r="T601" s="15">
        <f t="shared" si="50"/>
        <v>42071.636111111111</v>
      </c>
      <c r="U601">
        <f t="shared" si="51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>
        <f t="shared" si="47"/>
        <v>100</v>
      </c>
      <c r="Q602" s="10" t="s">
        <v>8317</v>
      </c>
      <c r="R602" t="s">
        <v>8318</v>
      </c>
      <c r="S602" s="15">
        <f t="shared" si="49"/>
        <v>42073.798171296294</v>
      </c>
      <c r="T602" s="15">
        <f t="shared" si="50"/>
        <v>42133.798171296294</v>
      </c>
      <c r="U602">
        <f t="shared" si="51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>
        <f t="shared" si="47"/>
        <v>23.33</v>
      </c>
      <c r="Q603" s="10" t="s">
        <v>8317</v>
      </c>
      <c r="R603" t="s">
        <v>8318</v>
      </c>
      <c r="S603" s="15">
        <f t="shared" si="49"/>
        <v>41969.858090277776</v>
      </c>
      <c r="T603" s="15">
        <f t="shared" si="50"/>
        <v>41999.858090277776</v>
      </c>
      <c r="U603">
        <f t="shared" si="51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 t="str">
        <f t="shared" si="47"/>
        <v>N/A</v>
      </c>
      <c r="Q604" s="10" t="s">
        <v>8317</v>
      </c>
      <c r="R604" t="s">
        <v>8318</v>
      </c>
      <c r="S604" s="15">
        <f t="shared" si="49"/>
        <v>42143.79415509259</v>
      </c>
      <c r="T604" s="15">
        <f t="shared" si="50"/>
        <v>42173.79415509259</v>
      </c>
      <c r="U604">
        <f t="shared" si="51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>
        <f t="shared" si="47"/>
        <v>45.39</v>
      </c>
      <c r="Q605" s="10" t="s">
        <v>8317</v>
      </c>
      <c r="R605" t="s">
        <v>8318</v>
      </c>
      <c r="S605" s="15">
        <f t="shared" si="49"/>
        <v>41835.639155092591</v>
      </c>
      <c r="T605" s="15">
        <f t="shared" si="50"/>
        <v>41865.639155092591</v>
      </c>
      <c r="U605">
        <f t="shared" si="51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 t="str">
        <f t="shared" si="47"/>
        <v>N/A</v>
      </c>
      <c r="Q606" s="10" t="s">
        <v>8317</v>
      </c>
      <c r="R606" t="s">
        <v>8318</v>
      </c>
      <c r="S606" s="15">
        <f t="shared" si="49"/>
        <v>41849.035370370373</v>
      </c>
      <c r="T606" s="15">
        <f t="shared" si="50"/>
        <v>41879.035370370373</v>
      </c>
      <c r="U606">
        <f t="shared" si="51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>
        <f t="shared" si="47"/>
        <v>16.38</v>
      </c>
      <c r="Q607" s="10" t="s">
        <v>8317</v>
      </c>
      <c r="R607" t="s">
        <v>8318</v>
      </c>
      <c r="S607" s="15">
        <f t="shared" si="49"/>
        <v>42194.357731481476</v>
      </c>
      <c r="T607" s="15">
        <f t="shared" si="50"/>
        <v>42239.357731481476</v>
      </c>
      <c r="U607">
        <f t="shared" si="51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>
        <f t="shared" si="47"/>
        <v>10</v>
      </c>
      <c r="Q608" s="10" t="s">
        <v>8317</v>
      </c>
      <c r="R608" t="s">
        <v>8318</v>
      </c>
      <c r="S608" s="15">
        <f t="shared" si="49"/>
        <v>42102.650567129633</v>
      </c>
      <c r="T608" s="15">
        <f t="shared" si="50"/>
        <v>42148.625</v>
      </c>
      <c r="U608">
        <f t="shared" si="51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 t="str">
        <f t="shared" si="47"/>
        <v>N/A</v>
      </c>
      <c r="Q609" s="10" t="s">
        <v>8317</v>
      </c>
      <c r="R609" t="s">
        <v>8318</v>
      </c>
      <c r="S609" s="15">
        <f t="shared" si="49"/>
        <v>42300.825648148151</v>
      </c>
      <c r="T609" s="15">
        <f t="shared" si="50"/>
        <v>42330.867314814815</v>
      </c>
      <c r="U609">
        <f t="shared" si="51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>
        <f t="shared" si="47"/>
        <v>292.2</v>
      </c>
      <c r="Q610" s="10" t="s">
        <v>8317</v>
      </c>
      <c r="R610" t="s">
        <v>8318</v>
      </c>
      <c r="S610" s="15">
        <f t="shared" si="49"/>
        <v>42140.921064814815</v>
      </c>
      <c r="T610" s="15">
        <f t="shared" si="50"/>
        <v>42170.921064814815</v>
      </c>
      <c r="U610">
        <f t="shared" si="51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>
        <f t="shared" si="47"/>
        <v>5</v>
      </c>
      <c r="Q611" s="10" t="s">
        <v>8317</v>
      </c>
      <c r="R611" t="s">
        <v>8318</v>
      </c>
      <c r="S611" s="15">
        <f t="shared" si="49"/>
        <v>42307.034074074079</v>
      </c>
      <c r="T611" s="15">
        <f t="shared" si="50"/>
        <v>42337.075740740736</v>
      </c>
      <c r="U611">
        <f t="shared" si="51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 t="str">
        <f t="shared" si="47"/>
        <v>N/A</v>
      </c>
      <c r="Q612" s="10" t="s">
        <v>8317</v>
      </c>
      <c r="R612" t="s">
        <v>8318</v>
      </c>
      <c r="S612" s="15">
        <f t="shared" si="49"/>
        <v>42086.83085648148</v>
      </c>
      <c r="T612" s="15">
        <f t="shared" si="50"/>
        <v>42116.83085648148</v>
      </c>
      <c r="U612">
        <f t="shared" si="51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 t="str">
        <f t="shared" si="47"/>
        <v>N/A</v>
      </c>
      <c r="Q613" s="10" t="s">
        <v>8317</v>
      </c>
      <c r="R613" t="s">
        <v>8318</v>
      </c>
      <c r="S613" s="15">
        <f t="shared" si="49"/>
        <v>42328.560613425929</v>
      </c>
      <c r="T613" s="15">
        <f t="shared" si="50"/>
        <v>42388.560613425929</v>
      </c>
      <c r="U613">
        <f t="shared" si="51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 t="str">
        <f t="shared" si="47"/>
        <v>N/A</v>
      </c>
      <c r="Q614" s="10" t="s">
        <v>8317</v>
      </c>
      <c r="R614" t="s">
        <v>8318</v>
      </c>
      <c r="S614" s="15">
        <f t="shared" si="49"/>
        <v>42585.031782407401</v>
      </c>
      <c r="T614" s="15">
        <f t="shared" si="50"/>
        <v>42615.031782407401</v>
      </c>
      <c r="U614">
        <f t="shared" si="51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>
        <f t="shared" si="47"/>
        <v>105.93</v>
      </c>
      <c r="Q615" s="10" t="s">
        <v>8317</v>
      </c>
      <c r="R615" t="s">
        <v>8318</v>
      </c>
      <c r="S615" s="15">
        <f t="shared" si="49"/>
        <v>42247.496759259258</v>
      </c>
      <c r="T615" s="15">
        <f t="shared" si="50"/>
        <v>42278.207638888889</v>
      </c>
      <c r="U615">
        <f t="shared" si="51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 t="str">
        <f t="shared" si="47"/>
        <v>N/A</v>
      </c>
      <c r="Q616" s="10" t="s">
        <v>8317</v>
      </c>
      <c r="R616" t="s">
        <v>8318</v>
      </c>
      <c r="S616" s="15">
        <f t="shared" si="49"/>
        <v>42515.061805555553</v>
      </c>
      <c r="T616" s="15">
        <f t="shared" si="50"/>
        <v>42545.061805555553</v>
      </c>
      <c r="U616">
        <f t="shared" si="51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 t="str">
        <f t="shared" si="47"/>
        <v>N/A</v>
      </c>
      <c r="Q617" s="10" t="s">
        <v>8317</v>
      </c>
      <c r="R617" t="s">
        <v>8318</v>
      </c>
      <c r="S617" s="15">
        <f t="shared" si="49"/>
        <v>42242.122210648144</v>
      </c>
      <c r="T617" s="15">
        <f t="shared" si="50"/>
        <v>42272.122210648144</v>
      </c>
      <c r="U617">
        <f t="shared" si="51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 t="str">
        <f t="shared" si="47"/>
        <v>N/A</v>
      </c>
      <c r="Q618" s="10" t="s">
        <v>8317</v>
      </c>
      <c r="R618" t="s">
        <v>8318</v>
      </c>
      <c r="S618" s="15">
        <f t="shared" si="49"/>
        <v>42761.376238425932</v>
      </c>
      <c r="T618" s="15">
        <f t="shared" si="50"/>
        <v>42791.376238425932</v>
      </c>
      <c r="U618">
        <f t="shared" si="51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>
        <f t="shared" si="47"/>
        <v>20</v>
      </c>
      <c r="Q619" s="10" t="s">
        <v>8317</v>
      </c>
      <c r="R619" t="s">
        <v>8318</v>
      </c>
      <c r="S619" s="15">
        <f t="shared" si="49"/>
        <v>42087.343090277776</v>
      </c>
      <c r="T619" s="15">
        <f t="shared" si="50"/>
        <v>42132.343090277776</v>
      </c>
      <c r="U619">
        <f t="shared" si="51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 t="str">
        <f t="shared" si="47"/>
        <v>N/A</v>
      </c>
      <c r="Q620" s="10" t="s">
        <v>8317</v>
      </c>
      <c r="R620" t="s">
        <v>8318</v>
      </c>
      <c r="S620" s="15">
        <f t="shared" si="49"/>
        <v>42317.810219907406</v>
      </c>
      <c r="T620" s="15">
        <f t="shared" si="50"/>
        <v>42347.810219907406</v>
      </c>
      <c r="U620">
        <f t="shared" si="51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>
        <f t="shared" si="47"/>
        <v>1</v>
      </c>
      <c r="Q621" s="10" t="s">
        <v>8317</v>
      </c>
      <c r="R621" t="s">
        <v>8318</v>
      </c>
      <c r="S621" s="15">
        <f t="shared" si="49"/>
        <v>41908.650347222225</v>
      </c>
      <c r="T621" s="15">
        <f t="shared" si="50"/>
        <v>41968.692013888889</v>
      </c>
      <c r="U621">
        <f t="shared" si="51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>
        <f t="shared" si="47"/>
        <v>300</v>
      </c>
      <c r="Q622" s="10" t="s">
        <v>8317</v>
      </c>
      <c r="R622" t="s">
        <v>8318</v>
      </c>
      <c r="S622" s="15">
        <f t="shared" si="49"/>
        <v>41831.716874999998</v>
      </c>
      <c r="T622" s="15">
        <f t="shared" si="50"/>
        <v>41876.716874999998</v>
      </c>
      <c r="U622">
        <f t="shared" si="51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>
        <f t="shared" si="47"/>
        <v>87</v>
      </c>
      <c r="Q623" s="10" t="s">
        <v>8317</v>
      </c>
      <c r="R623" t="s">
        <v>8318</v>
      </c>
      <c r="S623" s="15">
        <f t="shared" si="49"/>
        <v>42528.987696759257</v>
      </c>
      <c r="T623" s="15">
        <f t="shared" si="50"/>
        <v>42558.987696759257</v>
      </c>
      <c r="U623">
        <f t="shared" si="51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>
        <f t="shared" si="47"/>
        <v>37.89</v>
      </c>
      <c r="Q624" s="10" t="s">
        <v>8317</v>
      </c>
      <c r="R624" t="s">
        <v>8318</v>
      </c>
      <c r="S624" s="15">
        <f t="shared" si="49"/>
        <v>42532.774745370371</v>
      </c>
      <c r="T624" s="15">
        <f t="shared" si="50"/>
        <v>42552.774745370371</v>
      </c>
      <c r="U624">
        <f t="shared" si="51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 t="str">
        <f t="shared" si="47"/>
        <v>N/A</v>
      </c>
      <c r="Q625" s="10" t="s">
        <v>8317</v>
      </c>
      <c r="R625" t="s">
        <v>8318</v>
      </c>
      <c r="S625" s="15">
        <f t="shared" si="49"/>
        <v>42122.009224537032</v>
      </c>
      <c r="T625" s="15">
        <f t="shared" si="50"/>
        <v>42152.009224537032</v>
      </c>
      <c r="U625">
        <f t="shared" si="51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 t="str">
        <f t="shared" si="47"/>
        <v>N/A</v>
      </c>
      <c r="Q626" s="10" t="s">
        <v>8317</v>
      </c>
      <c r="R626" t="s">
        <v>8318</v>
      </c>
      <c r="S626" s="15">
        <f t="shared" si="49"/>
        <v>42108.988900462966</v>
      </c>
      <c r="T626" s="15">
        <f t="shared" si="50"/>
        <v>42138.988900462966</v>
      </c>
      <c r="U626">
        <f t="shared" si="51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 t="str">
        <f t="shared" si="47"/>
        <v>N/A</v>
      </c>
      <c r="Q627" s="10" t="s">
        <v>8317</v>
      </c>
      <c r="R627" t="s">
        <v>8318</v>
      </c>
      <c r="S627" s="15">
        <f t="shared" si="49"/>
        <v>42790.895567129628</v>
      </c>
      <c r="T627" s="15">
        <f t="shared" si="50"/>
        <v>42820.853900462964</v>
      </c>
      <c r="U627">
        <f t="shared" si="51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>
        <f t="shared" si="47"/>
        <v>111.41</v>
      </c>
      <c r="Q628" s="10" t="s">
        <v>8317</v>
      </c>
      <c r="R628" t="s">
        <v>8318</v>
      </c>
      <c r="S628" s="15">
        <f t="shared" si="49"/>
        <v>42198.559479166666</v>
      </c>
      <c r="T628" s="15">
        <f t="shared" si="50"/>
        <v>42231.556944444441</v>
      </c>
      <c r="U628">
        <f t="shared" si="51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>
        <f t="shared" si="47"/>
        <v>90</v>
      </c>
      <c r="Q629" s="10" t="s">
        <v>8317</v>
      </c>
      <c r="R629" t="s">
        <v>8318</v>
      </c>
      <c r="S629" s="15">
        <f t="shared" si="49"/>
        <v>42384.306840277779</v>
      </c>
      <c r="T629" s="15">
        <f t="shared" si="50"/>
        <v>42443.958333333328</v>
      </c>
      <c r="U629">
        <f t="shared" si="51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 t="str">
        <f t="shared" si="47"/>
        <v>N/A</v>
      </c>
      <c r="Q630" s="10" t="s">
        <v>8317</v>
      </c>
      <c r="R630" t="s">
        <v>8318</v>
      </c>
      <c r="S630" s="15">
        <f t="shared" si="49"/>
        <v>41803.692789351851</v>
      </c>
      <c r="T630" s="15">
        <f t="shared" si="50"/>
        <v>41833.692789351851</v>
      </c>
      <c r="U630">
        <f t="shared" si="51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>
        <f t="shared" si="47"/>
        <v>116.67</v>
      </c>
      <c r="Q631" s="10" t="s">
        <v>8317</v>
      </c>
      <c r="R631" t="s">
        <v>8318</v>
      </c>
      <c r="S631" s="15">
        <f t="shared" si="49"/>
        <v>42474.637824074074</v>
      </c>
      <c r="T631" s="15">
        <f t="shared" si="50"/>
        <v>42504.637824074074</v>
      </c>
      <c r="U631">
        <f t="shared" si="51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>
        <f t="shared" si="47"/>
        <v>10</v>
      </c>
      <c r="Q632" s="10" t="s">
        <v>8317</v>
      </c>
      <c r="R632" t="s">
        <v>8318</v>
      </c>
      <c r="S632" s="15">
        <f t="shared" si="49"/>
        <v>42223.619456018518</v>
      </c>
      <c r="T632" s="15">
        <f t="shared" si="50"/>
        <v>42253.215277777781</v>
      </c>
      <c r="U632">
        <f t="shared" si="51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>
        <f t="shared" si="47"/>
        <v>76.67</v>
      </c>
      <c r="Q633" s="10" t="s">
        <v>8317</v>
      </c>
      <c r="R633" t="s">
        <v>8318</v>
      </c>
      <c r="S633" s="15">
        <f t="shared" si="49"/>
        <v>42489.772326388891</v>
      </c>
      <c r="T633" s="15">
        <f t="shared" si="50"/>
        <v>42518.772326388891</v>
      </c>
      <c r="U633">
        <f t="shared" si="51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 t="str">
        <f t="shared" si="47"/>
        <v>N/A</v>
      </c>
      <c r="Q634" s="10" t="s">
        <v>8317</v>
      </c>
      <c r="R634" t="s">
        <v>8318</v>
      </c>
      <c r="S634" s="15">
        <f t="shared" si="49"/>
        <v>42303.659317129626</v>
      </c>
      <c r="T634" s="15">
        <f t="shared" si="50"/>
        <v>42333.700983796298</v>
      </c>
      <c r="U634">
        <f t="shared" si="51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>
        <f t="shared" si="47"/>
        <v>49.8</v>
      </c>
      <c r="Q635" s="10" t="s">
        <v>8317</v>
      </c>
      <c r="R635" t="s">
        <v>8318</v>
      </c>
      <c r="S635" s="15">
        <f t="shared" si="49"/>
        <v>42507.29932870371</v>
      </c>
      <c r="T635" s="15">
        <f t="shared" si="50"/>
        <v>42538.958333333328</v>
      </c>
      <c r="U635">
        <f t="shared" si="51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>
        <f t="shared" ref="P636:P699" si="52">IFERROR(ROUND(E636/L636,2),"N/A")</f>
        <v>1</v>
      </c>
      <c r="Q636" s="10" t="s">
        <v>8317</v>
      </c>
      <c r="R636" t="s">
        <v>8318</v>
      </c>
      <c r="S636" s="15">
        <f t="shared" si="49"/>
        <v>42031.928576388891</v>
      </c>
      <c r="T636" s="15">
        <f t="shared" si="50"/>
        <v>42061.928576388891</v>
      </c>
      <c r="U636">
        <f t="shared" si="51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>
        <f t="shared" si="52"/>
        <v>2</v>
      </c>
      <c r="Q637" s="10" t="s">
        <v>8317</v>
      </c>
      <c r="R637" t="s">
        <v>8318</v>
      </c>
      <c r="S637" s="15">
        <f t="shared" si="49"/>
        <v>42076.092152777783</v>
      </c>
      <c r="T637" s="15">
        <f t="shared" si="50"/>
        <v>42106.092152777783</v>
      </c>
      <c r="U637">
        <f t="shared" si="51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>
        <f t="shared" si="52"/>
        <v>4</v>
      </c>
      <c r="Q638" s="10" t="s">
        <v>8317</v>
      </c>
      <c r="R638" t="s">
        <v>8318</v>
      </c>
      <c r="S638" s="15">
        <f t="shared" si="49"/>
        <v>42131.455439814818</v>
      </c>
      <c r="T638" s="15">
        <f t="shared" si="50"/>
        <v>42161.44930555555</v>
      </c>
      <c r="U638">
        <f t="shared" si="51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 t="str">
        <f t="shared" si="52"/>
        <v>N/A</v>
      </c>
      <c r="Q639" s="10" t="s">
        <v>8317</v>
      </c>
      <c r="R639" t="s">
        <v>8318</v>
      </c>
      <c r="S639" s="15">
        <f t="shared" si="49"/>
        <v>42762.962013888886</v>
      </c>
      <c r="T639" s="15">
        <f t="shared" si="50"/>
        <v>42791.961111111115</v>
      </c>
      <c r="U639">
        <f t="shared" si="51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>
        <f t="shared" si="52"/>
        <v>3</v>
      </c>
      <c r="Q640" s="10" t="s">
        <v>8317</v>
      </c>
      <c r="R640" t="s">
        <v>8318</v>
      </c>
      <c r="S640" s="15">
        <f t="shared" si="49"/>
        <v>42759.593310185184</v>
      </c>
      <c r="T640" s="15">
        <f t="shared" si="50"/>
        <v>42819.55164351852</v>
      </c>
      <c r="U640">
        <f t="shared" si="51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>
        <f t="shared" si="52"/>
        <v>1</v>
      </c>
      <c r="Q641" s="10" t="s">
        <v>8317</v>
      </c>
      <c r="R641" t="s">
        <v>8318</v>
      </c>
      <c r="S641" s="15">
        <f t="shared" si="49"/>
        <v>41865.583275462966</v>
      </c>
      <c r="T641" s="15">
        <f t="shared" si="50"/>
        <v>41925.583275462966</v>
      </c>
      <c r="U641">
        <f t="shared" si="51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3">ROUND(E642/D642*100,0)</f>
        <v>144</v>
      </c>
      <c r="P642">
        <f t="shared" si="52"/>
        <v>50.5</v>
      </c>
      <c r="Q642" s="10" t="s">
        <v>8317</v>
      </c>
      <c r="R642" t="s">
        <v>8319</v>
      </c>
      <c r="S642" s="15">
        <f t="shared" ref="S642:S705" si="54">(((J642/60)/60)/24)+DATE(1970,1,1)</f>
        <v>42683.420312500006</v>
      </c>
      <c r="T642" s="15">
        <f t="shared" ref="T642:T705" si="55">(((I642/60)/60)/24)+DATE(1970,1,1)</f>
        <v>42698.958333333328</v>
      </c>
      <c r="U642">
        <f t="shared" si="51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3"/>
        <v>119</v>
      </c>
      <c r="P643">
        <f t="shared" si="52"/>
        <v>151.32</v>
      </c>
      <c r="Q643" s="10" t="s">
        <v>8317</v>
      </c>
      <c r="R643" t="s">
        <v>8319</v>
      </c>
      <c r="S643" s="15">
        <f t="shared" si="54"/>
        <v>42199.57</v>
      </c>
      <c r="T643" s="15">
        <f t="shared" si="55"/>
        <v>42229.57</v>
      </c>
      <c r="U643">
        <f t="shared" ref="U643:U706" si="56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>
        <f t="shared" si="52"/>
        <v>134.36000000000001</v>
      </c>
      <c r="Q644" s="10" t="s">
        <v>8317</v>
      </c>
      <c r="R644" t="s">
        <v>8319</v>
      </c>
      <c r="S644" s="15">
        <f t="shared" si="54"/>
        <v>42199.651319444441</v>
      </c>
      <c r="T644" s="15">
        <f t="shared" si="55"/>
        <v>42235.651319444441</v>
      </c>
      <c r="U644">
        <f t="shared" si="5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>
        <f t="shared" si="52"/>
        <v>174.03</v>
      </c>
      <c r="Q645" s="10" t="s">
        <v>8317</v>
      </c>
      <c r="R645" t="s">
        <v>8319</v>
      </c>
      <c r="S645" s="15">
        <f t="shared" si="54"/>
        <v>42100.642071759255</v>
      </c>
      <c r="T645" s="15">
        <f t="shared" si="55"/>
        <v>42155.642071759255</v>
      </c>
      <c r="U645">
        <f t="shared" si="5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>
        <f t="shared" si="52"/>
        <v>73.489999999999995</v>
      </c>
      <c r="Q646" s="10" t="s">
        <v>8317</v>
      </c>
      <c r="R646" t="s">
        <v>8319</v>
      </c>
      <c r="S646" s="15">
        <f t="shared" si="54"/>
        <v>41898.665960648148</v>
      </c>
      <c r="T646" s="15">
        <f t="shared" si="55"/>
        <v>41941.041666666664</v>
      </c>
      <c r="U646">
        <f t="shared" si="5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>
        <f t="shared" si="52"/>
        <v>23.52</v>
      </c>
      <c r="Q647" s="10" t="s">
        <v>8317</v>
      </c>
      <c r="R647" t="s">
        <v>8319</v>
      </c>
      <c r="S647" s="15">
        <f t="shared" si="54"/>
        <v>42564.026319444441</v>
      </c>
      <c r="T647" s="15">
        <f t="shared" si="55"/>
        <v>42594.026319444441</v>
      </c>
      <c r="U647">
        <f t="shared" si="5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>
        <f t="shared" si="52"/>
        <v>39.07</v>
      </c>
      <c r="Q648" s="10" t="s">
        <v>8317</v>
      </c>
      <c r="R648" t="s">
        <v>8319</v>
      </c>
      <c r="S648" s="15">
        <f t="shared" si="54"/>
        <v>41832.852627314816</v>
      </c>
      <c r="T648" s="15">
        <f t="shared" si="55"/>
        <v>41862.852627314816</v>
      </c>
      <c r="U648">
        <f t="shared" si="5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>
        <f t="shared" si="52"/>
        <v>125.94</v>
      </c>
      <c r="Q649" s="10" t="s">
        <v>8317</v>
      </c>
      <c r="R649" t="s">
        <v>8319</v>
      </c>
      <c r="S649" s="15">
        <f t="shared" si="54"/>
        <v>42416.767928240741</v>
      </c>
      <c r="T649" s="15">
        <f t="shared" si="55"/>
        <v>42446.726261574076</v>
      </c>
      <c r="U649">
        <f t="shared" si="5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>
        <f t="shared" si="52"/>
        <v>1644</v>
      </c>
      <c r="Q650" s="10" t="s">
        <v>8317</v>
      </c>
      <c r="R650" t="s">
        <v>8319</v>
      </c>
      <c r="S650" s="15">
        <f t="shared" si="54"/>
        <v>41891.693379629629</v>
      </c>
      <c r="T650" s="15">
        <f t="shared" si="55"/>
        <v>41926.693379629629</v>
      </c>
      <c r="U650">
        <f t="shared" si="5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>
        <f t="shared" si="52"/>
        <v>42.67</v>
      </c>
      <c r="Q651" s="10" t="s">
        <v>8317</v>
      </c>
      <c r="R651" t="s">
        <v>8319</v>
      </c>
      <c r="S651" s="15">
        <f t="shared" si="54"/>
        <v>41877.912187499998</v>
      </c>
      <c r="T651" s="15">
        <f t="shared" si="55"/>
        <v>41898.912187499998</v>
      </c>
      <c r="U651">
        <f t="shared" si="5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>
        <f t="shared" si="52"/>
        <v>35.130000000000003</v>
      </c>
      <c r="Q652" s="10" t="s">
        <v>8317</v>
      </c>
      <c r="R652" t="s">
        <v>8319</v>
      </c>
      <c r="S652" s="15">
        <f t="shared" si="54"/>
        <v>41932.036851851852</v>
      </c>
      <c r="T652" s="15">
        <f t="shared" si="55"/>
        <v>41992.078518518523</v>
      </c>
      <c r="U652">
        <f t="shared" si="5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>
        <f t="shared" si="52"/>
        <v>239.35</v>
      </c>
      <c r="Q653" s="10" t="s">
        <v>8317</v>
      </c>
      <c r="R653" t="s">
        <v>8319</v>
      </c>
      <c r="S653" s="15">
        <f t="shared" si="54"/>
        <v>41956.017488425925</v>
      </c>
      <c r="T653" s="15">
        <f t="shared" si="55"/>
        <v>41986.017488425925</v>
      </c>
      <c r="U653">
        <f t="shared" si="5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>
        <f t="shared" si="52"/>
        <v>107.64</v>
      </c>
      <c r="Q654" s="10" t="s">
        <v>8317</v>
      </c>
      <c r="R654" t="s">
        <v>8319</v>
      </c>
      <c r="S654" s="15">
        <f t="shared" si="54"/>
        <v>42675.690393518518</v>
      </c>
      <c r="T654" s="15">
        <f t="shared" si="55"/>
        <v>42705.732060185182</v>
      </c>
      <c r="U654">
        <f t="shared" si="5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>
        <f t="shared" si="52"/>
        <v>95.83</v>
      </c>
      <c r="Q655" s="10" t="s">
        <v>8317</v>
      </c>
      <c r="R655" t="s">
        <v>8319</v>
      </c>
      <c r="S655" s="15">
        <f t="shared" si="54"/>
        <v>42199.618518518517</v>
      </c>
      <c r="T655" s="15">
        <f t="shared" si="55"/>
        <v>42236.618518518517</v>
      </c>
      <c r="U655">
        <f t="shared" si="5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>
        <f t="shared" si="52"/>
        <v>31.66</v>
      </c>
      <c r="Q656" s="10" t="s">
        <v>8317</v>
      </c>
      <c r="R656" t="s">
        <v>8319</v>
      </c>
      <c r="S656" s="15">
        <f t="shared" si="54"/>
        <v>42163.957326388889</v>
      </c>
      <c r="T656" s="15">
        <f t="shared" si="55"/>
        <v>42193.957326388889</v>
      </c>
      <c r="U656">
        <f t="shared" si="5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>
        <f t="shared" si="52"/>
        <v>42.89</v>
      </c>
      <c r="Q657" s="10" t="s">
        <v>8317</v>
      </c>
      <c r="R657" t="s">
        <v>8319</v>
      </c>
      <c r="S657" s="15">
        <f t="shared" si="54"/>
        <v>42045.957314814819</v>
      </c>
      <c r="T657" s="15">
        <f t="shared" si="55"/>
        <v>42075.915648148148</v>
      </c>
      <c r="U657">
        <f t="shared" si="5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>
        <f t="shared" si="52"/>
        <v>122.74</v>
      </c>
      <c r="Q658" s="10" t="s">
        <v>8317</v>
      </c>
      <c r="R658" t="s">
        <v>8319</v>
      </c>
      <c r="S658" s="15">
        <f t="shared" si="54"/>
        <v>42417.804618055554</v>
      </c>
      <c r="T658" s="15">
        <f t="shared" si="55"/>
        <v>42477.762951388882</v>
      </c>
      <c r="U658">
        <f t="shared" si="5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>
        <f t="shared" si="52"/>
        <v>190.45</v>
      </c>
      <c r="Q659" s="10" t="s">
        <v>8317</v>
      </c>
      <c r="R659" t="s">
        <v>8319</v>
      </c>
      <c r="S659" s="15">
        <f t="shared" si="54"/>
        <v>42331.84574074074</v>
      </c>
      <c r="T659" s="15">
        <f t="shared" si="55"/>
        <v>42361.84574074074</v>
      </c>
      <c r="U659">
        <f t="shared" si="5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>
        <f t="shared" si="52"/>
        <v>109.34</v>
      </c>
      <c r="Q660" s="10" t="s">
        <v>8317</v>
      </c>
      <c r="R660" t="s">
        <v>8319</v>
      </c>
      <c r="S660" s="15">
        <f t="shared" si="54"/>
        <v>42179.160752314812</v>
      </c>
      <c r="T660" s="15">
        <f t="shared" si="55"/>
        <v>42211.75</v>
      </c>
      <c r="U660">
        <f t="shared" si="5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>
        <f t="shared" si="52"/>
        <v>143.66999999999999</v>
      </c>
      <c r="Q661" s="10" t="s">
        <v>8317</v>
      </c>
      <c r="R661" t="s">
        <v>8319</v>
      </c>
      <c r="S661" s="15">
        <f t="shared" si="54"/>
        <v>42209.593692129631</v>
      </c>
      <c r="T661" s="15">
        <f t="shared" si="55"/>
        <v>42239.593692129631</v>
      </c>
      <c r="U661">
        <f t="shared" si="5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>
        <f t="shared" si="52"/>
        <v>84.94</v>
      </c>
      <c r="Q662" s="10" t="s">
        <v>8317</v>
      </c>
      <c r="R662" t="s">
        <v>8319</v>
      </c>
      <c r="S662" s="15">
        <f t="shared" si="54"/>
        <v>41922.741655092592</v>
      </c>
      <c r="T662" s="15">
        <f t="shared" si="55"/>
        <v>41952.783321759263</v>
      </c>
      <c r="U662">
        <f t="shared" si="5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>
        <f t="shared" si="52"/>
        <v>10.56</v>
      </c>
      <c r="Q663" s="10" t="s">
        <v>8317</v>
      </c>
      <c r="R663" t="s">
        <v>8319</v>
      </c>
      <c r="S663" s="15">
        <f t="shared" si="54"/>
        <v>42636.645358796297</v>
      </c>
      <c r="T663" s="15">
        <f t="shared" si="55"/>
        <v>42666.645358796297</v>
      </c>
      <c r="U663">
        <f t="shared" si="5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>
        <f t="shared" si="52"/>
        <v>39</v>
      </c>
      <c r="Q664" s="10" t="s">
        <v>8317</v>
      </c>
      <c r="R664" t="s">
        <v>8319</v>
      </c>
      <c r="S664" s="15">
        <f t="shared" si="54"/>
        <v>41990.438043981485</v>
      </c>
      <c r="T664" s="15">
        <f t="shared" si="55"/>
        <v>42020.438043981485</v>
      </c>
      <c r="U664">
        <f t="shared" si="5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>
        <f t="shared" si="52"/>
        <v>100</v>
      </c>
      <c r="Q665" s="10" t="s">
        <v>8317</v>
      </c>
      <c r="R665" t="s">
        <v>8319</v>
      </c>
      <c r="S665" s="15">
        <f t="shared" si="54"/>
        <v>42173.843240740738</v>
      </c>
      <c r="T665" s="15">
        <f t="shared" si="55"/>
        <v>42203.843240740738</v>
      </c>
      <c r="U665">
        <f t="shared" si="5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>
        <f t="shared" si="52"/>
        <v>31.17</v>
      </c>
      <c r="Q666" s="10" t="s">
        <v>8317</v>
      </c>
      <c r="R666" t="s">
        <v>8319</v>
      </c>
      <c r="S666" s="15">
        <f t="shared" si="54"/>
        <v>42077.666377314818</v>
      </c>
      <c r="T666" s="15">
        <f t="shared" si="55"/>
        <v>42107.666377314818</v>
      </c>
      <c r="U666">
        <f t="shared" si="5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>
        <f t="shared" si="52"/>
        <v>155.33000000000001</v>
      </c>
      <c r="Q667" s="10" t="s">
        <v>8317</v>
      </c>
      <c r="R667" t="s">
        <v>8319</v>
      </c>
      <c r="S667" s="15">
        <f t="shared" si="54"/>
        <v>42688.711354166662</v>
      </c>
      <c r="T667" s="15">
        <f t="shared" si="55"/>
        <v>42748.711354166662</v>
      </c>
      <c r="U667">
        <f t="shared" si="5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>
        <f t="shared" si="52"/>
        <v>2</v>
      </c>
      <c r="Q668" s="10" t="s">
        <v>8317</v>
      </c>
      <c r="R668" t="s">
        <v>8319</v>
      </c>
      <c r="S668" s="15">
        <f t="shared" si="54"/>
        <v>41838.832152777781</v>
      </c>
      <c r="T668" s="15">
        <f t="shared" si="55"/>
        <v>41868.832152777781</v>
      </c>
      <c r="U668">
        <f t="shared" si="5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>
        <f t="shared" si="52"/>
        <v>178.93</v>
      </c>
      <c r="Q669" s="10" t="s">
        <v>8317</v>
      </c>
      <c r="R669" t="s">
        <v>8319</v>
      </c>
      <c r="S669" s="15">
        <f t="shared" si="54"/>
        <v>42632.373414351852</v>
      </c>
      <c r="T669" s="15">
        <f t="shared" si="55"/>
        <v>42672.373414351852</v>
      </c>
      <c r="U669">
        <f t="shared" si="5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>
        <f t="shared" si="52"/>
        <v>27.36</v>
      </c>
      <c r="Q670" s="10" t="s">
        <v>8317</v>
      </c>
      <c r="R670" t="s">
        <v>8319</v>
      </c>
      <c r="S670" s="15">
        <f t="shared" si="54"/>
        <v>42090.831273148149</v>
      </c>
      <c r="T670" s="15">
        <f t="shared" si="55"/>
        <v>42135.831273148149</v>
      </c>
      <c r="U670">
        <f t="shared" si="5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>
        <f t="shared" si="52"/>
        <v>1536.25</v>
      </c>
      <c r="Q671" s="10" t="s">
        <v>8317</v>
      </c>
      <c r="R671" t="s">
        <v>8319</v>
      </c>
      <c r="S671" s="15">
        <f t="shared" si="54"/>
        <v>42527.625671296293</v>
      </c>
      <c r="T671" s="15">
        <f t="shared" si="55"/>
        <v>42557.625671296293</v>
      </c>
      <c r="U671">
        <f t="shared" si="5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>
        <f t="shared" si="52"/>
        <v>85</v>
      </c>
      <c r="Q672" s="10" t="s">
        <v>8317</v>
      </c>
      <c r="R672" t="s">
        <v>8319</v>
      </c>
      <c r="S672" s="15">
        <f t="shared" si="54"/>
        <v>42506.709722222222</v>
      </c>
      <c r="T672" s="15">
        <f t="shared" si="55"/>
        <v>42540.340277777781</v>
      </c>
      <c r="U672">
        <f t="shared" si="5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>
        <f t="shared" si="52"/>
        <v>788.53</v>
      </c>
      <c r="Q673" s="10" t="s">
        <v>8317</v>
      </c>
      <c r="R673" t="s">
        <v>8319</v>
      </c>
      <c r="S673" s="15">
        <f t="shared" si="54"/>
        <v>41984.692731481482</v>
      </c>
      <c r="T673" s="15">
        <f t="shared" si="55"/>
        <v>42018.166666666672</v>
      </c>
      <c r="U673">
        <f t="shared" si="5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>
        <f t="shared" si="52"/>
        <v>50.3</v>
      </c>
      <c r="Q674" s="10" t="s">
        <v>8317</v>
      </c>
      <c r="R674" t="s">
        <v>8319</v>
      </c>
      <c r="S674" s="15">
        <f t="shared" si="54"/>
        <v>41974.219490740739</v>
      </c>
      <c r="T674" s="15">
        <f t="shared" si="55"/>
        <v>42005.207638888889</v>
      </c>
      <c r="U674">
        <f t="shared" si="5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>
        <f t="shared" si="52"/>
        <v>68.33</v>
      </c>
      <c r="Q675" s="10" t="s">
        <v>8317</v>
      </c>
      <c r="R675" t="s">
        <v>8319</v>
      </c>
      <c r="S675" s="15">
        <f t="shared" si="54"/>
        <v>41838.840474537035</v>
      </c>
      <c r="T675" s="15">
        <f t="shared" si="55"/>
        <v>41883.840474537035</v>
      </c>
      <c r="U675">
        <f t="shared" si="5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52"/>
        <v>7.5</v>
      </c>
      <c r="Q676" s="10" t="s">
        <v>8317</v>
      </c>
      <c r="R676" t="s">
        <v>8319</v>
      </c>
      <c r="S676" s="15">
        <f t="shared" si="54"/>
        <v>41803.116053240738</v>
      </c>
      <c r="T676" s="15">
        <f t="shared" si="55"/>
        <v>41863.116053240738</v>
      </c>
      <c r="U676">
        <f t="shared" si="5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>
        <f t="shared" si="52"/>
        <v>34.270000000000003</v>
      </c>
      <c r="Q677" s="10" t="s">
        <v>8317</v>
      </c>
      <c r="R677" t="s">
        <v>8319</v>
      </c>
      <c r="S677" s="15">
        <f t="shared" si="54"/>
        <v>41975.930601851855</v>
      </c>
      <c r="T677" s="15">
        <f t="shared" si="55"/>
        <v>42005.290972222225</v>
      </c>
      <c r="U677">
        <f t="shared" si="5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>
        <f t="shared" si="52"/>
        <v>61.29</v>
      </c>
      <c r="Q678" s="10" t="s">
        <v>8317</v>
      </c>
      <c r="R678" t="s">
        <v>8319</v>
      </c>
      <c r="S678" s="15">
        <f t="shared" si="54"/>
        <v>42012.768298611118</v>
      </c>
      <c r="T678" s="15">
        <f t="shared" si="55"/>
        <v>42042.768298611118</v>
      </c>
      <c r="U678">
        <f t="shared" si="5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>
        <f t="shared" si="52"/>
        <v>133.25</v>
      </c>
      <c r="Q679" s="10" t="s">
        <v>8317</v>
      </c>
      <c r="R679" t="s">
        <v>8319</v>
      </c>
      <c r="S679" s="15">
        <f t="shared" si="54"/>
        <v>42504.403877314813</v>
      </c>
      <c r="T679" s="15">
        <f t="shared" si="55"/>
        <v>42549.403877314813</v>
      </c>
      <c r="U679">
        <f t="shared" si="5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>
        <f t="shared" si="52"/>
        <v>65.180000000000007</v>
      </c>
      <c r="Q680" s="10" t="s">
        <v>8317</v>
      </c>
      <c r="R680" t="s">
        <v>8319</v>
      </c>
      <c r="S680" s="15">
        <f t="shared" si="54"/>
        <v>42481.376597222217</v>
      </c>
      <c r="T680" s="15">
        <f t="shared" si="55"/>
        <v>42511.376597222217</v>
      </c>
      <c r="U680">
        <f t="shared" si="5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>
        <f t="shared" si="52"/>
        <v>93.9</v>
      </c>
      <c r="Q681" s="10" t="s">
        <v>8317</v>
      </c>
      <c r="R681" t="s">
        <v>8319</v>
      </c>
      <c r="S681" s="15">
        <f t="shared" si="54"/>
        <v>42556.695706018523</v>
      </c>
      <c r="T681" s="15">
        <f t="shared" si="55"/>
        <v>42616.695706018523</v>
      </c>
      <c r="U681">
        <f t="shared" si="5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>
        <f t="shared" si="52"/>
        <v>150.65</v>
      </c>
      <c r="Q682" s="10" t="s">
        <v>8317</v>
      </c>
      <c r="R682" t="s">
        <v>8319</v>
      </c>
      <c r="S682" s="15">
        <f t="shared" si="54"/>
        <v>41864.501516203702</v>
      </c>
      <c r="T682" s="15">
        <f t="shared" si="55"/>
        <v>41899.501516203702</v>
      </c>
      <c r="U682">
        <f t="shared" si="5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>
        <f t="shared" si="52"/>
        <v>1</v>
      </c>
      <c r="Q683" s="10" t="s">
        <v>8317</v>
      </c>
      <c r="R683" t="s">
        <v>8319</v>
      </c>
      <c r="S683" s="15">
        <f t="shared" si="54"/>
        <v>42639.805601851855</v>
      </c>
      <c r="T683" s="15">
        <f t="shared" si="55"/>
        <v>42669.805601851855</v>
      </c>
      <c r="U683">
        <f t="shared" si="5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>
        <f t="shared" si="52"/>
        <v>13.25</v>
      </c>
      <c r="Q684" s="10" t="s">
        <v>8317</v>
      </c>
      <c r="R684" t="s">
        <v>8319</v>
      </c>
      <c r="S684" s="15">
        <f t="shared" si="54"/>
        <v>42778.765300925923</v>
      </c>
      <c r="T684" s="15">
        <f t="shared" si="55"/>
        <v>42808.723634259266</v>
      </c>
      <c r="U684">
        <f t="shared" si="5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>
        <f t="shared" si="52"/>
        <v>99.33</v>
      </c>
      <c r="Q685" s="10" t="s">
        <v>8317</v>
      </c>
      <c r="R685" t="s">
        <v>8319</v>
      </c>
      <c r="S685" s="15">
        <f t="shared" si="54"/>
        <v>42634.900046296301</v>
      </c>
      <c r="T685" s="15">
        <f t="shared" si="55"/>
        <v>42674.900046296301</v>
      </c>
      <c r="U685">
        <f t="shared" si="5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>
        <f t="shared" si="52"/>
        <v>177.39</v>
      </c>
      <c r="Q686" s="10" t="s">
        <v>8317</v>
      </c>
      <c r="R686" t="s">
        <v>8319</v>
      </c>
      <c r="S686" s="15">
        <f t="shared" si="54"/>
        <v>41809.473275462966</v>
      </c>
      <c r="T686" s="15">
        <f t="shared" si="55"/>
        <v>41845.125</v>
      </c>
      <c r="U686">
        <f t="shared" si="5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>
        <f t="shared" si="52"/>
        <v>55.3</v>
      </c>
      <c r="Q687" s="10" t="s">
        <v>8317</v>
      </c>
      <c r="R687" t="s">
        <v>8319</v>
      </c>
      <c r="S687" s="15">
        <f t="shared" si="54"/>
        <v>41971.866574074069</v>
      </c>
      <c r="T687" s="15">
        <f t="shared" si="55"/>
        <v>42016.866574074069</v>
      </c>
      <c r="U687">
        <f t="shared" si="5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 t="str">
        <f t="shared" si="52"/>
        <v>N/A</v>
      </c>
      <c r="Q688" s="10" t="s">
        <v>8317</v>
      </c>
      <c r="R688" t="s">
        <v>8319</v>
      </c>
      <c r="S688" s="15">
        <f t="shared" si="54"/>
        <v>42189.673263888893</v>
      </c>
      <c r="T688" s="15">
        <f t="shared" si="55"/>
        <v>42219.673263888893</v>
      </c>
      <c r="U688">
        <f t="shared" si="5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>
        <f t="shared" si="52"/>
        <v>591.66999999999996</v>
      </c>
      <c r="Q689" s="10" t="s">
        <v>8317</v>
      </c>
      <c r="R689" t="s">
        <v>8319</v>
      </c>
      <c r="S689" s="15">
        <f t="shared" si="54"/>
        <v>42711.750613425931</v>
      </c>
      <c r="T689" s="15">
        <f t="shared" si="55"/>
        <v>42771.750613425931</v>
      </c>
      <c r="U689">
        <f t="shared" si="5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>
        <f t="shared" si="52"/>
        <v>405.5</v>
      </c>
      <c r="Q690" s="10" t="s">
        <v>8317</v>
      </c>
      <c r="R690" t="s">
        <v>8319</v>
      </c>
      <c r="S690" s="15">
        <f t="shared" si="54"/>
        <v>42262.104780092588</v>
      </c>
      <c r="T690" s="15">
        <f t="shared" si="55"/>
        <v>42292.104780092588</v>
      </c>
      <c r="U690">
        <f t="shared" si="5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>
        <f t="shared" si="52"/>
        <v>343.15</v>
      </c>
      <c r="Q691" s="10" t="s">
        <v>8317</v>
      </c>
      <c r="R691" t="s">
        <v>8319</v>
      </c>
      <c r="S691" s="15">
        <f t="shared" si="54"/>
        <v>42675.66778935185</v>
      </c>
      <c r="T691" s="15">
        <f t="shared" si="55"/>
        <v>42712.207638888889</v>
      </c>
      <c r="U691">
        <f t="shared" si="5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>
        <f t="shared" si="52"/>
        <v>72.59</v>
      </c>
      <c r="Q692" s="10" t="s">
        <v>8317</v>
      </c>
      <c r="R692" t="s">
        <v>8319</v>
      </c>
      <c r="S692" s="15">
        <f t="shared" si="54"/>
        <v>42579.634733796294</v>
      </c>
      <c r="T692" s="15">
        <f t="shared" si="55"/>
        <v>42622.25</v>
      </c>
      <c r="U692">
        <f t="shared" si="5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>
        <f t="shared" si="52"/>
        <v>26</v>
      </c>
      <c r="Q693" s="10" t="s">
        <v>8317</v>
      </c>
      <c r="R693" t="s">
        <v>8319</v>
      </c>
      <c r="S693" s="15">
        <f t="shared" si="54"/>
        <v>42158.028310185182</v>
      </c>
      <c r="T693" s="15">
        <f t="shared" si="55"/>
        <v>42186.028310185182</v>
      </c>
      <c r="U693">
        <f t="shared" si="5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>
        <f t="shared" si="52"/>
        <v>6.5</v>
      </c>
      <c r="Q694" s="10" t="s">
        <v>8317</v>
      </c>
      <c r="R694" t="s">
        <v>8319</v>
      </c>
      <c r="S694" s="15">
        <f t="shared" si="54"/>
        <v>42696.37572916667</v>
      </c>
      <c r="T694" s="15">
        <f t="shared" si="55"/>
        <v>42726.37572916667</v>
      </c>
      <c r="U694">
        <f t="shared" si="5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>
        <f t="shared" si="52"/>
        <v>119.39</v>
      </c>
      <c r="Q695" s="10" t="s">
        <v>8317</v>
      </c>
      <c r="R695" t="s">
        <v>8319</v>
      </c>
      <c r="S695" s="15">
        <f t="shared" si="54"/>
        <v>42094.808182870373</v>
      </c>
      <c r="T695" s="15">
        <f t="shared" si="55"/>
        <v>42124.808182870373</v>
      </c>
      <c r="U695">
        <f t="shared" si="5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>
        <f t="shared" si="52"/>
        <v>84.29</v>
      </c>
      <c r="Q696" s="10" t="s">
        <v>8317</v>
      </c>
      <c r="R696" t="s">
        <v>8319</v>
      </c>
      <c r="S696" s="15">
        <f t="shared" si="54"/>
        <v>42737.663877314815</v>
      </c>
      <c r="T696" s="15">
        <f t="shared" si="55"/>
        <v>42767.663877314815</v>
      </c>
      <c r="U696">
        <f t="shared" si="5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>
        <f t="shared" si="52"/>
        <v>90.86</v>
      </c>
      <c r="Q697" s="10" t="s">
        <v>8317</v>
      </c>
      <c r="R697" t="s">
        <v>8319</v>
      </c>
      <c r="S697" s="15">
        <f t="shared" si="54"/>
        <v>41913.521064814813</v>
      </c>
      <c r="T697" s="15">
        <f t="shared" si="55"/>
        <v>41943.521064814813</v>
      </c>
      <c r="U697">
        <f t="shared" si="5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>
        <f t="shared" si="52"/>
        <v>1</v>
      </c>
      <c r="Q698" s="10" t="s">
        <v>8317</v>
      </c>
      <c r="R698" t="s">
        <v>8319</v>
      </c>
      <c r="S698" s="15">
        <f t="shared" si="54"/>
        <v>41815.927106481482</v>
      </c>
      <c r="T698" s="15">
        <f t="shared" si="55"/>
        <v>41845.927106481482</v>
      </c>
      <c r="U698">
        <f t="shared" si="5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>
        <f t="shared" si="52"/>
        <v>20.34</v>
      </c>
      <c r="Q699" s="10" t="s">
        <v>8317</v>
      </c>
      <c r="R699" t="s">
        <v>8319</v>
      </c>
      <c r="S699" s="15">
        <f t="shared" si="54"/>
        <v>42388.523020833338</v>
      </c>
      <c r="T699" s="15">
        <f t="shared" si="55"/>
        <v>42403.523020833338</v>
      </c>
      <c r="U699">
        <f t="shared" si="5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>
        <f t="shared" ref="P700:P763" si="57">IFERROR(ROUND(E700/L700,2),"N/A")</f>
        <v>530.69000000000005</v>
      </c>
      <c r="Q700" s="10" t="s">
        <v>8317</v>
      </c>
      <c r="R700" t="s">
        <v>8319</v>
      </c>
      <c r="S700" s="15">
        <f t="shared" si="54"/>
        <v>41866.931076388886</v>
      </c>
      <c r="T700" s="15">
        <f t="shared" si="55"/>
        <v>41900.083333333336</v>
      </c>
      <c r="U700">
        <f t="shared" si="5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>
        <f t="shared" si="57"/>
        <v>120.39</v>
      </c>
      <c r="Q701" s="10" t="s">
        <v>8317</v>
      </c>
      <c r="R701" t="s">
        <v>8319</v>
      </c>
      <c r="S701" s="15">
        <f t="shared" si="54"/>
        <v>41563.485509259262</v>
      </c>
      <c r="T701" s="15">
        <f t="shared" si="55"/>
        <v>41600.666666666664</v>
      </c>
      <c r="U701">
        <f t="shared" si="5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>
        <f t="shared" si="57"/>
        <v>13</v>
      </c>
      <c r="Q702" s="10" t="s">
        <v>8317</v>
      </c>
      <c r="R702" t="s">
        <v>8319</v>
      </c>
      <c r="S702" s="15">
        <f t="shared" si="54"/>
        <v>42715.688437500001</v>
      </c>
      <c r="T702" s="15">
        <f t="shared" si="55"/>
        <v>42745.688437500001</v>
      </c>
      <c r="U702">
        <f t="shared" si="5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>
        <f t="shared" si="57"/>
        <v>291.33</v>
      </c>
      <c r="Q703" s="10" t="s">
        <v>8317</v>
      </c>
      <c r="R703" t="s">
        <v>8319</v>
      </c>
      <c r="S703" s="15">
        <f t="shared" si="54"/>
        <v>41813.662962962961</v>
      </c>
      <c r="T703" s="15">
        <f t="shared" si="55"/>
        <v>41843.662962962961</v>
      </c>
      <c r="U703">
        <f t="shared" si="5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>
        <f t="shared" si="57"/>
        <v>124.92</v>
      </c>
      <c r="Q704" s="10" t="s">
        <v>8317</v>
      </c>
      <c r="R704" t="s">
        <v>8319</v>
      </c>
      <c r="S704" s="15">
        <f t="shared" si="54"/>
        <v>42668.726701388892</v>
      </c>
      <c r="T704" s="15">
        <f t="shared" si="55"/>
        <v>42698.768368055549</v>
      </c>
      <c r="U704">
        <f t="shared" si="5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>
        <f t="shared" si="57"/>
        <v>119.57</v>
      </c>
      <c r="Q705" s="10" t="s">
        <v>8317</v>
      </c>
      <c r="R705" t="s">
        <v>8319</v>
      </c>
      <c r="S705" s="15">
        <f t="shared" si="54"/>
        <v>42711.950798611113</v>
      </c>
      <c r="T705" s="15">
        <f t="shared" si="55"/>
        <v>42766.98055555555</v>
      </c>
      <c r="U705">
        <f t="shared" si="5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8">ROUND(E706/D706*100,0)</f>
        <v>1</v>
      </c>
      <c r="P706">
        <f t="shared" si="57"/>
        <v>120.25</v>
      </c>
      <c r="Q706" s="10" t="s">
        <v>8317</v>
      </c>
      <c r="R706" t="s">
        <v>8319</v>
      </c>
      <c r="S706" s="15">
        <f t="shared" ref="S706:S769" si="59">(((J706/60)/60)/24)+DATE(1970,1,1)</f>
        <v>42726.192916666667</v>
      </c>
      <c r="T706" s="15">
        <f t="shared" ref="T706:T769" si="60">(((I706/60)/60)/24)+DATE(1970,1,1)</f>
        <v>42786.192916666667</v>
      </c>
      <c r="U706">
        <f t="shared" si="56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8"/>
        <v>1</v>
      </c>
      <c r="P707">
        <f t="shared" si="57"/>
        <v>195.4</v>
      </c>
      <c r="Q707" s="10" t="s">
        <v>8317</v>
      </c>
      <c r="R707" t="s">
        <v>8319</v>
      </c>
      <c r="S707" s="15">
        <f t="shared" si="59"/>
        <v>42726.491643518515</v>
      </c>
      <c r="T707" s="15">
        <f t="shared" si="60"/>
        <v>42756.491643518515</v>
      </c>
      <c r="U707">
        <f t="shared" ref="U707:U770" si="61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8"/>
        <v>0</v>
      </c>
      <c r="P708" t="str">
        <f t="shared" si="57"/>
        <v>N/A</v>
      </c>
      <c r="Q708" s="10" t="s">
        <v>8317</v>
      </c>
      <c r="R708" t="s">
        <v>8319</v>
      </c>
      <c r="S708" s="15">
        <f t="shared" si="59"/>
        <v>42676.995173611111</v>
      </c>
      <c r="T708" s="15">
        <f t="shared" si="60"/>
        <v>42718.777083333334</v>
      </c>
      <c r="U708">
        <f t="shared" si="61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8"/>
        <v>79</v>
      </c>
      <c r="P709">
        <f t="shared" si="57"/>
        <v>117.7</v>
      </c>
      <c r="Q709" s="10" t="s">
        <v>8317</v>
      </c>
      <c r="R709" t="s">
        <v>8319</v>
      </c>
      <c r="S709" s="15">
        <f t="shared" si="59"/>
        <v>42696.663506944446</v>
      </c>
      <c r="T709" s="15">
        <f t="shared" si="60"/>
        <v>42736.663506944446</v>
      </c>
      <c r="U709">
        <f t="shared" si="61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8"/>
        <v>22</v>
      </c>
      <c r="P710">
        <f t="shared" si="57"/>
        <v>23.95</v>
      </c>
      <c r="Q710" s="10" t="s">
        <v>8317</v>
      </c>
      <c r="R710" t="s">
        <v>8319</v>
      </c>
      <c r="S710" s="15">
        <f t="shared" si="59"/>
        <v>41835.581018518518</v>
      </c>
      <c r="T710" s="15">
        <f t="shared" si="60"/>
        <v>41895.581018518518</v>
      </c>
      <c r="U710">
        <f t="shared" si="61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8"/>
        <v>0</v>
      </c>
      <c r="P711">
        <f t="shared" si="57"/>
        <v>30.5</v>
      </c>
      <c r="Q711" s="10" t="s">
        <v>8317</v>
      </c>
      <c r="R711" t="s">
        <v>8319</v>
      </c>
      <c r="S711" s="15">
        <f t="shared" si="59"/>
        <v>41948.041192129633</v>
      </c>
      <c r="T711" s="15">
        <f t="shared" si="60"/>
        <v>41978.041192129633</v>
      </c>
      <c r="U711">
        <f t="shared" si="61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8"/>
        <v>0</v>
      </c>
      <c r="P712" t="str">
        <f t="shared" si="57"/>
        <v>N/A</v>
      </c>
      <c r="Q712" s="10" t="s">
        <v>8317</v>
      </c>
      <c r="R712" t="s">
        <v>8319</v>
      </c>
      <c r="S712" s="15">
        <f t="shared" si="59"/>
        <v>41837.984976851854</v>
      </c>
      <c r="T712" s="15">
        <f t="shared" si="60"/>
        <v>41871.030555555553</v>
      </c>
      <c r="U712">
        <f t="shared" si="61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8"/>
        <v>34</v>
      </c>
      <c r="P713">
        <f t="shared" si="57"/>
        <v>99.97</v>
      </c>
      <c r="Q713" s="10" t="s">
        <v>8317</v>
      </c>
      <c r="R713" t="s">
        <v>8319</v>
      </c>
      <c r="S713" s="15">
        <f t="shared" si="59"/>
        <v>42678.459120370375</v>
      </c>
      <c r="T713" s="15">
        <f t="shared" si="60"/>
        <v>42718.500787037032</v>
      </c>
      <c r="U713">
        <f t="shared" si="61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8"/>
        <v>0</v>
      </c>
      <c r="P714">
        <f t="shared" si="57"/>
        <v>26.25</v>
      </c>
      <c r="Q714" s="10" t="s">
        <v>8317</v>
      </c>
      <c r="R714" t="s">
        <v>8319</v>
      </c>
      <c r="S714" s="15">
        <f t="shared" si="59"/>
        <v>42384.680925925932</v>
      </c>
      <c r="T714" s="15">
        <f t="shared" si="60"/>
        <v>42414.680925925932</v>
      </c>
      <c r="U714">
        <f t="shared" si="61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>
        <f t="shared" si="57"/>
        <v>199</v>
      </c>
      <c r="Q715" s="10" t="s">
        <v>8317</v>
      </c>
      <c r="R715" t="s">
        <v>8319</v>
      </c>
      <c r="S715" s="15">
        <f t="shared" si="59"/>
        <v>42496.529305555552</v>
      </c>
      <c r="T715" s="15">
        <f t="shared" si="60"/>
        <v>42526.529305555552</v>
      </c>
      <c r="U715">
        <f t="shared" si="61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>
        <f t="shared" si="57"/>
        <v>80.319999999999993</v>
      </c>
      <c r="Q716" s="10" t="s">
        <v>8317</v>
      </c>
      <c r="R716" t="s">
        <v>8319</v>
      </c>
      <c r="S716" s="15">
        <f t="shared" si="59"/>
        <v>42734.787986111114</v>
      </c>
      <c r="T716" s="15">
        <f t="shared" si="60"/>
        <v>42794.787986111114</v>
      </c>
      <c r="U716">
        <f t="shared" si="61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>
        <f t="shared" si="57"/>
        <v>115.75</v>
      </c>
      <c r="Q717" s="10" t="s">
        <v>8317</v>
      </c>
      <c r="R717" t="s">
        <v>8319</v>
      </c>
      <c r="S717" s="15">
        <f t="shared" si="59"/>
        <v>42273.090740740736</v>
      </c>
      <c r="T717" s="15">
        <f t="shared" si="60"/>
        <v>42313.132407407407</v>
      </c>
      <c r="U717">
        <f t="shared" si="61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>
        <f t="shared" si="57"/>
        <v>44.69</v>
      </c>
      <c r="Q718" s="10" t="s">
        <v>8317</v>
      </c>
      <c r="R718" t="s">
        <v>8319</v>
      </c>
      <c r="S718" s="15">
        <f t="shared" si="59"/>
        <v>41940.658645833333</v>
      </c>
      <c r="T718" s="15">
        <f t="shared" si="60"/>
        <v>41974</v>
      </c>
      <c r="U718">
        <f t="shared" si="61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>
        <f t="shared" si="57"/>
        <v>76.25</v>
      </c>
      <c r="Q719" s="10" t="s">
        <v>8317</v>
      </c>
      <c r="R719" t="s">
        <v>8319</v>
      </c>
      <c r="S719" s="15">
        <f t="shared" si="59"/>
        <v>41857.854189814818</v>
      </c>
      <c r="T719" s="15">
        <f t="shared" si="60"/>
        <v>41887.854189814818</v>
      </c>
      <c r="U719">
        <f t="shared" si="61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>
        <f t="shared" si="57"/>
        <v>22.5</v>
      </c>
      <c r="Q720" s="10" t="s">
        <v>8317</v>
      </c>
      <c r="R720" t="s">
        <v>8319</v>
      </c>
      <c r="S720" s="15">
        <f t="shared" si="59"/>
        <v>42752.845451388886</v>
      </c>
      <c r="T720" s="15">
        <f t="shared" si="60"/>
        <v>42784.249305555553</v>
      </c>
      <c r="U720">
        <f t="shared" si="61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>
        <f t="shared" si="57"/>
        <v>19.399999999999999</v>
      </c>
      <c r="Q721" s="10" t="s">
        <v>8317</v>
      </c>
      <c r="R721" t="s">
        <v>8319</v>
      </c>
      <c r="S721" s="15">
        <f t="shared" si="59"/>
        <v>42409.040231481486</v>
      </c>
      <c r="T721" s="15">
        <f t="shared" si="60"/>
        <v>42423.040231481486</v>
      </c>
      <c r="U721">
        <f t="shared" si="61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>
        <f t="shared" si="57"/>
        <v>66.709999999999994</v>
      </c>
      <c r="Q722" s="10" t="s">
        <v>8320</v>
      </c>
      <c r="R722" t="s">
        <v>8321</v>
      </c>
      <c r="S722" s="15">
        <f t="shared" si="59"/>
        <v>40909.649201388893</v>
      </c>
      <c r="T722" s="15">
        <f t="shared" si="60"/>
        <v>40937.649201388893</v>
      </c>
      <c r="U722">
        <f t="shared" si="61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>
        <f t="shared" si="57"/>
        <v>84.14</v>
      </c>
      <c r="Q723" s="10" t="s">
        <v>8320</v>
      </c>
      <c r="R723" t="s">
        <v>8321</v>
      </c>
      <c r="S723" s="15">
        <f t="shared" si="59"/>
        <v>41807.571840277778</v>
      </c>
      <c r="T723" s="15">
        <f t="shared" si="60"/>
        <v>41852.571840277778</v>
      </c>
      <c r="U723">
        <f t="shared" si="61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>
        <f t="shared" si="57"/>
        <v>215.73</v>
      </c>
      <c r="Q724" s="10" t="s">
        <v>8320</v>
      </c>
      <c r="R724" t="s">
        <v>8321</v>
      </c>
      <c r="S724" s="15">
        <f t="shared" si="59"/>
        <v>40977.805300925924</v>
      </c>
      <c r="T724" s="15">
        <f t="shared" si="60"/>
        <v>41007.76363425926</v>
      </c>
      <c r="U724">
        <f t="shared" si="61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>
        <f t="shared" si="57"/>
        <v>54.69</v>
      </c>
      <c r="Q725" s="10" t="s">
        <v>8320</v>
      </c>
      <c r="R725" t="s">
        <v>8321</v>
      </c>
      <c r="S725" s="15">
        <f t="shared" si="59"/>
        <v>42184.816539351858</v>
      </c>
      <c r="T725" s="15">
        <f t="shared" si="60"/>
        <v>42215.165972222225</v>
      </c>
      <c r="U725">
        <f t="shared" si="61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>
        <f t="shared" si="57"/>
        <v>51.63</v>
      </c>
      <c r="Q726" s="10" t="s">
        <v>8320</v>
      </c>
      <c r="R726" t="s">
        <v>8321</v>
      </c>
      <c r="S726" s="15">
        <f t="shared" si="59"/>
        <v>40694.638460648144</v>
      </c>
      <c r="T726" s="15">
        <f t="shared" si="60"/>
        <v>40724.638460648144</v>
      </c>
      <c r="U726">
        <f t="shared" si="61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>
        <f t="shared" si="57"/>
        <v>143.36000000000001</v>
      </c>
      <c r="Q727" s="10" t="s">
        <v>8320</v>
      </c>
      <c r="R727" t="s">
        <v>8321</v>
      </c>
      <c r="S727" s="15">
        <f t="shared" si="59"/>
        <v>42321.626296296294</v>
      </c>
      <c r="T727" s="15">
        <f t="shared" si="60"/>
        <v>42351.626296296294</v>
      </c>
      <c r="U727">
        <f t="shared" si="61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>
        <f t="shared" si="57"/>
        <v>72.430000000000007</v>
      </c>
      <c r="Q728" s="10" t="s">
        <v>8320</v>
      </c>
      <c r="R728" t="s">
        <v>8321</v>
      </c>
      <c r="S728" s="15">
        <f t="shared" si="59"/>
        <v>41346.042673611111</v>
      </c>
      <c r="T728" s="15">
        <f t="shared" si="60"/>
        <v>41376.042673611111</v>
      </c>
      <c r="U728">
        <f t="shared" si="61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>
        <f t="shared" si="57"/>
        <v>36.53</v>
      </c>
      <c r="Q729" s="10" t="s">
        <v>8320</v>
      </c>
      <c r="R729" t="s">
        <v>8321</v>
      </c>
      <c r="S729" s="15">
        <f t="shared" si="59"/>
        <v>41247.020243055551</v>
      </c>
      <c r="T729" s="15">
        <f t="shared" si="60"/>
        <v>41288.888888888891</v>
      </c>
      <c r="U729">
        <f t="shared" si="61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>
        <f t="shared" si="57"/>
        <v>60.9</v>
      </c>
      <c r="Q730" s="10" t="s">
        <v>8320</v>
      </c>
      <c r="R730" t="s">
        <v>8321</v>
      </c>
      <c r="S730" s="15">
        <f t="shared" si="59"/>
        <v>40731.837465277778</v>
      </c>
      <c r="T730" s="15">
        <f t="shared" si="60"/>
        <v>40776.837465277778</v>
      </c>
      <c r="U730">
        <f t="shared" si="61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>
        <f t="shared" si="57"/>
        <v>43.55</v>
      </c>
      <c r="Q731" s="10" t="s">
        <v>8320</v>
      </c>
      <c r="R731" t="s">
        <v>8321</v>
      </c>
      <c r="S731" s="15">
        <f t="shared" si="59"/>
        <v>41111.185891203706</v>
      </c>
      <c r="T731" s="15">
        <f t="shared" si="60"/>
        <v>41171.185891203706</v>
      </c>
      <c r="U731">
        <f t="shared" si="61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>
        <f t="shared" si="57"/>
        <v>99.77</v>
      </c>
      <c r="Q732" s="10" t="s">
        <v>8320</v>
      </c>
      <c r="R732" t="s">
        <v>8321</v>
      </c>
      <c r="S732" s="15">
        <f t="shared" si="59"/>
        <v>40854.745266203703</v>
      </c>
      <c r="T732" s="15">
        <f t="shared" si="60"/>
        <v>40884.745266203703</v>
      </c>
      <c r="U732">
        <f t="shared" si="61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>
        <f t="shared" si="57"/>
        <v>88.73</v>
      </c>
      <c r="Q733" s="10" t="s">
        <v>8320</v>
      </c>
      <c r="R733" t="s">
        <v>8321</v>
      </c>
      <c r="S733" s="15">
        <f t="shared" si="59"/>
        <v>40879.795682870368</v>
      </c>
      <c r="T733" s="15">
        <f t="shared" si="60"/>
        <v>40930.25</v>
      </c>
      <c r="U733">
        <f t="shared" si="61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>
        <f t="shared" si="57"/>
        <v>4.92</v>
      </c>
      <c r="Q734" s="10" t="s">
        <v>8320</v>
      </c>
      <c r="R734" t="s">
        <v>8321</v>
      </c>
      <c r="S734" s="15">
        <f t="shared" si="59"/>
        <v>41486.424317129626</v>
      </c>
      <c r="T734" s="15">
        <f t="shared" si="60"/>
        <v>41546.424317129626</v>
      </c>
      <c r="U734">
        <f t="shared" si="61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>
        <f t="shared" si="57"/>
        <v>17.82</v>
      </c>
      <c r="Q735" s="10" t="s">
        <v>8320</v>
      </c>
      <c r="R735" t="s">
        <v>8321</v>
      </c>
      <c r="S735" s="15">
        <f t="shared" si="59"/>
        <v>41598.420046296298</v>
      </c>
      <c r="T735" s="15">
        <f t="shared" si="60"/>
        <v>41628.420046296298</v>
      </c>
      <c r="U735">
        <f t="shared" si="61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>
        <f t="shared" si="57"/>
        <v>187.19</v>
      </c>
      <c r="Q736" s="10" t="s">
        <v>8320</v>
      </c>
      <c r="R736" t="s">
        <v>8321</v>
      </c>
      <c r="S736" s="15">
        <f t="shared" si="59"/>
        <v>42102.164583333331</v>
      </c>
      <c r="T736" s="15">
        <f t="shared" si="60"/>
        <v>42133.208333333328</v>
      </c>
      <c r="U736">
        <f t="shared" si="61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>
        <f t="shared" si="57"/>
        <v>234.81</v>
      </c>
      <c r="Q737" s="10" t="s">
        <v>8320</v>
      </c>
      <c r="R737" t="s">
        <v>8321</v>
      </c>
      <c r="S737" s="15">
        <f t="shared" si="59"/>
        <v>41946.029467592591</v>
      </c>
      <c r="T737" s="15">
        <f t="shared" si="60"/>
        <v>41977.027083333334</v>
      </c>
      <c r="U737">
        <f t="shared" si="61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>
        <f t="shared" si="57"/>
        <v>105.05</v>
      </c>
      <c r="Q738" s="10" t="s">
        <v>8320</v>
      </c>
      <c r="R738" t="s">
        <v>8321</v>
      </c>
      <c r="S738" s="15">
        <f t="shared" si="59"/>
        <v>41579.734259259261</v>
      </c>
      <c r="T738" s="15">
        <f t="shared" si="60"/>
        <v>41599.207638888889</v>
      </c>
      <c r="U738">
        <f t="shared" si="61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>
        <f t="shared" si="57"/>
        <v>56.67</v>
      </c>
      <c r="Q739" s="10" t="s">
        <v>8320</v>
      </c>
      <c r="R739" t="s">
        <v>8321</v>
      </c>
      <c r="S739" s="15">
        <f t="shared" si="59"/>
        <v>41667.275312500002</v>
      </c>
      <c r="T739" s="15">
        <f t="shared" si="60"/>
        <v>41684.833333333336</v>
      </c>
      <c r="U739">
        <f t="shared" si="61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>
        <f t="shared" si="57"/>
        <v>39.049999999999997</v>
      </c>
      <c r="Q740" s="10" t="s">
        <v>8320</v>
      </c>
      <c r="R740" t="s">
        <v>8321</v>
      </c>
      <c r="S740" s="15">
        <f t="shared" si="59"/>
        <v>41943.604097222218</v>
      </c>
      <c r="T740" s="15">
        <f t="shared" si="60"/>
        <v>41974.207638888889</v>
      </c>
      <c r="U740">
        <f t="shared" si="61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>
        <f t="shared" si="57"/>
        <v>68.349999999999994</v>
      </c>
      <c r="Q741" s="10" t="s">
        <v>8320</v>
      </c>
      <c r="R741" t="s">
        <v>8321</v>
      </c>
      <c r="S741" s="15">
        <f t="shared" si="59"/>
        <v>41829.502650462964</v>
      </c>
      <c r="T741" s="15">
        <f t="shared" si="60"/>
        <v>41862.502650462964</v>
      </c>
      <c r="U741">
        <f t="shared" si="61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>
        <f t="shared" si="57"/>
        <v>169.58</v>
      </c>
      <c r="Q742" s="10" t="s">
        <v>8320</v>
      </c>
      <c r="R742" t="s">
        <v>8321</v>
      </c>
      <c r="S742" s="15">
        <f t="shared" si="59"/>
        <v>42162.146782407406</v>
      </c>
      <c r="T742" s="15">
        <f t="shared" si="60"/>
        <v>42176.146782407406</v>
      </c>
      <c r="U742">
        <f t="shared" si="61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>
        <f t="shared" si="57"/>
        <v>141.41999999999999</v>
      </c>
      <c r="Q743" s="10" t="s">
        <v>8320</v>
      </c>
      <c r="R743" t="s">
        <v>8321</v>
      </c>
      <c r="S743" s="15">
        <f t="shared" si="59"/>
        <v>41401.648217592592</v>
      </c>
      <c r="T743" s="15">
        <f t="shared" si="60"/>
        <v>41436.648217592592</v>
      </c>
      <c r="U743">
        <f t="shared" si="61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>
        <f t="shared" si="57"/>
        <v>67.39</v>
      </c>
      <c r="Q744" s="10" t="s">
        <v>8320</v>
      </c>
      <c r="R744" t="s">
        <v>8321</v>
      </c>
      <c r="S744" s="15">
        <f t="shared" si="59"/>
        <v>41689.917962962965</v>
      </c>
      <c r="T744" s="15">
        <f t="shared" si="60"/>
        <v>41719.876296296294</v>
      </c>
      <c r="U744">
        <f t="shared" si="61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>
        <f t="shared" si="57"/>
        <v>54.27</v>
      </c>
      <c r="Q745" s="10" t="s">
        <v>8320</v>
      </c>
      <c r="R745" t="s">
        <v>8321</v>
      </c>
      <c r="S745" s="15">
        <f t="shared" si="59"/>
        <v>40990.709317129629</v>
      </c>
      <c r="T745" s="15">
        <f t="shared" si="60"/>
        <v>41015.875</v>
      </c>
      <c r="U745">
        <f t="shared" si="61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>
        <f t="shared" si="57"/>
        <v>82.52</v>
      </c>
      <c r="Q746" s="10" t="s">
        <v>8320</v>
      </c>
      <c r="R746" t="s">
        <v>8321</v>
      </c>
      <c r="S746" s="15">
        <f t="shared" si="59"/>
        <v>41226.95721064815</v>
      </c>
      <c r="T746" s="15">
        <f t="shared" si="60"/>
        <v>41256.95721064815</v>
      </c>
      <c r="U746">
        <f t="shared" si="61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>
        <f t="shared" si="57"/>
        <v>53.73</v>
      </c>
      <c r="Q747" s="10" t="s">
        <v>8320</v>
      </c>
      <c r="R747" t="s">
        <v>8321</v>
      </c>
      <c r="S747" s="15">
        <f t="shared" si="59"/>
        <v>41367.572280092594</v>
      </c>
      <c r="T747" s="15">
        <f t="shared" si="60"/>
        <v>41397.572280092594</v>
      </c>
      <c r="U747">
        <f t="shared" si="61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>
        <f t="shared" si="57"/>
        <v>34.21</v>
      </c>
      <c r="Q748" s="10" t="s">
        <v>8320</v>
      </c>
      <c r="R748" t="s">
        <v>8321</v>
      </c>
      <c r="S748" s="15">
        <f t="shared" si="59"/>
        <v>41157.042928240742</v>
      </c>
      <c r="T748" s="15">
        <f t="shared" si="60"/>
        <v>41175.165972222225</v>
      </c>
      <c r="U748">
        <f t="shared" si="61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>
        <f t="shared" si="57"/>
        <v>127.33</v>
      </c>
      <c r="Q749" s="10" t="s">
        <v>8320</v>
      </c>
      <c r="R749" t="s">
        <v>8321</v>
      </c>
      <c r="S749" s="15">
        <f t="shared" si="59"/>
        <v>41988.548831018517</v>
      </c>
      <c r="T749" s="15">
        <f t="shared" si="60"/>
        <v>42019.454166666663</v>
      </c>
      <c r="U749">
        <f t="shared" si="61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>
        <f t="shared" si="57"/>
        <v>45.57</v>
      </c>
      <c r="Q750" s="10" t="s">
        <v>8320</v>
      </c>
      <c r="R750" t="s">
        <v>8321</v>
      </c>
      <c r="S750" s="15">
        <f t="shared" si="59"/>
        <v>41831.846828703703</v>
      </c>
      <c r="T750" s="15">
        <f t="shared" si="60"/>
        <v>41861.846828703703</v>
      </c>
      <c r="U750">
        <f t="shared" si="61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>
        <f t="shared" si="57"/>
        <v>95.96</v>
      </c>
      <c r="Q751" s="10" t="s">
        <v>8320</v>
      </c>
      <c r="R751" t="s">
        <v>8321</v>
      </c>
      <c r="S751" s="15">
        <f t="shared" si="59"/>
        <v>42733.94131944445</v>
      </c>
      <c r="T751" s="15">
        <f t="shared" si="60"/>
        <v>42763.94131944445</v>
      </c>
      <c r="U751">
        <f t="shared" si="61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>
        <f t="shared" si="57"/>
        <v>77.27</v>
      </c>
      <c r="Q752" s="10" t="s">
        <v>8320</v>
      </c>
      <c r="R752" t="s">
        <v>8321</v>
      </c>
      <c r="S752" s="15">
        <f t="shared" si="59"/>
        <v>41299.878148148149</v>
      </c>
      <c r="T752" s="15">
        <f t="shared" si="60"/>
        <v>41329.878148148149</v>
      </c>
      <c r="U752">
        <f t="shared" si="61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>
        <f t="shared" si="57"/>
        <v>57.34</v>
      </c>
      <c r="Q753" s="10" t="s">
        <v>8320</v>
      </c>
      <c r="R753" t="s">
        <v>8321</v>
      </c>
      <c r="S753" s="15">
        <f t="shared" si="59"/>
        <v>40713.630497685182</v>
      </c>
      <c r="T753" s="15">
        <f t="shared" si="60"/>
        <v>40759.630497685182</v>
      </c>
      <c r="U753">
        <f t="shared" si="61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>
        <f t="shared" si="57"/>
        <v>53.19</v>
      </c>
      <c r="Q754" s="10" t="s">
        <v>8320</v>
      </c>
      <c r="R754" t="s">
        <v>8321</v>
      </c>
      <c r="S754" s="15">
        <f t="shared" si="59"/>
        <v>42639.421493055561</v>
      </c>
      <c r="T754" s="15">
        <f t="shared" si="60"/>
        <v>42659.458333333328</v>
      </c>
      <c r="U754">
        <f t="shared" si="61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>
        <f t="shared" si="57"/>
        <v>492.31</v>
      </c>
      <c r="Q755" s="10" t="s">
        <v>8320</v>
      </c>
      <c r="R755" t="s">
        <v>8321</v>
      </c>
      <c r="S755" s="15">
        <f t="shared" si="59"/>
        <v>42019.590173611112</v>
      </c>
      <c r="T755" s="15">
        <f t="shared" si="60"/>
        <v>42049.590173611112</v>
      </c>
      <c r="U755">
        <f t="shared" si="61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>
        <f t="shared" si="57"/>
        <v>42.35</v>
      </c>
      <c r="Q756" s="10" t="s">
        <v>8320</v>
      </c>
      <c r="R756" t="s">
        <v>8321</v>
      </c>
      <c r="S756" s="15">
        <f t="shared" si="59"/>
        <v>41249.749085648145</v>
      </c>
      <c r="T756" s="15">
        <f t="shared" si="60"/>
        <v>41279.749085648145</v>
      </c>
      <c r="U756">
        <f t="shared" si="61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>
        <f t="shared" si="57"/>
        <v>37.47</v>
      </c>
      <c r="Q757" s="10" t="s">
        <v>8320</v>
      </c>
      <c r="R757" t="s">
        <v>8321</v>
      </c>
      <c r="S757" s="15">
        <f t="shared" si="59"/>
        <v>41383.605057870373</v>
      </c>
      <c r="T757" s="15">
        <f t="shared" si="60"/>
        <v>41414.02847222222</v>
      </c>
      <c r="U757">
        <f t="shared" si="61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>
        <f t="shared" si="57"/>
        <v>37.450000000000003</v>
      </c>
      <c r="Q758" s="10" t="s">
        <v>8320</v>
      </c>
      <c r="R758" t="s">
        <v>8321</v>
      </c>
      <c r="S758" s="15">
        <f t="shared" si="59"/>
        <v>40590.766886574071</v>
      </c>
      <c r="T758" s="15">
        <f t="shared" si="60"/>
        <v>40651.725219907406</v>
      </c>
      <c r="U758">
        <f t="shared" si="61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>
        <f t="shared" si="57"/>
        <v>33.06</v>
      </c>
      <c r="Q759" s="10" t="s">
        <v>8320</v>
      </c>
      <c r="R759" t="s">
        <v>8321</v>
      </c>
      <c r="S759" s="15">
        <f t="shared" si="59"/>
        <v>41235.054560185185</v>
      </c>
      <c r="T759" s="15">
        <f t="shared" si="60"/>
        <v>41249.054560185185</v>
      </c>
      <c r="U759">
        <f t="shared" si="61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>
        <f t="shared" si="57"/>
        <v>134.21</v>
      </c>
      <c r="Q760" s="10" t="s">
        <v>8320</v>
      </c>
      <c r="R760" t="s">
        <v>8321</v>
      </c>
      <c r="S760" s="15">
        <f t="shared" si="59"/>
        <v>40429.836435185185</v>
      </c>
      <c r="T760" s="15">
        <f t="shared" si="60"/>
        <v>40459.836435185185</v>
      </c>
      <c r="U760">
        <f t="shared" si="61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>
        <f t="shared" si="57"/>
        <v>51.47</v>
      </c>
      <c r="Q761" s="10" t="s">
        <v>8320</v>
      </c>
      <c r="R761" t="s">
        <v>8321</v>
      </c>
      <c r="S761" s="15">
        <f t="shared" si="59"/>
        <v>41789.330312500002</v>
      </c>
      <c r="T761" s="15">
        <f t="shared" si="60"/>
        <v>41829.330312500002</v>
      </c>
      <c r="U761">
        <f t="shared" si="61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 t="str">
        <f t="shared" si="57"/>
        <v>N/A</v>
      </c>
      <c r="Q762" s="10" t="s">
        <v>8320</v>
      </c>
      <c r="R762" t="s">
        <v>8322</v>
      </c>
      <c r="S762" s="15">
        <f t="shared" si="59"/>
        <v>42670.764039351852</v>
      </c>
      <c r="T762" s="15">
        <f t="shared" si="60"/>
        <v>42700.805706018517</v>
      </c>
      <c r="U762">
        <f t="shared" si="61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>
        <f t="shared" si="57"/>
        <v>39.17</v>
      </c>
      <c r="Q763" s="10" t="s">
        <v>8320</v>
      </c>
      <c r="R763" t="s">
        <v>8322</v>
      </c>
      <c r="S763" s="15">
        <f t="shared" si="59"/>
        <v>41642.751458333332</v>
      </c>
      <c r="T763" s="15">
        <f t="shared" si="60"/>
        <v>41672.751458333332</v>
      </c>
      <c r="U763">
        <f t="shared" si="61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 t="str">
        <f t="shared" ref="P764:P827" si="62">IFERROR(ROUND(E764/L764,2),"N/A")</f>
        <v>N/A</v>
      </c>
      <c r="Q764" s="10" t="s">
        <v>8320</v>
      </c>
      <c r="R764" t="s">
        <v>8322</v>
      </c>
      <c r="S764" s="15">
        <f t="shared" si="59"/>
        <v>42690.858449074076</v>
      </c>
      <c r="T764" s="15">
        <f t="shared" si="60"/>
        <v>42708.25</v>
      </c>
      <c r="U764">
        <f t="shared" si="61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>
        <f t="shared" si="62"/>
        <v>5</v>
      </c>
      <c r="Q765" s="10" t="s">
        <v>8320</v>
      </c>
      <c r="R765" t="s">
        <v>8322</v>
      </c>
      <c r="S765" s="15">
        <f t="shared" si="59"/>
        <v>41471.446851851848</v>
      </c>
      <c r="T765" s="15">
        <f t="shared" si="60"/>
        <v>41501.446851851848</v>
      </c>
      <c r="U765">
        <f t="shared" si="61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 t="str">
        <f t="shared" si="62"/>
        <v>N/A</v>
      </c>
      <c r="Q766" s="10" t="s">
        <v>8320</v>
      </c>
      <c r="R766" t="s">
        <v>8322</v>
      </c>
      <c r="S766" s="15">
        <f t="shared" si="59"/>
        <v>42227.173159722224</v>
      </c>
      <c r="T766" s="15">
        <f t="shared" si="60"/>
        <v>42257.173159722224</v>
      </c>
      <c r="U766">
        <f t="shared" si="61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>
        <f t="shared" si="62"/>
        <v>57.3</v>
      </c>
      <c r="Q767" s="10" t="s">
        <v>8320</v>
      </c>
      <c r="R767" t="s">
        <v>8322</v>
      </c>
      <c r="S767" s="15">
        <f t="shared" si="59"/>
        <v>41901.542638888888</v>
      </c>
      <c r="T767" s="15">
        <f t="shared" si="60"/>
        <v>41931.542638888888</v>
      </c>
      <c r="U767">
        <f t="shared" si="61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 t="str">
        <f t="shared" si="62"/>
        <v>N/A</v>
      </c>
      <c r="Q768" s="10" t="s">
        <v>8320</v>
      </c>
      <c r="R768" t="s">
        <v>8322</v>
      </c>
      <c r="S768" s="15">
        <f t="shared" si="59"/>
        <v>42021.783368055556</v>
      </c>
      <c r="T768" s="15">
        <f t="shared" si="60"/>
        <v>42051.783368055556</v>
      </c>
      <c r="U768">
        <f t="shared" si="61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>
        <f t="shared" si="62"/>
        <v>59</v>
      </c>
      <c r="Q769" s="10" t="s">
        <v>8320</v>
      </c>
      <c r="R769" t="s">
        <v>8322</v>
      </c>
      <c r="S769" s="15">
        <f t="shared" si="59"/>
        <v>42115.143634259264</v>
      </c>
      <c r="T769" s="15">
        <f t="shared" si="60"/>
        <v>42145.143634259264</v>
      </c>
      <c r="U769">
        <f t="shared" si="61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3">ROUND(E770/D770*100,0)</f>
        <v>0</v>
      </c>
      <c r="P770" t="str">
        <f t="shared" si="62"/>
        <v>N/A</v>
      </c>
      <c r="Q770" s="10" t="s">
        <v>8320</v>
      </c>
      <c r="R770" t="s">
        <v>8322</v>
      </c>
      <c r="S770" s="15">
        <f t="shared" ref="S770:S833" si="64">(((J770/60)/60)/24)+DATE(1970,1,1)</f>
        <v>41594.207060185188</v>
      </c>
      <c r="T770" s="15">
        <f t="shared" ref="T770:T833" si="65">(((I770/60)/60)/24)+DATE(1970,1,1)</f>
        <v>41624.207060185188</v>
      </c>
      <c r="U770">
        <f t="shared" si="61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3"/>
        <v>41</v>
      </c>
      <c r="P771">
        <f t="shared" si="62"/>
        <v>31.85</v>
      </c>
      <c r="Q771" s="10" t="s">
        <v>8320</v>
      </c>
      <c r="R771" t="s">
        <v>8322</v>
      </c>
      <c r="S771" s="15">
        <f t="shared" si="64"/>
        <v>41604.996458333335</v>
      </c>
      <c r="T771" s="15">
        <f t="shared" si="65"/>
        <v>41634.996458333335</v>
      </c>
      <c r="U771">
        <f t="shared" ref="U771:U834" si="66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3"/>
        <v>0</v>
      </c>
      <c r="P772" t="str">
        <f t="shared" si="62"/>
        <v>N/A</v>
      </c>
      <c r="Q772" s="10" t="s">
        <v>8320</v>
      </c>
      <c r="R772" t="s">
        <v>8322</v>
      </c>
      <c r="S772" s="15">
        <f t="shared" si="64"/>
        <v>41289.999641203707</v>
      </c>
      <c r="T772" s="15">
        <f t="shared" si="65"/>
        <v>41329.999641203707</v>
      </c>
      <c r="U772">
        <f t="shared" si="66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3"/>
        <v>0</v>
      </c>
      <c r="P773">
        <f t="shared" si="62"/>
        <v>10</v>
      </c>
      <c r="Q773" s="10" t="s">
        <v>8320</v>
      </c>
      <c r="R773" t="s">
        <v>8322</v>
      </c>
      <c r="S773" s="15">
        <f t="shared" si="64"/>
        <v>42349.824097222227</v>
      </c>
      <c r="T773" s="15">
        <f t="shared" si="65"/>
        <v>42399.824097222227</v>
      </c>
      <c r="U773">
        <f t="shared" si="66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3"/>
        <v>3</v>
      </c>
      <c r="P774">
        <f t="shared" si="62"/>
        <v>50</v>
      </c>
      <c r="Q774" s="10" t="s">
        <v>8320</v>
      </c>
      <c r="R774" t="s">
        <v>8322</v>
      </c>
      <c r="S774" s="15">
        <f t="shared" si="64"/>
        <v>40068.056932870371</v>
      </c>
      <c r="T774" s="15">
        <f t="shared" si="65"/>
        <v>40118.165972222225</v>
      </c>
      <c r="U774">
        <f t="shared" si="66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3"/>
        <v>1</v>
      </c>
      <c r="P775">
        <f t="shared" si="62"/>
        <v>16</v>
      </c>
      <c r="Q775" s="10" t="s">
        <v>8320</v>
      </c>
      <c r="R775" t="s">
        <v>8322</v>
      </c>
      <c r="S775" s="15">
        <f t="shared" si="64"/>
        <v>42100.735937499994</v>
      </c>
      <c r="T775" s="15">
        <f t="shared" si="65"/>
        <v>42134.959027777775</v>
      </c>
      <c r="U775">
        <f t="shared" si="66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3"/>
        <v>70</v>
      </c>
      <c r="P776">
        <f t="shared" si="62"/>
        <v>39</v>
      </c>
      <c r="Q776" s="10" t="s">
        <v>8320</v>
      </c>
      <c r="R776" t="s">
        <v>8322</v>
      </c>
      <c r="S776" s="15">
        <f t="shared" si="64"/>
        <v>41663.780300925922</v>
      </c>
      <c r="T776" s="15">
        <f t="shared" si="65"/>
        <v>41693.780300925922</v>
      </c>
      <c r="U776">
        <f t="shared" si="66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3"/>
        <v>2</v>
      </c>
      <c r="P777">
        <f t="shared" si="62"/>
        <v>34</v>
      </c>
      <c r="Q777" s="10" t="s">
        <v>8320</v>
      </c>
      <c r="R777" t="s">
        <v>8322</v>
      </c>
      <c r="S777" s="15">
        <f t="shared" si="64"/>
        <v>40863.060127314813</v>
      </c>
      <c r="T777" s="15">
        <f t="shared" si="65"/>
        <v>40893.060127314813</v>
      </c>
      <c r="U777">
        <f t="shared" si="66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3"/>
        <v>51</v>
      </c>
      <c r="P778">
        <f t="shared" si="62"/>
        <v>63.12</v>
      </c>
      <c r="Q778" s="10" t="s">
        <v>8320</v>
      </c>
      <c r="R778" t="s">
        <v>8322</v>
      </c>
      <c r="S778" s="15">
        <f t="shared" si="64"/>
        <v>42250.685706018514</v>
      </c>
      <c r="T778" s="15">
        <f t="shared" si="65"/>
        <v>42288.208333333328</v>
      </c>
      <c r="U778">
        <f t="shared" si="66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3"/>
        <v>1</v>
      </c>
      <c r="P779">
        <f t="shared" si="62"/>
        <v>7</v>
      </c>
      <c r="Q779" s="10" t="s">
        <v>8320</v>
      </c>
      <c r="R779" t="s">
        <v>8322</v>
      </c>
      <c r="S779" s="15">
        <f t="shared" si="64"/>
        <v>41456.981215277774</v>
      </c>
      <c r="T779" s="15">
        <f t="shared" si="65"/>
        <v>41486.981215277774</v>
      </c>
      <c r="U779">
        <f t="shared" si="66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3"/>
        <v>0</v>
      </c>
      <c r="P780">
        <f t="shared" si="62"/>
        <v>2</v>
      </c>
      <c r="Q780" s="10" t="s">
        <v>8320</v>
      </c>
      <c r="R780" t="s">
        <v>8322</v>
      </c>
      <c r="S780" s="15">
        <f t="shared" si="64"/>
        <v>41729.702314814815</v>
      </c>
      <c r="T780" s="15">
        <f t="shared" si="65"/>
        <v>41759.702314814815</v>
      </c>
      <c r="U780">
        <f t="shared" si="66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3"/>
        <v>3</v>
      </c>
      <c r="P781">
        <f t="shared" si="62"/>
        <v>66.67</v>
      </c>
      <c r="Q781" s="10" t="s">
        <v>8320</v>
      </c>
      <c r="R781" t="s">
        <v>8322</v>
      </c>
      <c r="S781" s="15">
        <f t="shared" si="64"/>
        <v>40436.68408564815</v>
      </c>
      <c r="T781" s="15">
        <f t="shared" si="65"/>
        <v>40466.166666666664</v>
      </c>
      <c r="U781">
        <f t="shared" si="66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3"/>
        <v>104</v>
      </c>
      <c r="P782">
        <f t="shared" si="62"/>
        <v>38.520000000000003</v>
      </c>
      <c r="Q782" s="10" t="s">
        <v>8323</v>
      </c>
      <c r="R782" t="s">
        <v>8324</v>
      </c>
      <c r="S782" s="15">
        <f t="shared" si="64"/>
        <v>40636.673900462964</v>
      </c>
      <c r="T782" s="15">
        <f t="shared" si="65"/>
        <v>40666.673900462964</v>
      </c>
      <c r="U782">
        <f t="shared" si="66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3"/>
        <v>133</v>
      </c>
      <c r="P783">
        <f t="shared" si="62"/>
        <v>42.61</v>
      </c>
      <c r="Q783" s="10" t="s">
        <v>8323</v>
      </c>
      <c r="R783" t="s">
        <v>8324</v>
      </c>
      <c r="S783" s="15">
        <f t="shared" si="64"/>
        <v>41403.000856481485</v>
      </c>
      <c r="T783" s="15">
        <f t="shared" si="65"/>
        <v>41433.000856481485</v>
      </c>
      <c r="U783">
        <f t="shared" si="66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3"/>
        <v>100</v>
      </c>
      <c r="P784">
        <f t="shared" si="62"/>
        <v>50</v>
      </c>
      <c r="Q784" s="10" t="s">
        <v>8323</v>
      </c>
      <c r="R784" t="s">
        <v>8324</v>
      </c>
      <c r="S784" s="15">
        <f t="shared" si="64"/>
        <v>41116.758125</v>
      </c>
      <c r="T784" s="15">
        <f t="shared" si="65"/>
        <v>41146.758125</v>
      </c>
      <c r="U784">
        <f t="shared" si="66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3"/>
        <v>148</v>
      </c>
      <c r="P785">
        <f t="shared" si="62"/>
        <v>63.49</v>
      </c>
      <c r="Q785" s="10" t="s">
        <v>8323</v>
      </c>
      <c r="R785" t="s">
        <v>8324</v>
      </c>
      <c r="S785" s="15">
        <f t="shared" si="64"/>
        <v>40987.773715277777</v>
      </c>
      <c r="T785" s="15">
        <f t="shared" si="65"/>
        <v>41026.916666666664</v>
      </c>
      <c r="U785">
        <f t="shared" si="66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3"/>
        <v>103</v>
      </c>
      <c r="P786">
        <f t="shared" si="62"/>
        <v>102.5</v>
      </c>
      <c r="Q786" s="10" t="s">
        <v>8323</v>
      </c>
      <c r="R786" t="s">
        <v>8324</v>
      </c>
      <c r="S786" s="15">
        <f t="shared" si="64"/>
        <v>41675.149525462963</v>
      </c>
      <c r="T786" s="15">
        <f t="shared" si="65"/>
        <v>41715.107858796298</v>
      </c>
      <c r="U786">
        <f t="shared" si="66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3"/>
        <v>181</v>
      </c>
      <c r="P787">
        <f t="shared" si="62"/>
        <v>31.14</v>
      </c>
      <c r="Q787" s="10" t="s">
        <v>8323</v>
      </c>
      <c r="R787" t="s">
        <v>8324</v>
      </c>
      <c r="S787" s="15">
        <f t="shared" si="64"/>
        <v>41303.593923611108</v>
      </c>
      <c r="T787" s="15">
        <f t="shared" si="65"/>
        <v>41333.593923611108</v>
      </c>
      <c r="U787">
        <f t="shared" si="66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3"/>
        <v>143</v>
      </c>
      <c r="P788">
        <f t="shared" si="62"/>
        <v>162.27000000000001</v>
      </c>
      <c r="Q788" s="10" t="s">
        <v>8323</v>
      </c>
      <c r="R788" t="s">
        <v>8324</v>
      </c>
      <c r="S788" s="15">
        <f t="shared" si="64"/>
        <v>40983.055949074071</v>
      </c>
      <c r="T788" s="15">
        <f t="shared" si="65"/>
        <v>41040.657638888886</v>
      </c>
      <c r="U788">
        <f t="shared" si="66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3"/>
        <v>114</v>
      </c>
      <c r="P789">
        <f t="shared" si="62"/>
        <v>80.59</v>
      </c>
      <c r="Q789" s="10" t="s">
        <v>8323</v>
      </c>
      <c r="R789" t="s">
        <v>8324</v>
      </c>
      <c r="S789" s="15">
        <f t="shared" si="64"/>
        <v>41549.627615740741</v>
      </c>
      <c r="T789" s="15">
        <f t="shared" si="65"/>
        <v>41579.627615740741</v>
      </c>
      <c r="U789">
        <f t="shared" si="66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3"/>
        <v>204</v>
      </c>
      <c r="P790">
        <f t="shared" si="62"/>
        <v>59.85</v>
      </c>
      <c r="Q790" s="10" t="s">
        <v>8323</v>
      </c>
      <c r="R790" t="s">
        <v>8324</v>
      </c>
      <c r="S790" s="15">
        <f t="shared" si="64"/>
        <v>41059.006805555553</v>
      </c>
      <c r="T790" s="15">
        <f t="shared" si="65"/>
        <v>41097.165972222225</v>
      </c>
      <c r="U790">
        <f t="shared" si="66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3"/>
        <v>109</v>
      </c>
      <c r="P791">
        <f t="shared" si="62"/>
        <v>132.86000000000001</v>
      </c>
      <c r="Q791" s="10" t="s">
        <v>8323</v>
      </c>
      <c r="R791" t="s">
        <v>8324</v>
      </c>
      <c r="S791" s="15">
        <f t="shared" si="64"/>
        <v>41277.186111111114</v>
      </c>
      <c r="T791" s="15">
        <f t="shared" si="65"/>
        <v>41295.332638888889</v>
      </c>
      <c r="U791">
        <f t="shared" si="66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3"/>
        <v>144</v>
      </c>
      <c r="P792">
        <f t="shared" si="62"/>
        <v>92.55</v>
      </c>
      <c r="Q792" s="10" t="s">
        <v>8323</v>
      </c>
      <c r="R792" t="s">
        <v>8324</v>
      </c>
      <c r="S792" s="15">
        <f t="shared" si="64"/>
        <v>41276.047905092593</v>
      </c>
      <c r="T792" s="15">
        <f t="shared" si="65"/>
        <v>41306.047905092593</v>
      </c>
      <c r="U792">
        <f t="shared" si="66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3"/>
        <v>104</v>
      </c>
      <c r="P793">
        <f t="shared" si="62"/>
        <v>60.86</v>
      </c>
      <c r="Q793" s="10" t="s">
        <v>8323</v>
      </c>
      <c r="R793" t="s">
        <v>8324</v>
      </c>
      <c r="S793" s="15">
        <f t="shared" si="64"/>
        <v>41557.780624999999</v>
      </c>
      <c r="T793" s="15">
        <f t="shared" si="65"/>
        <v>41591.249305555553</v>
      </c>
      <c r="U793">
        <f t="shared" si="66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3"/>
        <v>100</v>
      </c>
      <c r="P794">
        <f t="shared" si="62"/>
        <v>41.85</v>
      </c>
      <c r="Q794" s="10" t="s">
        <v>8323</v>
      </c>
      <c r="R794" t="s">
        <v>8324</v>
      </c>
      <c r="S794" s="15">
        <f t="shared" si="64"/>
        <v>41555.873645833337</v>
      </c>
      <c r="T794" s="15">
        <f t="shared" si="65"/>
        <v>41585.915312500001</v>
      </c>
      <c r="U794">
        <f t="shared" si="66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3"/>
        <v>103</v>
      </c>
      <c r="P795">
        <f t="shared" si="62"/>
        <v>88.33</v>
      </c>
      <c r="Q795" s="10" t="s">
        <v>8323</v>
      </c>
      <c r="R795" t="s">
        <v>8324</v>
      </c>
      <c r="S795" s="15">
        <f t="shared" si="64"/>
        <v>41442.741249999999</v>
      </c>
      <c r="T795" s="15">
        <f t="shared" si="65"/>
        <v>41458.207638888889</v>
      </c>
      <c r="U795">
        <f t="shared" si="66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3"/>
        <v>105</v>
      </c>
      <c r="P796">
        <f t="shared" si="62"/>
        <v>158.96</v>
      </c>
      <c r="Q796" s="10" t="s">
        <v>8323</v>
      </c>
      <c r="R796" t="s">
        <v>8324</v>
      </c>
      <c r="S796" s="15">
        <f t="shared" si="64"/>
        <v>40736.115011574075</v>
      </c>
      <c r="T796" s="15">
        <f t="shared" si="65"/>
        <v>40791.712500000001</v>
      </c>
      <c r="U796">
        <f t="shared" si="66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3"/>
        <v>112</v>
      </c>
      <c r="P797">
        <f t="shared" si="62"/>
        <v>85.05</v>
      </c>
      <c r="Q797" s="10" t="s">
        <v>8323</v>
      </c>
      <c r="R797" t="s">
        <v>8324</v>
      </c>
      <c r="S797" s="15">
        <f t="shared" si="64"/>
        <v>40963.613032407404</v>
      </c>
      <c r="T797" s="15">
        <f t="shared" si="65"/>
        <v>41006.207638888889</v>
      </c>
      <c r="U797">
        <f t="shared" si="66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3"/>
        <v>101</v>
      </c>
      <c r="P798">
        <f t="shared" si="62"/>
        <v>112.61</v>
      </c>
      <c r="Q798" s="10" t="s">
        <v>8323</v>
      </c>
      <c r="R798" t="s">
        <v>8324</v>
      </c>
      <c r="S798" s="15">
        <f t="shared" si="64"/>
        <v>41502.882928240739</v>
      </c>
      <c r="T798" s="15">
        <f t="shared" si="65"/>
        <v>41532.881944444445</v>
      </c>
      <c r="U798">
        <f t="shared" si="66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3"/>
        <v>108</v>
      </c>
      <c r="P799">
        <f t="shared" si="62"/>
        <v>45.44</v>
      </c>
      <c r="Q799" s="10" t="s">
        <v>8323</v>
      </c>
      <c r="R799" t="s">
        <v>8324</v>
      </c>
      <c r="S799" s="15">
        <f t="shared" si="64"/>
        <v>40996.994074074071</v>
      </c>
      <c r="T799" s="15">
        <f t="shared" si="65"/>
        <v>41028.166666666664</v>
      </c>
      <c r="U799">
        <f t="shared" si="66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3"/>
        <v>115</v>
      </c>
      <c r="P800">
        <f t="shared" si="62"/>
        <v>46.22</v>
      </c>
      <c r="Q800" s="10" t="s">
        <v>8323</v>
      </c>
      <c r="R800" t="s">
        <v>8324</v>
      </c>
      <c r="S800" s="15">
        <f t="shared" si="64"/>
        <v>41882.590127314819</v>
      </c>
      <c r="T800" s="15">
        <f t="shared" si="65"/>
        <v>41912.590127314819</v>
      </c>
      <c r="U800">
        <f t="shared" si="66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3"/>
        <v>100</v>
      </c>
      <c r="P801">
        <f t="shared" si="62"/>
        <v>178.61</v>
      </c>
      <c r="Q801" s="10" t="s">
        <v>8323</v>
      </c>
      <c r="R801" t="s">
        <v>8324</v>
      </c>
      <c r="S801" s="15">
        <f t="shared" si="64"/>
        <v>40996.667199074072</v>
      </c>
      <c r="T801" s="15">
        <f t="shared" si="65"/>
        <v>41026.667199074072</v>
      </c>
      <c r="U801">
        <f t="shared" si="66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3"/>
        <v>152</v>
      </c>
      <c r="P802">
        <f t="shared" si="62"/>
        <v>40.75</v>
      </c>
      <c r="Q802" s="10" t="s">
        <v>8323</v>
      </c>
      <c r="R802" t="s">
        <v>8324</v>
      </c>
      <c r="S802" s="15">
        <f t="shared" si="64"/>
        <v>41863.433495370373</v>
      </c>
      <c r="T802" s="15">
        <f t="shared" si="65"/>
        <v>41893.433495370373</v>
      </c>
      <c r="U802">
        <f t="shared" si="66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3"/>
        <v>112</v>
      </c>
      <c r="P803">
        <f t="shared" si="62"/>
        <v>43.73</v>
      </c>
      <c r="Q803" s="10" t="s">
        <v>8323</v>
      </c>
      <c r="R803" t="s">
        <v>8324</v>
      </c>
      <c r="S803" s="15">
        <f t="shared" si="64"/>
        <v>40695.795370370368</v>
      </c>
      <c r="T803" s="15">
        <f t="shared" si="65"/>
        <v>40725.795370370368</v>
      </c>
      <c r="U803">
        <f t="shared" si="66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3"/>
        <v>101</v>
      </c>
      <c r="P804">
        <f t="shared" si="62"/>
        <v>81.069999999999993</v>
      </c>
      <c r="Q804" s="10" t="s">
        <v>8323</v>
      </c>
      <c r="R804" t="s">
        <v>8324</v>
      </c>
      <c r="S804" s="15">
        <f t="shared" si="64"/>
        <v>41123.022268518522</v>
      </c>
      <c r="T804" s="15">
        <f t="shared" si="65"/>
        <v>41169.170138888891</v>
      </c>
      <c r="U804">
        <f t="shared" si="66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3"/>
        <v>123</v>
      </c>
      <c r="P805">
        <f t="shared" si="62"/>
        <v>74.61</v>
      </c>
      <c r="Q805" s="10" t="s">
        <v>8323</v>
      </c>
      <c r="R805" t="s">
        <v>8324</v>
      </c>
      <c r="S805" s="15">
        <f t="shared" si="64"/>
        <v>40665.949976851851</v>
      </c>
      <c r="T805" s="15">
        <f t="shared" si="65"/>
        <v>40692.041666666664</v>
      </c>
      <c r="U805">
        <f t="shared" si="66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3"/>
        <v>100</v>
      </c>
      <c r="P806">
        <f t="shared" si="62"/>
        <v>305.56</v>
      </c>
      <c r="Q806" s="10" t="s">
        <v>8323</v>
      </c>
      <c r="R806" t="s">
        <v>8324</v>
      </c>
      <c r="S806" s="15">
        <f t="shared" si="64"/>
        <v>40730.105625000004</v>
      </c>
      <c r="T806" s="15">
        <f t="shared" si="65"/>
        <v>40747.165972222225</v>
      </c>
      <c r="U806">
        <f t="shared" si="66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3"/>
        <v>105</v>
      </c>
      <c r="P807">
        <f t="shared" si="62"/>
        <v>58.33</v>
      </c>
      <c r="Q807" s="10" t="s">
        <v>8323</v>
      </c>
      <c r="R807" t="s">
        <v>8324</v>
      </c>
      <c r="S807" s="15">
        <f t="shared" si="64"/>
        <v>40690.823055555556</v>
      </c>
      <c r="T807" s="15">
        <f t="shared" si="65"/>
        <v>40740.958333333336</v>
      </c>
      <c r="U807">
        <f t="shared" si="66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3"/>
        <v>104</v>
      </c>
      <c r="P808">
        <f t="shared" si="62"/>
        <v>117.68</v>
      </c>
      <c r="Q808" s="10" t="s">
        <v>8323</v>
      </c>
      <c r="R808" t="s">
        <v>8324</v>
      </c>
      <c r="S808" s="15">
        <f t="shared" si="64"/>
        <v>40763.691423611112</v>
      </c>
      <c r="T808" s="15">
        <f t="shared" si="65"/>
        <v>40793.691423611112</v>
      </c>
      <c r="U808">
        <f t="shared" si="66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3"/>
        <v>105</v>
      </c>
      <c r="P809">
        <f t="shared" si="62"/>
        <v>73.77</v>
      </c>
      <c r="Q809" s="10" t="s">
        <v>8323</v>
      </c>
      <c r="R809" t="s">
        <v>8324</v>
      </c>
      <c r="S809" s="15">
        <f t="shared" si="64"/>
        <v>42759.628599537042</v>
      </c>
      <c r="T809" s="15">
        <f t="shared" si="65"/>
        <v>42795.083333333328</v>
      </c>
      <c r="U809">
        <f t="shared" si="66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3"/>
        <v>100</v>
      </c>
      <c r="P810">
        <f t="shared" si="62"/>
        <v>104.65</v>
      </c>
      <c r="Q810" s="10" t="s">
        <v>8323</v>
      </c>
      <c r="R810" t="s">
        <v>8324</v>
      </c>
      <c r="S810" s="15">
        <f t="shared" si="64"/>
        <v>41962.100532407407</v>
      </c>
      <c r="T810" s="15">
        <f t="shared" si="65"/>
        <v>41995.207638888889</v>
      </c>
      <c r="U810">
        <f t="shared" si="66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3"/>
        <v>104</v>
      </c>
      <c r="P811">
        <f t="shared" si="62"/>
        <v>79.83</v>
      </c>
      <c r="Q811" s="10" t="s">
        <v>8323</v>
      </c>
      <c r="R811" t="s">
        <v>8324</v>
      </c>
      <c r="S811" s="15">
        <f t="shared" si="64"/>
        <v>41628.833680555559</v>
      </c>
      <c r="T811" s="15">
        <f t="shared" si="65"/>
        <v>41658.833680555559</v>
      </c>
      <c r="U811">
        <f t="shared" si="66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3"/>
        <v>105</v>
      </c>
      <c r="P812">
        <f t="shared" si="62"/>
        <v>58.33</v>
      </c>
      <c r="Q812" s="10" t="s">
        <v>8323</v>
      </c>
      <c r="R812" t="s">
        <v>8324</v>
      </c>
      <c r="S812" s="15">
        <f t="shared" si="64"/>
        <v>41123.056273148148</v>
      </c>
      <c r="T812" s="15">
        <f t="shared" si="65"/>
        <v>41153.056273148148</v>
      </c>
      <c r="U812">
        <f t="shared" si="66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3"/>
        <v>104</v>
      </c>
      <c r="P813">
        <f t="shared" si="62"/>
        <v>86.67</v>
      </c>
      <c r="Q813" s="10" t="s">
        <v>8323</v>
      </c>
      <c r="R813" t="s">
        <v>8324</v>
      </c>
      <c r="S813" s="15">
        <f t="shared" si="64"/>
        <v>41443.643541666665</v>
      </c>
      <c r="T813" s="15">
        <f t="shared" si="65"/>
        <v>41465.702777777777</v>
      </c>
      <c r="U813">
        <f t="shared" si="66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3"/>
        <v>152</v>
      </c>
      <c r="P814">
        <f t="shared" si="62"/>
        <v>27.61</v>
      </c>
      <c r="Q814" s="10" t="s">
        <v>8323</v>
      </c>
      <c r="R814" t="s">
        <v>8324</v>
      </c>
      <c r="S814" s="15">
        <f t="shared" si="64"/>
        <v>41282.017962962964</v>
      </c>
      <c r="T814" s="15">
        <f t="shared" si="65"/>
        <v>41334.581944444442</v>
      </c>
      <c r="U814">
        <f t="shared" si="66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3"/>
        <v>160</v>
      </c>
      <c r="P815">
        <f t="shared" si="62"/>
        <v>25</v>
      </c>
      <c r="Q815" s="10" t="s">
        <v>8323</v>
      </c>
      <c r="R815" t="s">
        <v>8324</v>
      </c>
      <c r="S815" s="15">
        <f t="shared" si="64"/>
        <v>41080.960243055553</v>
      </c>
      <c r="T815" s="15">
        <f t="shared" si="65"/>
        <v>41110.960243055553</v>
      </c>
      <c r="U815">
        <f t="shared" si="66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3"/>
        <v>127</v>
      </c>
      <c r="P816">
        <f t="shared" si="62"/>
        <v>45.46</v>
      </c>
      <c r="Q816" s="10" t="s">
        <v>8323</v>
      </c>
      <c r="R816" t="s">
        <v>8324</v>
      </c>
      <c r="S816" s="15">
        <f t="shared" si="64"/>
        <v>40679.743067129632</v>
      </c>
      <c r="T816" s="15">
        <f t="shared" si="65"/>
        <v>40694.75277777778</v>
      </c>
      <c r="U816">
        <f t="shared" si="66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3"/>
        <v>107</v>
      </c>
      <c r="P817">
        <f t="shared" si="62"/>
        <v>99.53</v>
      </c>
      <c r="Q817" s="10" t="s">
        <v>8323</v>
      </c>
      <c r="R817" t="s">
        <v>8324</v>
      </c>
      <c r="S817" s="15">
        <f t="shared" si="64"/>
        <v>41914.917858796296</v>
      </c>
      <c r="T817" s="15">
        <f t="shared" si="65"/>
        <v>41944.917858796296</v>
      </c>
      <c r="U817">
        <f t="shared" si="66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3"/>
        <v>115</v>
      </c>
      <c r="P818">
        <f t="shared" si="62"/>
        <v>39.31</v>
      </c>
      <c r="Q818" s="10" t="s">
        <v>8323</v>
      </c>
      <c r="R818" t="s">
        <v>8324</v>
      </c>
      <c r="S818" s="15">
        <f t="shared" si="64"/>
        <v>41341.870868055557</v>
      </c>
      <c r="T818" s="15">
        <f t="shared" si="65"/>
        <v>41373.270833333336</v>
      </c>
      <c r="U818">
        <f t="shared" si="66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3"/>
        <v>137</v>
      </c>
      <c r="P819">
        <f t="shared" si="62"/>
        <v>89.42</v>
      </c>
      <c r="Q819" s="10" t="s">
        <v>8323</v>
      </c>
      <c r="R819" t="s">
        <v>8324</v>
      </c>
      <c r="S819" s="15">
        <f t="shared" si="64"/>
        <v>40925.599664351852</v>
      </c>
      <c r="T819" s="15">
        <f t="shared" si="65"/>
        <v>40979.207638888889</v>
      </c>
      <c r="U819">
        <f t="shared" si="66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3"/>
        <v>156</v>
      </c>
      <c r="P820">
        <f t="shared" si="62"/>
        <v>28.68</v>
      </c>
      <c r="Q820" s="10" t="s">
        <v>8323</v>
      </c>
      <c r="R820" t="s">
        <v>8324</v>
      </c>
      <c r="S820" s="15">
        <f t="shared" si="64"/>
        <v>41120.882881944446</v>
      </c>
      <c r="T820" s="15">
        <f t="shared" si="65"/>
        <v>41128.709027777775</v>
      </c>
      <c r="U820">
        <f t="shared" si="66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3"/>
        <v>109</v>
      </c>
      <c r="P821">
        <f t="shared" si="62"/>
        <v>31.07</v>
      </c>
      <c r="Q821" s="10" t="s">
        <v>8323</v>
      </c>
      <c r="R821" t="s">
        <v>8324</v>
      </c>
      <c r="S821" s="15">
        <f t="shared" si="64"/>
        <v>41619.998310185183</v>
      </c>
      <c r="T821" s="15">
        <f t="shared" si="65"/>
        <v>41629.197222222225</v>
      </c>
      <c r="U821">
        <f t="shared" si="66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3"/>
        <v>134</v>
      </c>
      <c r="P822">
        <f t="shared" si="62"/>
        <v>70.55</v>
      </c>
      <c r="Q822" s="10" t="s">
        <v>8323</v>
      </c>
      <c r="R822" t="s">
        <v>8324</v>
      </c>
      <c r="S822" s="15">
        <f t="shared" si="64"/>
        <v>41768.841921296298</v>
      </c>
      <c r="T822" s="15">
        <f t="shared" si="65"/>
        <v>41799.208333333336</v>
      </c>
      <c r="U822">
        <f t="shared" si="66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3"/>
        <v>100</v>
      </c>
      <c r="P823">
        <f t="shared" si="62"/>
        <v>224.13</v>
      </c>
      <c r="Q823" s="10" t="s">
        <v>8323</v>
      </c>
      <c r="R823" t="s">
        <v>8324</v>
      </c>
      <c r="S823" s="15">
        <f t="shared" si="64"/>
        <v>42093.922048611115</v>
      </c>
      <c r="T823" s="15">
        <f t="shared" si="65"/>
        <v>42128.167361111111</v>
      </c>
      <c r="U823">
        <f t="shared" si="66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3"/>
        <v>119</v>
      </c>
      <c r="P824">
        <f t="shared" si="62"/>
        <v>51.81</v>
      </c>
      <c r="Q824" s="10" t="s">
        <v>8323</v>
      </c>
      <c r="R824" t="s">
        <v>8324</v>
      </c>
      <c r="S824" s="15">
        <f t="shared" si="64"/>
        <v>41157.947337962964</v>
      </c>
      <c r="T824" s="15">
        <f t="shared" si="65"/>
        <v>41187.947337962964</v>
      </c>
      <c r="U824">
        <f t="shared" si="66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3"/>
        <v>180</v>
      </c>
      <c r="P825">
        <f t="shared" si="62"/>
        <v>43.52</v>
      </c>
      <c r="Q825" s="10" t="s">
        <v>8323</v>
      </c>
      <c r="R825" t="s">
        <v>8324</v>
      </c>
      <c r="S825" s="15">
        <f t="shared" si="64"/>
        <v>42055.972824074073</v>
      </c>
      <c r="T825" s="15">
        <f t="shared" si="65"/>
        <v>42085.931157407409</v>
      </c>
      <c r="U825">
        <f t="shared" si="66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3"/>
        <v>134</v>
      </c>
      <c r="P826">
        <f t="shared" si="62"/>
        <v>39.82</v>
      </c>
      <c r="Q826" s="10" t="s">
        <v>8323</v>
      </c>
      <c r="R826" t="s">
        <v>8324</v>
      </c>
      <c r="S826" s="15">
        <f t="shared" si="64"/>
        <v>40250.242106481484</v>
      </c>
      <c r="T826" s="15">
        <f t="shared" si="65"/>
        <v>40286.290972222225</v>
      </c>
      <c r="U826">
        <f t="shared" si="66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3"/>
        <v>100</v>
      </c>
      <c r="P827">
        <f t="shared" si="62"/>
        <v>126.81</v>
      </c>
      <c r="Q827" s="10" t="s">
        <v>8323</v>
      </c>
      <c r="R827" t="s">
        <v>8324</v>
      </c>
      <c r="S827" s="15">
        <f t="shared" si="64"/>
        <v>41186.306527777779</v>
      </c>
      <c r="T827" s="15">
        <f t="shared" si="65"/>
        <v>41211.306527777779</v>
      </c>
      <c r="U827">
        <f t="shared" si="66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3"/>
        <v>101</v>
      </c>
      <c r="P828">
        <f t="shared" ref="P828:P891" si="67">IFERROR(ROUND(E828/L828,2),"N/A")</f>
        <v>113.88</v>
      </c>
      <c r="Q828" s="10" t="s">
        <v>8323</v>
      </c>
      <c r="R828" t="s">
        <v>8324</v>
      </c>
      <c r="S828" s="15">
        <f t="shared" si="64"/>
        <v>40973.038541666669</v>
      </c>
      <c r="T828" s="15">
        <f t="shared" si="65"/>
        <v>40993.996874999997</v>
      </c>
      <c r="U828">
        <f t="shared" si="66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3"/>
        <v>103</v>
      </c>
      <c r="P829">
        <f t="shared" si="67"/>
        <v>28.18</v>
      </c>
      <c r="Q829" s="10" t="s">
        <v>8323</v>
      </c>
      <c r="R829" t="s">
        <v>8324</v>
      </c>
      <c r="S829" s="15">
        <f t="shared" si="64"/>
        <v>40927.473460648151</v>
      </c>
      <c r="T829" s="15">
        <f t="shared" si="65"/>
        <v>40953.825694444444</v>
      </c>
      <c r="U829">
        <f t="shared" si="66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3"/>
        <v>107</v>
      </c>
      <c r="P830">
        <f t="shared" si="67"/>
        <v>36.61</v>
      </c>
      <c r="Q830" s="10" t="s">
        <v>8323</v>
      </c>
      <c r="R830" t="s">
        <v>8324</v>
      </c>
      <c r="S830" s="15">
        <f t="shared" si="64"/>
        <v>41073.050717592596</v>
      </c>
      <c r="T830" s="15">
        <f t="shared" si="65"/>
        <v>41085.683333333334</v>
      </c>
      <c r="U830">
        <f t="shared" si="66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3"/>
        <v>104</v>
      </c>
      <c r="P831">
        <f t="shared" si="67"/>
        <v>32.5</v>
      </c>
      <c r="Q831" s="10" t="s">
        <v>8323</v>
      </c>
      <c r="R831" t="s">
        <v>8324</v>
      </c>
      <c r="S831" s="15">
        <f t="shared" si="64"/>
        <v>42504.801388888889</v>
      </c>
      <c r="T831" s="15">
        <f t="shared" si="65"/>
        <v>42564.801388888889</v>
      </c>
      <c r="U831">
        <f t="shared" si="66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3"/>
        <v>108</v>
      </c>
      <c r="P832">
        <f t="shared" si="67"/>
        <v>60.66</v>
      </c>
      <c r="Q832" s="10" t="s">
        <v>8323</v>
      </c>
      <c r="R832" t="s">
        <v>8324</v>
      </c>
      <c r="S832" s="15">
        <f t="shared" si="64"/>
        <v>41325.525752314818</v>
      </c>
      <c r="T832" s="15">
        <f t="shared" si="65"/>
        <v>41355.484085648146</v>
      </c>
      <c r="U832">
        <f t="shared" si="66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3"/>
        <v>233</v>
      </c>
      <c r="P833">
        <f t="shared" si="67"/>
        <v>175</v>
      </c>
      <c r="Q833" s="10" t="s">
        <v>8323</v>
      </c>
      <c r="R833" t="s">
        <v>8324</v>
      </c>
      <c r="S833" s="15">
        <f t="shared" si="64"/>
        <v>40996.646921296298</v>
      </c>
      <c r="T833" s="15">
        <f t="shared" si="65"/>
        <v>41026.646921296298</v>
      </c>
      <c r="U833">
        <f t="shared" si="66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8">ROUND(E834/D834*100,0)</f>
        <v>101</v>
      </c>
      <c r="P834">
        <f t="shared" si="67"/>
        <v>97.99</v>
      </c>
      <c r="Q834" s="10" t="s">
        <v>8323</v>
      </c>
      <c r="R834" t="s">
        <v>8324</v>
      </c>
      <c r="S834" s="15">
        <f t="shared" ref="S834:S897" si="69">(((J834/60)/60)/24)+DATE(1970,1,1)</f>
        <v>40869.675173611111</v>
      </c>
      <c r="T834" s="15">
        <f t="shared" ref="T834:T897" si="70">(((I834/60)/60)/24)+DATE(1970,1,1)</f>
        <v>40929.342361111114</v>
      </c>
      <c r="U834">
        <f t="shared" si="66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8"/>
        <v>102</v>
      </c>
      <c r="P835">
        <f t="shared" si="67"/>
        <v>148.78</v>
      </c>
      <c r="Q835" s="10" t="s">
        <v>8323</v>
      </c>
      <c r="R835" t="s">
        <v>8324</v>
      </c>
      <c r="S835" s="15">
        <f t="shared" si="69"/>
        <v>41718.878182870372</v>
      </c>
      <c r="T835" s="15">
        <f t="shared" si="70"/>
        <v>41748.878182870372</v>
      </c>
      <c r="U835">
        <f t="shared" ref="U835:U898" si="71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8"/>
        <v>131</v>
      </c>
      <c r="P836">
        <f t="shared" si="67"/>
        <v>96.08</v>
      </c>
      <c r="Q836" s="10" t="s">
        <v>8323</v>
      </c>
      <c r="R836" t="s">
        <v>8324</v>
      </c>
      <c r="S836" s="15">
        <f t="shared" si="69"/>
        <v>41422.822824074072</v>
      </c>
      <c r="T836" s="15">
        <f t="shared" si="70"/>
        <v>41456.165972222225</v>
      </c>
      <c r="U836">
        <f t="shared" si="71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8"/>
        <v>117</v>
      </c>
      <c r="P837">
        <f t="shared" si="67"/>
        <v>58.63</v>
      </c>
      <c r="Q837" s="10" t="s">
        <v>8323</v>
      </c>
      <c r="R837" t="s">
        <v>8324</v>
      </c>
      <c r="S837" s="15">
        <f t="shared" si="69"/>
        <v>41005.45784722222</v>
      </c>
      <c r="T837" s="15">
        <f t="shared" si="70"/>
        <v>41048.125</v>
      </c>
      <c r="U837">
        <f t="shared" si="71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8"/>
        <v>101</v>
      </c>
      <c r="P838">
        <f t="shared" si="67"/>
        <v>109.71</v>
      </c>
      <c r="Q838" s="10" t="s">
        <v>8323</v>
      </c>
      <c r="R838" t="s">
        <v>8324</v>
      </c>
      <c r="S838" s="15">
        <f t="shared" si="69"/>
        <v>41524.056921296295</v>
      </c>
      <c r="T838" s="15">
        <f t="shared" si="70"/>
        <v>41554.056921296295</v>
      </c>
      <c r="U838">
        <f t="shared" si="71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8"/>
        <v>122</v>
      </c>
      <c r="P839">
        <f t="shared" si="67"/>
        <v>49.11</v>
      </c>
      <c r="Q839" s="10" t="s">
        <v>8323</v>
      </c>
      <c r="R839" t="s">
        <v>8324</v>
      </c>
      <c r="S839" s="15">
        <f t="shared" si="69"/>
        <v>41730.998402777775</v>
      </c>
      <c r="T839" s="15">
        <f t="shared" si="70"/>
        <v>41760.998402777775</v>
      </c>
      <c r="U839">
        <f t="shared" si="71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8"/>
        <v>145</v>
      </c>
      <c r="P840">
        <f t="shared" si="67"/>
        <v>47.67</v>
      </c>
      <c r="Q840" s="10" t="s">
        <v>8323</v>
      </c>
      <c r="R840" t="s">
        <v>8324</v>
      </c>
      <c r="S840" s="15">
        <f t="shared" si="69"/>
        <v>40895.897974537038</v>
      </c>
      <c r="T840" s="15">
        <f t="shared" si="70"/>
        <v>40925.897974537038</v>
      </c>
      <c r="U840">
        <f t="shared" si="71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8"/>
        <v>117</v>
      </c>
      <c r="P841">
        <f t="shared" si="67"/>
        <v>60.74</v>
      </c>
      <c r="Q841" s="10" t="s">
        <v>8323</v>
      </c>
      <c r="R841" t="s">
        <v>8324</v>
      </c>
      <c r="S841" s="15">
        <f t="shared" si="69"/>
        <v>41144.763379629629</v>
      </c>
      <c r="T841" s="15">
        <f t="shared" si="70"/>
        <v>41174.763379629629</v>
      </c>
      <c r="U841">
        <f t="shared" si="71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8"/>
        <v>120</v>
      </c>
      <c r="P842">
        <f t="shared" si="67"/>
        <v>63.38</v>
      </c>
      <c r="Q842" s="10" t="s">
        <v>8323</v>
      </c>
      <c r="R842" t="s">
        <v>8325</v>
      </c>
      <c r="S842" s="15">
        <f t="shared" si="69"/>
        <v>42607.226701388892</v>
      </c>
      <c r="T842" s="15">
        <f t="shared" si="70"/>
        <v>42637.226701388892</v>
      </c>
      <c r="U842">
        <f t="shared" si="71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101</v>
      </c>
      <c r="P843">
        <f t="shared" si="67"/>
        <v>53.89</v>
      </c>
      <c r="Q843" s="10" t="s">
        <v>8323</v>
      </c>
      <c r="R843" t="s">
        <v>8325</v>
      </c>
      <c r="S843" s="15">
        <f t="shared" si="69"/>
        <v>41923.838692129626</v>
      </c>
      <c r="T843" s="15">
        <f t="shared" si="70"/>
        <v>41953.88035879629</v>
      </c>
      <c r="U843">
        <f t="shared" si="71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104</v>
      </c>
      <c r="P844">
        <f t="shared" si="67"/>
        <v>66.87</v>
      </c>
      <c r="Q844" s="10" t="s">
        <v>8323</v>
      </c>
      <c r="R844" t="s">
        <v>8325</v>
      </c>
      <c r="S844" s="15">
        <f t="shared" si="69"/>
        <v>41526.592395833337</v>
      </c>
      <c r="T844" s="15">
        <f t="shared" si="70"/>
        <v>41561.165972222225</v>
      </c>
      <c r="U844">
        <f t="shared" si="71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67"/>
        <v>63.1</v>
      </c>
      <c r="Q845" s="10" t="s">
        <v>8323</v>
      </c>
      <c r="R845" t="s">
        <v>8325</v>
      </c>
      <c r="S845" s="15">
        <f t="shared" si="69"/>
        <v>42695.257870370369</v>
      </c>
      <c r="T845" s="15">
        <f t="shared" si="70"/>
        <v>42712.333333333328</v>
      </c>
      <c r="U845">
        <f t="shared" si="71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194</v>
      </c>
      <c r="P846">
        <f t="shared" si="67"/>
        <v>36.630000000000003</v>
      </c>
      <c r="Q846" s="10" t="s">
        <v>8323</v>
      </c>
      <c r="R846" t="s">
        <v>8325</v>
      </c>
      <c r="S846" s="15">
        <f t="shared" si="69"/>
        <v>41905.684629629628</v>
      </c>
      <c r="T846" s="15">
        <f t="shared" si="70"/>
        <v>41944.207638888889</v>
      </c>
      <c r="U846">
        <f t="shared" si="71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120</v>
      </c>
      <c r="P847">
        <f t="shared" si="67"/>
        <v>34.01</v>
      </c>
      <c r="Q847" s="10" t="s">
        <v>8323</v>
      </c>
      <c r="R847" t="s">
        <v>8325</v>
      </c>
      <c r="S847" s="15">
        <f t="shared" si="69"/>
        <v>42578.205972222218</v>
      </c>
      <c r="T847" s="15">
        <f t="shared" si="70"/>
        <v>42618.165972222225</v>
      </c>
      <c r="U847">
        <f t="shared" si="71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122</v>
      </c>
      <c r="P848">
        <f t="shared" si="67"/>
        <v>28.55</v>
      </c>
      <c r="Q848" s="10" t="s">
        <v>8323</v>
      </c>
      <c r="R848" t="s">
        <v>8325</v>
      </c>
      <c r="S848" s="15">
        <f t="shared" si="69"/>
        <v>41694.391840277778</v>
      </c>
      <c r="T848" s="15">
        <f t="shared" si="70"/>
        <v>41708.583333333336</v>
      </c>
      <c r="U848">
        <f t="shared" si="71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100</v>
      </c>
      <c r="P849">
        <f t="shared" si="67"/>
        <v>10</v>
      </c>
      <c r="Q849" s="10" t="s">
        <v>8323</v>
      </c>
      <c r="R849" t="s">
        <v>8325</v>
      </c>
      <c r="S849" s="15">
        <f t="shared" si="69"/>
        <v>42165.79833333334</v>
      </c>
      <c r="T849" s="15">
        <f t="shared" si="70"/>
        <v>42195.79833333334</v>
      </c>
      <c r="U849">
        <f t="shared" si="71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100</v>
      </c>
      <c r="P850">
        <f t="shared" si="67"/>
        <v>18.75</v>
      </c>
      <c r="Q850" s="10" t="s">
        <v>8323</v>
      </c>
      <c r="R850" t="s">
        <v>8325</v>
      </c>
      <c r="S850" s="15">
        <f t="shared" si="69"/>
        <v>42078.792048611111</v>
      </c>
      <c r="T850" s="15">
        <f t="shared" si="70"/>
        <v>42108.792048611111</v>
      </c>
      <c r="U850">
        <f t="shared" si="71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120</v>
      </c>
      <c r="P851">
        <f t="shared" si="67"/>
        <v>41.7</v>
      </c>
      <c r="Q851" s="10" t="s">
        <v>8323</v>
      </c>
      <c r="R851" t="s">
        <v>8325</v>
      </c>
      <c r="S851" s="15">
        <f t="shared" si="69"/>
        <v>42051.148888888885</v>
      </c>
      <c r="T851" s="15">
        <f t="shared" si="70"/>
        <v>42079.107222222221</v>
      </c>
      <c r="U851">
        <f t="shared" si="71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155</v>
      </c>
      <c r="P852">
        <f t="shared" si="67"/>
        <v>46.67</v>
      </c>
      <c r="Q852" s="10" t="s">
        <v>8323</v>
      </c>
      <c r="R852" t="s">
        <v>8325</v>
      </c>
      <c r="S852" s="15">
        <f t="shared" si="69"/>
        <v>42452.827743055561</v>
      </c>
      <c r="T852" s="15">
        <f t="shared" si="70"/>
        <v>42485.207638888889</v>
      </c>
      <c r="U852">
        <f t="shared" si="71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130</v>
      </c>
      <c r="P853">
        <f t="shared" si="67"/>
        <v>37.270000000000003</v>
      </c>
      <c r="Q853" s="10" t="s">
        <v>8323</v>
      </c>
      <c r="R853" t="s">
        <v>8325</v>
      </c>
      <c r="S853" s="15">
        <f t="shared" si="69"/>
        <v>42522.880243055552</v>
      </c>
      <c r="T853" s="15">
        <f t="shared" si="70"/>
        <v>42582.822916666672</v>
      </c>
      <c r="U853">
        <f t="shared" si="71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105</v>
      </c>
      <c r="P854">
        <f t="shared" si="67"/>
        <v>59.26</v>
      </c>
      <c r="Q854" s="10" t="s">
        <v>8323</v>
      </c>
      <c r="R854" t="s">
        <v>8325</v>
      </c>
      <c r="S854" s="15">
        <f t="shared" si="69"/>
        <v>42656.805497685185</v>
      </c>
      <c r="T854" s="15">
        <f t="shared" si="70"/>
        <v>42667.875</v>
      </c>
      <c r="U854">
        <f t="shared" si="71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100</v>
      </c>
      <c r="P855">
        <f t="shared" si="67"/>
        <v>30</v>
      </c>
      <c r="Q855" s="10" t="s">
        <v>8323</v>
      </c>
      <c r="R855" t="s">
        <v>8325</v>
      </c>
      <c r="S855" s="15">
        <f t="shared" si="69"/>
        <v>42021.832280092596</v>
      </c>
      <c r="T855" s="15">
        <f t="shared" si="70"/>
        <v>42051.832280092596</v>
      </c>
      <c r="U855">
        <f t="shared" si="71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118</v>
      </c>
      <c r="P856">
        <f t="shared" si="67"/>
        <v>65.86</v>
      </c>
      <c r="Q856" s="10" t="s">
        <v>8323</v>
      </c>
      <c r="R856" t="s">
        <v>8325</v>
      </c>
      <c r="S856" s="15">
        <f t="shared" si="69"/>
        <v>42702.212337962963</v>
      </c>
      <c r="T856" s="15">
        <f t="shared" si="70"/>
        <v>42732.212337962963</v>
      </c>
      <c r="U856">
        <f t="shared" si="71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103</v>
      </c>
      <c r="P857">
        <f t="shared" si="67"/>
        <v>31.91</v>
      </c>
      <c r="Q857" s="10" t="s">
        <v>8323</v>
      </c>
      <c r="R857" t="s">
        <v>8325</v>
      </c>
      <c r="S857" s="15">
        <f t="shared" si="69"/>
        <v>42545.125196759262</v>
      </c>
      <c r="T857" s="15">
        <f t="shared" si="70"/>
        <v>42575.125196759262</v>
      </c>
      <c r="U857">
        <f t="shared" si="71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218</v>
      </c>
      <c r="P858">
        <f t="shared" si="67"/>
        <v>19.46</v>
      </c>
      <c r="Q858" s="10" t="s">
        <v>8323</v>
      </c>
      <c r="R858" t="s">
        <v>8325</v>
      </c>
      <c r="S858" s="15">
        <f t="shared" si="69"/>
        <v>42609.311990740738</v>
      </c>
      <c r="T858" s="15">
        <f t="shared" si="70"/>
        <v>42668.791666666672</v>
      </c>
      <c r="U858">
        <f t="shared" si="71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100</v>
      </c>
      <c r="P859">
        <f t="shared" si="67"/>
        <v>50</v>
      </c>
      <c r="Q859" s="10" t="s">
        <v>8323</v>
      </c>
      <c r="R859" t="s">
        <v>8325</v>
      </c>
      <c r="S859" s="15">
        <f t="shared" si="69"/>
        <v>42291.581377314811</v>
      </c>
      <c r="T859" s="15">
        <f t="shared" si="70"/>
        <v>42333.623043981483</v>
      </c>
      <c r="U859">
        <f t="shared" si="71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144</v>
      </c>
      <c r="P860">
        <f t="shared" si="67"/>
        <v>22.74</v>
      </c>
      <c r="Q860" s="10" t="s">
        <v>8323</v>
      </c>
      <c r="R860" t="s">
        <v>8325</v>
      </c>
      <c r="S860" s="15">
        <f t="shared" si="69"/>
        <v>42079.745578703703</v>
      </c>
      <c r="T860" s="15">
        <f t="shared" si="70"/>
        <v>42109.957638888889</v>
      </c>
      <c r="U860">
        <f t="shared" si="71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105</v>
      </c>
      <c r="P861">
        <f t="shared" si="67"/>
        <v>42.72</v>
      </c>
      <c r="Q861" s="10" t="s">
        <v>8323</v>
      </c>
      <c r="R861" t="s">
        <v>8325</v>
      </c>
      <c r="S861" s="15">
        <f t="shared" si="69"/>
        <v>42128.820231481484</v>
      </c>
      <c r="T861" s="15">
        <f t="shared" si="70"/>
        <v>42159</v>
      </c>
      <c r="U861">
        <f t="shared" si="71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18</v>
      </c>
      <c r="P862">
        <f t="shared" si="67"/>
        <v>52.92</v>
      </c>
      <c r="Q862" s="10" t="s">
        <v>8323</v>
      </c>
      <c r="R862" t="s">
        <v>8326</v>
      </c>
      <c r="S862" s="15">
        <f t="shared" si="69"/>
        <v>41570.482789351852</v>
      </c>
      <c r="T862" s="15">
        <f t="shared" si="70"/>
        <v>41600.524456018517</v>
      </c>
      <c r="U862">
        <f t="shared" si="71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2</v>
      </c>
      <c r="P863">
        <f t="shared" si="67"/>
        <v>50.5</v>
      </c>
      <c r="Q863" s="10" t="s">
        <v>8323</v>
      </c>
      <c r="R863" t="s">
        <v>8326</v>
      </c>
      <c r="S863" s="15">
        <f t="shared" si="69"/>
        <v>42599.965324074074</v>
      </c>
      <c r="T863" s="15">
        <f t="shared" si="70"/>
        <v>42629.965324074074</v>
      </c>
      <c r="U863">
        <f t="shared" si="71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0</v>
      </c>
      <c r="P864">
        <f t="shared" si="67"/>
        <v>42.5</v>
      </c>
      <c r="Q864" s="10" t="s">
        <v>8323</v>
      </c>
      <c r="R864" t="s">
        <v>8326</v>
      </c>
      <c r="S864" s="15">
        <f t="shared" si="69"/>
        <v>41559.5549537037</v>
      </c>
      <c r="T864" s="15">
        <f t="shared" si="70"/>
        <v>41589.596620370372</v>
      </c>
      <c r="U864">
        <f t="shared" si="71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5</v>
      </c>
      <c r="P865">
        <f t="shared" si="67"/>
        <v>18</v>
      </c>
      <c r="Q865" s="10" t="s">
        <v>8323</v>
      </c>
      <c r="R865" t="s">
        <v>8326</v>
      </c>
      <c r="S865" s="15">
        <f t="shared" si="69"/>
        <v>40921.117662037039</v>
      </c>
      <c r="T865" s="15">
        <f t="shared" si="70"/>
        <v>40951.117662037039</v>
      </c>
      <c r="U865">
        <f t="shared" si="71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42</v>
      </c>
      <c r="P866">
        <f t="shared" si="67"/>
        <v>34.18</v>
      </c>
      <c r="Q866" s="10" t="s">
        <v>8323</v>
      </c>
      <c r="R866" t="s">
        <v>8326</v>
      </c>
      <c r="S866" s="15">
        <f t="shared" si="69"/>
        <v>41541.106921296298</v>
      </c>
      <c r="T866" s="15">
        <f t="shared" si="70"/>
        <v>41563.415972222225</v>
      </c>
      <c r="U866">
        <f t="shared" si="71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</v>
      </c>
      <c r="P867">
        <f t="shared" si="67"/>
        <v>22.5</v>
      </c>
      <c r="Q867" s="10" t="s">
        <v>8323</v>
      </c>
      <c r="R867" t="s">
        <v>8326</v>
      </c>
      <c r="S867" s="15">
        <f t="shared" si="69"/>
        <v>41230.77311342593</v>
      </c>
      <c r="T867" s="15">
        <f t="shared" si="70"/>
        <v>41290.77311342593</v>
      </c>
      <c r="U867">
        <f t="shared" si="71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18</v>
      </c>
      <c r="P868">
        <f t="shared" si="67"/>
        <v>58.18</v>
      </c>
      <c r="Q868" s="10" t="s">
        <v>8323</v>
      </c>
      <c r="R868" t="s">
        <v>8326</v>
      </c>
      <c r="S868" s="15">
        <f t="shared" si="69"/>
        <v>42025.637939814813</v>
      </c>
      <c r="T868" s="15">
        <f t="shared" si="70"/>
        <v>42063.631944444445</v>
      </c>
      <c r="U868">
        <f t="shared" si="71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24</v>
      </c>
      <c r="P869">
        <f t="shared" si="67"/>
        <v>109.18</v>
      </c>
      <c r="Q869" s="10" t="s">
        <v>8323</v>
      </c>
      <c r="R869" t="s">
        <v>8326</v>
      </c>
      <c r="S869" s="15">
        <f t="shared" si="69"/>
        <v>40088.105393518519</v>
      </c>
      <c r="T869" s="15">
        <f t="shared" si="70"/>
        <v>40148.207638888889</v>
      </c>
      <c r="U869">
        <f t="shared" si="71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0</v>
      </c>
      <c r="P870">
        <f t="shared" si="67"/>
        <v>50</v>
      </c>
      <c r="Q870" s="10" t="s">
        <v>8323</v>
      </c>
      <c r="R870" t="s">
        <v>8326</v>
      </c>
      <c r="S870" s="15">
        <f t="shared" si="69"/>
        <v>41616.027754629627</v>
      </c>
      <c r="T870" s="15">
        <f t="shared" si="70"/>
        <v>41646.027754629627</v>
      </c>
      <c r="U870">
        <f t="shared" si="71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12</v>
      </c>
      <c r="P871">
        <f t="shared" si="67"/>
        <v>346.67</v>
      </c>
      <c r="Q871" s="10" t="s">
        <v>8323</v>
      </c>
      <c r="R871" t="s">
        <v>8326</v>
      </c>
      <c r="S871" s="15">
        <f t="shared" si="69"/>
        <v>41342.845567129632</v>
      </c>
      <c r="T871" s="15">
        <f t="shared" si="70"/>
        <v>41372.803900462961</v>
      </c>
      <c r="U871">
        <f t="shared" si="71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0</v>
      </c>
      <c r="P872">
        <f t="shared" si="67"/>
        <v>12.4</v>
      </c>
      <c r="Q872" s="10" t="s">
        <v>8323</v>
      </c>
      <c r="R872" t="s">
        <v>8326</v>
      </c>
      <c r="S872" s="15">
        <f t="shared" si="69"/>
        <v>41488.022256944445</v>
      </c>
      <c r="T872" s="15">
        <f t="shared" si="70"/>
        <v>41518.022256944445</v>
      </c>
      <c r="U872">
        <f t="shared" si="71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5</v>
      </c>
      <c r="P873">
        <f t="shared" si="67"/>
        <v>27.08</v>
      </c>
      <c r="Q873" s="10" t="s">
        <v>8323</v>
      </c>
      <c r="R873" t="s">
        <v>8326</v>
      </c>
      <c r="S873" s="15">
        <f t="shared" si="69"/>
        <v>41577.561284722222</v>
      </c>
      <c r="T873" s="15">
        <f t="shared" si="70"/>
        <v>41607.602951388886</v>
      </c>
      <c r="U873">
        <f t="shared" si="71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1</v>
      </c>
      <c r="P874">
        <f t="shared" si="67"/>
        <v>32.5</v>
      </c>
      <c r="Q874" s="10" t="s">
        <v>8323</v>
      </c>
      <c r="R874" t="s">
        <v>8326</v>
      </c>
      <c r="S874" s="15">
        <f t="shared" si="69"/>
        <v>40567.825543981482</v>
      </c>
      <c r="T874" s="15">
        <f t="shared" si="70"/>
        <v>40612.825543981482</v>
      </c>
      <c r="U874">
        <f t="shared" si="71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1</v>
      </c>
      <c r="P875">
        <f t="shared" si="67"/>
        <v>9</v>
      </c>
      <c r="Q875" s="10" t="s">
        <v>8323</v>
      </c>
      <c r="R875" t="s">
        <v>8326</v>
      </c>
      <c r="S875" s="15">
        <f t="shared" si="69"/>
        <v>41184.167129629634</v>
      </c>
      <c r="T875" s="15">
        <f t="shared" si="70"/>
        <v>41224.208796296298</v>
      </c>
      <c r="U875">
        <f t="shared" si="71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24</v>
      </c>
      <c r="P876">
        <f t="shared" si="67"/>
        <v>34.76</v>
      </c>
      <c r="Q876" s="10" t="s">
        <v>8323</v>
      </c>
      <c r="R876" t="s">
        <v>8326</v>
      </c>
      <c r="S876" s="15">
        <f t="shared" si="69"/>
        <v>41368.583726851852</v>
      </c>
      <c r="T876" s="15">
        <f t="shared" si="70"/>
        <v>41398.583726851852</v>
      </c>
      <c r="U876">
        <f t="shared" si="71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 t="str">
        <f t="shared" si="67"/>
        <v>N/A</v>
      </c>
      <c r="Q877" s="10" t="s">
        <v>8323</v>
      </c>
      <c r="R877" t="s">
        <v>8326</v>
      </c>
      <c r="S877" s="15">
        <f t="shared" si="69"/>
        <v>42248.723738425921</v>
      </c>
      <c r="T877" s="15">
        <f t="shared" si="70"/>
        <v>42268.723738425921</v>
      </c>
      <c r="U877">
        <f t="shared" si="71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41</v>
      </c>
      <c r="P878">
        <f t="shared" si="67"/>
        <v>28.58</v>
      </c>
      <c r="Q878" s="10" t="s">
        <v>8323</v>
      </c>
      <c r="R878" t="s">
        <v>8326</v>
      </c>
      <c r="S878" s="15">
        <f t="shared" si="69"/>
        <v>41276.496840277774</v>
      </c>
      <c r="T878" s="15">
        <f t="shared" si="70"/>
        <v>41309.496840277774</v>
      </c>
      <c r="U878">
        <f t="shared" si="71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68</v>
      </c>
      <c r="P879">
        <f t="shared" si="67"/>
        <v>46.59</v>
      </c>
      <c r="Q879" s="10" t="s">
        <v>8323</v>
      </c>
      <c r="R879" t="s">
        <v>8326</v>
      </c>
      <c r="S879" s="15">
        <f t="shared" si="69"/>
        <v>41597.788888888892</v>
      </c>
      <c r="T879" s="15">
        <f t="shared" si="70"/>
        <v>41627.788888888892</v>
      </c>
      <c r="U879">
        <f t="shared" si="71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1</v>
      </c>
      <c r="P880">
        <f t="shared" si="67"/>
        <v>32.5</v>
      </c>
      <c r="Q880" s="10" t="s">
        <v>8323</v>
      </c>
      <c r="R880" t="s">
        <v>8326</v>
      </c>
      <c r="S880" s="15">
        <f t="shared" si="69"/>
        <v>40505.232916666668</v>
      </c>
      <c r="T880" s="15">
        <f t="shared" si="70"/>
        <v>40535.232916666668</v>
      </c>
      <c r="U880">
        <f t="shared" si="71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31</v>
      </c>
      <c r="P881">
        <f t="shared" si="67"/>
        <v>21.47</v>
      </c>
      <c r="Q881" s="10" t="s">
        <v>8323</v>
      </c>
      <c r="R881" t="s">
        <v>8326</v>
      </c>
      <c r="S881" s="15">
        <f t="shared" si="69"/>
        <v>41037.829918981479</v>
      </c>
      <c r="T881" s="15">
        <f t="shared" si="70"/>
        <v>41058.829918981479</v>
      </c>
      <c r="U881">
        <f t="shared" si="71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3</v>
      </c>
      <c r="P882">
        <f t="shared" si="67"/>
        <v>14.13</v>
      </c>
      <c r="Q882" s="10" t="s">
        <v>8323</v>
      </c>
      <c r="R882" t="s">
        <v>8327</v>
      </c>
      <c r="S882" s="15">
        <f t="shared" si="69"/>
        <v>41179.32104166667</v>
      </c>
      <c r="T882" s="15">
        <f t="shared" si="70"/>
        <v>41212.32104166667</v>
      </c>
      <c r="U882">
        <f t="shared" si="71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1</v>
      </c>
      <c r="P883">
        <f t="shared" si="67"/>
        <v>30</v>
      </c>
      <c r="Q883" s="10" t="s">
        <v>8323</v>
      </c>
      <c r="R883" t="s">
        <v>8327</v>
      </c>
      <c r="S883" s="15">
        <f t="shared" si="69"/>
        <v>40877.25099537037</v>
      </c>
      <c r="T883" s="15">
        <f t="shared" si="70"/>
        <v>40922.25099537037</v>
      </c>
      <c r="U883">
        <f t="shared" si="71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20</v>
      </c>
      <c r="P884">
        <f t="shared" si="67"/>
        <v>21.57</v>
      </c>
      <c r="Q884" s="10" t="s">
        <v>8323</v>
      </c>
      <c r="R884" t="s">
        <v>8327</v>
      </c>
      <c r="S884" s="15">
        <f t="shared" si="69"/>
        <v>40759.860532407409</v>
      </c>
      <c r="T884" s="15">
        <f t="shared" si="70"/>
        <v>40792.860532407409</v>
      </c>
      <c r="U884">
        <f t="shared" si="71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40</v>
      </c>
      <c r="P885">
        <f t="shared" si="67"/>
        <v>83.38</v>
      </c>
      <c r="Q885" s="10" t="s">
        <v>8323</v>
      </c>
      <c r="R885" t="s">
        <v>8327</v>
      </c>
      <c r="S885" s="15">
        <f t="shared" si="69"/>
        <v>42371.935590277775</v>
      </c>
      <c r="T885" s="15">
        <f t="shared" si="70"/>
        <v>42431.935590277775</v>
      </c>
      <c r="U885">
        <f t="shared" si="71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</v>
      </c>
      <c r="P886">
        <f t="shared" si="67"/>
        <v>10</v>
      </c>
      <c r="Q886" s="10" t="s">
        <v>8323</v>
      </c>
      <c r="R886" t="s">
        <v>8327</v>
      </c>
      <c r="S886" s="15">
        <f t="shared" si="69"/>
        <v>40981.802615740737</v>
      </c>
      <c r="T886" s="15">
        <f t="shared" si="70"/>
        <v>41041.104861111111</v>
      </c>
      <c r="U886">
        <f t="shared" si="71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75</v>
      </c>
      <c r="P887">
        <f t="shared" si="67"/>
        <v>35.71</v>
      </c>
      <c r="Q887" s="10" t="s">
        <v>8323</v>
      </c>
      <c r="R887" t="s">
        <v>8327</v>
      </c>
      <c r="S887" s="15">
        <f t="shared" si="69"/>
        <v>42713.941099537042</v>
      </c>
      <c r="T887" s="15">
        <f t="shared" si="70"/>
        <v>42734.941099537042</v>
      </c>
      <c r="U887">
        <f t="shared" si="71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41</v>
      </c>
      <c r="P888">
        <f t="shared" si="67"/>
        <v>29.29</v>
      </c>
      <c r="Q888" s="10" t="s">
        <v>8323</v>
      </c>
      <c r="R888" t="s">
        <v>8327</v>
      </c>
      <c r="S888" s="15">
        <f t="shared" si="69"/>
        <v>42603.870520833334</v>
      </c>
      <c r="T888" s="15">
        <f t="shared" si="70"/>
        <v>42628.870520833334</v>
      </c>
      <c r="U888">
        <f t="shared" si="71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 t="str">
        <f t="shared" si="67"/>
        <v>N/A</v>
      </c>
      <c r="Q889" s="10" t="s">
        <v>8323</v>
      </c>
      <c r="R889" t="s">
        <v>8327</v>
      </c>
      <c r="S889" s="15">
        <f t="shared" si="69"/>
        <v>41026.958969907406</v>
      </c>
      <c r="T889" s="15">
        <f t="shared" si="70"/>
        <v>41056.958969907406</v>
      </c>
      <c r="U889">
        <f t="shared" si="71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7</v>
      </c>
      <c r="P890">
        <f t="shared" si="67"/>
        <v>18</v>
      </c>
      <c r="Q890" s="10" t="s">
        <v>8323</v>
      </c>
      <c r="R890" t="s">
        <v>8327</v>
      </c>
      <c r="S890" s="15">
        <f t="shared" si="69"/>
        <v>40751.753298611111</v>
      </c>
      <c r="T890" s="15">
        <f t="shared" si="70"/>
        <v>40787.25</v>
      </c>
      <c r="U890">
        <f t="shared" si="71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9</v>
      </c>
      <c r="P891">
        <f t="shared" si="67"/>
        <v>73.760000000000005</v>
      </c>
      <c r="Q891" s="10" t="s">
        <v>8323</v>
      </c>
      <c r="R891" t="s">
        <v>8327</v>
      </c>
      <c r="S891" s="15">
        <f t="shared" si="69"/>
        <v>41887.784062500003</v>
      </c>
      <c r="T891" s="15">
        <f t="shared" si="70"/>
        <v>41917.784062500003</v>
      </c>
      <c r="U891">
        <f t="shared" si="71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4</v>
      </c>
      <c r="P892">
        <f t="shared" ref="P892:P955" si="72">IFERROR(ROUND(E892/L892,2),"N/A")</f>
        <v>31.25</v>
      </c>
      <c r="Q892" s="10" t="s">
        <v>8323</v>
      </c>
      <c r="R892" t="s">
        <v>8327</v>
      </c>
      <c r="S892" s="15">
        <f t="shared" si="69"/>
        <v>41569.698831018519</v>
      </c>
      <c r="T892" s="15">
        <f t="shared" si="70"/>
        <v>41599.740497685183</v>
      </c>
      <c r="U892">
        <f t="shared" si="71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3</v>
      </c>
      <c r="P893">
        <f t="shared" si="72"/>
        <v>28.89</v>
      </c>
      <c r="Q893" s="10" t="s">
        <v>8323</v>
      </c>
      <c r="R893" t="s">
        <v>8327</v>
      </c>
      <c r="S893" s="15">
        <f t="shared" si="69"/>
        <v>41842.031597222223</v>
      </c>
      <c r="T893" s="15">
        <f t="shared" si="70"/>
        <v>41872.031597222223</v>
      </c>
      <c r="U893">
        <f t="shared" si="71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41</v>
      </c>
      <c r="P894">
        <f t="shared" si="72"/>
        <v>143.82</v>
      </c>
      <c r="Q894" s="10" t="s">
        <v>8323</v>
      </c>
      <c r="R894" t="s">
        <v>8327</v>
      </c>
      <c r="S894" s="15">
        <f t="shared" si="69"/>
        <v>40304.20003472222</v>
      </c>
      <c r="T894" s="15">
        <f t="shared" si="70"/>
        <v>40391.166666666664</v>
      </c>
      <c r="U894">
        <f t="shared" si="71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10</v>
      </c>
      <c r="P895">
        <f t="shared" si="72"/>
        <v>40</v>
      </c>
      <c r="Q895" s="10" t="s">
        <v>8323</v>
      </c>
      <c r="R895" t="s">
        <v>8327</v>
      </c>
      <c r="S895" s="15">
        <f t="shared" si="69"/>
        <v>42065.897719907407</v>
      </c>
      <c r="T895" s="15">
        <f t="shared" si="70"/>
        <v>42095.856053240743</v>
      </c>
      <c r="U895">
        <f t="shared" si="71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39</v>
      </c>
      <c r="P896">
        <f t="shared" si="72"/>
        <v>147.81</v>
      </c>
      <c r="Q896" s="10" t="s">
        <v>8323</v>
      </c>
      <c r="R896" t="s">
        <v>8327</v>
      </c>
      <c r="S896" s="15">
        <f t="shared" si="69"/>
        <v>42496.981597222228</v>
      </c>
      <c r="T896" s="15">
        <f t="shared" si="70"/>
        <v>42526.981597222228</v>
      </c>
      <c r="U896">
        <f t="shared" si="71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</v>
      </c>
      <c r="P897">
        <f t="shared" si="72"/>
        <v>27.86</v>
      </c>
      <c r="Q897" s="10" t="s">
        <v>8323</v>
      </c>
      <c r="R897" t="s">
        <v>8327</v>
      </c>
      <c r="S897" s="15">
        <f t="shared" si="69"/>
        <v>40431.127650462964</v>
      </c>
      <c r="T897" s="15">
        <f t="shared" si="70"/>
        <v>40476.127650462964</v>
      </c>
      <c r="U897">
        <f t="shared" si="71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3">ROUND(E898/D898*100,0)</f>
        <v>40</v>
      </c>
      <c r="P898">
        <f t="shared" si="72"/>
        <v>44.44</v>
      </c>
      <c r="Q898" s="10" t="s">
        <v>8323</v>
      </c>
      <c r="R898" t="s">
        <v>8327</v>
      </c>
      <c r="S898" s="15">
        <f t="shared" ref="S898:S961" si="74">(((J898/60)/60)/24)+DATE(1970,1,1)</f>
        <v>42218.872986111113</v>
      </c>
      <c r="T898" s="15">
        <f t="shared" ref="T898:T961" si="75">(((I898/60)/60)/24)+DATE(1970,1,1)</f>
        <v>42244.166666666672</v>
      </c>
      <c r="U898">
        <f t="shared" si="71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3"/>
        <v>0</v>
      </c>
      <c r="P899" t="str">
        <f t="shared" si="72"/>
        <v>N/A</v>
      </c>
      <c r="Q899" s="10" t="s">
        <v>8323</v>
      </c>
      <c r="R899" t="s">
        <v>8327</v>
      </c>
      <c r="S899" s="15">
        <f t="shared" si="74"/>
        <v>41211.688750000001</v>
      </c>
      <c r="T899" s="15">
        <f t="shared" si="75"/>
        <v>41241.730416666665</v>
      </c>
      <c r="U899">
        <f t="shared" ref="U899:U962" si="76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3"/>
        <v>3</v>
      </c>
      <c r="P900">
        <f t="shared" si="72"/>
        <v>35</v>
      </c>
      <c r="Q900" s="10" t="s">
        <v>8323</v>
      </c>
      <c r="R900" t="s">
        <v>8327</v>
      </c>
      <c r="S900" s="15">
        <f t="shared" si="74"/>
        <v>40878.758217592593</v>
      </c>
      <c r="T900" s="15">
        <f t="shared" si="75"/>
        <v>40923.758217592593</v>
      </c>
      <c r="U900">
        <f t="shared" si="76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3"/>
        <v>37</v>
      </c>
      <c r="P901">
        <f t="shared" si="72"/>
        <v>35</v>
      </c>
      <c r="Q901" s="10" t="s">
        <v>8323</v>
      </c>
      <c r="R901" t="s">
        <v>8327</v>
      </c>
      <c r="S901" s="15">
        <f t="shared" si="74"/>
        <v>40646.099097222221</v>
      </c>
      <c r="T901" s="15">
        <f t="shared" si="75"/>
        <v>40691.099097222221</v>
      </c>
      <c r="U901">
        <f t="shared" si="76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3"/>
        <v>0</v>
      </c>
      <c r="P902">
        <f t="shared" si="72"/>
        <v>10.5</v>
      </c>
      <c r="Q902" s="10" t="s">
        <v>8323</v>
      </c>
      <c r="R902" t="s">
        <v>8326</v>
      </c>
      <c r="S902" s="15">
        <f t="shared" si="74"/>
        <v>42429.84956018519</v>
      </c>
      <c r="T902" s="15">
        <f t="shared" si="75"/>
        <v>42459.807893518519</v>
      </c>
      <c r="U902">
        <f t="shared" si="76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3"/>
        <v>0</v>
      </c>
      <c r="P903" t="str">
        <f t="shared" si="72"/>
        <v>N/A</v>
      </c>
      <c r="Q903" s="10" t="s">
        <v>8323</v>
      </c>
      <c r="R903" t="s">
        <v>8326</v>
      </c>
      <c r="S903" s="15">
        <f t="shared" si="74"/>
        <v>40291.81150462963</v>
      </c>
      <c r="T903" s="15">
        <f t="shared" si="75"/>
        <v>40337.799305555556</v>
      </c>
      <c r="U903">
        <f t="shared" si="76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3"/>
        <v>0</v>
      </c>
      <c r="P904">
        <f t="shared" si="72"/>
        <v>30</v>
      </c>
      <c r="Q904" s="10" t="s">
        <v>8323</v>
      </c>
      <c r="R904" t="s">
        <v>8326</v>
      </c>
      <c r="S904" s="15">
        <f t="shared" si="74"/>
        <v>41829.965532407405</v>
      </c>
      <c r="T904" s="15">
        <f t="shared" si="75"/>
        <v>41881.645833333336</v>
      </c>
      <c r="U904">
        <f t="shared" si="76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3"/>
        <v>3</v>
      </c>
      <c r="P905">
        <f t="shared" si="72"/>
        <v>40</v>
      </c>
      <c r="Q905" s="10" t="s">
        <v>8323</v>
      </c>
      <c r="R905" t="s">
        <v>8326</v>
      </c>
      <c r="S905" s="15">
        <f t="shared" si="74"/>
        <v>41149.796064814815</v>
      </c>
      <c r="T905" s="15">
        <f t="shared" si="75"/>
        <v>41175.100694444445</v>
      </c>
      <c r="U905">
        <f t="shared" si="76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3"/>
        <v>0</v>
      </c>
      <c r="P906">
        <f t="shared" si="72"/>
        <v>50.33</v>
      </c>
      <c r="Q906" s="10" t="s">
        <v>8323</v>
      </c>
      <c r="R906" t="s">
        <v>8326</v>
      </c>
      <c r="S906" s="15">
        <f t="shared" si="74"/>
        <v>42342.080289351856</v>
      </c>
      <c r="T906" s="15">
        <f t="shared" si="75"/>
        <v>42372.080289351856</v>
      </c>
      <c r="U906">
        <f t="shared" si="76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</v>
      </c>
      <c r="P907">
        <f t="shared" si="72"/>
        <v>32.67</v>
      </c>
      <c r="Q907" s="10" t="s">
        <v>8323</v>
      </c>
      <c r="R907" t="s">
        <v>8326</v>
      </c>
      <c r="S907" s="15">
        <f t="shared" si="74"/>
        <v>40507.239884259259</v>
      </c>
      <c r="T907" s="15">
        <f t="shared" si="75"/>
        <v>40567.239884259259</v>
      </c>
      <c r="U907">
        <f t="shared" si="76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 t="str">
        <f t="shared" si="72"/>
        <v>N/A</v>
      </c>
      <c r="Q908" s="10" t="s">
        <v>8323</v>
      </c>
      <c r="R908" t="s">
        <v>8326</v>
      </c>
      <c r="S908" s="15">
        <f t="shared" si="74"/>
        <v>41681.189699074072</v>
      </c>
      <c r="T908" s="15">
        <f t="shared" si="75"/>
        <v>41711.148032407407</v>
      </c>
      <c r="U908">
        <f t="shared" si="76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 t="str">
        <f t="shared" si="72"/>
        <v>N/A</v>
      </c>
      <c r="Q909" s="10" t="s">
        <v>8323</v>
      </c>
      <c r="R909" t="s">
        <v>8326</v>
      </c>
      <c r="S909" s="15">
        <f t="shared" si="74"/>
        <v>40767.192395833335</v>
      </c>
      <c r="T909" s="15">
        <f t="shared" si="75"/>
        <v>40797.192395833335</v>
      </c>
      <c r="U909">
        <f t="shared" si="76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 t="str">
        <f t="shared" si="72"/>
        <v>N/A</v>
      </c>
      <c r="Q910" s="10" t="s">
        <v>8323</v>
      </c>
      <c r="R910" t="s">
        <v>8326</v>
      </c>
      <c r="S910" s="15">
        <f t="shared" si="74"/>
        <v>40340.801562499997</v>
      </c>
      <c r="T910" s="15">
        <f t="shared" si="75"/>
        <v>40386.207638888889</v>
      </c>
      <c r="U910">
        <f t="shared" si="76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3</v>
      </c>
      <c r="P911">
        <f t="shared" si="72"/>
        <v>65</v>
      </c>
      <c r="Q911" s="10" t="s">
        <v>8323</v>
      </c>
      <c r="R911" t="s">
        <v>8326</v>
      </c>
      <c r="S911" s="15">
        <f t="shared" si="74"/>
        <v>41081.69027777778</v>
      </c>
      <c r="T911" s="15">
        <f t="shared" si="75"/>
        <v>41113.166666666664</v>
      </c>
      <c r="U911">
        <f t="shared" si="76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22</v>
      </c>
      <c r="P912">
        <f t="shared" si="72"/>
        <v>24.6</v>
      </c>
      <c r="Q912" s="10" t="s">
        <v>8323</v>
      </c>
      <c r="R912" t="s">
        <v>8326</v>
      </c>
      <c r="S912" s="15">
        <f t="shared" si="74"/>
        <v>42737.545358796298</v>
      </c>
      <c r="T912" s="15">
        <f t="shared" si="75"/>
        <v>42797.545358796298</v>
      </c>
      <c r="U912">
        <f t="shared" si="76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 t="str">
        <f t="shared" si="72"/>
        <v>N/A</v>
      </c>
      <c r="Q913" s="10" t="s">
        <v>8323</v>
      </c>
      <c r="R913" t="s">
        <v>8326</v>
      </c>
      <c r="S913" s="15">
        <f t="shared" si="74"/>
        <v>41642.005150462966</v>
      </c>
      <c r="T913" s="15">
        <f t="shared" si="75"/>
        <v>41663.005150462966</v>
      </c>
      <c r="U913">
        <f t="shared" si="76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</v>
      </c>
      <c r="P914">
        <f t="shared" si="72"/>
        <v>15</v>
      </c>
      <c r="Q914" s="10" t="s">
        <v>8323</v>
      </c>
      <c r="R914" t="s">
        <v>8326</v>
      </c>
      <c r="S914" s="15">
        <f t="shared" si="74"/>
        <v>41194.109340277777</v>
      </c>
      <c r="T914" s="15">
        <f t="shared" si="75"/>
        <v>41254.151006944441</v>
      </c>
      <c r="U914">
        <f t="shared" si="76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7</v>
      </c>
      <c r="P915">
        <f t="shared" si="72"/>
        <v>82.58</v>
      </c>
      <c r="Q915" s="10" t="s">
        <v>8323</v>
      </c>
      <c r="R915" t="s">
        <v>8326</v>
      </c>
      <c r="S915" s="15">
        <f t="shared" si="74"/>
        <v>41004.139108796298</v>
      </c>
      <c r="T915" s="15">
        <f t="shared" si="75"/>
        <v>41034.139108796298</v>
      </c>
      <c r="U915">
        <f t="shared" si="76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 t="str">
        <f t="shared" si="72"/>
        <v>N/A</v>
      </c>
      <c r="Q916" s="10" t="s">
        <v>8323</v>
      </c>
      <c r="R916" t="s">
        <v>8326</v>
      </c>
      <c r="S916" s="15">
        <f t="shared" si="74"/>
        <v>41116.763275462967</v>
      </c>
      <c r="T916" s="15">
        <f t="shared" si="75"/>
        <v>41146.763275462967</v>
      </c>
      <c r="U916">
        <f t="shared" si="76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6</v>
      </c>
      <c r="P917">
        <f t="shared" si="72"/>
        <v>41.67</v>
      </c>
      <c r="Q917" s="10" t="s">
        <v>8323</v>
      </c>
      <c r="R917" t="s">
        <v>8326</v>
      </c>
      <c r="S917" s="15">
        <f t="shared" si="74"/>
        <v>40937.679560185185</v>
      </c>
      <c r="T917" s="15">
        <f t="shared" si="75"/>
        <v>40969.207638888889</v>
      </c>
      <c r="U917">
        <f t="shared" si="76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 t="str">
        <f t="shared" si="72"/>
        <v>N/A</v>
      </c>
      <c r="Q918" s="10" t="s">
        <v>8323</v>
      </c>
      <c r="R918" t="s">
        <v>8326</v>
      </c>
      <c r="S918" s="15">
        <f t="shared" si="74"/>
        <v>40434.853402777779</v>
      </c>
      <c r="T918" s="15">
        <f t="shared" si="75"/>
        <v>40473.208333333336</v>
      </c>
      <c r="U918">
        <f t="shared" si="76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1</v>
      </c>
      <c r="P919">
        <f t="shared" si="72"/>
        <v>30</v>
      </c>
      <c r="Q919" s="10" t="s">
        <v>8323</v>
      </c>
      <c r="R919" t="s">
        <v>8326</v>
      </c>
      <c r="S919" s="15">
        <f t="shared" si="74"/>
        <v>41802.94363425926</v>
      </c>
      <c r="T919" s="15">
        <f t="shared" si="75"/>
        <v>41834.104166666664</v>
      </c>
      <c r="U919">
        <f t="shared" si="76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5</v>
      </c>
      <c r="P920">
        <f t="shared" si="72"/>
        <v>19.600000000000001</v>
      </c>
      <c r="Q920" s="10" t="s">
        <v>8323</v>
      </c>
      <c r="R920" t="s">
        <v>8326</v>
      </c>
      <c r="S920" s="15">
        <f t="shared" si="74"/>
        <v>41944.916215277779</v>
      </c>
      <c r="T920" s="15">
        <f t="shared" si="75"/>
        <v>41974.957881944443</v>
      </c>
      <c r="U920">
        <f t="shared" si="76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</v>
      </c>
      <c r="P921">
        <f t="shared" si="72"/>
        <v>100</v>
      </c>
      <c r="Q921" s="10" t="s">
        <v>8323</v>
      </c>
      <c r="R921" t="s">
        <v>8326</v>
      </c>
      <c r="S921" s="15">
        <f t="shared" si="74"/>
        <v>41227.641724537039</v>
      </c>
      <c r="T921" s="15">
        <f t="shared" si="75"/>
        <v>41262.641724537039</v>
      </c>
      <c r="U921">
        <f t="shared" si="76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 t="str">
        <f t="shared" si="72"/>
        <v>N/A</v>
      </c>
      <c r="Q922" s="10" t="s">
        <v>8323</v>
      </c>
      <c r="R922" t="s">
        <v>8326</v>
      </c>
      <c r="S922" s="15">
        <f t="shared" si="74"/>
        <v>41562.67155092593</v>
      </c>
      <c r="T922" s="15">
        <f t="shared" si="75"/>
        <v>41592.713217592594</v>
      </c>
      <c r="U922">
        <f t="shared" si="76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31</v>
      </c>
      <c r="P923">
        <f t="shared" si="72"/>
        <v>231.75</v>
      </c>
      <c r="Q923" s="10" t="s">
        <v>8323</v>
      </c>
      <c r="R923" t="s">
        <v>8326</v>
      </c>
      <c r="S923" s="15">
        <f t="shared" si="74"/>
        <v>40847.171018518515</v>
      </c>
      <c r="T923" s="15">
        <f t="shared" si="75"/>
        <v>40889.212685185186</v>
      </c>
      <c r="U923">
        <f t="shared" si="76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21</v>
      </c>
      <c r="P924">
        <f t="shared" si="72"/>
        <v>189.33</v>
      </c>
      <c r="Q924" s="10" t="s">
        <v>8323</v>
      </c>
      <c r="R924" t="s">
        <v>8326</v>
      </c>
      <c r="S924" s="15">
        <f t="shared" si="74"/>
        <v>41878.530011574076</v>
      </c>
      <c r="T924" s="15">
        <f t="shared" si="75"/>
        <v>41913.530011574076</v>
      </c>
      <c r="U924">
        <f t="shared" si="76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2</v>
      </c>
      <c r="P925">
        <f t="shared" si="72"/>
        <v>55</v>
      </c>
      <c r="Q925" s="10" t="s">
        <v>8323</v>
      </c>
      <c r="R925" t="s">
        <v>8326</v>
      </c>
      <c r="S925" s="15">
        <f t="shared" si="74"/>
        <v>41934.959756944445</v>
      </c>
      <c r="T925" s="15">
        <f t="shared" si="75"/>
        <v>41965.001423611116</v>
      </c>
      <c r="U925">
        <f t="shared" si="76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11</v>
      </c>
      <c r="P926">
        <f t="shared" si="72"/>
        <v>21.8</v>
      </c>
      <c r="Q926" s="10" t="s">
        <v>8323</v>
      </c>
      <c r="R926" t="s">
        <v>8326</v>
      </c>
      <c r="S926" s="15">
        <f t="shared" si="74"/>
        <v>41288.942928240744</v>
      </c>
      <c r="T926" s="15">
        <f t="shared" si="75"/>
        <v>41318.942928240744</v>
      </c>
      <c r="U926">
        <f t="shared" si="76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</v>
      </c>
      <c r="P927">
        <f t="shared" si="72"/>
        <v>32</v>
      </c>
      <c r="Q927" s="10" t="s">
        <v>8323</v>
      </c>
      <c r="R927" t="s">
        <v>8326</v>
      </c>
      <c r="S927" s="15">
        <f t="shared" si="74"/>
        <v>41575.880914351852</v>
      </c>
      <c r="T927" s="15">
        <f t="shared" si="75"/>
        <v>41605.922581018516</v>
      </c>
      <c r="U927">
        <f t="shared" si="76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 t="str">
        <f t="shared" si="72"/>
        <v>N/A</v>
      </c>
      <c r="Q928" s="10" t="s">
        <v>8323</v>
      </c>
      <c r="R928" t="s">
        <v>8326</v>
      </c>
      <c r="S928" s="15">
        <f t="shared" si="74"/>
        <v>40338.02002314815</v>
      </c>
      <c r="T928" s="15">
        <f t="shared" si="75"/>
        <v>40367.944444444445</v>
      </c>
      <c r="U928">
        <f t="shared" si="76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 t="str">
        <f t="shared" si="72"/>
        <v>N/A</v>
      </c>
      <c r="Q929" s="10" t="s">
        <v>8323</v>
      </c>
      <c r="R929" t="s">
        <v>8326</v>
      </c>
      <c r="S929" s="15">
        <f t="shared" si="74"/>
        <v>41013.822858796295</v>
      </c>
      <c r="T929" s="15">
        <f t="shared" si="75"/>
        <v>41043.822858796295</v>
      </c>
      <c r="U929">
        <f t="shared" si="76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11</v>
      </c>
      <c r="P930">
        <f t="shared" si="72"/>
        <v>56.25</v>
      </c>
      <c r="Q930" s="10" t="s">
        <v>8323</v>
      </c>
      <c r="R930" t="s">
        <v>8326</v>
      </c>
      <c r="S930" s="15">
        <f t="shared" si="74"/>
        <v>41180.86241898148</v>
      </c>
      <c r="T930" s="15">
        <f t="shared" si="75"/>
        <v>41231</v>
      </c>
      <c r="U930">
        <f t="shared" si="76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 t="str">
        <f t="shared" si="72"/>
        <v>N/A</v>
      </c>
      <c r="Q931" s="10" t="s">
        <v>8323</v>
      </c>
      <c r="R931" t="s">
        <v>8326</v>
      </c>
      <c r="S931" s="15">
        <f t="shared" si="74"/>
        <v>40978.238067129627</v>
      </c>
      <c r="T931" s="15">
        <f t="shared" si="75"/>
        <v>41008.196400462963</v>
      </c>
      <c r="U931">
        <f t="shared" si="76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38</v>
      </c>
      <c r="P932">
        <f t="shared" si="72"/>
        <v>69</v>
      </c>
      <c r="Q932" s="10" t="s">
        <v>8323</v>
      </c>
      <c r="R932" t="s">
        <v>8326</v>
      </c>
      <c r="S932" s="15">
        <f t="shared" si="74"/>
        <v>40312.915578703702</v>
      </c>
      <c r="T932" s="15">
        <f t="shared" si="75"/>
        <v>40354.897222222222</v>
      </c>
      <c r="U932">
        <f t="shared" si="76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7</v>
      </c>
      <c r="P933">
        <f t="shared" si="72"/>
        <v>18.71</v>
      </c>
      <c r="Q933" s="10" t="s">
        <v>8323</v>
      </c>
      <c r="R933" t="s">
        <v>8326</v>
      </c>
      <c r="S933" s="15">
        <f t="shared" si="74"/>
        <v>41680.359976851854</v>
      </c>
      <c r="T933" s="15">
        <f t="shared" si="75"/>
        <v>41714.916666666664</v>
      </c>
      <c r="U933">
        <f t="shared" si="76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15</v>
      </c>
      <c r="P934">
        <f t="shared" si="72"/>
        <v>46.03</v>
      </c>
      <c r="Q934" s="10" t="s">
        <v>8323</v>
      </c>
      <c r="R934" t="s">
        <v>8326</v>
      </c>
      <c r="S934" s="15">
        <f t="shared" si="74"/>
        <v>41310.969270833331</v>
      </c>
      <c r="T934" s="15">
        <f t="shared" si="75"/>
        <v>41355.927604166667</v>
      </c>
      <c r="U934">
        <f t="shared" si="76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</v>
      </c>
      <c r="P935">
        <f t="shared" si="72"/>
        <v>60</v>
      </c>
      <c r="Q935" s="10" t="s">
        <v>8323</v>
      </c>
      <c r="R935" t="s">
        <v>8326</v>
      </c>
      <c r="S935" s="15">
        <f t="shared" si="74"/>
        <v>41711.169085648151</v>
      </c>
      <c r="T935" s="15">
        <f t="shared" si="75"/>
        <v>41771.169085648151</v>
      </c>
      <c r="U935">
        <f t="shared" si="76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30</v>
      </c>
      <c r="P936">
        <f t="shared" si="72"/>
        <v>50.67</v>
      </c>
      <c r="Q936" s="10" t="s">
        <v>8323</v>
      </c>
      <c r="R936" t="s">
        <v>8326</v>
      </c>
      <c r="S936" s="15">
        <f t="shared" si="74"/>
        <v>41733.737083333333</v>
      </c>
      <c r="T936" s="15">
        <f t="shared" si="75"/>
        <v>41763.25</v>
      </c>
      <c r="U936">
        <f t="shared" si="76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1</v>
      </c>
      <c r="P937">
        <f t="shared" si="72"/>
        <v>25</v>
      </c>
      <c r="Q937" s="10" t="s">
        <v>8323</v>
      </c>
      <c r="R937" t="s">
        <v>8326</v>
      </c>
      <c r="S937" s="15">
        <f t="shared" si="74"/>
        <v>42368.333668981482</v>
      </c>
      <c r="T937" s="15">
        <f t="shared" si="75"/>
        <v>42398.333668981482</v>
      </c>
      <c r="U937">
        <f t="shared" si="76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 t="str">
        <f t="shared" si="72"/>
        <v>N/A</v>
      </c>
      <c r="Q938" s="10" t="s">
        <v>8323</v>
      </c>
      <c r="R938" t="s">
        <v>8326</v>
      </c>
      <c r="S938" s="15">
        <f t="shared" si="74"/>
        <v>40883.024178240739</v>
      </c>
      <c r="T938" s="15">
        <f t="shared" si="75"/>
        <v>40926.833333333336</v>
      </c>
      <c r="U938">
        <f t="shared" si="76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1</v>
      </c>
      <c r="P939">
        <f t="shared" si="72"/>
        <v>20</v>
      </c>
      <c r="Q939" s="10" t="s">
        <v>8323</v>
      </c>
      <c r="R939" t="s">
        <v>8326</v>
      </c>
      <c r="S939" s="15">
        <f t="shared" si="74"/>
        <v>41551.798113425924</v>
      </c>
      <c r="T939" s="15">
        <f t="shared" si="75"/>
        <v>41581.839780092596</v>
      </c>
      <c r="U939">
        <f t="shared" si="76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0</v>
      </c>
      <c r="P940">
        <f t="shared" si="72"/>
        <v>25</v>
      </c>
      <c r="Q940" s="10" t="s">
        <v>8323</v>
      </c>
      <c r="R940" t="s">
        <v>8326</v>
      </c>
      <c r="S940" s="15">
        <f t="shared" si="74"/>
        <v>41124.479722222226</v>
      </c>
      <c r="T940" s="15">
        <f t="shared" si="75"/>
        <v>41154.479722222226</v>
      </c>
      <c r="U940">
        <f t="shared" si="76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1</v>
      </c>
      <c r="P941">
        <f t="shared" si="72"/>
        <v>20</v>
      </c>
      <c r="Q941" s="10" t="s">
        <v>8323</v>
      </c>
      <c r="R941" t="s">
        <v>8326</v>
      </c>
      <c r="S941" s="15">
        <f t="shared" si="74"/>
        <v>41416.763171296298</v>
      </c>
      <c r="T941" s="15">
        <f t="shared" si="75"/>
        <v>41455.831944444442</v>
      </c>
      <c r="U941">
        <f t="shared" si="76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17</v>
      </c>
      <c r="P942">
        <f t="shared" si="72"/>
        <v>110.29</v>
      </c>
      <c r="Q942" s="10" t="s">
        <v>8317</v>
      </c>
      <c r="R942" t="s">
        <v>8319</v>
      </c>
      <c r="S942" s="15">
        <f t="shared" si="74"/>
        <v>42182.008402777778</v>
      </c>
      <c r="T942" s="15">
        <f t="shared" si="75"/>
        <v>42227.008402777778</v>
      </c>
      <c r="U942">
        <f t="shared" si="76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2</v>
      </c>
      <c r="P943">
        <f t="shared" si="72"/>
        <v>37.450000000000003</v>
      </c>
      <c r="Q943" s="10" t="s">
        <v>8317</v>
      </c>
      <c r="R943" t="s">
        <v>8319</v>
      </c>
      <c r="S943" s="15">
        <f t="shared" si="74"/>
        <v>42746.096585648149</v>
      </c>
      <c r="T943" s="15">
        <f t="shared" si="75"/>
        <v>42776.096585648149</v>
      </c>
      <c r="U943">
        <f t="shared" si="76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9</v>
      </c>
      <c r="P944">
        <f t="shared" si="72"/>
        <v>41.75</v>
      </c>
      <c r="Q944" s="10" t="s">
        <v>8317</v>
      </c>
      <c r="R944" t="s">
        <v>8319</v>
      </c>
      <c r="S944" s="15">
        <f t="shared" si="74"/>
        <v>42382.843287037031</v>
      </c>
      <c r="T944" s="15">
        <f t="shared" si="75"/>
        <v>42418.843287037031</v>
      </c>
      <c r="U944">
        <f t="shared" si="76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10</v>
      </c>
      <c r="P945">
        <f t="shared" si="72"/>
        <v>24.08</v>
      </c>
      <c r="Q945" s="10" t="s">
        <v>8317</v>
      </c>
      <c r="R945" t="s">
        <v>8319</v>
      </c>
      <c r="S945" s="15">
        <f t="shared" si="74"/>
        <v>42673.66788194445</v>
      </c>
      <c r="T945" s="15">
        <f t="shared" si="75"/>
        <v>42703.709548611107</v>
      </c>
      <c r="U945">
        <f t="shared" si="76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13</v>
      </c>
      <c r="P946">
        <f t="shared" si="72"/>
        <v>69.41</v>
      </c>
      <c r="Q946" s="10" t="s">
        <v>8317</v>
      </c>
      <c r="R946" t="s">
        <v>8319</v>
      </c>
      <c r="S946" s="15">
        <f t="shared" si="74"/>
        <v>42444.583912037036</v>
      </c>
      <c r="T946" s="15">
        <f t="shared" si="75"/>
        <v>42478.583333333328</v>
      </c>
      <c r="U946">
        <f t="shared" si="76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2</v>
      </c>
      <c r="P947">
        <f t="shared" si="72"/>
        <v>155.25</v>
      </c>
      <c r="Q947" s="10" t="s">
        <v>8317</v>
      </c>
      <c r="R947" t="s">
        <v>8319</v>
      </c>
      <c r="S947" s="15">
        <f t="shared" si="74"/>
        <v>42732.872986111113</v>
      </c>
      <c r="T947" s="15">
        <f t="shared" si="75"/>
        <v>42784.999305555553</v>
      </c>
      <c r="U947">
        <f t="shared" si="76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2</v>
      </c>
      <c r="P948">
        <f t="shared" si="72"/>
        <v>57.2</v>
      </c>
      <c r="Q948" s="10" t="s">
        <v>8317</v>
      </c>
      <c r="R948" t="s">
        <v>8319</v>
      </c>
      <c r="S948" s="15">
        <f t="shared" si="74"/>
        <v>42592.750555555554</v>
      </c>
      <c r="T948" s="15">
        <f t="shared" si="75"/>
        <v>42622.750555555554</v>
      </c>
      <c r="U948">
        <f t="shared" si="76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 t="str">
        <f t="shared" si="72"/>
        <v>N/A</v>
      </c>
      <c r="Q949" s="10" t="s">
        <v>8317</v>
      </c>
      <c r="R949" t="s">
        <v>8319</v>
      </c>
      <c r="S949" s="15">
        <f t="shared" si="74"/>
        <v>42491.781319444446</v>
      </c>
      <c r="T949" s="15">
        <f t="shared" si="75"/>
        <v>42551.781319444446</v>
      </c>
      <c r="U949">
        <f t="shared" si="76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12</v>
      </c>
      <c r="P950">
        <f t="shared" si="72"/>
        <v>60</v>
      </c>
      <c r="Q950" s="10" t="s">
        <v>8317</v>
      </c>
      <c r="R950" t="s">
        <v>8319</v>
      </c>
      <c r="S950" s="15">
        <f t="shared" si="74"/>
        <v>42411.828287037039</v>
      </c>
      <c r="T950" s="15">
        <f t="shared" si="75"/>
        <v>42441.828287037039</v>
      </c>
      <c r="U950">
        <f t="shared" si="76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1</v>
      </c>
      <c r="P951">
        <f t="shared" si="72"/>
        <v>39</v>
      </c>
      <c r="Q951" s="10" t="s">
        <v>8317</v>
      </c>
      <c r="R951" t="s">
        <v>8319</v>
      </c>
      <c r="S951" s="15">
        <f t="shared" si="74"/>
        <v>42361.043703703705</v>
      </c>
      <c r="T951" s="15">
        <f t="shared" si="75"/>
        <v>42421.043703703705</v>
      </c>
      <c r="U951">
        <f t="shared" si="76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28</v>
      </c>
      <c r="P952">
        <f t="shared" si="72"/>
        <v>58.42</v>
      </c>
      <c r="Q952" s="10" t="s">
        <v>8317</v>
      </c>
      <c r="R952" t="s">
        <v>8319</v>
      </c>
      <c r="S952" s="15">
        <f t="shared" si="74"/>
        <v>42356.750706018516</v>
      </c>
      <c r="T952" s="15">
        <f t="shared" si="75"/>
        <v>42386.750706018516</v>
      </c>
      <c r="U952">
        <f t="shared" si="76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38</v>
      </c>
      <c r="P953">
        <f t="shared" si="72"/>
        <v>158.63999999999999</v>
      </c>
      <c r="Q953" s="10" t="s">
        <v>8317</v>
      </c>
      <c r="R953" t="s">
        <v>8319</v>
      </c>
      <c r="S953" s="15">
        <f t="shared" si="74"/>
        <v>42480.653611111105</v>
      </c>
      <c r="T953" s="15">
        <f t="shared" si="75"/>
        <v>42525.653611111105</v>
      </c>
      <c r="U953">
        <f t="shared" si="76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40</v>
      </c>
      <c r="P954">
        <f t="shared" si="72"/>
        <v>99.86</v>
      </c>
      <c r="Q954" s="10" t="s">
        <v>8317</v>
      </c>
      <c r="R954" t="s">
        <v>8319</v>
      </c>
      <c r="S954" s="15">
        <f t="shared" si="74"/>
        <v>42662.613564814819</v>
      </c>
      <c r="T954" s="15">
        <f t="shared" si="75"/>
        <v>42692.655231481483</v>
      </c>
      <c r="U954">
        <f t="shared" si="76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1</v>
      </c>
      <c r="P955">
        <f t="shared" si="72"/>
        <v>25.2</v>
      </c>
      <c r="Q955" s="10" t="s">
        <v>8317</v>
      </c>
      <c r="R955" t="s">
        <v>8319</v>
      </c>
      <c r="S955" s="15">
        <f t="shared" si="74"/>
        <v>41999.164340277777</v>
      </c>
      <c r="T955" s="15">
        <f t="shared" si="75"/>
        <v>42029.164340277777</v>
      </c>
      <c r="U955">
        <f t="shared" si="76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43</v>
      </c>
      <c r="P956">
        <f t="shared" ref="P956:P1019" si="77">IFERROR(ROUND(E956/L956,2),"N/A")</f>
        <v>89.19</v>
      </c>
      <c r="Q956" s="10" t="s">
        <v>8317</v>
      </c>
      <c r="R956" t="s">
        <v>8319</v>
      </c>
      <c r="S956" s="15">
        <f t="shared" si="74"/>
        <v>42194.833784722221</v>
      </c>
      <c r="T956" s="15">
        <f t="shared" si="75"/>
        <v>42236.833784722221</v>
      </c>
      <c r="U956">
        <f t="shared" si="76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6</v>
      </c>
      <c r="P957">
        <f t="shared" si="77"/>
        <v>182.62</v>
      </c>
      <c r="Q957" s="10" t="s">
        <v>8317</v>
      </c>
      <c r="R957" t="s">
        <v>8319</v>
      </c>
      <c r="S957" s="15">
        <f t="shared" si="74"/>
        <v>42586.295138888891</v>
      </c>
      <c r="T957" s="15">
        <f t="shared" si="75"/>
        <v>42626.295138888891</v>
      </c>
      <c r="U957">
        <f t="shared" si="76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2</v>
      </c>
      <c r="P958">
        <f t="shared" si="77"/>
        <v>50.65</v>
      </c>
      <c r="Q958" s="10" t="s">
        <v>8317</v>
      </c>
      <c r="R958" t="s">
        <v>8319</v>
      </c>
      <c r="S958" s="15">
        <f t="shared" si="74"/>
        <v>42060.913877314815</v>
      </c>
      <c r="T958" s="15">
        <f t="shared" si="75"/>
        <v>42120.872210648144</v>
      </c>
      <c r="U958">
        <f t="shared" si="76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2</v>
      </c>
      <c r="P959">
        <f t="shared" si="77"/>
        <v>33.29</v>
      </c>
      <c r="Q959" s="10" t="s">
        <v>8317</v>
      </c>
      <c r="R959" t="s">
        <v>8319</v>
      </c>
      <c r="S959" s="15">
        <f t="shared" si="74"/>
        <v>42660.552465277782</v>
      </c>
      <c r="T959" s="15">
        <f t="shared" si="75"/>
        <v>42691.594131944439</v>
      </c>
      <c r="U959">
        <f t="shared" si="76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11</v>
      </c>
      <c r="P960">
        <f t="shared" si="77"/>
        <v>51.82</v>
      </c>
      <c r="Q960" s="10" t="s">
        <v>8317</v>
      </c>
      <c r="R960" t="s">
        <v>8319</v>
      </c>
      <c r="S960" s="15">
        <f t="shared" si="74"/>
        <v>42082.802812499998</v>
      </c>
      <c r="T960" s="15">
        <f t="shared" si="75"/>
        <v>42104.207638888889</v>
      </c>
      <c r="U960">
        <f t="shared" si="76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39</v>
      </c>
      <c r="P961">
        <f t="shared" si="77"/>
        <v>113.63</v>
      </c>
      <c r="Q961" s="10" t="s">
        <v>8317</v>
      </c>
      <c r="R961" t="s">
        <v>8319</v>
      </c>
      <c r="S961" s="15">
        <f t="shared" si="74"/>
        <v>41993.174363425926</v>
      </c>
      <c r="T961" s="15">
        <f t="shared" si="75"/>
        <v>42023.174363425926</v>
      </c>
      <c r="U961">
        <f t="shared" si="76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8">ROUND(E962/D962*100,0)</f>
        <v>46</v>
      </c>
      <c r="P962">
        <f t="shared" si="77"/>
        <v>136.46</v>
      </c>
      <c r="Q962" s="10" t="s">
        <v>8317</v>
      </c>
      <c r="R962" t="s">
        <v>8319</v>
      </c>
      <c r="S962" s="15">
        <f t="shared" ref="S962:S1025" si="79">(((J962/60)/60)/24)+DATE(1970,1,1)</f>
        <v>42766.626793981486</v>
      </c>
      <c r="T962" s="15">
        <f t="shared" ref="T962:T1025" si="80">(((I962/60)/60)/24)+DATE(1970,1,1)</f>
        <v>42808.585127314815</v>
      </c>
      <c r="U962">
        <f t="shared" si="76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8"/>
        <v>42</v>
      </c>
      <c r="P963">
        <f t="shared" si="77"/>
        <v>364.35</v>
      </c>
      <c r="Q963" s="10" t="s">
        <v>8317</v>
      </c>
      <c r="R963" t="s">
        <v>8319</v>
      </c>
      <c r="S963" s="15">
        <f t="shared" si="79"/>
        <v>42740.693692129629</v>
      </c>
      <c r="T963" s="15">
        <f t="shared" si="80"/>
        <v>42786.791666666672</v>
      </c>
      <c r="U963">
        <f t="shared" ref="U963:U1026" si="81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8"/>
        <v>28</v>
      </c>
      <c r="P964">
        <f t="shared" si="77"/>
        <v>19.239999999999998</v>
      </c>
      <c r="Q964" s="10" t="s">
        <v>8317</v>
      </c>
      <c r="R964" t="s">
        <v>8319</v>
      </c>
      <c r="S964" s="15">
        <f t="shared" si="79"/>
        <v>42373.712418981479</v>
      </c>
      <c r="T964" s="15">
        <f t="shared" si="80"/>
        <v>42411.712418981479</v>
      </c>
      <c r="U964">
        <f t="shared" si="8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8"/>
        <v>1</v>
      </c>
      <c r="P965">
        <f t="shared" si="77"/>
        <v>41.89</v>
      </c>
      <c r="Q965" s="10" t="s">
        <v>8317</v>
      </c>
      <c r="R965" t="s">
        <v>8319</v>
      </c>
      <c r="S965" s="15">
        <f t="shared" si="79"/>
        <v>42625.635636574079</v>
      </c>
      <c r="T965" s="15">
        <f t="shared" si="80"/>
        <v>42660.635636574079</v>
      </c>
      <c r="U965">
        <f t="shared" si="8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8"/>
        <v>1</v>
      </c>
      <c r="P966">
        <f t="shared" si="77"/>
        <v>30.31</v>
      </c>
      <c r="Q966" s="10" t="s">
        <v>8317</v>
      </c>
      <c r="R966" t="s">
        <v>8319</v>
      </c>
      <c r="S966" s="15">
        <f t="shared" si="79"/>
        <v>42208.628692129627</v>
      </c>
      <c r="T966" s="15">
        <f t="shared" si="80"/>
        <v>42248.628692129627</v>
      </c>
      <c r="U966">
        <f t="shared" si="8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8"/>
        <v>1</v>
      </c>
      <c r="P967">
        <f t="shared" si="77"/>
        <v>49.67</v>
      </c>
      <c r="Q967" s="10" t="s">
        <v>8317</v>
      </c>
      <c r="R967" t="s">
        <v>8319</v>
      </c>
      <c r="S967" s="15">
        <f t="shared" si="79"/>
        <v>42637.016736111109</v>
      </c>
      <c r="T967" s="15">
        <f t="shared" si="80"/>
        <v>42669.165972222225</v>
      </c>
      <c r="U967">
        <f t="shared" si="8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8"/>
        <v>15</v>
      </c>
      <c r="P968">
        <f t="shared" si="77"/>
        <v>59.2</v>
      </c>
      <c r="Q968" s="10" t="s">
        <v>8317</v>
      </c>
      <c r="R968" t="s">
        <v>8319</v>
      </c>
      <c r="S968" s="15">
        <f t="shared" si="79"/>
        <v>42619.635787037041</v>
      </c>
      <c r="T968" s="15">
        <f t="shared" si="80"/>
        <v>42649.635787037041</v>
      </c>
      <c r="U968">
        <f t="shared" si="8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8"/>
        <v>18</v>
      </c>
      <c r="P969">
        <f t="shared" si="77"/>
        <v>43.98</v>
      </c>
      <c r="Q969" s="10" t="s">
        <v>8317</v>
      </c>
      <c r="R969" t="s">
        <v>8319</v>
      </c>
      <c r="S969" s="15">
        <f t="shared" si="79"/>
        <v>42422.254328703704</v>
      </c>
      <c r="T969" s="15">
        <f t="shared" si="80"/>
        <v>42482.21266203704</v>
      </c>
      <c r="U969">
        <f t="shared" si="8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8"/>
        <v>1</v>
      </c>
      <c r="P970">
        <f t="shared" si="77"/>
        <v>26.5</v>
      </c>
      <c r="Q970" s="10" t="s">
        <v>8317</v>
      </c>
      <c r="R970" t="s">
        <v>8319</v>
      </c>
      <c r="S970" s="15">
        <f t="shared" si="79"/>
        <v>41836.847615740742</v>
      </c>
      <c r="T970" s="15">
        <f t="shared" si="80"/>
        <v>41866.847615740742</v>
      </c>
      <c r="U970">
        <f t="shared" si="8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47</v>
      </c>
      <c r="P971">
        <f t="shared" si="77"/>
        <v>1272.73</v>
      </c>
      <c r="Q971" s="10" t="s">
        <v>8317</v>
      </c>
      <c r="R971" t="s">
        <v>8319</v>
      </c>
      <c r="S971" s="15">
        <f t="shared" si="79"/>
        <v>42742.30332175926</v>
      </c>
      <c r="T971" s="15">
        <f t="shared" si="80"/>
        <v>42775.30332175926</v>
      </c>
      <c r="U971">
        <f t="shared" si="8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46</v>
      </c>
      <c r="P972">
        <f t="shared" si="77"/>
        <v>164</v>
      </c>
      <c r="Q972" s="10" t="s">
        <v>8317</v>
      </c>
      <c r="R972" t="s">
        <v>8319</v>
      </c>
      <c r="S972" s="15">
        <f t="shared" si="79"/>
        <v>42721.220520833333</v>
      </c>
      <c r="T972" s="15">
        <f t="shared" si="80"/>
        <v>42758.207638888889</v>
      </c>
      <c r="U972">
        <f t="shared" si="8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0</v>
      </c>
      <c r="P973">
        <f t="shared" si="77"/>
        <v>45.2</v>
      </c>
      <c r="Q973" s="10" t="s">
        <v>8317</v>
      </c>
      <c r="R973" t="s">
        <v>8319</v>
      </c>
      <c r="S973" s="15">
        <f t="shared" si="79"/>
        <v>42111.709027777775</v>
      </c>
      <c r="T973" s="15">
        <f t="shared" si="80"/>
        <v>42156.709027777775</v>
      </c>
      <c r="U973">
        <f t="shared" si="8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35</v>
      </c>
      <c r="P974">
        <f t="shared" si="77"/>
        <v>153.88999999999999</v>
      </c>
      <c r="Q974" s="10" t="s">
        <v>8317</v>
      </c>
      <c r="R974" t="s">
        <v>8319</v>
      </c>
      <c r="S974" s="15">
        <f t="shared" si="79"/>
        <v>41856.865717592591</v>
      </c>
      <c r="T974" s="15">
        <f t="shared" si="80"/>
        <v>41886.290972222225</v>
      </c>
      <c r="U974">
        <f t="shared" si="8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2</v>
      </c>
      <c r="P975">
        <f t="shared" si="77"/>
        <v>51.38</v>
      </c>
      <c r="Q975" s="10" t="s">
        <v>8317</v>
      </c>
      <c r="R975" t="s">
        <v>8319</v>
      </c>
      <c r="S975" s="15">
        <f t="shared" si="79"/>
        <v>42257.014965277776</v>
      </c>
      <c r="T975" s="15">
        <f t="shared" si="80"/>
        <v>42317.056631944448</v>
      </c>
      <c r="U975">
        <f t="shared" si="8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1</v>
      </c>
      <c r="P976">
        <f t="shared" si="77"/>
        <v>93.33</v>
      </c>
      <c r="Q976" s="10" t="s">
        <v>8317</v>
      </c>
      <c r="R976" t="s">
        <v>8319</v>
      </c>
      <c r="S976" s="15">
        <f t="shared" si="79"/>
        <v>42424.749490740738</v>
      </c>
      <c r="T976" s="15">
        <f t="shared" si="80"/>
        <v>42454.707824074074</v>
      </c>
      <c r="U976">
        <f t="shared" si="8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3</v>
      </c>
      <c r="P977">
        <f t="shared" si="77"/>
        <v>108.63</v>
      </c>
      <c r="Q977" s="10" t="s">
        <v>8317</v>
      </c>
      <c r="R977" t="s">
        <v>8319</v>
      </c>
      <c r="S977" s="15">
        <f t="shared" si="79"/>
        <v>42489.696585648147</v>
      </c>
      <c r="T977" s="15">
        <f t="shared" si="80"/>
        <v>42549.696585648147</v>
      </c>
      <c r="U977">
        <f t="shared" si="8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2</v>
      </c>
      <c r="P978">
        <f t="shared" si="77"/>
        <v>160.5</v>
      </c>
      <c r="Q978" s="10" t="s">
        <v>8317</v>
      </c>
      <c r="R978" t="s">
        <v>8319</v>
      </c>
      <c r="S978" s="15">
        <f t="shared" si="79"/>
        <v>42185.058993055558</v>
      </c>
      <c r="T978" s="15">
        <f t="shared" si="80"/>
        <v>42230.058993055558</v>
      </c>
      <c r="U978">
        <f t="shared" si="8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34</v>
      </c>
      <c r="P979">
        <f t="shared" si="77"/>
        <v>75.75</v>
      </c>
      <c r="Q979" s="10" t="s">
        <v>8317</v>
      </c>
      <c r="R979" t="s">
        <v>8319</v>
      </c>
      <c r="S979" s="15">
        <f t="shared" si="79"/>
        <v>42391.942094907412</v>
      </c>
      <c r="T979" s="15">
        <f t="shared" si="80"/>
        <v>42421.942094907412</v>
      </c>
      <c r="U979">
        <f t="shared" si="8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56</v>
      </c>
      <c r="P980">
        <f t="shared" si="77"/>
        <v>790.84</v>
      </c>
      <c r="Q980" s="10" t="s">
        <v>8317</v>
      </c>
      <c r="R980" t="s">
        <v>8319</v>
      </c>
      <c r="S980" s="15">
        <f t="shared" si="79"/>
        <v>42395.309039351851</v>
      </c>
      <c r="T980" s="15">
        <f t="shared" si="80"/>
        <v>42425.309039351851</v>
      </c>
      <c r="U980">
        <f t="shared" si="8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83</v>
      </c>
      <c r="P981">
        <f t="shared" si="77"/>
        <v>301.94</v>
      </c>
      <c r="Q981" s="10" t="s">
        <v>8317</v>
      </c>
      <c r="R981" t="s">
        <v>8319</v>
      </c>
      <c r="S981" s="15">
        <f t="shared" si="79"/>
        <v>42506.416990740734</v>
      </c>
      <c r="T981" s="15">
        <f t="shared" si="80"/>
        <v>42541.790972222225</v>
      </c>
      <c r="U981">
        <f t="shared" si="8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15</v>
      </c>
      <c r="P982">
        <f t="shared" si="77"/>
        <v>47.94</v>
      </c>
      <c r="Q982" s="10" t="s">
        <v>8317</v>
      </c>
      <c r="R982" t="s">
        <v>8319</v>
      </c>
      <c r="S982" s="15">
        <f t="shared" si="79"/>
        <v>41928.904189814813</v>
      </c>
      <c r="T982" s="15">
        <f t="shared" si="80"/>
        <v>41973.945856481485</v>
      </c>
      <c r="U982">
        <f t="shared" si="8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0</v>
      </c>
      <c r="P983">
        <f t="shared" si="77"/>
        <v>2.75</v>
      </c>
      <c r="Q983" s="10" t="s">
        <v>8317</v>
      </c>
      <c r="R983" t="s">
        <v>8319</v>
      </c>
      <c r="S983" s="15">
        <f t="shared" si="79"/>
        <v>41830.947013888886</v>
      </c>
      <c r="T983" s="15">
        <f t="shared" si="80"/>
        <v>41860.947013888886</v>
      </c>
      <c r="U983">
        <f t="shared" si="8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0</v>
      </c>
      <c r="P984">
        <f t="shared" si="77"/>
        <v>1</v>
      </c>
      <c r="Q984" s="10" t="s">
        <v>8317</v>
      </c>
      <c r="R984" t="s">
        <v>8319</v>
      </c>
      <c r="S984" s="15">
        <f t="shared" si="79"/>
        <v>42615.753310185188</v>
      </c>
      <c r="T984" s="15">
        <f t="shared" si="80"/>
        <v>42645.753310185188</v>
      </c>
      <c r="U984">
        <f t="shared" si="8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30</v>
      </c>
      <c r="P985">
        <f t="shared" si="77"/>
        <v>171.79</v>
      </c>
      <c r="Q985" s="10" t="s">
        <v>8317</v>
      </c>
      <c r="R985" t="s">
        <v>8319</v>
      </c>
      <c r="S985" s="15">
        <f t="shared" si="79"/>
        <v>42574.667650462965</v>
      </c>
      <c r="T985" s="15">
        <f t="shared" si="80"/>
        <v>42605.870833333334</v>
      </c>
      <c r="U985">
        <f t="shared" si="8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1</v>
      </c>
      <c r="P986">
        <f t="shared" si="77"/>
        <v>35.33</v>
      </c>
      <c r="Q986" s="10" t="s">
        <v>8317</v>
      </c>
      <c r="R986" t="s">
        <v>8319</v>
      </c>
      <c r="S986" s="15">
        <f t="shared" si="79"/>
        <v>42061.11583333333</v>
      </c>
      <c r="T986" s="15">
        <f t="shared" si="80"/>
        <v>42091.074166666673</v>
      </c>
      <c r="U986">
        <f t="shared" si="8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6</v>
      </c>
      <c r="P987">
        <f t="shared" si="77"/>
        <v>82.09</v>
      </c>
      <c r="Q987" s="10" t="s">
        <v>8317</v>
      </c>
      <c r="R987" t="s">
        <v>8319</v>
      </c>
      <c r="S987" s="15">
        <f t="shared" si="79"/>
        <v>42339.967708333337</v>
      </c>
      <c r="T987" s="15">
        <f t="shared" si="80"/>
        <v>42369.958333333328</v>
      </c>
      <c r="U987">
        <f t="shared" si="8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13</v>
      </c>
      <c r="P988">
        <f t="shared" si="77"/>
        <v>110.87</v>
      </c>
      <c r="Q988" s="10" t="s">
        <v>8317</v>
      </c>
      <c r="R988" t="s">
        <v>8319</v>
      </c>
      <c r="S988" s="15">
        <f t="shared" si="79"/>
        <v>42324.767361111109</v>
      </c>
      <c r="T988" s="15">
        <f t="shared" si="80"/>
        <v>42379</v>
      </c>
      <c r="U988">
        <f t="shared" si="8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13</v>
      </c>
      <c r="P989">
        <f t="shared" si="77"/>
        <v>161.22</v>
      </c>
      <c r="Q989" s="10" t="s">
        <v>8317</v>
      </c>
      <c r="R989" t="s">
        <v>8319</v>
      </c>
      <c r="S989" s="15">
        <f t="shared" si="79"/>
        <v>41773.294560185182</v>
      </c>
      <c r="T989" s="15">
        <f t="shared" si="80"/>
        <v>41813.294560185182</v>
      </c>
      <c r="U989">
        <f t="shared" si="8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 t="str">
        <f t="shared" si="77"/>
        <v>N/A</v>
      </c>
      <c r="Q990" s="10" t="s">
        <v>8317</v>
      </c>
      <c r="R990" t="s">
        <v>8319</v>
      </c>
      <c r="S990" s="15">
        <f t="shared" si="79"/>
        <v>42614.356770833328</v>
      </c>
      <c r="T990" s="15">
        <f t="shared" si="80"/>
        <v>42644.356770833328</v>
      </c>
      <c r="U990">
        <f t="shared" si="8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17</v>
      </c>
      <c r="P991">
        <f t="shared" si="77"/>
        <v>52.41</v>
      </c>
      <c r="Q991" s="10" t="s">
        <v>8317</v>
      </c>
      <c r="R991" t="s">
        <v>8319</v>
      </c>
      <c r="S991" s="15">
        <f t="shared" si="79"/>
        <v>42611.933969907404</v>
      </c>
      <c r="T991" s="15">
        <f t="shared" si="80"/>
        <v>42641.933969907404</v>
      </c>
      <c r="U991">
        <f t="shared" si="8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0</v>
      </c>
      <c r="P992">
        <f t="shared" si="77"/>
        <v>13</v>
      </c>
      <c r="Q992" s="10" t="s">
        <v>8317</v>
      </c>
      <c r="R992" t="s">
        <v>8319</v>
      </c>
      <c r="S992" s="15">
        <f t="shared" si="79"/>
        <v>41855.784305555557</v>
      </c>
      <c r="T992" s="15">
        <f t="shared" si="80"/>
        <v>41885.784305555557</v>
      </c>
      <c r="U992">
        <f t="shared" si="8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4</v>
      </c>
      <c r="P993">
        <f t="shared" si="77"/>
        <v>30.29</v>
      </c>
      <c r="Q993" s="10" t="s">
        <v>8317</v>
      </c>
      <c r="R993" t="s">
        <v>8319</v>
      </c>
      <c r="S993" s="15">
        <f t="shared" si="79"/>
        <v>42538.75680555556</v>
      </c>
      <c r="T993" s="15">
        <f t="shared" si="80"/>
        <v>42563.785416666666</v>
      </c>
      <c r="U993">
        <f t="shared" si="8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0</v>
      </c>
      <c r="P994">
        <f t="shared" si="77"/>
        <v>116.75</v>
      </c>
      <c r="Q994" s="10" t="s">
        <v>8317</v>
      </c>
      <c r="R994" t="s">
        <v>8319</v>
      </c>
      <c r="S994" s="15">
        <f t="shared" si="79"/>
        <v>42437.924988425926</v>
      </c>
      <c r="T994" s="15">
        <f t="shared" si="80"/>
        <v>42497.883321759262</v>
      </c>
      <c r="U994">
        <f t="shared" si="8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25</v>
      </c>
      <c r="P995">
        <f t="shared" si="77"/>
        <v>89.6</v>
      </c>
      <c r="Q995" s="10" t="s">
        <v>8317</v>
      </c>
      <c r="R995" t="s">
        <v>8319</v>
      </c>
      <c r="S995" s="15">
        <f t="shared" si="79"/>
        <v>42652.964907407411</v>
      </c>
      <c r="T995" s="15">
        <f t="shared" si="80"/>
        <v>42686.208333333328</v>
      </c>
      <c r="U995">
        <f t="shared" si="8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2</v>
      </c>
      <c r="P996">
        <f t="shared" si="77"/>
        <v>424.45</v>
      </c>
      <c r="Q996" s="10" t="s">
        <v>8317</v>
      </c>
      <c r="R996" t="s">
        <v>8319</v>
      </c>
      <c r="S996" s="15">
        <f t="shared" si="79"/>
        <v>41921.263078703705</v>
      </c>
      <c r="T996" s="15">
        <f t="shared" si="80"/>
        <v>41973.957638888889</v>
      </c>
      <c r="U996">
        <f t="shared" si="8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7</v>
      </c>
      <c r="P997">
        <f t="shared" si="77"/>
        <v>80.67</v>
      </c>
      <c r="Q997" s="10" t="s">
        <v>8317</v>
      </c>
      <c r="R997" t="s">
        <v>8319</v>
      </c>
      <c r="S997" s="15">
        <f t="shared" si="79"/>
        <v>41947.940740740742</v>
      </c>
      <c r="T997" s="15">
        <f t="shared" si="80"/>
        <v>41972.666666666672</v>
      </c>
      <c r="U997">
        <f t="shared" si="8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2</v>
      </c>
      <c r="P998">
        <f t="shared" si="77"/>
        <v>13</v>
      </c>
      <c r="Q998" s="10" t="s">
        <v>8317</v>
      </c>
      <c r="R998" t="s">
        <v>8319</v>
      </c>
      <c r="S998" s="15">
        <f t="shared" si="79"/>
        <v>41817.866435185184</v>
      </c>
      <c r="T998" s="15">
        <f t="shared" si="80"/>
        <v>41847.643750000003</v>
      </c>
      <c r="U998">
        <f t="shared" si="8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1</v>
      </c>
      <c r="P999">
        <f t="shared" si="77"/>
        <v>8.1300000000000008</v>
      </c>
      <c r="Q999" s="10" t="s">
        <v>8317</v>
      </c>
      <c r="R999" t="s">
        <v>8319</v>
      </c>
      <c r="S999" s="15">
        <f t="shared" si="79"/>
        <v>41941.10297453704</v>
      </c>
      <c r="T999" s="15">
        <f t="shared" si="80"/>
        <v>41971.144641203704</v>
      </c>
      <c r="U999">
        <f t="shared" si="8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59</v>
      </c>
      <c r="P1000">
        <f t="shared" si="77"/>
        <v>153.43</v>
      </c>
      <c r="Q1000" s="10" t="s">
        <v>8317</v>
      </c>
      <c r="R1000" t="s">
        <v>8319</v>
      </c>
      <c r="S1000" s="15">
        <f t="shared" si="79"/>
        <v>42282.168993055559</v>
      </c>
      <c r="T1000" s="15">
        <f t="shared" si="80"/>
        <v>42327.210659722223</v>
      </c>
      <c r="U1000">
        <f t="shared" si="8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8</v>
      </c>
      <c r="P1001">
        <f t="shared" si="77"/>
        <v>292.08</v>
      </c>
      <c r="Q1001" s="10" t="s">
        <v>8317</v>
      </c>
      <c r="R1001" t="s">
        <v>8319</v>
      </c>
      <c r="S1001" s="15">
        <f t="shared" si="79"/>
        <v>41926.29965277778</v>
      </c>
      <c r="T1001" s="15">
        <f t="shared" si="80"/>
        <v>41956.334722222222</v>
      </c>
      <c r="U1001">
        <f t="shared" si="8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2</v>
      </c>
      <c r="P1002">
        <f t="shared" si="77"/>
        <v>3304</v>
      </c>
      <c r="Q1002" s="10" t="s">
        <v>8317</v>
      </c>
      <c r="R1002" t="s">
        <v>8319</v>
      </c>
      <c r="S1002" s="15">
        <f t="shared" si="79"/>
        <v>42749.059722222228</v>
      </c>
      <c r="T1002" s="15">
        <f t="shared" si="80"/>
        <v>42809.018055555556</v>
      </c>
      <c r="U1002">
        <f t="shared" si="8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104</v>
      </c>
      <c r="P1003">
        <f t="shared" si="77"/>
        <v>1300</v>
      </c>
      <c r="Q1003" s="10" t="s">
        <v>8317</v>
      </c>
      <c r="R1003" t="s">
        <v>8319</v>
      </c>
      <c r="S1003" s="15">
        <f t="shared" si="79"/>
        <v>42720.720057870371</v>
      </c>
      <c r="T1003" s="15">
        <f t="shared" si="80"/>
        <v>42765.720057870371</v>
      </c>
      <c r="U1003">
        <f t="shared" si="8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30</v>
      </c>
      <c r="P1004">
        <f t="shared" si="77"/>
        <v>134.55000000000001</v>
      </c>
      <c r="Q1004" s="10" t="s">
        <v>8317</v>
      </c>
      <c r="R1004" t="s">
        <v>8319</v>
      </c>
      <c r="S1004" s="15">
        <f t="shared" si="79"/>
        <v>42325.684189814812</v>
      </c>
      <c r="T1004" s="15">
        <f t="shared" si="80"/>
        <v>42355.249305555553</v>
      </c>
      <c r="U1004">
        <f t="shared" si="8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16</v>
      </c>
      <c r="P1005">
        <f t="shared" si="77"/>
        <v>214.07</v>
      </c>
      <c r="Q1005" s="10" t="s">
        <v>8317</v>
      </c>
      <c r="R1005" t="s">
        <v>8319</v>
      </c>
      <c r="S1005" s="15">
        <f t="shared" si="79"/>
        <v>42780.709039351852</v>
      </c>
      <c r="T1005" s="15">
        <f t="shared" si="80"/>
        <v>42810.667372685188</v>
      </c>
      <c r="U1005">
        <f t="shared" si="8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82</v>
      </c>
      <c r="P1006">
        <f t="shared" si="77"/>
        <v>216.34</v>
      </c>
      <c r="Q1006" s="10" t="s">
        <v>8317</v>
      </c>
      <c r="R1006" t="s">
        <v>8319</v>
      </c>
      <c r="S1006" s="15">
        <f t="shared" si="79"/>
        <v>42388.708645833336</v>
      </c>
      <c r="T1006" s="15">
        <f t="shared" si="80"/>
        <v>42418.708645833336</v>
      </c>
      <c r="U1006">
        <f t="shared" si="8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75</v>
      </c>
      <c r="P1007">
        <f t="shared" si="77"/>
        <v>932.31</v>
      </c>
      <c r="Q1007" s="10" t="s">
        <v>8317</v>
      </c>
      <c r="R1007" t="s">
        <v>8319</v>
      </c>
      <c r="S1007" s="15">
        <f t="shared" si="79"/>
        <v>42276.624803240738</v>
      </c>
      <c r="T1007" s="15">
        <f t="shared" si="80"/>
        <v>42307.624803240738</v>
      </c>
      <c r="U1007">
        <f t="shared" si="8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6</v>
      </c>
      <c r="P1008">
        <f t="shared" si="77"/>
        <v>29.25</v>
      </c>
      <c r="Q1008" s="10" t="s">
        <v>8317</v>
      </c>
      <c r="R1008" t="s">
        <v>8319</v>
      </c>
      <c r="S1008" s="15">
        <f t="shared" si="79"/>
        <v>41977.040185185186</v>
      </c>
      <c r="T1008" s="15">
        <f t="shared" si="80"/>
        <v>41985.299305555556</v>
      </c>
      <c r="U1008">
        <f t="shared" si="8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44</v>
      </c>
      <c r="P1009">
        <f t="shared" si="77"/>
        <v>174.95</v>
      </c>
      <c r="Q1009" s="10" t="s">
        <v>8317</v>
      </c>
      <c r="R1009" t="s">
        <v>8319</v>
      </c>
      <c r="S1009" s="15">
        <f t="shared" si="79"/>
        <v>42676.583599537036</v>
      </c>
      <c r="T1009" s="15">
        <f t="shared" si="80"/>
        <v>42718.6252662037</v>
      </c>
      <c r="U1009">
        <f t="shared" si="8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0</v>
      </c>
      <c r="P1010">
        <f t="shared" si="77"/>
        <v>250</v>
      </c>
      <c r="Q1010" s="10" t="s">
        <v>8317</v>
      </c>
      <c r="R1010" t="s">
        <v>8319</v>
      </c>
      <c r="S1010" s="15">
        <f t="shared" si="79"/>
        <v>42702.809201388889</v>
      </c>
      <c r="T1010" s="15">
        <f t="shared" si="80"/>
        <v>42732.809201388889</v>
      </c>
      <c r="U1010">
        <f t="shared" si="8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13</v>
      </c>
      <c r="P1011">
        <f t="shared" si="77"/>
        <v>65</v>
      </c>
      <c r="Q1011" s="10" t="s">
        <v>8317</v>
      </c>
      <c r="R1011" t="s">
        <v>8319</v>
      </c>
      <c r="S1011" s="15">
        <f t="shared" si="79"/>
        <v>42510.604699074072</v>
      </c>
      <c r="T1011" s="15">
        <f t="shared" si="80"/>
        <v>42540.604699074072</v>
      </c>
      <c r="U1011">
        <f t="shared" si="8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0</v>
      </c>
      <c r="P1012">
        <f t="shared" si="77"/>
        <v>55</v>
      </c>
      <c r="Q1012" s="10" t="s">
        <v>8317</v>
      </c>
      <c r="R1012" t="s">
        <v>8319</v>
      </c>
      <c r="S1012" s="15">
        <f t="shared" si="79"/>
        <v>42561.829421296294</v>
      </c>
      <c r="T1012" s="15">
        <f t="shared" si="80"/>
        <v>42618.124305555553</v>
      </c>
      <c r="U1012">
        <f t="shared" si="8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0</v>
      </c>
      <c r="P1013">
        <f t="shared" si="77"/>
        <v>75</v>
      </c>
      <c r="Q1013" s="10" t="s">
        <v>8317</v>
      </c>
      <c r="R1013" t="s">
        <v>8319</v>
      </c>
      <c r="S1013" s="15">
        <f t="shared" si="79"/>
        <v>41946.898090277777</v>
      </c>
      <c r="T1013" s="15">
        <f t="shared" si="80"/>
        <v>41991.898090277777</v>
      </c>
      <c r="U1013">
        <f t="shared" si="8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21535</v>
      </c>
      <c r="P1014">
        <f t="shared" si="77"/>
        <v>1389.36</v>
      </c>
      <c r="Q1014" s="10" t="s">
        <v>8317</v>
      </c>
      <c r="R1014" t="s">
        <v>8319</v>
      </c>
      <c r="S1014" s="15">
        <f t="shared" si="79"/>
        <v>42714.440416666665</v>
      </c>
      <c r="T1014" s="15">
        <f t="shared" si="80"/>
        <v>42759.440416666665</v>
      </c>
      <c r="U1014">
        <f t="shared" si="8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35</v>
      </c>
      <c r="P1015">
        <f t="shared" si="77"/>
        <v>95.91</v>
      </c>
      <c r="Q1015" s="10" t="s">
        <v>8317</v>
      </c>
      <c r="R1015" t="s">
        <v>8319</v>
      </c>
      <c r="S1015" s="15">
        <f t="shared" si="79"/>
        <v>42339.833981481483</v>
      </c>
      <c r="T1015" s="15">
        <f t="shared" si="80"/>
        <v>42367.833333333328</v>
      </c>
      <c r="U1015">
        <f t="shared" si="8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31</v>
      </c>
      <c r="P1016">
        <f t="shared" si="77"/>
        <v>191.25</v>
      </c>
      <c r="Q1016" s="10" t="s">
        <v>8317</v>
      </c>
      <c r="R1016" t="s">
        <v>8319</v>
      </c>
      <c r="S1016" s="15">
        <f t="shared" si="79"/>
        <v>41955.002488425926</v>
      </c>
      <c r="T1016" s="15">
        <f t="shared" si="80"/>
        <v>42005.002488425926</v>
      </c>
      <c r="U1016">
        <f t="shared" si="8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3</v>
      </c>
      <c r="P1017">
        <f t="shared" si="77"/>
        <v>40</v>
      </c>
      <c r="Q1017" s="10" t="s">
        <v>8317</v>
      </c>
      <c r="R1017" t="s">
        <v>8319</v>
      </c>
      <c r="S1017" s="15">
        <f t="shared" si="79"/>
        <v>42303.878414351857</v>
      </c>
      <c r="T1017" s="15">
        <f t="shared" si="80"/>
        <v>42333.920081018514</v>
      </c>
      <c r="U1017">
        <f t="shared" si="8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3</v>
      </c>
      <c r="P1018">
        <f t="shared" si="77"/>
        <v>74.790000000000006</v>
      </c>
      <c r="Q1018" s="10" t="s">
        <v>8317</v>
      </c>
      <c r="R1018" t="s">
        <v>8319</v>
      </c>
      <c r="S1018" s="15">
        <f t="shared" si="79"/>
        <v>42422.107129629629</v>
      </c>
      <c r="T1018" s="15">
        <f t="shared" si="80"/>
        <v>42467.065462962957</v>
      </c>
      <c r="U1018">
        <f t="shared" si="8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23</v>
      </c>
      <c r="P1019">
        <f t="shared" si="77"/>
        <v>161.12</v>
      </c>
      <c r="Q1019" s="10" t="s">
        <v>8317</v>
      </c>
      <c r="R1019" t="s">
        <v>8319</v>
      </c>
      <c r="S1019" s="15">
        <f t="shared" si="79"/>
        <v>42289.675173611111</v>
      </c>
      <c r="T1019" s="15">
        <f t="shared" si="80"/>
        <v>42329.716840277775</v>
      </c>
      <c r="U1019">
        <f t="shared" si="8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3</v>
      </c>
      <c r="P1020">
        <f t="shared" ref="P1020:P1083" si="82">IFERROR(ROUND(E1020/L1020,2),"N/A")</f>
        <v>88.71</v>
      </c>
      <c r="Q1020" s="10" t="s">
        <v>8317</v>
      </c>
      <c r="R1020" t="s">
        <v>8319</v>
      </c>
      <c r="S1020" s="15">
        <f t="shared" si="79"/>
        <v>42535.492280092592</v>
      </c>
      <c r="T1020" s="15">
        <f t="shared" si="80"/>
        <v>42565.492280092592</v>
      </c>
      <c r="U1020">
        <f t="shared" si="8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47</v>
      </c>
      <c r="P1021">
        <f t="shared" si="82"/>
        <v>53.25</v>
      </c>
      <c r="Q1021" s="10" t="s">
        <v>8317</v>
      </c>
      <c r="R1021" t="s">
        <v>8319</v>
      </c>
      <c r="S1021" s="15">
        <f t="shared" si="79"/>
        <v>42009.973946759259</v>
      </c>
      <c r="T1021" s="15">
        <f t="shared" si="80"/>
        <v>42039.973946759259</v>
      </c>
      <c r="U1021">
        <f t="shared" si="8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206</v>
      </c>
      <c r="P1022">
        <f t="shared" si="82"/>
        <v>106.2</v>
      </c>
      <c r="Q1022" s="10" t="s">
        <v>8323</v>
      </c>
      <c r="R1022" t="s">
        <v>8328</v>
      </c>
      <c r="S1022" s="15">
        <f t="shared" si="79"/>
        <v>42127.069548611107</v>
      </c>
      <c r="T1022" s="15">
        <f t="shared" si="80"/>
        <v>42157.032638888893</v>
      </c>
      <c r="U1022">
        <f t="shared" si="8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352</v>
      </c>
      <c r="P1023">
        <f t="shared" si="82"/>
        <v>22.08</v>
      </c>
      <c r="Q1023" s="10" t="s">
        <v>8323</v>
      </c>
      <c r="R1023" t="s">
        <v>8328</v>
      </c>
      <c r="S1023" s="15">
        <f t="shared" si="79"/>
        <v>42271.251979166671</v>
      </c>
      <c r="T1023" s="15">
        <f t="shared" si="80"/>
        <v>42294.166666666672</v>
      </c>
      <c r="U1023">
        <f t="shared" si="8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115</v>
      </c>
      <c r="P1024">
        <f t="shared" si="82"/>
        <v>31.05</v>
      </c>
      <c r="Q1024" s="10" t="s">
        <v>8323</v>
      </c>
      <c r="R1024" t="s">
        <v>8328</v>
      </c>
      <c r="S1024" s="15">
        <f t="shared" si="79"/>
        <v>42111.646724537044</v>
      </c>
      <c r="T1024" s="15">
        <f t="shared" si="80"/>
        <v>42141.646724537044</v>
      </c>
      <c r="U1024">
        <f t="shared" si="8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237</v>
      </c>
      <c r="P1025">
        <f t="shared" si="82"/>
        <v>36.21</v>
      </c>
      <c r="Q1025" s="10" t="s">
        <v>8323</v>
      </c>
      <c r="R1025" t="s">
        <v>8328</v>
      </c>
      <c r="S1025" s="15">
        <f t="shared" si="79"/>
        <v>42145.919687500005</v>
      </c>
      <c r="T1025" s="15">
        <f t="shared" si="80"/>
        <v>42175.919687500005</v>
      </c>
      <c r="U1025">
        <f t="shared" si="8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3">ROUND(E1026/D1026*100,0)</f>
        <v>119</v>
      </c>
      <c r="P1026">
        <f t="shared" si="82"/>
        <v>388.98</v>
      </c>
      <c r="Q1026" s="10" t="s">
        <v>8323</v>
      </c>
      <c r="R1026" t="s">
        <v>8328</v>
      </c>
      <c r="S1026" s="15">
        <f t="shared" ref="S1026:S1089" si="84">(((J1026/60)/60)/24)+DATE(1970,1,1)</f>
        <v>42370.580590277779</v>
      </c>
      <c r="T1026" s="15">
        <f t="shared" ref="T1026:T1089" si="85">(((I1026/60)/60)/24)+DATE(1970,1,1)</f>
        <v>42400.580590277779</v>
      </c>
      <c r="U1026">
        <f t="shared" si="8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3"/>
        <v>110</v>
      </c>
      <c r="P1027">
        <f t="shared" si="82"/>
        <v>71.849999999999994</v>
      </c>
      <c r="Q1027" s="10" t="s">
        <v>8323</v>
      </c>
      <c r="R1027" t="s">
        <v>8328</v>
      </c>
      <c r="S1027" s="15">
        <f t="shared" si="84"/>
        <v>42049.833761574075</v>
      </c>
      <c r="T1027" s="15">
        <f t="shared" si="85"/>
        <v>42079.792094907403</v>
      </c>
      <c r="U1027">
        <f t="shared" ref="U1027:U1090" si="86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3"/>
        <v>100</v>
      </c>
      <c r="P1028">
        <f t="shared" si="82"/>
        <v>57.38</v>
      </c>
      <c r="Q1028" s="10" t="s">
        <v>8323</v>
      </c>
      <c r="R1028" t="s">
        <v>8328</v>
      </c>
      <c r="S1028" s="15">
        <f t="shared" si="84"/>
        <v>42426.407592592594</v>
      </c>
      <c r="T1028" s="15">
        <f t="shared" si="85"/>
        <v>42460.365925925929</v>
      </c>
      <c r="U1028">
        <f t="shared" si="86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3"/>
        <v>103</v>
      </c>
      <c r="P1029">
        <f t="shared" si="82"/>
        <v>69.67</v>
      </c>
      <c r="Q1029" s="10" t="s">
        <v>8323</v>
      </c>
      <c r="R1029" t="s">
        <v>8328</v>
      </c>
      <c r="S1029" s="15">
        <f t="shared" si="84"/>
        <v>41905.034108796295</v>
      </c>
      <c r="T1029" s="15">
        <f t="shared" si="85"/>
        <v>41935.034108796295</v>
      </c>
      <c r="U1029">
        <f t="shared" si="86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3"/>
        <v>117</v>
      </c>
      <c r="P1030">
        <f t="shared" si="82"/>
        <v>45.99</v>
      </c>
      <c r="Q1030" s="10" t="s">
        <v>8323</v>
      </c>
      <c r="R1030" t="s">
        <v>8328</v>
      </c>
      <c r="S1030" s="15">
        <f t="shared" si="84"/>
        <v>42755.627372685187</v>
      </c>
      <c r="T1030" s="15">
        <f t="shared" si="85"/>
        <v>42800.833333333328</v>
      </c>
      <c r="U1030">
        <f t="shared" si="86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3"/>
        <v>112</v>
      </c>
      <c r="P1031">
        <f t="shared" si="82"/>
        <v>79.260000000000005</v>
      </c>
      <c r="Q1031" s="10" t="s">
        <v>8323</v>
      </c>
      <c r="R1031" t="s">
        <v>8328</v>
      </c>
      <c r="S1031" s="15">
        <f t="shared" si="84"/>
        <v>42044.711886574078</v>
      </c>
      <c r="T1031" s="15">
        <f t="shared" si="85"/>
        <v>42098.915972222225</v>
      </c>
      <c r="U1031">
        <f t="shared" si="86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3"/>
        <v>342</v>
      </c>
      <c r="P1032">
        <f t="shared" si="82"/>
        <v>43.03</v>
      </c>
      <c r="Q1032" s="10" t="s">
        <v>8323</v>
      </c>
      <c r="R1032" t="s">
        <v>8328</v>
      </c>
      <c r="S1032" s="15">
        <f t="shared" si="84"/>
        <v>42611.483206018514</v>
      </c>
      <c r="T1032" s="15">
        <f t="shared" si="85"/>
        <v>42625.483206018514</v>
      </c>
      <c r="U1032">
        <f t="shared" si="86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3"/>
        <v>107</v>
      </c>
      <c r="P1033">
        <f t="shared" si="82"/>
        <v>108.48</v>
      </c>
      <c r="Q1033" s="10" t="s">
        <v>8323</v>
      </c>
      <c r="R1033" t="s">
        <v>8328</v>
      </c>
      <c r="S1033" s="15">
        <f t="shared" si="84"/>
        <v>42324.764004629629</v>
      </c>
      <c r="T1033" s="15">
        <f t="shared" si="85"/>
        <v>42354.764004629629</v>
      </c>
      <c r="U1033">
        <f t="shared" si="86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3"/>
        <v>108</v>
      </c>
      <c r="P1034">
        <f t="shared" si="82"/>
        <v>61.03</v>
      </c>
      <c r="Q1034" s="10" t="s">
        <v>8323</v>
      </c>
      <c r="R1034" t="s">
        <v>8328</v>
      </c>
      <c r="S1034" s="15">
        <f t="shared" si="84"/>
        <v>42514.666956018518</v>
      </c>
      <c r="T1034" s="15">
        <f t="shared" si="85"/>
        <v>42544.666956018518</v>
      </c>
      <c r="U1034">
        <f t="shared" si="86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103</v>
      </c>
      <c r="P1035">
        <f t="shared" si="82"/>
        <v>50.59</v>
      </c>
      <c r="Q1035" s="10" t="s">
        <v>8323</v>
      </c>
      <c r="R1035" t="s">
        <v>8328</v>
      </c>
      <c r="S1035" s="15">
        <f t="shared" si="84"/>
        <v>42688.732407407413</v>
      </c>
      <c r="T1035" s="15">
        <f t="shared" si="85"/>
        <v>42716.732407407413</v>
      </c>
      <c r="U1035">
        <f t="shared" si="86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130</v>
      </c>
      <c r="P1036">
        <f t="shared" si="82"/>
        <v>39.159999999999997</v>
      </c>
      <c r="Q1036" s="10" t="s">
        <v>8323</v>
      </c>
      <c r="R1036" t="s">
        <v>8328</v>
      </c>
      <c r="S1036" s="15">
        <f t="shared" si="84"/>
        <v>42555.166712962964</v>
      </c>
      <c r="T1036" s="15">
        <f t="shared" si="85"/>
        <v>42587.165972222225</v>
      </c>
      <c r="U1036">
        <f t="shared" si="86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108</v>
      </c>
      <c r="P1037">
        <f t="shared" si="82"/>
        <v>65.16</v>
      </c>
      <c r="Q1037" s="10" t="s">
        <v>8323</v>
      </c>
      <c r="R1037" t="s">
        <v>8328</v>
      </c>
      <c r="S1037" s="15">
        <f t="shared" si="84"/>
        <v>42016.641435185185</v>
      </c>
      <c r="T1037" s="15">
        <f t="shared" si="85"/>
        <v>42046.641435185185</v>
      </c>
      <c r="U1037">
        <f t="shared" si="86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112</v>
      </c>
      <c r="P1038">
        <f t="shared" si="82"/>
        <v>23.96</v>
      </c>
      <c r="Q1038" s="10" t="s">
        <v>8323</v>
      </c>
      <c r="R1038" t="s">
        <v>8328</v>
      </c>
      <c r="S1038" s="15">
        <f t="shared" si="84"/>
        <v>41249.448958333334</v>
      </c>
      <c r="T1038" s="15">
        <f t="shared" si="85"/>
        <v>41281.333333333336</v>
      </c>
      <c r="U1038">
        <f t="shared" si="86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102</v>
      </c>
      <c r="P1039">
        <f t="shared" si="82"/>
        <v>48.62</v>
      </c>
      <c r="Q1039" s="10" t="s">
        <v>8323</v>
      </c>
      <c r="R1039" t="s">
        <v>8328</v>
      </c>
      <c r="S1039" s="15">
        <f t="shared" si="84"/>
        <v>42119.822476851856</v>
      </c>
      <c r="T1039" s="15">
        <f t="shared" si="85"/>
        <v>42142.208333333328</v>
      </c>
      <c r="U1039">
        <f t="shared" si="86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145</v>
      </c>
      <c r="P1040">
        <f t="shared" si="82"/>
        <v>35.74</v>
      </c>
      <c r="Q1040" s="10" t="s">
        <v>8323</v>
      </c>
      <c r="R1040" t="s">
        <v>8328</v>
      </c>
      <c r="S1040" s="15">
        <f t="shared" si="84"/>
        <v>42418.231747685189</v>
      </c>
      <c r="T1040" s="15">
        <f t="shared" si="85"/>
        <v>42448.190081018518</v>
      </c>
      <c r="U1040">
        <f t="shared" si="86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128</v>
      </c>
      <c r="P1041">
        <f t="shared" si="82"/>
        <v>21.37</v>
      </c>
      <c r="Q1041" s="10" t="s">
        <v>8323</v>
      </c>
      <c r="R1041" t="s">
        <v>8328</v>
      </c>
      <c r="S1041" s="15">
        <f t="shared" si="84"/>
        <v>42692.109328703707</v>
      </c>
      <c r="T1041" s="15">
        <f t="shared" si="85"/>
        <v>42717.332638888889</v>
      </c>
      <c r="U1041">
        <f t="shared" si="86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0</v>
      </c>
      <c r="P1042">
        <f t="shared" si="82"/>
        <v>250</v>
      </c>
      <c r="Q1042" s="10" t="s">
        <v>8329</v>
      </c>
      <c r="R1042" t="s">
        <v>8330</v>
      </c>
      <c r="S1042" s="15">
        <f t="shared" si="84"/>
        <v>42579.708437499998</v>
      </c>
      <c r="T1042" s="15">
        <f t="shared" si="85"/>
        <v>42609.708437499998</v>
      </c>
      <c r="U1042">
        <f t="shared" si="86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 t="str">
        <f t="shared" si="82"/>
        <v>N/A</v>
      </c>
      <c r="Q1043" s="10" t="s">
        <v>8329</v>
      </c>
      <c r="R1043" t="s">
        <v>8330</v>
      </c>
      <c r="S1043" s="15">
        <f t="shared" si="84"/>
        <v>41831.060092592597</v>
      </c>
      <c r="T1043" s="15">
        <f t="shared" si="85"/>
        <v>41851.060092592597</v>
      </c>
      <c r="U1043">
        <f t="shared" si="86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2</v>
      </c>
      <c r="P1044">
        <f t="shared" si="82"/>
        <v>10</v>
      </c>
      <c r="Q1044" s="10" t="s">
        <v>8329</v>
      </c>
      <c r="R1044" t="s">
        <v>8330</v>
      </c>
      <c r="S1044" s="15">
        <f t="shared" si="84"/>
        <v>41851.696157407408</v>
      </c>
      <c r="T1044" s="15">
        <f t="shared" si="85"/>
        <v>41894.416666666664</v>
      </c>
      <c r="U1044">
        <f t="shared" si="86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9</v>
      </c>
      <c r="P1045">
        <f t="shared" si="82"/>
        <v>29.24</v>
      </c>
      <c r="Q1045" s="10" t="s">
        <v>8329</v>
      </c>
      <c r="R1045" t="s">
        <v>8330</v>
      </c>
      <c r="S1045" s="15">
        <f t="shared" si="84"/>
        <v>42114.252951388888</v>
      </c>
      <c r="T1045" s="15">
        <f t="shared" si="85"/>
        <v>42144.252951388888</v>
      </c>
      <c r="U1045">
        <f t="shared" si="86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0</v>
      </c>
      <c r="P1046">
        <f t="shared" si="82"/>
        <v>3</v>
      </c>
      <c r="Q1046" s="10" t="s">
        <v>8329</v>
      </c>
      <c r="R1046" t="s">
        <v>8330</v>
      </c>
      <c r="S1046" s="15">
        <f t="shared" si="84"/>
        <v>42011.925937499997</v>
      </c>
      <c r="T1046" s="15">
        <f t="shared" si="85"/>
        <v>42068.852083333331</v>
      </c>
      <c r="U1046">
        <f t="shared" si="86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</v>
      </c>
      <c r="P1047">
        <f t="shared" si="82"/>
        <v>33.25</v>
      </c>
      <c r="Q1047" s="10" t="s">
        <v>8329</v>
      </c>
      <c r="R1047" t="s">
        <v>8330</v>
      </c>
      <c r="S1047" s="15">
        <f t="shared" si="84"/>
        <v>41844.874421296299</v>
      </c>
      <c r="T1047" s="15">
        <f t="shared" si="85"/>
        <v>41874.874421296299</v>
      </c>
      <c r="U1047">
        <f t="shared" si="86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 t="str">
        <f t="shared" si="82"/>
        <v>N/A</v>
      </c>
      <c r="Q1048" s="10" t="s">
        <v>8329</v>
      </c>
      <c r="R1048" t="s">
        <v>8330</v>
      </c>
      <c r="S1048" s="15">
        <f t="shared" si="84"/>
        <v>42319.851388888885</v>
      </c>
      <c r="T1048" s="15">
        <f t="shared" si="85"/>
        <v>42364.851388888885</v>
      </c>
      <c r="U1048">
        <f t="shared" si="86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0</v>
      </c>
      <c r="P1049">
        <f t="shared" si="82"/>
        <v>1</v>
      </c>
      <c r="Q1049" s="10" t="s">
        <v>8329</v>
      </c>
      <c r="R1049" t="s">
        <v>8330</v>
      </c>
      <c r="S1049" s="15">
        <f t="shared" si="84"/>
        <v>41918.818460648145</v>
      </c>
      <c r="T1049" s="15">
        <f t="shared" si="85"/>
        <v>41948.860127314816</v>
      </c>
      <c r="U1049">
        <f t="shared" si="86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1</v>
      </c>
      <c r="P1050">
        <f t="shared" si="82"/>
        <v>53</v>
      </c>
      <c r="Q1050" s="10" t="s">
        <v>8329</v>
      </c>
      <c r="R1050" t="s">
        <v>8330</v>
      </c>
      <c r="S1050" s="15">
        <f t="shared" si="84"/>
        <v>42598.053113425922</v>
      </c>
      <c r="T1050" s="15">
        <f t="shared" si="85"/>
        <v>42638.053113425922</v>
      </c>
      <c r="U1050">
        <f t="shared" si="86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 t="str">
        <f t="shared" si="82"/>
        <v>N/A</v>
      </c>
      <c r="Q1051" s="10" t="s">
        <v>8329</v>
      </c>
      <c r="R1051" t="s">
        <v>8330</v>
      </c>
      <c r="S1051" s="15">
        <f t="shared" si="84"/>
        <v>42382.431076388893</v>
      </c>
      <c r="T1051" s="15">
        <f t="shared" si="85"/>
        <v>42412.431076388893</v>
      </c>
      <c r="U1051">
        <f t="shared" si="86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 t="str">
        <f t="shared" si="82"/>
        <v>N/A</v>
      </c>
      <c r="Q1052" s="10" t="s">
        <v>8329</v>
      </c>
      <c r="R1052" t="s">
        <v>8330</v>
      </c>
      <c r="S1052" s="15">
        <f t="shared" si="84"/>
        <v>42231.7971875</v>
      </c>
      <c r="T1052" s="15">
        <f t="shared" si="85"/>
        <v>42261.7971875</v>
      </c>
      <c r="U1052">
        <f t="shared" si="86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 t="str">
        <f t="shared" si="82"/>
        <v>N/A</v>
      </c>
      <c r="Q1053" s="10" t="s">
        <v>8329</v>
      </c>
      <c r="R1053" t="s">
        <v>8330</v>
      </c>
      <c r="S1053" s="15">
        <f t="shared" si="84"/>
        <v>41850.014178240745</v>
      </c>
      <c r="T1053" s="15">
        <f t="shared" si="85"/>
        <v>41878.014178240745</v>
      </c>
      <c r="U1053">
        <f t="shared" si="86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 t="str">
        <f t="shared" si="82"/>
        <v>N/A</v>
      </c>
      <c r="Q1054" s="10" t="s">
        <v>8329</v>
      </c>
      <c r="R1054" t="s">
        <v>8330</v>
      </c>
      <c r="S1054" s="15">
        <f t="shared" si="84"/>
        <v>42483.797395833331</v>
      </c>
      <c r="T1054" s="15">
        <f t="shared" si="85"/>
        <v>42527.839583333334</v>
      </c>
      <c r="U1054">
        <f t="shared" si="86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</v>
      </c>
      <c r="P1055">
        <f t="shared" si="82"/>
        <v>15</v>
      </c>
      <c r="Q1055" s="10" t="s">
        <v>8329</v>
      </c>
      <c r="R1055" t="s">
        <v>8330</v>
      </c>
      <c r="S1055" s="15">
        <f t="shared" si="84"/>
        <v>42775.172824074078</v>
      </c>
      <c r="T1055" s="15">
        <f t="shared" si="85"/>
        <v>42800.172824074078</v>
      </c>
      <c r="U1055">
        <f t="shared" si="86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 t="str">
        <f t="shared" si="82"/>
        <v>N/A</v>
      </c>
      <c r="Q1056" s="10" t="s">
        <v>8329</v>
      </c>
      <c r="R1056" t="s">
        <v>8330</v>
      </c>
      <c r="S1056" s="15">
        <f t="shared" si="84"/>
        <v>41831.851840277777</v>
      </c>
      <c r="T1056" s="15">
        <f t="shared" si="85"/>
        <v>41861.916666666664</v>
      </c>
      <c r="U1056">
        <f t="shared" si="86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 t="str">
        <f t="shared" si="82"/>
        <v>N/A</v>
      </c>
      <c r="Q1057" s="10" t="s">
        <v>8329</v>
      </c>
      <c r="R1057" t="s">
        <v>8330</v>
      </c>
      <c r="S1057" s="15">
        <f t="shared" si="84"/>
        <v>42406.992418981477</v>
      </c>
      <c r="T1057" s="15">
        <f t="shared" si="85"/>
        <v>42436.992418981477</v>
      </c>
      <c r="U1057">
        <f t="shared" si="86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 t="str">
        <f t="shared" si="82"/>
        <v>N/A</v>
      </c>
      <c r="Q1058" s="10" t="s">
        <v>8329</v>
      </c>
      <c r="R1058" t="s">
        <v>8330</v>
      </c>
      <c r="S1058" s="15">
        <f t="shared" si="84"/>
        <v>42058.719641203701</v>
      </c>
      <c r="T1058" s="15">
        <f t="shared" si="85"/>
        <v>42118.677974537044</v>
      </c>
      <c r="U1058">
        <f t="shared" si="86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 t="str">
        <f t="shared" si="82"/>
        <v>N/A</v>
      </c>
      <c r="Q1059" s="10" t="s">
        <v>8329</v>
      </c>
      <c r="R1059" t="s">
        <v>8330</v>
      </c>
      <c r="S1059" s="15">
        <f t="shared" si="84"/>
        <v>42678.871331018512</v>
      </c>
      <c r="T1059" s="15">
        <f t="shared" si="85"/>
        <v>42708.912997685184</v>
      </c>
      <c r="U1059">
        <f t="shared" si="86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 t="str">
        <f t="shared" si="82"/>
        <v>N/A</v>
      </c>
      <c r="Q1060" s="10" t="s">
        <v>8329</v>
      </c>
      <c r="R1060" t="s">
        <v>8330</v>
      </c>
      <c r="S1060" s="15">
        <f t="shared" si="84"/>
        <v>42047.900960648149</v>
      </c>
      <c r="T1060" s="15">
        <f t="shared" si="85"/>
        <v>42089</v>
      </c>
      <c r="U1060">
        <f t="shared" si="86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 t="str">
        <f t="shared" si="82"/>
        <v>N/A</v>
      </c>
      <c r="Q1061" s="10" t="s">
        <v>8329</v>
      </c>
      <c r="R1061" t="s">
        <v>8330</v>
      </c>
      <c r="S1061" s="15">
        <f t="shared" si="84"/>
        <v>42046.79</v>
      </c>
      <c r="T1061" s="15">
        <f t="shared" si="85"/>
        <v>42076.748333333337</v>
      </c>
      <c r="U1061">
        <f t="shared" si="86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1</v>
      </c>
      <c r="P1062">
        <f t="shared" si="82"/>
        <v>50</v>
      </c>
      <c r="Q1062" s="10" t="s">
        <v>8329</v>
      </c>
      <c r="R1062" t="s">
        <v>8330</v>
      </c>
      <c r="S1062" s="15">
        <f t="shared" si="84"/>
        <v>42079.913113425922</v>
      </c>
      <c r="T1062" s="15">
        <f t="shared" si="85"/>
        <v>42109.913113425922</v>
      </c>
      <c r="U1062">
        <f t="shared" si="86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 t="str">
        <f t="shared" si="82"/>
        <v>N/A</v>
      </c>
      <c r="Q1063" s="10" t="s">
        <v>8329</v>
      </c>
      <c r="R1063" t="s">
        <v>8330</v>
      </c>
      <c r="S1063" s="15">
        <f t="shared" si="84"/>
        <v>42432.276712962965</v>
      </c>
      <c r="T1063" s="15">
        <f t="shared" si="85"/>
        <v>42492.041666666672</v>
      </c>
      <c r="U1063">
        <f t="shared" si="86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95</v>
      </c>
      <c r="P1064">
        <f t="shared" si="82"/>
        <v>47.5</v>
      </c>
      <c r="Q1064" s="10" t="s">
        <v>8329</v>
      </c>
      <c r="R1064" t="s">
        <v>8330</v>
      </c>
      <c r="S1064" s="15">
        <f t="shared" si="84"/>
        <v>42556.807187500002</v>
      </c>
      <c r="T1064" s="15">
        <f t="shared" si="85"/>
        <v>42563.807187500002</v>
      </c>
      <c r="U1064">
        <f t="shared" si="86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 t="str">
        <f t="shared" si="82"/>
        <v>N/A</v>
      </c>
      <c r="Q1065" s="10" t="s">
        <v>8329</v>
      </c>
      <c r="R1065" t="s">
        <v>8330</v>
      </c>
      <c r="S1065" s="15">
        <f t="shared" si="84"/>
        <v>42583.030810185184</v>
      </c>
      <c r="T1065" s="15">
        <f t="shared" si="85"/>
        <v>42613.030810185184</v>
      </c>
      <c r="U1065">
        <f t="shared" si="86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9</v>
      </c>
      <c r="P1066">
        <f t="shared" si="82"/>
        <v>65.67</v>
      </c>
      <c r="Q1066" s="10" t="s">
        <v>8331</v>
      </c>
      <c r="R1066" t="s">
        <v>8332</v>
      </c>
      <c r="S1066" s="15">
        <f t="shared" si="84"/>
        <v>41417.228043981479</v>
      </c>
      <c r="T1066" s="15">
        <f t="shared" si="85"/>
        <v>41462.228043981479</v>
      </c>
      <c r="U1066">
        <f t="shared" si="86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3</v>
      </c>
      <c r="P1067">
        <f t="shared" si="82"/>
        <v>16.2</v>
      </c>
      <c r="Q1067" s="10" t="s">
        <v>8331</v>
      </c>
      <c r="R1067" t="s">
        <v>8332</v>
      </c>
      <c r="S1067" s="15">
        <f t="shared" si="84"/>
        <v>41661.381041666667</v>
      </c>
      <c r="T1067" s="15">
        <f t="shared" si="85"/>
        <v>41689.381041666667</v>
      </c>
      <c r="U1067">
        <f t="shared" si="86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</v>
      </c>
      <c r="P1068">
        <f t="shared" si="82"/>
        <v>34.130000000000003</v>
      </c>
      <c r="Q1068" s="10" t="s">
        <v>8331</v>
      </c>
      <c r="R1068" t="s">
        <v>8332</v>
      </c>
      <c r="S1068" s="15">
        <f t="shared" si="84"/>
        <v>41445.962754629632</v>
      </c>
      <c r="T1068" s="15">
        <f t="shared" si="85"/>
        <v>41490.962754629632</v>
      </c>
      <c r="U1068">
        <f t="shared" si="86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26</v>
      </c>
      <c r="P1069">
        <f t="shared" si="82"/>
        <v>13</v>
      </c>
      <c r="Q1069" s="10" t="s">
        <v>8331</v>
      </c>
      <c r="R1069" t="s">
        <v>8332</v>
      </c>
      <c r="S1069" s="15">
        <f t="shared" si="84"/>
        <v>41599.855682870373</v>
      </c>
      <c r="T1069" s="15">
        <f t="shared" si="85"/>
        <v>41629.855682870373</v>
      </c>
      <c r="U1069">
        <f t="shared" si="86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0</v>
      </c>
      <c r="P1070">
        <f t="shared" si="82"/>
        <v>11.25</v>
      </c>
      <c r="Q1070" s="10" t="s">
        <v>8331</v>
      </c>
      <c r="R1070" t="s">
        <v>8332</v>
      </c>
      <c r="S1070" s="15">
        <f t="shared" si="84"/>
        <v>42440.371111111104</v>
      </c>
      <c r="T1070" s="15">
        <f t="shared" si="85"/>
        <v>42470.329444444447</v>
      </c>
      <c r="U1070">
        <f t="shared" si="86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39</v>
      </c>
      <c r="P1071">
        <f t="shared" si="82"/>
        <v>40.479999999999997</v>
      </c>
      <c r="Q1071" s="10" t="s">
        <v>8331</v>
      </c>
      <c r="R1071" t="s">
        <v>8332</v>
      </c>
      <c r="S1071" s="15">
        <f t="shared" si="84"/>
        <v>41572.229849537034</v>
      </c>
      <c r="T1071" s="15">
        <f t="shared" si="85"/>
        <v>41604.271516203706</v>
      </c>
      <c r="U1071">
        <f t="shared" si="86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1</v>
      </c>
      <c r="P1072">
        <f t="shared" si="82"/>
        <v>35</v>
      </c>
      <c r="Q1072" s="10" t="s">
        <v>8331</v>
      </c>
      <c r="R1072" t="s">
        <v>8332</v>
      </c>
      <c r="S1072" s="15">
        <f t="shared" si="84"/>
        <v>41163.011828703704</v>
      </c>
      <c r="T1072" s="15">
        <f t="shared" si="85"/>
        <v>41183.011828703704</v>
      </c>
      <c r="U1072">
        <f t="shared" si="86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 t="str">
        <f t="shared" si="82"/>
        <v>N/A</v>
      </c>
      <c r="Q1073" s="10" t="s">
        <v>8331</v>
      </c>
      <c r="R1073" t="s">
        <v>8332</v>
      </c>
      <c r="S1073" s="15">
        <f t="shared" si="84"/>
        <v>42295.753391203703</v>
      </c>
      <c r="T1073" s="15">
        <f t="shared" si="85"/>
        <v>42325.795057870375</v>
      </c>
      <c r="U1073">
        <f t="shared" si="86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0</v>
      </c>
      <c r="P1074">
        <f t="shared" si="82"/>
        <v>12.75</v>
      </c>
      <c r="Q1074" s="10" t="s">
        <v>8331</v>
      </c>
      <c r="R1074" t="s">
        <v>8332</v>
      </c>
      <c r="S1074" s="15">
        <f t="shared" si="84"/>
        <v>41645.832141203704</v>
      </c>
      <c r="T1074" s="15">
        <f t="shared" si="85"/>
        <v>41675.832141203704</v>
      </c>
      <c r="U1074">
        <f t="shared" si="86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</v>
      </c>
      <c r="P1075">
        <f t="shared" si="82"/>
        <v>10</v>
      </c>
      <c r="Q1075" s="10" t="s">
        <v>8331</v>
      </c>
      <c r="R1075" t="s">
        <v>8332</v>
      </c>
      <c r="S1075" s="15">
        <f t="shared" si="84"/>
        <v>40802.964594907404</v>
      </c>
      <c r="T1075" s="15">
        <f t="shared" si="85"/>
        <v>40832.964594907404</v>
      </c>
      <c r="U1075">
        <f t="shared" si="86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6</v>
      </c>
      <c r="P1076">
        <f t="shared" si="82"/>
        <v>113.57</v>
      </c>
      <c r="Q1076" s="10" t="s">
        <v>8331</v>
      </c>
      <c r="R1076" t="s">
        <v>8332</v>
      </c>
      <c r="S1076" s="15">
        <f t="shared" si="84"/>
        <v>41613.172974537039</v>
      </c>
      <c r="T1076" s="15">
        <f t="shared" si="85"/>
        <v>41643.172974537039</v>
      </c>
      <c r="U1076">
        <f t="shared" si="86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5</v>
      </c>
      <c r="P1077">
        <f t="shared" si="82"/>
        <v>15</v>
      </c>
      <c r="Q1077" s="10" t="s">
        <v>8331</v>
      </c>
      <c r="R1077" t="s">
        <v>8332</v>
      </c>
      <c r="S1077" s="15">
        <f t="shared" si="84"/>
        <v>41005.904120370367</v>
      </c>
      <c r="T1077" s="15">
        <f t="shared" si="85"/>
        <v>41035.904120370367</v>
      </c>
      <c r="U1077">
        <f t="shared" si="86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63</v>
      </c>
      <c r="P1078">
        <f t="shared" si="82"/>
        <v>48.28</v>
      </c>
      <c r="Q1078" s="10" t="s">
        <v>8331</v>
      </c>
      <c r="R1078" t="s">
        <v>8332</v>
      </c>
      <c r="S1078" s="15">
        <f t="shared" si="84"/>
        <v>41838.377893518518</v>
      </c>
      <c r="T1078" s="15">
        <f t="shared" si="85"/>
        <v>41893.377893518518</v>
      </c>
      <c r="U1078">
        <f t="shared" si="86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29</v>
      </c>
      <c r="P1079">
        <f t="shared" si="82"/>
        <v>43.98</v>
      </c>
      <c r="Q1079" s="10" t="s">
        <v>8331</v>
      </c>
      <c r="R1079" t="s">
        <v>8332</v>
      </c>
      <c r="S1079" s="15">
        <f t="shared" si="84"/>
        <v>42353.16679398148</v>
      </c>
      <c r="T1079" s="15">
        <f t="shared" si="85"/>
        <v>42383.16679398148</v>
      </c>
      <c r="U1079">
        <f t="shared" si="86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8</v>
      </c>
      <c r="P1080">
        <f t="shared" si="82"/>
        <v>9</v>
      </c>
      <c r="Q1080" s="10" t="s">
        <v>8331</v>
      </c>
      <c r="R1080" t="s">
        <v>8332</v>
      </c>
      <c r="S1080" s="15">
        <f t="shared" si="84"/>
        <v>40701.195844907408</v>
      </c>
      <c r="T1080" s="15">
        <f t="shared" si="85"/>
        <v>40746.195844907408</v>
      </c>
      <c r="U1080">
        <f t="shared" si="86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</v>
      </c>
      <c r="P1081">
        <f t="shared" si="82"/>
        <v>37.67</v>
      </c>
      <c r="Q1081" s="10" t="s">
        <v>8331</v>
      </c>
      <c r="R1081" t="s">
        <v>8332</v>
      </c>
      <c r="S1081" s="15">
        <f t="shared" si="84"/>
        <v>42479.566388888896</v>
      </c>
      <c r="T1081" s="15">
        <f t="shared" si="85"/>
        <v>42504.566388888896</v>
      </c>
      <c r="U1081">
        <f t="shared" si="86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9</v>
      </c>
      <c r="P1082">
        <f t="shared" si="82"/>
        <v>18.579999999999998</v>
      </c>
      <c r="Q1082" s="10" t="s">
        <v>8331</v>
      </c>
      <c r="R1082" t="s">
        <v>8332</v>
      </c>
      <c r="S1082" s="15">
        <f t="shared" si="84"/>
        <v>41740.138113425928</v>
      </c>
      <c r="T1082" s="15">
        <f t="shared" si="85"/>
        <v>41770.138113425928</v>
      </c>
      <c r="U1082">
        <f t="shared" si="86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0</v>
      </c>
      <c r="P1083">
        <f t="shared" si="82"/>
        <v>3</v>
      </c>
      <c r="Q1083" s="10" t="s">
        <v>8331</v>
      </c>
      <c r="R1083" t="s">
        <v>8332</v>
      </c>
      <c r="S1083" s="15">
        <f t="shared" si="84"/>
        <v>42002.926990740743</v>
      </c>
      <c r="T1083" s="15">
        <f t="shared" si="85"/>
        <v>42032.926990740743</v>
      </c>
      <c r="U1083">
        <f t="shared" si="86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</v>
      </c>
      <c r="P1084">
        <f t="shared" ref="P1084:P1147" si="87">IFERROR(ROUND(E1084/L1084,2),"N/A")</f>
        <v>18.670000000000002</v>
      </c>
      <c r="Q1084" s="10" t="s">
        <v>8331</v>
      </c>
      <c r="R1084" t="s">
        <v>8332</v>
      </c>
      <c r="S1084" s="15">
        <f t="shared" si="84"/>
        <v>41101.906111111115</v>
      </c>
      <c r="T1084" s="15">
        <f t="shared" si="85"/>
        <v>41131.906111111115</v>
      </c>
      <c r="U1084">
        <f t="shared" si="86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1</v>
      </c>
      <c r="P1085">
        <f t="shared" si="87"/>
        <v>410</v>
      </c>
      <c r="Q1085" s="10" t="s">
        <v>8331</v>
      </c>
      <c r="R1085" t="s">
        <v>8332</v>
      </c>
      <c r="S1085" s="15">
        <f t="shared" si="84"/>
        <v>41793.659525462965</v>
      </c>
      <c r="T1085" s="15">
        <f t="shared" si="85"/>
        <v>41853.659525462965</v>
      </c>
      <c r="U1085">
        <f t="shared" si="86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 t="str">
        <f t="shared" si="87"/>
        <v>N/A</v>
      </c>
      <c r="Q1086" s="10" t="s">
        <v>8331</v>
      </c>
      <c r="R1086" t="s">
        <v>8332</v>
      </c>
      <c r="S1086" s="15">
        <f t="shared" si="84"/>
        <v>41829.912083333329</v>
      </c>
      <c r="T1086" s="15">
        <f t="shared" si="85"/>
        <v>41859.912083333329</v>
      </c>
      <c r="U1086">
        <f t="shared" si="86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3</v>
      </c>
      <c r="P1087">
        <f t="shared" si="87"/>
        <v>114</v>
      </c>
      <c r="Q1087" s="10" t="s">
        <v>8331</v>
      </c>
      <c r="R1087" t="s">
        <v>8332</v>
      </c>
      <c r="S1087" s="15">
        <f t="shared" si="84"/>
        <v>42413.671006944445</v>
      </c>
      <c r="T1087" s="15">
        <f t="shared" si="85"/>
        <v>42443.629340277781</v>
      </c>
      <c r="U1087">
        <f t="shared" si="86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0</v>
      </c>
      <c r="P1088">
        <f t="shared" si="87"/>
        <v>7.5</v>
      </c>
      <c r="Q1088" s="10" t="s">
        <v>8331</v>
      </c>
      <c r="R1088" t="s">
        <v>8332</v>
      </c>
      <c r="S1088" s="15">
        <f t="shared" si="84"/>
        <v>41845.866793981484</v>
      </c>
      <c r="T1088" s="15">
        <f t="shared" si="85"/>
        <v>41875.866793981484</v>
      </c>
      <c r="U1088">
        <f t="shared" si="86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 t="str">
        <f t="shared" si="87"/>
        <v>N/A</v>
      </c>
      <c r="Q1089" s="10" t="s">
        <v>8331</v>
      </c>
      <c r="R1089" t="s">
        <v>8332</v>
      </c>
      <c r="S1089" s="15">
        <f t="shared" si="84"/>
        <v>41775.713969907411</v>
      </c>
      <c r="T1089" s="15">
        <f t="shared" si="85"/>
        <v>41805.713969907411</v>
      </c>
      <c r="U1089">
        <f t="shared" si="86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8">ROUND(E1090/D1090*100,0)</f>
        <v>14</v>
      </c>
      <c r="P1090">
        <f t="shared" si="87"/>
        <v>43.42</v>
      </c>
      <c r="Q1090" s="10" t="s">
        <v>8331</v>
      </c>
      <c r="R1090" t="s">
        <v>8332</v>
      </c>
      <c r="S1090" s="15">
        <f t="shared" ref="S1090:S1153" si="89">(((J1090/60)/60)/24)+DATE(1970,1,1)</f>
        <v>41723.799386574072</v>
      </c>
      <c r="T1090" s="15">
        <f t="shared" ref="T1090:T1153" si="90">(((I1090/60)/60)/24)+DATE(1970,1,1)</f>
        <v>41753.799386574072</v>
      </c>
      <c r="U1090">
        <f t="shared" si="86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8"/>
        <v>8</v>
      </c>
      <c r="P1091">
        <f t="shared" si="87"/>
        <v>23.96</v>
      </c>
      <c r="Q1091" s="10" t="s">
        <v>8331</v>
      </c>
      <c r="R1091" t="s">
        <v>8332</v>
      </c>
      <c r="S1091" s="15">
        <f t="shared" si="89"/>
        <v>42151.189525462964</v>
      </c>
      <c r="T1091" s="15">
        <f t="shared" si="90"/>
        <v>42181.189525462964</v>
      </c>
      <c r="U1091">
        <f t="shared" ref="U1091:U1154" si="91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8"/>
        <v>0</v>
      </c>
      <c r="P1092">
        <f t="shared" si="87"/>
        <v>5</v>
      </c>
      <c r="Q1092" s="10" t="s">
        <v>8331</v>
      </c>
      <c r="R1092" t="s">
        <v>8332</v>
      </c>
      <c r="S1092" s="15">
        <f t="shared" si="89"/>
        <v>42123.185798611114</v>
      </c>
      <c r="T1092" s="15">
        <f t="shared" si="90"/>
        <v>42153.185798611114</v>
      </c>
      <c r="U1092">
        <f t="shared" si="91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8"/>
        <v>13</v>
      </c>
      <c r="P1093">
        <f t="shared" si="87"/>
        <v>12.5</v>
      </c>
      <c r="Q1093" s="10" t="s">
        <v>8331</v>
      </c>
      <c r="R1093" t="s">
        <v>8332</v>
      </c>
      <c r="S1093" s="15">
        <f t="shared" si="89"/>
        <v>42440.820277777777</v>
      </c>
      <c r="T1093" s="15">
        <f t="shared" si="90"/>
        <v>42470.778611111105</v>
      </c>
      <c r="U1093">
        <f t="shared" si="91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8"/>
        <v>1</v>
      </c>
      <c r="P1094">
        <f t="shared" si="87"/>
        <v>3</v>
      </c>
      <c r="Q1094" s="10" t="s">
        <v>8331</v>
      </c>
      <c r="R1094" t="s">
        <v>8332</v>
      </c>
      <c r="S1094" s="15">
        <f t="shared" si="89"/>
        <v>41250.025902777779</v>
      </c>
      <c r="T1094" s="15">
        <f t="shared" si="90"/>
        <v>41280.025902777779</v>
      </c>
      <c r="U1094">
        <f t="shared" si="91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8"/>
        <v>14</v>
      </c>
      <c r="P1095">
        <f t="shared" si="87"/>
        <v>10.56</v>
      </c>
      <c r="Q1095" s="10" t="s">
        <v>8331</v>
      </c>
      <c r="R1095" t="s">
        <v>8332</v>
      </c>
      <c r="S1095" s="15">
        <f t="shared" si="89"/>
        <v>42396.973807870367</v>
      </c>
      <c r="T1095" s="15">
        <f t="shared" si="90"/>
        <v>42411.973807870367</v>
      </c>
      <c r="U1095">
        <f t="shared" si="91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8"/>
        <v>18</v>
      </c>
      <c r="P1096">
        <f t="shared" si="87"/>
        <v>122</v>
      </c>
      <c r="Q1096" s="10" t="s">
        <v>8331</v>
      </c>
      <c r="R1096" t="s">
        <v>8332</v>
      </c>
      <c r="S1096" s="15">
        <f t="shared" si="89"/>
        <v>40795.713344907403</v>
      </c>
      <c r="T1096" s="15">
        <f t="shared" si="90"/>
        <v>40825.713344907403</v>
      </c>
      <c r="U1096">
        <f t="shared" si="91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8"/>
        <v>5</v>
      </c>
      <c r="P1097">
        <f t="shared" si="87"/>
        <v>267.81</v>
      </c>
      <c r="Q1097" s="10" t="s">
        <v>8331</v>
      </c>
      <c r="R1097" t="s">
        <v>8332</v>
      </c>
      <c r="S1097" s="15">
        <f t="shared" si="89"/>
        <v>41486.537268518521</v>
      </c>
      <c r="T1097" s="15">
        <f t="shared" si="90"/>
        <v>41516.537268518521</v>
      </c>
      <c r="U1097">
        <f t="shared" si="91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8"/>
        <v>18</v>
      </c>
      <c r="P1098">
        <f t="shared" si="87"/>
        <v>74.209999999999994</v>
      </c>
      <c r="Q1098" s="10" t="s">
        <v>8331</v>
      </c>
      <c r="R1098" t="s">
        <v>8332</v>
      </c>
      <c r="S1098" s="15">
        <f t="shared" si="89"/>
        <v>41885.51798611111</v>
      </c>
      <c r="T1098" s="15">
        <f t="shared" si="90"/>
        <v>41916.145833333336</v>
      </c>
      <c r="U1098">
        <f t="shared" si="91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0</v>
      </c>
      <c r="P1099">
        <f t="shared" si="87"/>
        <v>6.71</v>
      </c>
      <c r="Q1099" s="10" t="s">
        <v>8331</v>
      </c>
      <c r="R1099" t="s">
        <v>8332</v>
      </c>
      <c r="S1099" s="15">
        <f t="shared" si="89"/>
        <v>41660.792557870373</v>
      </c>
      <c r="T1099" s="15">
        <f t="shared" si="90"/>
        <v>41700.792557870373</v>
      </c>
      <c r="U1099">
        <f t="shared" si="91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7</v>
      </c>
      <c r="P1100">
        <f t="shared" si="87"/>
        <v>81.95</v>
      </c>
      <c r="Q1100" s="10" t="s">
        <v>8331</v>
      </c>
      <c r="R1100" t="s">
        <v>8332</v>
      </c>
      <c r="S1100" s="15">
        <f t="shared" si="89"/>
        <v>41712.762673611112</v>
      </c>
      <c r="T1100" s="15">
        <f t="shared" si="90"/>
        <v>41742.762673611112</v>
      </c>
      <c r="U1100">
        <f t="shared" si="91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1</v>
      </c>
      <c r="P1101">
        <f t="shared" si="87"/>
        <v>25</v>
      </c>
      <c r="Q1101" s="10" t="s">
        <v>8331</v>
      </c>
      <c r="R1101" t="s">
        <v>8332</v>
      </c>
      <c r="S1101" s="15">
        <f t="shared" si="89"/>
        <v>42107.836435185185</v>
      </c>
      <c r="T1101" s="15">
        <f t="shared" si="90"/>
        <v>42137.836435185185</v>
      </c>
      <c r="U1101">
        <f t="shared" si="91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3</v>
      </c>
      <c r="P1102">
        <f t="shared" si="87"/>
        <v>10</v>
      </c>
      <c r="Q1102" s="10" t="s">
        <v>8331</v>
      </c>
      <c r="R1102" t="s">
        <v>8332</v>
      </c>
      <c r="S1102" s="15">
        <f t="shared" si="89"/>
        <v>42384.110775462963</v>
      </c>
      <c r="T1102" s="15">
        <f t="shared" si="90"/>
        <v>42414.110775462963</v>
      </c>
      <c r="U1102">
        <f t="shared" si="91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0</v>
      </c>
      <c r="P1103">
        <f t="shared" si="87"/>
        <v>6.83</v>
      </c>
      <c r="Q1103" s="10" t="s">
        <v>8331</v>
      </c>
      <c r="R1103" t="s">
        <v>8332</v>
      </c>
      <c r="S1103" s="15">
        <f t="shared" si="89"/>
        <v>42538.77243055556</v>
      </c>
      <c r="T1103" s="15">
        <f t="shared" si="90"/>
        <v>42565.758333333331</v>
      </c>
      <c r="U1103">
        <f t="shared" si="91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5</v>
      </c>
      <c r="P1104">
        <f t="shared" si="87"/>
        <v>17.71</v>
      </c>
      <c r="Q1104" s="10" t="s">
        <v>8331</v>
      </c>
      <c r="R1104" t="s">
        <v>8332</v>
      </c>
      <c r="S1104" s="15">
        <f t="shared" si="89"/>
        <v>41577.045428240745</v>
      </c>
      <c r="T1104" s="15">
        <f t="shared" si="90"/>
        <v>41617.249305555553</v>
      </c>
      <c r="U1104">
        <f t="shared" si="91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2</v>
      </c>
      <c r="P1105">
        <f t="shared" si="87"/>
        <v>16.2</v>
      </c>
      <c r="Q1105" s="10" t="s">
        <v>8331</v>
      </c>
      <c r="R1105" t="s">
        <v>8332</v>
      </c>
      <c r="S1105" s="15">
        <f t="shared" si="89"/>
        <v>42479.22210648148</v>
      </c>
      <c r="T1105" s="15">
        <f t="shared" si="90"/>
        <v>42539.22210648148</v>
      </c>
      <c r="U1105">
        <f t="shared" si="91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5</v>
      </c>
      <c r="P1106">
        <f t="shared" si="87"/>
        <v>80.3</v>
      </c>
      <c r="Q1106" s="10" t="s">
        <v>8331</v>
      </c>
      <c r="R1106" t="s">
        <v>8332</v>
      </c>
      <c r="S1106" s="15">
        <f t="shared" si="89"/>
        <v>41771.40996527778</v>
      </c>
      <c r="T1106" s="15">
        <f t="shared" si="90"/>
        <v>41801.40996527778</v>
      </c>
      <c r="U1106">
        <f t="shared" si="91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0</v>
      </c>
      <c r="P1107">
        <f t="shared" si="87"/>
        <v>71.55</v>
      </c>
      <c r="Q1107" s="10" t="s">
        <v>8331</v>
      </c>
      <c r="R1107" t="s">
        <v>8332</v>
      </c>
      <c r="S1107" s="15">
        <f t="shared" si="89"/>
        <v>41692.135729166665</v>
      </c>
      <c r="T1107" s="15">
        <f t="shared" si="90"/>
        <v>41722.0940625</v>
      </c>
      <c r="U1107">
        <f t="shared" si="91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41</v>
      </c>
      <c r="P1108">
        <f t="shared" si="87"/>
        <v>23.57</v>
      </c>
      <c r="Q1108" s="10" t="s">
        <v>8331</v>
      </c>
      <c r="R1108" t="s">
        <v>8332</v>
      </c>
      <c r="S1108" s="15">
        <f t="shared" si="89"/>
        <v>40973.740451388891</v>
      </c>
      <c r="T1108" s="15">
        <f t="shared" si="90"/>
        <v>41003.698784722219</v>
      </c>
      <c r="U1108">
        <f t="shared" si="91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 t="str">
        <f t="shared" si="87"/>
        <v>N/A</v>
      </c>
      <c r="Q1109" s="10" t="s">
        <v>8331</v>
      </c>
      <c r="R1109" t="s">
        <v>8332</v>
      </c>
      <c r="S1109" s="15">
        <f t="shared" si="89"/>
        <v>41813.861388888887</v>
      </c>
      <c r="T1109" s="15">
        <f t="shared" si="90"/>
        <v>41843.861388888887</v>
      </c>
      <c r="U1109">
        <f t="shared" si="91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</v>
      </c>
      <c r="P1110">
        <f t="shared" si="87"/>
        <v>34.880000000000003</v>
      </c>
      <c r="Q1110" s="10" t="s">
        <v>8331</v>
      </c>
      <c r="R1110" t="s">
        <v>8332</v>
      </c>
      <c r="S1110" s="15">
        <f t="shared" si="89"/>
        <v>40952.636979166666</v>
      </c>
      <c r="T1110" s="15">
        <f t="shared" si="90"/>
        <v>41012.595312500001</v>
      </c>
      <c r="U1110">
        <f t="shared" si="91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0</v>
      </c>
      <c r="P1111">
        <f t="shared" si="87"/>
        <v>15</v>
      </c>
      <c r="Q1111" s="10" t="s">
        <v>8331</v>
      </c>
      <c r="R1111" t="s">
        <v>8332</v>
      </c>
      <c r="S1111" s="15">
        <f t="shared" si="89"/>
        <v>42662.752199074079</v>
      </c>
      <c r="T1111" s="15">
        <f t="shared" si="90"/>
        <v>42692.793865740736</v>
      </c>
      <c r="U1111">
        <f t="shared" si="91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1</v>
      </c>
      <c r="P1112">
        <f t="shared" si="87"/>
        <v>23.18</v>
      </c>
      <c r="Q1112" s="10" t="s">
        <v>8331</v>
      </c>
      <c r="R1112" t="s">
        <v>8332</v>
      </c>
      <c r="S1112" s="15">
        <f t="shared" si="89"/>
        <v>41220.933124999996</v>
      </c>
      <c r="T1112" s="15">
        <f t="shared" si="90"/>
        <v>41250.933124999996</v>
      </c>
      <c r="U1112">
        <f t="shared" si="91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0</v>
      </c>
      <c r="P1113">
        <f t="shared" si="87"/>
        <v>1</v>
      </c>
      <c r="Q1113" s="10" t="s">
        <v>8331</v>
      </c>
      <c r="R1113" t="s">
        <v>8332</v>
      </c>
      <c r="S1113" s="15">
        <f t="shared" si="89"/>
        <v>42347.203587962969</v>
      </c>
      <c r="T1113" s="15">
        <f t="shared" si="90"/>
        <v>42377.203587962969</v>
      </c>
      <c r="U1113">
        <f t="shared" si="91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36</v>
      </c>
      <c r="P1114">
        <f t="shared" si="87"/>
        <v>100.23</v>
      </c>
      <c r="Q1114" s="10" t="s">
        <v>8331</v>
      </c>
      <c r="R1114" t="s">
        <v>8332</v>
      </c>
      <c r="S1114" s="15">
        <f t="shared" si="89"/>
        <v>41963.759386574078</v>
      </c>
      <c r="T1114" s="15">
        <f t="shared" si="90"/>
        <v>42023.354166666672</v>
      </c>
      <c r="U1114">
        <f t="shared" si="91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1</v>
      </c>
      <c r="P1115">
        <f t="shared" si="87"/>
        <v>5</v>
      </c>
      <c r="Q1115" s="10" t="s">
        <v>8331</v>
      </c>
      <c r="R1115" t="s">
        <v>8332</v>
      </c>
      <c r="S1115" s="15">
        <f t="shared" si="89"/>
        <v>41835.977083333331</v>
      </c>
      <c r="T1115" s="15">
        <f t="shared" si="90"/>
        <v>41865.977083333331</v>
      </c>
      <c r="U1115">
        <f t="shared" si="91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0</v>
      </c>
      <c r="P1116">
        <f t="shared" si="87"/>
        <v>3.33</v>
      </c>
      <c r="Q1116" s="10" t="s">
        <v>8331</v>
      </c>
      <c r="R1116" t="s">
        <v>8332</v>
      </c>
      <c r="S1116" s="15">
        <f t="shared" si="89"/>
        <v>41526.345914351856</v>
      </c>
      <c r="T1116" s="15">
        <f t="shared" si="90"/>
        <v>41556.345914351856</v>
      </c>
      <c r="U1116">
        <f t="shared" si="91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0</v>
      </c>
      <c r="P1117">
        <f t="shared" si="87"/>
        <v>13.25</v>
      </c>
      <c r="Q1117" s="10" t="s">
        <v>8331</v>
      </c>
      <c r="R1117" t="s">
        <v>8332</v>
      </c>
      <c r="S1117" s="15">
        <f t="shared" si="89"/>
        <v>42429.695543981477</v>
      </c>
      <c r="T1117" s="15">
        <f t="shared" si="90"/>
        <v>42459.653877314813</v>
      </c>
      <c r="U1117">
        <f t="shared" si="91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0</v>
      </c>
      <c r="P1118">
        <f t="shared" si="87"/>
        <v>17.850000000000001</v>
      </c>
      <c r="Q1118" s="10" t="s">
        <v>8331</v>
      </c>
      <c r="R1118" t="s">
        <v>8332</v>
      </c>
      <c r="S1118" s="15">
        <f t="shared" si="89"/>
        <v>41009.847314814811</v>
      </c>
      <c r="T1118" s="15">
        <f t="shared" si="90"/>
        <v>41069.847314814811</v>
      </c>
      <c r="U1118">
        <f t="shared" si="91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8</v>
      </c>
      <c r="P1119">
        <f t="shared" si="87"/>
        <v>10.38</v>
      </c>
      <c r="Q1119" s="10" t="s">
        <v>8331</v>
      </c>
      <c r="R1119" t="s">
        <v>8332</v>
      </c>
      <c r="S1119" s="15">
        <f t="shared" si="89"/>
        <v>42333.598530092597</v>
      </c>
      <c r="T1119" s="15">
        <f t="shared" si="90"/>
        <v>42363.598530092597</v>
      </c>
      <c r="U1119">
        <f t="shared" si="91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2</v>
      </c>
      <c r="P1120">
        <f t="shared" si="87"/>
        <v>36.33</v>
      </c>
      <c r="Q1120" s="10" t="s">
        <v>8331</v>
      </c>
      <c r="R1120" t="s">
        <v>8332</v>
      </c>
      <c r="S1120" s="15">
        <f t="shared" si="89"/>
        <v>41704.16642361111</v>
      </c>
      <c r="T1120" s="15">
        <f t="shared" si="90"/>
        <v>41734.124756944446</v>
      </c>
      <c r="U1120">
        <f t="shared" si="91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0</v>
      </c>
      <c r="P1121">
        <f t="shared" si="87"/>
        <v>5</v>
      </c>
      <c r="Q1121" s="10" t="s">
        <v>8331</v>
      </c>
      <c r="R1121" t="s">
        <v>8332</v>
      </c>
      <c r="S1121" s="15">
        <f t="shared" si="89"/>
        <v>41722.792407407411</v>
      </c>
      <c r="T1121" s="15">
        <f t="shared" si="90"/>
        <v>41735.792407407411</v>
      </c>
      <c r="U1121">
        <f t="shared" si="91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 t="str">
        <f t="shared" si="87"/>
        <v>N/A</v>
      </c>
      <c r="Q1122" s="10" t="s">
        <v>8331</v>
      </c>
      <c r="R1122" t="s">
        <v>8332</v>
      </c>
      <c r="S1122" s="15">
        <f t="shared" si="89"/>
        <v>40799.872685185182</v>
      </c>
      <c r="T1122" s="15">
        <f t="shared" si="90"/>
        <v>40844.872685185182</v>
      </c>
      <c r="U1122">
        <f t="shared" si="91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0</v>
      </c>
      <c r="P1123">
        <f t="shared" si="87"/>
        <v>5.8</v>
      </c>
      <c r="Q1123" s="10" t="s">
        <v>8331</v>
      </c>
      <c r="R1123" t="s">
        <v>8332</v>
      </c>
      <c r="S1123" s="15">
        <f t="shared" si="89"/>
        <v>42412.934212962966</v>
      </c>
      <c r="T1123" s="15">
        <f t="shared" si="90"/>
        <v>42442.892546296294</v>
      </c>
      <c r="U1123">
        <f t="shared" si="91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 t="str">
        <f t="shared" si="87"/>
        <v>N/A</v>
      </c>
      <c r="Q1124" s="10" t="s">
        <v>8331</v>
      </c>
      <c r="R1124" t="s">
        <v>8332</v>
      </c>
      <c r="S1124" s="15">
        <f t="shared" si="89"/>
        <v>41410.703993055555</v>
      </c>
      <c r="T1124" s="15">
        <f t="shared" si="90"/>
        <v>41424.703993055555</v>
      </c>
      <c r="U1124">
        <f t="shared" si="91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0</v>
      </c>
      <c r="P1125">
        <f t="shared" si="87"/>
        <v>3.67</v>
      </c>
      <c r="Q1125" s="10" t="s">
        <v>8331</v>
      </c>
      <c r="R1125" t="s">
        <v>8332</v>
      </c>
      <c r="S1125" s="15">
        <f t="shared" si="89"/>
        <v>41718.5237037037</v>
      </c>
      <c r="T1125" s="15">
        <f t="shared" si="90"/>
        <v>41748.5237037037</v>
      </c>
      <c r="U1125">
        <f t="shared" si="91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0</v>
      </c>
      <c r="P1126">
        <f t="shared" si="87"/>
        <v>60.71</v>
      </c>
      <c r="Q1126" s="10" t="s">
        <v>8331</v>
      </c>
      <c r="R1126" t="s">
        <v>8333</v>
      </c>
      <c r="S1126" s="15">
        <f t="shared" si="89"/>
        <v>42094.667256944449</v>
      </c>
      <c r="T1126" s="15">
        <f t="shared" si="90"/>
        <v>42124.667256944449</v>
      </c>
      <c r="U1126">
        <f t="shared" si="91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 t="str">
        <f t="shared" si="87"/>
        <v>N/A</v>
      </c>
      <c r="Q1127" s="10" t="s">
        <v>8331</v>
      </c>
      <c r="R1127" t="s">
        <v>8333</v>
      </c>
      <c r="S1127" s="15">
        <f t="shared" si="89"/>
        <v>42212.624189814815</v>
      </c>
      <c r="T1127" s="15">
        <f t="shared" si="90"/>
        <v>42272.624189814815</v>
      </c>
      <c r="U1127">
        <f t="shared" si="91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1</v>
      </c>
      <c r="P1128">
        <f t="shared" si="87"/>
        <v>5</v>
      </c>
      <c r="Q1128" s="10" t="s">
        <v>8331</v>
      </c>
      <c r="R1128" t="s">
        <v>8333</v>
      </c>
      <c r="S1128" s="15">
        <f t="shared" si="89"/>
        <v>42535.327476851846</v>
      </c>
      <c r="T1128" s="15">
        <f t="shared" si="90"/>
        <v>42565.327476851846</v>
      </c>
      <c r="U1128">
        <f t="shared" si="91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</v>
      </c>
      <c r="P1129">
        <f t="shared" si="87"/>
        <v>25.43</v>
      </c>
      <c r="Q1129" s="10" t="s">
        <v>8331</v>
      </c>
      <c r="R1129" t="s">
        <v>8333</v>
      </c>
      <c r="S1129" s="15">
        <f t="shared" si="89"/>
        <v>41926.854166666664</v>
      </c>
      <c r="T1129" s="15">
        <f t="shared" si="90"/>
        <v>41957.895833333328</v>
      </c>
      <c r="U1129">
        <f t="shared" si="91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0</v>
      </c>
      <c r="P1130">
        <f t="shared" si="87"/>
        <v>1</v>
      </c>
      <c r="Q1130" s="10" t="s">
        <v>8331</v>
      </c>
      <c r="R1130" t="s">
        <v>8333</v>
      </c>
      <c r="S1130" s="15">
        <f t="shared" si="89"/>
        <v>41828.649502314816</v>
      </c>
      <c r="T1130" s="15">
        <f t="shared" si="90"/>
        <v>41858.649502314816</v>
      </c>
      <c r="U1130">
        <f t="shared" si="91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0</v>
      </c>
      <c r="P1131">
        <f t="shared" si="87"/>
        <v>10.5</v>
      </c>
      <c r="Q1131" s="10" t="s">
        <v>8331</v>
      </c>
      <c r="R1131" t="s">
        <v>8333</v>
      </c>
      <c r="S1131" s="15">
        <f t="shared" si="89"/>
        <v>42496.264965277776</v>
      </c>
      <c r="T1131" s="15">
        <f t="shared" si="90"/>
        <v>42526.264965277776</v>
      </c>
      <c r="U1131">
        <f t="shared" si="91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0</v>
      </c>
      <c r="P1132">
        <f t="shared" si="87"/>
        <v>3.67</v>
      </c>
      <c r="Q1132" s="10" t="s">
        <v>8331</v>
      </c>
      <c r="R1132" t="s">
        <v>8333</v>
      </c>
      <c r="S1132" s="15">
        <f t="shared" si="89"/>
        <v>41908.996527777781</v>
      </c>
      <c r="T1132" s="15">
        <f t="shared" si="90"/>
        <v>41969.038194444445</v>
      </c>
      <c r="U1132">
        <f t="shared" si="91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 t="str">
        <f t="shared" si="87"/>
        <v>N/A</v>
      </c>
      <c r="Q1133" s="10" t="s">
        <v>8331</v>
      </c>
      <c r="R1133" t="s">
        <v>8333</v>
      </c>
      <c r="S1133" s="15">
        <f t="shared" si="89"/>
        <v>42332.908194444448</v>
      </c>
      <c r="T1133" s="15">
        <f t="shared" si="90"/>
        <v>42362.908194444448</v>
      </c>
      <c r="U1133">
        <f t="shared" si="91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14</v>
      </c>
      <c r="P1134">
        <f t="shared" si="87"/>
        <v>110.62</v>
      </c>
      <c r="Q1134" s="10" t="s">
        <v>8331</v>
      </c>
      <c r="R1134" t="s">
        <v>8333</v>
      </c>
      <c r="S1134" s="15">
        <f t="shared" si="89"/>
        <v>42706.115405092598</v>
      </c>
      <c r="T1134" s="15">
        <f t="shared" si="90"/>
        <v>42736.115405092598</v>
      </c>
      <c r="U1134">
        <f t="shared" si="91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1</v>
      </c>
      <c r="P1135">
        <f t="shared" si="87"/>
        <v>20</v>
      </c>
      <c r="Q1135" s="10" t="s">
        <v>8331</v>
      </c>
      <c r="R1135" t="s">
        <v>8333</v>
      </c>
      <c r="S1135" s="15">
        <f t="shared" si="89"/>
        <v>41821.407187500001</v>
      </c>
      <c r="T1135" s="15">
        <f t="shared" si="90"/>
        <v>41851.407187500001</v>
      </c>
      <c r="U1135">
        <f t="shared" si="91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0</v>
      </c>
      <c r="P1136">
        <f t="shared" si="87"/>
        <v>1</v>
      </c>
      <c r="Q1136" s="10" t="s">
        <v>8331</v>
      </c>
      <c r="R1136" t="s">
        <v>8333</v>
      </c>
      <c r="S1136" s="15">
        <f t="shared" si="89"/>
        <v>41958.285046296296</v>
      </c>
      <c r="T1136" s="15">
        <f t="shared" si="90"/>
        <v>41972.189583333333</v>
      </c>
      <c r="U1136">
        <f t="shared" si="91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</v>
      </c>
      <c r="P1137">
        <f t="shared" si="87"/>
        <v>50</v>
      </c>
      <c r="Q1137" s="10" t="s">
        <v>8331</v>
      </c>
      <c r="R1137" t="s">
        <v>8333</v>
      </c>
      <c r="S1137" s="15">
        <f t="shared" si="89"/>
        <v>42558.989513888882</v>
      </c>
      <c r="T1137" s="15">
        <f t="shared" si="90"/>
        <v>42588.989513888882</v>
      </c>
      <c r="U1137">
        <f t="shared" si="91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6</v>
      </c>
      <c r="P1138">
        <f t="shared" si="87"/>
        <v>45</v>
      </c>
      <c r="Q1138" s="10" t="s">
        <v>8331</v>
      </c>
      <c r="R1138" t="s">
        <v>8333</v>
      </c>
      <c r="S1138" s="15">
        <f t="shared" si="89"/>
        <v>42327.671631944439</v>
      </c>
      <c r="T1138" s="15">
        <f t="shared" si="90"/>
        <v>42357.671631944439</v>
      </c>
      <c r="U1138">
        <f t="shared" si="91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40</v>
      </c>
      <c r="P1139">
        <f t="shared" si="87"/>
        <v>253.21</v>
      </c>
      <c r="Q1139" s="10" t="s">
        <v>8331</v>
      </c>
      <c r="R1139" t="s">
        <v>8333</v>
      </c>
      <c r="S1139" s="15">
        <f t="shared" si="89"/>
        <v>42453.819687499999</v>
      </c>
      <c r="T1139" s="15">
        <f t="shared" si="90"/>
        <v>42483.819687499999</v>
      </c>
      <c r="U1139">
        <f t="shared" si="91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0</v>
      </c>
      <c r="P1140">
        <f t="shared" si="87"/>
        <v>31.25</v>
      </c>
      <c r="Q1140" s="10" t="s">
        <v>8331</v>
      </c>
      <c r="R1140" t="s">
        <v>8333</v>
      </c>
      <c r="S1140" s="15">
        <f t="shared" si="89"/>
        <v>42736.9066087963</v>
      </c>
      <c r="T1140" s="15">
        <f t="shared" si="90"/>
        <v>42756.9066087963</v>
      </c>
      <c r="U1140">
        <f t="shared" si="91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>
        <f t="shared" si="87"/>
        <v>5</v>
      </c>
      <c r="Q1141" s="10" t="s">
        <v>8331</v>
      </c>
      <c r="R1141" t="s">
        <v>8333</v>
      </c>
      <c r="S1141" s="15">
        <f t="shared" si="89"/>
        <v>41975.347523148142</v>
      </c>
      <c r="T1141" s="15">
        <f t="shared" si="90"/>
        <v>42005.347523148142</v>
      </c>
      <c r="U1141">
        <f t="shared" si="91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 t="str">
        <f t="shared" si="87"/>
        <v>N/A</v>
      </c>
      <c r="Q1142" s="10" t="s">
        <v>8331</v>
      </c>
      <c r="R1142" t="s">
        <v>8333</v>
      </c>
      <c r="S1142" s="15">
        <f t="shared" si="89"/>
        <v>42192.462048611109</v>
      </c>
      <c r="T1142" s="15">
        <f t="shared" si="90"/>
        <v>42222.462048611109</v>
      </c>
      <c r="U1142">
        <f t="shared" si="91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 t="str">
        <f t="shared" si="87"/>
        <v>N/A</v>
      </c>
      <c r="Q1143" s="10" t="s">
        <v>8331</v>
      </c>
      <c r="R1143" t="s">
        <v>8333</v>
      </c>
      <c r="S1143" s="15">
        <f t="shared" si="89"/>
        <v>42164.699652777781</v>
      </c>
      <c r="T1143" s="15">
        <f t="shared" si="90"/>
        <v>42194.699652777781</v>
      </c>
      <c r="U1143">
        <f t="shared" si="91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 t="str">
        <f t="shared" si="87"/>
        <v>N/A</v>
      </c>
      <c r="Q1144" s="10" t="s">
        <v>8331</v>
      </c>
      <c r="R1144" t="s">
        <v>8333</v>
      </c>
      <c r="S1144" s="15">
        <f t="shared" si="89"/>
        <v>42022.006099537044</v>
      </c>
      <c r="T1144" s="15">
        <f t="shared" si="90"/>
        <v>42052.006099537044</v>
      </c>
      <c r="U1144">
        <f t="shared" si="91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0</v>
      </c>
      <c r="P1145">
        <f t="shared" si="87"/>
        <v>23.25</v>
      </c>
      <c r="Q1145" s="10" t="s">
        <v>8331</v>
      </c>
      <c r="R1145" t="s">
        <v>8333</v>
      </c>
      <c r="S1145" s="15">
        <f t="shared" si="89"/>
        <v>42325.19358796296</v>
      </c>
      <c r="T1145" s="15">
        <f t="shared" si="90"/>
        <v>42355.19358796296</v>
      </c>
      <c r="U1145">
        <f t="shared" si="91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 t="str">
        <f t="shared" si="87"/>
        <v>N/A</v>
      </c>
      <c r="Q1146" s="10" t="s">
        <v>8334</v>
      </c>
      <c r="R1146" t="s">
        <v>8335</v>
      </c>
      <c r="S1146" s="15">
        <f t="shared" si="89"/>
        <v>42093.181944444441</v>
      </c>
      <c r="T1146" s="15">
        <f t="shared" si="90"/>
        <v>42123.181944444441</v>
      </c>
      <c r="U1146">
        <f t="shared" si="91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0</v>
      </c>
      <c r="P1147">
        <f t="shared" si="87"/>
        <v>100</v>
      </c>
      <c r="Q1147" s="10" t="s">
        <v>8334</v>
      </c>
      <c r="R1147" t="s">
        <v>8335</v>
      </c>
      <c r="S1147" s="15">
        <f t="shared" si="89"/>
        <v>41854.747592592597</v>
      </c>
      <c r="T1147" s="15">
        <f t="shared" si="90"/>
        <v>41914.747592592597</v>
      </c>
      <c r="U1147">
        <f t="shared" si="91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9</v>
      </c>
      <c r="P1148">
        <f t="shared" ref="P1148:P1211" si="92">IFERROR(ROUND(E1148/L1148,2),"N/A")</f>
        <v>44.17</v>
      </c>
      <c r="Q1148" s="10" t="s">
        <v>8334</v>
      </c>
      <c r="R1148" t="s">
        <v>8335</v>
      </c>
      <c r="S1148" s="15">
        <f t="shared" si="89"/>
        <v>41723.9533912037</v>
      </c>
      <c r="T1148" s="15">
        <f t="shared" si="90"/>
        <v>41761.9533912037</v>
      </c>
      <c r="U1148">
        <f t="shared" si="91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 t="str">
        <f t="shared" si="92"/>
        <v>N/A</v>
      </c>
      <c r="Q1149" s="10" t="s">
        <v>8334</v>
      </c>
      <c r="R1149" t="s">
        <v>8335</v>
      </c>
      <c r="S1149" s="15">
        <f t="shared" si="89"/>
        <v>41871.972025462965</v>
      </c>
      <c r="T1149" s="15">
        <f t="shared" si="90"/>
        <v>41931.972025462965</v>
      </c>
      <c r="U1149">
        <f t="shared" si="91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0</v>
      </c>
      <c r="P1150">
        <f t="shared" si="92"/>
        <v>24.33</v>
      </c>
      <c r="Q1150" s="10" t="s">
        <v>8334</v>
      </c>
      <c r="R1150" t="s">
        <v>8335</v>
      </c>
      <c r="S1150" s="15">
        <f t="shared" si="89"/>
        <v>42675.171076388884</v>
      </c>
      <c r="T1150" s="15">
        <f t="shared" si="90"/>
        <v>42705.212743055556</v>
      </c>
      <c r="U1150">
        <f t="shared" si="91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0</v>
      </c>
      <c r="P1151">
        <f t="shared" si="92"/>
        <v>37.5</v>
      </c>
      <c r="Q1151" s="10" t="s">
        <v>8334</v>
      </c>
      <c r="R1151" t="s">
        <v>8335</v>
      </c>
      <c r="S1151" s="15">
        <f t="shared" si="89"/>
        <v>42507.71025462963</v>
      </c>
      <c r="T1151" s="15">
        <f t="shared" si="90"/>
        <v>42537.71025462963</v>
      </c>
      <c r="U1151">
        <f t="shared" si="91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10</v>
      </c>
      <c r="P1152">
        <f t="shared" si="92"/>
        <v>42</v>
      </c>
      <c r="Q1152" s="10" t="s">
        <v>8334</v>
      </c>
      <c r="R1152" t="s">
        <v>8335</v>
      </c>
      <c r="S1152" s="15">
        <f t="shared" si="89"/>
        <v>42317.954571759255</v>
      </c>
      <c r="T1152" s="15">
        <f t="shared" si="90"/>
        <v>42377.954571759255</v>
      </c>
      <c r="U1152">
        <f t="shared" si="91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 t="str">
        <f t="shared" si="92"/>
        <v>N/A</v>
      </c>
      <c r="Q1153" s="10" t="s">
        <v>8334</v>
      </c>
      <c r="R1153" t="s">
        <v>8335</v>
      </c>
      <c r="S1153" s="15">
        <f t="shared" si="89"/>
        <v>42224.102581018517</v>
      </c>
      <c r="T1153" s="15">
        <f t="shared" si="90"/>
        <v>42254.102581018517</v>
      </c>
      <c r="U1153">
        <f t="shared" si="91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3">ROUND(E1154/D1154*100,0)</f>
        <v>6</v>
      </c>
      <c r="P1154">
        <f t="shared" si="92"/>
        <v>60.73</v>
      </c>
      <c r="Q1154" s="10" t="s">
        <v>8334</v>
      </c>
      <c r="R1154" t="s">
        <v>8335</v>
      </c>
      <c r="S1154" s="15">
        <f t="shared" ref="S1154:S1217" si="94">(((J1154/60)/60)/24)+DATE(1970,1,1)</f>
        <v>42109.709629629629</v>
      </c>
      <c r="T1154" s="15">
        <f t="shared" ref="T1154:T1217" si="95">(((I1154/60)/60)/24)+DATE(1970,1,1)</f>
        <v>42139.709629629629</v>
      </c>
      <c r="U1154">
        <f t="shared" si="91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3"/>
        <v>1</v>
      </c>
      <c r="P1155">
        <f t="shared" si="92"/>
        <v>50</v>
      </c>
      <c r="Q1155" s="10" t="s">
        <v>8334</v>
      </c>
      <c r="R1155" t="s">
        <v>8335</v>
      </c>
      <c r="S1155" s="15">
        <f t="shared" si="94"/>
        <v>42143.714178240742</v>
      </c>
      <c r="T1155" s="15">
        <f t="shared" si="95"/>
        <v>42173.714178240742</v>
      </c>
      <c r="U1155">
        <f t="shared" ref="U1155:U1218" si="96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3"/>
        <v>7</v>
      </c>
      <c r="P1156">
        <f t="shared" si="92"/>
        <v>108.33</v>
      </c>
      <c r="Q1156" s="10" t="s">
        <v>8334</v>
      </c>
      <c r="R1156" t="s">
        <v>8335</v>
      </c>
      <c r="S1156" s="15">
        <f t="shared" si="94"/>
        <v>42223.108865740738</v>
      </c>
      <c r="T1156" s="15">
        <f t="shared" si="95"/>
        <v>42253.108865740738</v>
      </c>
      <c r="U1156">
        <f t="shared" si="96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3"/>
        <v>1</v>
      </c>
      <c r="P1157">
        <f t="shared" si="92"/>
        <v>23.5</v>
      </c>
      <c r="Q1157" s="10" t="s">
        <v>8334</v>
      </c>
      <c r="R1157" t="s">
        <v>8335</v>
      </c>
      <c r="S1157" s="15">
        <f t="shared" si="94"/>
        <v>41835.763981481483</v>
      </c>
      <c r="T1157" s="15">
        <f t="shared" si="95"/>
        <v>41865.763981481483</v>
      </c>
      <c r="U1157">
        <f t="shared" si="96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3"/>
        <v>0</v>
      </c>
      <c r="P1158" t="str">
        <f t="shared" si="92"/>
        <v>N/A</v>
      </c>
      <c r="Q1158" s="10" t="s">
        <v>8334</v>
      </c>
      <c r="R1158" t="s">
        <v>8335</v>
      </c>
      <c r="S1158" s="15">
        <f t="shared" si="94"/>
        <v>42029.07131944444</v>
      </c>
      <c r="T1158" s="15">
        <f t="shared" si="95"/>
        <v>42059.07131944444</v>
      </c>
      <c r="U1158">
        <f t="shared" si="96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3"/>
        <v>2</v>
      </c>
      <c r="P1159">
        <f t="shared" si="92"/>
        <v>50.33</v>
      </c>
      <c r="Q1159" s="10" t="s">
        <v>8334</v>
      </c>
      <c r="R1159" t="s">
        <v>8335</v>
      </c>
      <c r="S1159" s="15">
        <f t="shared" si="94"/>
        <v>41918.628240740742</v>
      </c>
      <c r="T1159" s="15">
        <f t="shared" si="95"/>
        <v>41978.669907407413</v>
      </c>
      <c r="U1159">
        <f t="shared" si="96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3"/>
        <v>0</v>
      </c>
      <c r="P1160">
        <f t="shared" si="92"/>
        <v>11.67</v>
      </c>
      <c r="Q1160" s="10" t="s">
        <v>8334</v>
      </c>
      <c r="R1160" t="s">
        <v>8335</v>
      </c>
      <c r="S1160" s="15">
        <f t="shared" si="94"/>
        <v>41952.09175925926</v>
      </c>
      <c r="T1160" s="15">
        <f t="shared" si="95"/>
        <v>41982.09175925926</v>
      </c>
      <c r="U1160">
        <f t="shared" si="96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3"/>
        <v>0</v>
      </c>
      <c r="P1161" t="str">
        <f t="shared" si="92"/>
        <v>N/A</v>
      </c>
      <c r="Q1161" s="10" t="s">
        <v>8334</v>
      </c>
      <c r="R1161" t="s">
        <v>8335</v>
      </c>
      <c r="S1161" s="15">
        <f t="shared" si="94"/>
        <v>42154.726446759261</v>
      </c>
      <c r="T1161" s="15">
        <f t="shared" si="95"/>
        <v>42185.65625</v>
      </c>
      <c r="U1161">
        <f t="shared" si="96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3"/>
        <v>4</v>
      </c>
      <c r="P1162">
        <f t="shared" si="92"/>
        <v>60.79</v>
      </c>
      <c r="Q1162" s="10" t="s">
        <v>8334</v>
      </c>
      <c r="R1162" t="s">
        <v>8335</v>
      </c>
      <c r="S1162" s="15">
        <f t="shared" si="94"/>
        <v>42061.154930555553</v>
      </c>
      <c r="T1162" s="15">
        <f t="shared" si="95"/>
        <v>42091.113263888896</v>
      </c>
      <c r="U1162">
        <f t="shared" si="96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 t="str">
        <f t="shared" si="92"/>
        <v>N/A</v>
      </c>
      <c r="Q1163" s="10" t="s">
        <v>8334</v>
      </c>
      <c r="R1163" t="s">
        <v>8335</v>
      </c>
      <c r="S1163" s="15">
        <f t="shared" si="94"/>
        <v>42122.629502314812</v>
      </c>
      <c r="T1163" s="15">
        <f t="shared" si="95"/>
        <v>42143.629502314812</v>
      </c>
      <c r="U1163">
        <f t="shared" si="96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0</v>
      </c>
      <c r="P1164">
        <f t="shared" si="92"/>
        <v>17.5</v>
      </c>
      <c r="Q1164" s="10" t="s">
        <v>8334</v>
      </c>
      <c r="R1164" t="s">
        <v>8335</v>
      </c>
      <c r="S1164" s="15">
        <f t="shared" si="94"/>
        <v>41876.683611111112</v>
      </c>
      <c r="T1164" s="15">
        <f t="shared" si="95"/>
        <v>41907.683611111112</v>
      </c>
      <c r="U1164">
        <f t="shared" si="96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 t="str">
        <f t="shared" si="92"/>
        <v>N/A</v>
      </c>
      <c r="Q1165" s="10" t="s">
        <v>8334</v>
      </c>
      <c r="R1165" t="s">
        <v>8335</v>
      </c>
      <c r="S1165" s="15">
        <f t="shared" si="94"/>
        <v>41830.723611111112</v>
      </c>
      <c r="T1165" s="15">
        <f t="shared" si="95"/>
        <v>41860.723611111112</v>
      </c>
      <c r="U1165">
        <f t="shared" si="96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 t="str">
        <f t="shared" si="92"/>
        <v>N/A</v>
      </c>
      <c r="Q1166" s="10" t="s">
        <v>8334</v>
      </c>
      <c r="R1166" t="s">
        <v>8335</v>
      </c>
      <c r="S1166" s="15">
        <f t="shared" si="94"/>
        <v>42509.724328703705</v>
      </c>
      <c r="T1166" s="15">
        <f t="shared" si="95"/>
        <v>42539.724328703705</v>
      </c>
      <c r="U1166">
        <f t="shared" si="96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21</v>
      </c>
      <c r="P1167">
        <f t="shared" si="92"/>
        <v>82.82</v>
      </c>
      <c r="Q1167" s="10" t="s">
        <v>8334</v>
      </c>
      <c r="R1167" t="s">
        <v>8335</v>
      </c>
      <c r="S1167" s="15">
        <f t="shared" si="94"/>
        <v>41792.214467592588</v>
      </c>
      <c r="T1167" s="15">
        <f t="shared" si="95"/>
        <v>41826.214467592588</v>
      </c>
      <c r="U1167">
        <f t="shared" si="96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19</v>
      </c>
      <c r="P1168">
        <f t="shared" si="92"/>
        <v>358.88</v>
      </c>
      <c r="Q1168" s="10" t="s">
        <v>8334</v>
      </c>
      <c r="R1168" t="s">
        <v>8335</v>
      </c>
      <c r="S1168" s="15">
        <f t="shared" si="94"/>
        <v>42150.485439814816</v>
      </c>
      <c r="T1168" s="15">
        <f t="shared" si="95"/>
        <v>42181.166666666672</v>
      </c>
      <c r="U1168">
        <f t="shared" si="96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2</v>
      </c>
      <c r="P1169">
        <f t="shared" si="92"/>
        <v>61.19</v>
      </c>
      <c r="Q1169" s="10" t="s">
        <v>8334</v>
      </c>
      <c r="R1169" t="s">
        <v>8335</v>
      </c>
      <c r="S1169" s="15">
        <f t="shared" si="94"/>
        <v>41863.734895833331</v>
      </c>
      <c r="T1169" s="15">
        <f t="shared" si="95"/>
        <v>41894.734895833331</v>
      </c>
      <c r="U1169">
        <f t="shared" si="96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6</v>
      </c>
      <c r="P1170">
        <f t="shared" si="92"/>
        <v>340</v>
      </c>
      <c r="Q1170" s="10" t="s">
        <v>8334</v>
      </c>
      <c r="R1170" t="s">
        <v>8335</v>
      </c>
      <c r="S1170" s="15">
        <f t="shared" si="94"/>
        <v>42605.053993055553</v>
      </c>
      <c r="T1170" s="15">
        <f t="shared" si="95"/>
        <v>42635.053993055553</v>
      </c>
      <c r="U1170">
        <f t="shared" si="96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0</v>
      </c>
      <c r="P1171">
        <f t="shared" si="92"/>
        <v>5.67</v>
      </c>
      <c r="Q1171" s="10" t="s">
        <v>8334</v>
      </c>
      <c r="R1171" t="s">
        <v>8335</v>
      </c>
      <c r="S1171" s="15">
        <f t="shared" si="94"/>
        <v>42027.353738425925</v>
      </c>
      <c r="T1171" s="15">
        <f t="shared" si="95"/>
        <v>42057.353738425925</v>
      </c>
      <c r="U1171">
        <f t="shared" si="96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0</v>
      </c>
      <c r="P1172">
        <f t="shared" si="92"/>
        <v>50</v>
      </c>
      <c r="Q1172" s="10" t="s">
        <v>8334</v>
      </c>
      <c r="R1172" t="s">
        <v>8335</v>
      </c>
      <c r="S1172" s="15">
        <f t="shared" si="94"/>
        <v>42124.893182870372</v>
      </c>
      <c r="T1172" s="15">
        <f t="shared" si="95"/>
        <v>42154.893182870372</v>
      </c>
      <c r="U1172">
        <f t="shared" si="96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0</v>
      </c>
      <c r="P1173">
        <f t="shared" si="92"/>
        <v>25</v>
      </c>
      <c r="Q1173" s="10" t="s">
        <v>8334</v>
      </c>
      <c r="R1173" t="s">
        <v>8335</v>
      </c>
      <c r="S1173" s="15">
        <f t="shared" si="94"/>
        <v>41938.804710648146</v>
      </c>
      <c r="T1173" s="15">
        <f t="shared" si="95"/>
        <v>41956.846377314811</v>
      </c>
      <c r="U1173">
        <f t="shared" si="96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 t="str">
        <f t="shared" si="92"/>
        <v>N/A</v>
      </c>
      <c r="Q1174" s="10" t="s">
        <v>8334</v>
      </c>
      <c r="R1174" t="s">
        <v>8335</v>
      </c>
      <c r="S1174" s="15">
        <f t="shared" si="94"/>
        <v>41841.682314814818</v>
      </c>
      <c r="T1174" s="15">
        <f t="shared" si="95"/>
        <v>41871.682314814818</v>
      </c>
      <c r="U1174">
        <f t="shared" si="96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0</v>
      </c>
      <c r="P1175">
        <f t="shared" si="92"/>
        <v>30</v>
      </c>
      <c r="Q1175" s="10" t="s">
        <v>8334</v>
      </c>
      <c r="R1175" t="s">
        <v>8335</v>
      </c>
      <c r="S1175" s="15">
        <f t="shared" si="94"/>
        <v>42184.185844907406</v>
      </c>
      <c r="T1175" s="15">
        <f t="shared" si="95"/>
        <v>42219.185844907406</v>
      </c>
      <c r="U1175">
        <f t="shared" si="96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6</v>
      </c>
      <c r="P1176">
        <f t="shared" si="92"/>
        <v>46.63</v>
      </c>
      <c r="Q1176" s="10" t="s">
        <v>8334</v>
      </c>
      <c r="R1176" t="s">
        <v>8335</v>
      </c>
      <c r="S1176" s="15">
        <f t="shared" si="94"/>
        <v>42468.84174768519</v>
      </c>
      <c r="T1176" s="15">
        <f t="shared" si="95"/>
        <v>42498.84174768519</v>
      </c>
      <c r="U1176">
        <f t="shared" si="96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3</v>
      </c>
      <c r="P1177">
        <f t="shared" si="92"/>
        <v>65</v>
      </c>
      <c r="Q1177" s="10" t="s">
        <v>8334</v>
      </c>
      <c r="R1177" t="s">
        <v>8335</v>
      </c>
      <c r="S1177" s="15">
        <f t="shared" si="94"/>
        <v>42170.728460648148</v>
      </c>
      <c r="T1177" s="15">
        <f t="shared" si="95"/>
        <v>42200.728460648148</v>
      </c>
      <c r="U1177">
        <f t="shared" si="96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0</v>
      </c>
      <c r="P1178">
        <f t="shared" si="92"/>
        <v>10</v>
      </c>
      <c r="Q1178" s="10" t="s">
        <v>8334</v>
      </c>
      <c r="R1178" t="s">
        <v>8335</v>
      </c>
      <c r="S1178" s="15">
        <f t="shared" si="94"/>
        <v>42746.019652777773</v>
      </c>
      <c r="T1178" s="15">
        <f t="shared" si="95"/>
        <v>42800.541666666672</v>
      </c>
      <c r="U1178">
        <f t="shared" si="96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 t="str">
        <f t="shared" si="92"/>
        <v>N/A</v>
      </c>
      <c r="Q1179" s="10" t="s">
        <v>8334</v>
      </c>
      <c r="R1179" t="s">
        <v>8335</v>
      </c>
      <c r="S1179" s="15">
        <f t="shared" si="94"/>
        <v>41897.660833333335</v>
      </c>
      <c r="T1179" s="15">
        <f t="shared" si="95"/>
        <v>41927.660833333335</v>
      </c>
      <c r="U1179">
        <f t="shared" si="96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0</v>
      </c>
      <c r="P1180">
        <f t="shared" si="92"/>
        <v>5</v>
      </c>
      <c r="Q1180" s="10" t="s">
        <v>8334</v>
      </c>
      <c r="R1180" t="s">
        <v>8335</v>
      </c>
      <c r="S1180" s="15">
        <f t="shared" si="94"/>
        <v>41837.905694444446</v>
      </c>
      <c r="T1180" s="15">
        <f t="shared" si="95"/>
        <v>41867.905694444446</v>
      </c>
      <c r="U1180">
        <f t="shared" si="96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5</v>
      </c>
      <c r="P1181">
        <f t="shared" si="92"/>
        <v>640</v>
      </c>
      <c r="Q1181" s="10" t="s">
        <v>8334</v>
      </c>
      <c r="R1181" t="s">
        <v>8335</v>
      </c>
      <c r="S1181" s="15">
        <f t="shared" si="94"/>
        <v>42275.720219907409</v>
      </c>
      <c r="T1181" s="15">
        <f t="shared" si="95"/>
        <v>42305.720219907409</v>
      </c>
      <c r="U1181">
        <f t="shared" si="96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12</v>
      </c>
      <c r="P1182">
        <f t="shared" si="92"/>
        <v>69.12</v>
      </c>
      <c r="Q1182" s="10" t="s">
        <v>8334</v>
      </c>
      <c r="R1182" t="s">
        <v>8335</v>
      </c>
      <c r="S1182" s="15">
        <f t="shared" si="94"/>
        <v>41781.806875000002</v>
      </c>
      <c r="T1182" s="15">
        <f t="shared" si="95"/>
        <v>41818.806875000002</v>
      </c>
      <c r="U1182">
        <f t="shared" si="96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0</v>
      </c>
      <c r="P1183">
        <f t="shared" si="92"/>
        <v>1.33</v>
      </c>
      <c r="Q1183" s="10" t="s">
        <v>8334</v>
      </c>
      <c r="R1183" t="s">
        <v>8335</v>
      </c>
      <c r="S1183" s="15">
        <f t="shared" si="94"/>
        <v>42034.339363425926</v>
      </c>
      <c r="T1183" s="15">
        <f t="shared" si="95"/>
        <v>42064.339363425926</v>
      </c>
      <c r="U1183">
        <f t="shared" si="96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4</v>
      </c>
      <c r="P1184">
        <f t="shared" si="92"/>
        <v>10.5</v>
      </c>
      <c r="Q1184" s="10" t="s">
        <v>8334</v>
      </c>
      <c r="R1184" t="s">
        <v>8335</v>
      </c>
      <c r="S1184" s="15">
        <f t="shared" si="94"/>
        <v>42728.827407407407</v>
      </c>
      <c r="T1184" s="15">
        <f t="shared" si="95"/>
        <v>42747.695833333331</v>
      </c>
      <c r="U1184">
        <f t="shared" si="96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4</v>
      </c>
      <c r="P1185">
        <f t="shared" si="92"/>
        <v>33.33</v>
      </c>
      <c r="Q1185" s="10" t="s">
        <v>8334</v>
      </c>
      <c r="R1185" t="s">
        <v>8335</v>
      </c>
      <c r="S1185" s="15">
        <f t="shared" si="94"/>
        <v>42656.86137731481</v>
      </c>
      <c r="T1185" s="15">
        <f t="shared" si="95"/>
        <v>42676.165972222225</v>
      </c>
      <c r="U1185">
        <f t="shared" si="96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105</v>
      </c>
      <c r="P1186">
        <f t="shared" si="92"/>
        <v>61.56</v>
      </c>
      <c r="Q1186" s="10" t="s">
        <v>8336</v>
      </c>
      <c r="R1186" t="s">
        <v>8337</v>
      </c>
      <c r="S1186" s="15">
        <f t="shared" si="94"/>
        <v>42741.599664351852</v>
      </c>
      <c r="T1186" s="15">
        <f t="shared" si="95"/>
        <v>42772.599664351852</v>
      </c>
      <c r="U1186">
        <f t="shared" si="96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105</v>
      </c>
      <c r="P1187">
        <f t="shared" si="92"/>
        <v>118.74</v>
      </c>
      <c r="Q1187" s="10" t="s">
        <v>8336</v>
      </c>
      <c r="R1187" t="s">
        <v>8337</v>
      </c>
      <c r="S1187" s="15">
        <f t="shared" si="94"/>
        <v>42130.865150462967</v>
      </c>
      <c r="T1187" s="15">
        <f t="shared" si="95"/>
        <v>42163.166666666672</v>
      </c>
      <c r="U1187">
        <f t="shared" si="96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107</v>
      </c>
      <c r="P1188">
        <f t="shared" si="92"/>
        <v>65.08</v>
      </c>
      <c r="Q1188" s="10" t="s">
        <v>8336</v>
      </c>
      <c r="R1188" t="s">
        <v>8337</v>
      </c>
      <c r="S1188" s="15">
        <f t="shared" si="94"/>
        <v>42123.86336805555</v>
      </c>
      <c r="T1188" s="15">
        <f t="shared" si="95"/>
        <v>42156.945833333331</v>
      </c>
      <c r="U1188">
        <f t="shared" si="96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104</v>
      </c>
      <c r="P1189">
        <f t="shared" si="92"/>
        <v>130.16</v>
      </c>
      <c r="Q1189" s="10" t="s">
        <v>8336</v>
      </c>
      <c r="R1189" t="s">
        <v>8337</v>
      </c>
      <c r="S1189" s="15">
        <f t="shared" si="94"/>
        <v>42109.894942129627</v>
      </c>
      <c r="T1189" s="15">
        <f t="shared" si="95"/>
        <v>42141.75</v>
      </c>
      <c r="U1189">
        <f t="shared" si="96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161</v>
      </c>
      <c r="P1190">
        <f t="shared" si="92"/>
        <v>37.78</v>
      </c>
      <c r="Q1190" s="10" t="s">
        <v>8336</v>
      </c>
      <c r="R1190" t="s">
        <v>8337</v>
      </c>
      <c r="S1190" s="15">
        <f t="shared" si="94"/>
        <v>42711.700694444444</v>
      </c>
      <c r="T1190" s="15">
        <f t="shared" si="95"/>
        <v>42732.700694444444</v>
      </c>
      <c r="U1190">
        <f t="shared" si="96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108</v>
      </c>
      <c r="P1191">
        <f t="shared" si="92"/>
        <v>112.79</v>
      </c>
      <c r="Q1191" s="10" t="s">
        <v>8336</v>
      </c>
      <c r="R1191" t="s">
        <v>8337</v>
      </c>
      <c r="S1191" s="15">
        <f t="shared" si="94"/>
        <v>42529.979108796295</v>
      </c>
      <c r="T1191" s="15">
        <f t="shared" si="95"/>
        <v>42550.979108796295</v>
      </c>
      <c r="U1191">
        <f t="shared" si="96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135</v>
      </c>
      <c r="P1192">
        <f t="shared" si="92"/>
        <v>51.92</v>
      </c>
      <c r="Q1192" s="10" t="s">
        <v>8336</v>
      </c>
      <c r="R1192" t="s">
        <v>8337</v>
      </c>
      <c r="S1192" s="15">
        <f t="shared" si="94"/>
        <v>41852.665798611109</v>
      </c>
      <c r="T1192" s="15">
        <f t="shared" si="95"/>
        <v>41882.665798611109</v>
      </c>
      <c r="U1192">
        <f t="shared" si="96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109</v>
      </c>
      <c r="P1193">
        <f t="shared" si="92"/>
        <v>89.24</v>
      </c>
      <c r="Q1193" s="10" t="s">
        <v>8336</v>
      </c>
      <c r="R1193" t="s">
        <v>8337</v>
      </c>
      <c r="S1193" s="15">
        <f t="shared" si="94"/>
        <v>42419.603703703702</v>
      </c>
      <c r="T1193" s="15">
        <f t="shared" si="95"/>
        <v>42449.562037037031</v>
      </c>
      <c r="U1193">
        <f t="shared" si="96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290</v>
      </c>
      <c r="P1194">
        <f t="shared" si="92"/>
        <v>19.329999999999998</v>
      </c>
      <c r="Q1194" s="10" t="s">
        <v>8336</v>
      </c>
      <c r="R1194" t="s">
        <v>8337</v>
      </c>
      <c r="S1194" s="15">
        <f t="shared" si="94"/>
        <v>42747.506689814814</v>
      </c>
      <c r="T1194" s="15">
        <f t="shared" si="95"/>
        <v>42777.506689814814</v>
      </c>
      <c r="U1194">
        <f t="shared" si="96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104</v>
      </c>
      <c r="P1195">
        <f t="shared" si="92"/>
        <v>79.97</v>
      </c>
      <c r="Q1195" s="10" t="s">
        <v>8336</v>
      </c>
      <c r="R1195" t="s">
        <v>8337</v>
      </c>
      <c r="S1195" s="15">
        <f t="shared" si="94"/>
        <v>42409.776076388895</v>
      </c>
      <c r="T1195" s="15">
        <f t="shared" si="95"/>
        <v>42469.734409722223</v>
      </c>
      <c r="U1195">
        <f t="shared" si="96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322</v>
      </c>
      <c r="P1196">
        <f t="shared" si="92"/>
        <v>56.41</v>
      </c>
      <c r="Q1196" s="10" t="s">
        <v>8336</v>
      </c>
      <c r="R1196" t="s">
        <v>8337</v>
      </c>
      <c r="S1196" s="15">
        <f t="shared" si="94"/>
        <v>42072.488182870366</v>
      </c>
      <c r="T1196" s="15">
        <f t="shared" si="95"/>
        <v>42102.488182870366</v>
      </c>
      <c r="U1196">
        <f t="shared" si="96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135</v>
      </c>
      <c r="P1197">
        <f t="shared" si="92"/>
        <v>79.41</v>
      </c>
      <c r="Q1197" s="10" t="s">
        <v>8336</v>
      </c>
      <c r="R1197" t="s">
        <v>8337</v>
      </c>
      <c r="S1197" s="15">
        <f t="shared" si="94"/>
        <v>42298.34783564815</v>
      </c>
      <c r="T1197" s="15">
        <f t="shared" si="95"/>
        <v>42358.375</v>
      </c>
      <c r="U1197">
        <f t="shared" si="96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270</v>
      </c>
      <c r="P1198">
        <f t="shared" si="92"/>
        <v>76.44</v>
      </c>
      <c r="Q1198" s="10" t="s">
        <v>8336</v>
      </c>
      <c r="R1198" t="s">
        <v>8337</v>
      </c>
      <c r="S1198" s="15">
        <f t="shared" si="94"/>
        <v>42326.818738425922</v>
      </c>
      <c r="T1198" s="15">
        <f t="shared" si="95"/>
        <v>42356.818738425922</v>
      </c>
      <c r="U1198">
        <f t="shared" si="96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253</v>
      </c>
      <c r="P1199">
        <f t="shared" si="92"/>
        <v>121</v>
      </c>
      <c r="Q1199" s="10" t="s">
        <v>8336</v>
      </c>
      <c r="R1199" t="s">
        <v>8337</v>
      </c>
      <c r="S1199" s="15">
        <f t="shared" si="94"/>
        <v>42503.66474537037</v>
      </c>
      <c r="T1199" s="15">
        <f t="shared" si="95"/>
        <v>42534.249305555553</v>
      </c>
      <c r="U1199">
        <f t="shared" si="96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261</v>
      </c>
      <c r="P1200">
        <f t="shared" si="92"/>
        <v>54.62</v>
      </c>
      <c r="Q1200" s="10" t="s">
        <v>8336</v>
      </c>
      <c r="R1200" t="s">
        <v>8337</v>
      </c>
      <c r="S1200" s="15">
        <f t="shared" si="94"/>
        <v>42333.619050925925</v>
      </c>
      <c r="T1200" s="15">
        <f t="shared" si="95"/>
        <v>42369.125</v>
      </c>
      <c r="U1200">
        <f t="shared" si="96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101</v>
      </c>
      <c r="P1201">
        <f t="shared" si="92"/>
        <v>299.22000000000003</v>
      </c>
      <c r="Q1201" s="10" t="s">
        <v>8336</v>
      </c>
      <c r="R1201" t="s">
        <v>8337</v>
      </c>
      <c r="S1201" s="15">
        <f t="shared" si="94"/>
        <v>42161.770833333328</v>
      </c>
      <c r="T1201" s="15">
        <f t="shared" si="95"/>
        <v>42193.770833333328</v>
      </c>
      <c r="U1201">
        <f t="shared" si="96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126</v>
      </c>
      <c r="P1202">
        <f t="shared" si="92"/>
        <v>58.53</v>
      </c>
      <c r="Q1202" s="10" t="s">
        <v>8336</v>
      </c>
      <c r="R1202" t="s">
        <v>8337</v>
      </c>
      <c r="S1202" s="15">
        <f t="shared" si="94"/>
        <v>42089.477500000001</v>
      </c>
      <c r="T1202" s="15">
        <f t="shared" si="95"/>
        <v>42110.477500000001</v>
      </c>
      <c r="U1202">
        <f t="shared" si="96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102</v>
      </c>
      <c r="P1203">
        <f t="shared" si="92"/>
        <v>55.37</v>
      </c>
      <c r="Q1203" s="10" t="s">
        <v>8336</v>
      </c>
      <c r="R1203" t="s">
        <v>8337</v>
      </c>
      <c r="S1203" s="15">
        <f t="shared" si="94"/>
        <v>42536.60701388889</v>
      </c>
      <c r="T1203" s="15">
        <f t="shared" si="95"/>
        <v>42566.60701388889</v>
      </c>
      <c r="U1203">
        <f t="shared" si="96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199</v>
      </c>
      <c r="P1204">
        <f t="shared" si="92"/>
        <v>183.8</v>
      </c>
      <c r="Q1204" s="10" t="s">
        <v>8336</v>
      </c>
      <c r="R1204" t="s">
        <v>8337</v>
      </c>
      <c r="S1204" s="15">
        <f t="shared" si="94"/>
        <v>42152.288819444439</v>
      </c>
      <c r="T1204" s="15">
        <f t="shared" si="95"/>
        <v>42182.288819444439</v>
      </c>
      <c r="U1204">
        <f t="shared" si="96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102</v>
      </c>
      <c r="P1205">
        <f t="shared" si="92"/>
        <v>165.35</v>
      </c>
      <c r="Q1205" s="10" t="s">
        <v>8336</v>
      </c>
      <c r="R1205" t="s">
        <v>8337</v>
      </c>
      <c r="S1205" s="15">
        <f t="shared" si="94"/>
        <v>42125.614895833336</v>
      </c>
      <c r="T1205" s="15">
        <f t="shared" si="95"/>
        <v>42155.614895833336</v>
      </c>
      <c r="U1205">
        <f t="shared" si="96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103</v>
      </c>
      <c r="P1206">
        <f t="shared" si="92"/>
        <v>234.79</v>
      </c>
      <c r="Q1206" s="10" t="s">
        <v>8336</v>
      </c>
      <c r="R1206" t="s">
        <v>8337</v>
      </c>
      <c r="S1206" s="15">
        <f t="shared" si="94"/>
        <v>42297.748067129629</v>
      </c>
      <c r="T1206" s="15">
        <f t="shared" si="95"/>
        <v>42342.208333333328</v>
      </c>
      <c r="U1206">
        <f t="shared" si="96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101</v>
      </c>
      <c r="P1207">
        <f t="shared" si="92"/>
        <v>211.48</v>
      </c>
      <c r="Q1207" s="10" t="s">
        <v>8336</v>
      </c>
      <c r="R1207" t="s">
        <v>8337</v>
      </c>
      <c r="S1207" s="15">
        <f t="shared" si="94"/>
        <v>42138.506377314814</v>
      </c>
      <c r="T1207" s="15">
        <f t="shared" si="95"/>
        <v>42168.506377314814</v>
      </c>
      <c r="U1207">
        <f t="shared" si="96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115</v>
      </c>
      <c r="P1208">
        <f t="shared" si="92"/>
        <v>32.340000000000003</v>
      </c>
      <c r="Q1208" s="10" t="s">
        <v>8336</v>
      </c>
      <c r="R1208" t="s">
        <v>8337</v>
      </c>
      <c r="S1208" s="15">
        <f t="shared" si="94"/>
        <v>42772.776076388895</v>
      </c>
      <c r="T1208" s="15">
        <f t="shared" si="95"/>
        <v>42805.561805555553</v>
      </c>
      <c r="U1208">
        <f t="shared" si="96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104</v>
      </c>
      <c r="P1209">
        <f t="shared" si="92"/>
        <v>123.38</v>
      </c>
      <c r="Q1209" s="10" t="s">
        <v>8336</v>
      </c>
      <c r="R1209" t="s">
        <v>8337</v>
      </c>
      <c r="S1209" s="15">
        <f t="shared" si="94"/>
        <v>42430.430243055554</v>
      </c>
      <c r="T1209" s="15">
        <f t="shared" si="95"/>
        <v>42460.416666666672</v>
      </c>
      <c r="U1209">
        <f t="shared" si="96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155</v>
      </c>
      <c r="P1210">
        <f t="shared" si="92"/>
        <v>207.07</v>
      </c>
      <c r="Q1210" s="10" t="s">
        <v>8336</v>
      </c>
      <c r="R1210" t="s">
        <v>8337</v>
      </c>
      <c r="S1210" s="15">
        <f t="shared" si="94"/>
        <v>42423.709074074075</v>
      </c>
      <c r="T1210" s="15">
        <f t="shared" si="95"/>
        <v>42453.667407407411</v>
      </c>
      <c r="U1210">
        <f t="shared" si="96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106</v>
      </c>
      <c r="P1211">
        <f t="shared" si="92"/>
        <v>138.26</v>
      </c>
      <c r="Q1211" s="10" t="s">
        <v>8336</v>
      </c>
      <c r="R1211" t="s">
        <v>8337</v>
      </c>
      <c r="S1211" s="15">
        <f t="shared" si="94"/>
        <v>42761.846122685187</v>
      </c>
      <c r="T1211" s="15">
        <f t="shared" si="95"/>
        <v>42791.846122685187</v>
      </c>
      <c r="U1211">
        <f t="shared" si="96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254</v>
      </c>
      <c r="P1212">
        <f t="shared" ref="P1212:P1275" si="97">IFERROR(ROUND(E1212/L1212,2),"N/A")</f>
        <v>493.82</v>
      </c>
      <c r="Q1212" s="10" t="s">
        <v>8336</v>
      </c>
      <c r="R1212" t="s">
        <v>8337</v>
      </c>
      <c r="S1212" s="15">
        <f t="shared" si="94"/>
        <v>42132.941805555558</v>
      </c>
      <c r="T1212" s="15">
        <f t="shared" si="95"/>
        <v>42155.875</v>
      </c>
      <c r="U1212">
        <f t="shared" si="96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101</v>
      </c>
      <c r="P1213">
        <f t="shared" si="97"/>
        <v>168.5</v>
      </c>
      <c r="Q1213" s="10" t="s">
        <v>8336</v>
      </c>
      <c r="R1213" t="s">
        <v>8337</v>
      </c>
      <c r="S1213" s="15">
        <f t="shared" si="94"/>
        <v>42515.866446759261</v>
      </c>
      <c r="T1213" s="15">
        <f t="shared" si="95"/>
        <v>42530.866446759261</v>
      </c>
      <c r="U1213">
        <f t="shared" si="96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129</v>
      </c>
      <c r="P1214">
        <f t="shared" si="97"/>
        <v>38.869999999999997</v>
      </c>
      <c r="Q1214" s="10" t="s">
        <v>8336</v>
      </c>
      <c r="R1214" t="s">
        <v>8337</v>
      </c>
      <c r="S1214" s="15">
        <f t="shared" si="94"/>
        <v>42318.950173611112</v>
      </c>
      <c r="T1214" s="15">
        <f t="shared" si="95"/>
        <v>42335.041666666672</v>
      </c>
      <c r="U1214">
        <f t="shared" si="96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102</v>
      </c>
      <c r="P1215">
        <f t="shared" si="97"/>
        <v>61.53</v>
      </c>
      <c r="Q1215" s="10" t="s">
        <v>8336</v>
      </c>
      <c r="R1215" t="s">
        <v>8337</v>
      </c>
      <c r="S1215" s="15">
        <f t="shared" si="94"/>
        <v>42731.755787037036</v>
      </c>
      <c r="T1215" s="15">
        <f t="shared" si="95"/>
        <v>42766.755787037036</v>
      </c>
      <c r="U1215">
        <f t="shared" si="96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132</v>
      </c>
      <c r="P1216">
        <f t="shared" si="97"/>
        <v>105.44</v>
      </c>
      <c r="Q1216" s="10" t="s">
        <v>8336</v>
      </c>
      <c r="R1216" t="s">
        <v>8337</v>
      </c>
      <c r="S1216" s="15">
        <f t="shared" si="94"/>
        <v>42104.840335648143</v>
      </c>
      <c r="T1216" s="15">
        <f t="shared" si="95"/>
        <v>42164.840335648143</v>
      </c>
      <c r="U1216">
        <f t="shared" si="96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786</v>
      </c>
      <c r="P1217">
        <f t="shared" si="97"/>
        <v>71.59</v>
      </c>
      <c r="Q1217" s="10" t="s">
        <v>8336</v>
      </c>
      <c r="R1217" t="s">
        <v>8337</v>
      </c>
      <c r="S1217" s="15">
        <f t="shared" si="94"/>
        <v>41759.923101851848</v>
      </c>
      <c r="T1217" s="15">
        <f t="shared" si="95"/>
        <v>41789.923101851848</v>
      </c>
      <c r="U1217">
        <f t="shared" si="96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8">ROUND(E1218/D1218*100,0)</f>
        <v>146</v>
      </c>
      <c r="P1218">
        <f t="shared" si="97"/>
        <v>91.88</v>
      </c>
      <c r="Q1218" s="10" t="s">
        <v>8336</v>
      </c>
      <c r="R1218" t="s">
        <v>8337</v>
      </c>
      <c r="S1218" s="15">
        <f t="shared" ref="S1218:S1281" si="99">(((J1218/60)/60)/24)+DATE(1970,1,1)</f>
        <v>42247.616400462968</v>
      </c>
      <c r="T1218" s="15">
        <f t="shared" ref="T1218:T1281" si="100">(((I1218/60)/60)/24)+DATE(1970,1,1)</f>
        <v>42279.960416666669</v>
      </c>
      <c r="U1218">
        <f t="shared" si="96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8"/>
        <v>103</v>
      </c>
      <c r="P1219">
        <f t="shared" si="97"/>
        <v>148.57</v>
      </c>
      <c r="Q1219" s="10" t="s">
        <v>8336</v>
      </c>
      <c r="R1219" t="s">
        <v>8337</v>
      </c>
      <c r="S1219" s="15">
        <f t="shared" si="99"/>
        <v>42535.809490740736</v>
      </c>
      <c r="T1219" s="15">
        <f t="shared" si="100"/>
        <v>42565.809490740736</v>
      </c>
      <c r="U1219">
        <f t="shared" ref="U1219:U1282" si="101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8"/>
        <v>172</v>
      </c>
      <c r="P1220">
        <f t="shared" si="97"/>
        <v>174.21</v>
      </c>
      <c r="Q1220" s="10" t="s">
        <v>8336</v>
      </c>
      <c r="R1220" t="s">
        <v>8337</v>
      </c>
      <c r="S1220" s="15">
        <f t="shared" si="99"/>
        <v>42278.662037037036</v>
      </c>
      <c r="T1220" s="15">
        <f t="shared" si="100"/>
        <v>42309.125</v>
      </c>
      <c r="U1220">
        <f t="shared" si="101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8"/>
        <v>159</v>
      </c>
      <c r="P1221">
        <f t="shared" si="97"/>
        <v>102.86</v>
      </c>
      <c r="Q1221" s="10" t="s">
        <v>8336</v>
      </c>
      <c r="R1221" t="s">
        <v>8337</v>
      </c>
      <c r="S1221" s="15">
        <f t="shared" si="99"/>
        <v>42633.461956018517</v>
      </c>
      <c r="T1221" s="15">
        <f t="shared" si="100"/>
        <v>42663.461956018517</v>
      </c>
      <c r="U1221">
        <f t="shared" si="101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8"/>
        <v>104</v>
      </c>
      <c r="P1222">
        <f t="shared" si="97"/>
        <v>111.18</v>
      </c>
      <c r="Q1222" s="10" t="s">
        <v>8336</v>
      </c>
      <c r="R1222" t="s">
        <v>8337</v>
      </c>
      <c r="S1222" s="15">
        <f t="shared" si="99"/>
        <v>42211.628611111111</v>
      </c>
      <c r="T1222" s="15">
        <f t="shared" si="100"/>
        <v>42241.628611111111</v>
      </c>
      <c r="U1222">
        <f t="shared" si="101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8"/>
        <v>111</v>
      </c>
      <c r="P1223">
        <f t="shared" si="97"/>
        <v>23.8</v>
      </c>
      <c r="Q1223" s="10" t="s">
        <v>8336</v>
      </c>
      <c r="R1223" t="s">
        <v>8337</v>
      </c>
      <c r="S1223" s="15">
        <f t="shared" si="99"/>
        <v>42680.47555555556</v>
      </c>
      <c r="T1223" s="15">
        <f t="shared" si="100"/>
        <v>42708</v>
      </c>
      <c r="U1223">
        <f t="shared" si="101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8"/>
        <v>280</v>
      </c>
      <c r="P1224">
        <f t="shared" si="97"/>
        <v>81.27</v>
      </c>
      <c r="Q1224" s="10" t="s">
        <v>8336</v>
      </c>
      <c r="R1224" t="s">
        <v>8337</v>
      </c>
      <c r="S1224" s="15">
        <f t="shared" si="99"/>
        <v>42430.720451388886</v>
      </c>
      <c r="T1224" s="15">
        <f t="shared" si="100"/>
        <v>42461.166666666672</v>
      </c>
      <c r="U1224">
        <f t="shared" si="101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8"/>
        <v>112</v>
      </c>
      <c r="P1225">
        <f t="shared" si="97"/>
        <v>116.21</v>
      </c>
      <c r="Q1225" s="10" t="s">
        <v>8336</v>
      </c>
      <c r="R1225" t="s">
        <v>8337</v>
      </c>
      <c r="S1225" s="15">
        <f t="shared" si="99"/>
        <v>42654.177187499998</v>
      </c>
      <c r="T1225" s="15">
        <f t="shared" si="100"/>
        <v>42684.218854166669</v>
      </c>
      <c r="U1225">
        <f t="shared" si="101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8"/>
        <v>7</v>
      </c>
      <c r="P1226">
        <f t="shared" si="97"/>
        <v>58.89</v>
      </c>
      <c r="Q1226" s="10" t="s">
        <v>8323</v>
      </c>
      <c r="R1226" t="s">
        <v>8338</v>
      </c>
      <c r="S1226" s="15">
        <f t="shared" si="99"/>
        <v>41736.549791666665</v>
      </c>
      <c r="T1226" s="15">
        <f t="shared" si="100"/>
        <v>41796.549791666665</v>
      </c>
      <c r="U1226">
        <f t="shared" si="101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8"/>
        <v>4</v>
      </c>
      <c r="P1227">
        <f t="shared" si="97"/>
        <v>44</v>
      </c>
      <c r="Q1227" s="10" t="s">
        <v>8323</v>
      </c>
      <c r="R1227" t="s">
        <v>8338</v>
      </c>
      <c r="S1227" s="15">
        <f t="shared" si="99"/>
        <v>41509.905995370369</v>
      </c>
      <c r="T1227" s="15">
        <f t="shared" si="100"/>
        <v>41569.905995370369</v>
      </c>
      <c r="U1227">
        <f t="shared" si="101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8"/>
        <v>4</v>
      </c>
      <c r="P1228">
        <f t="shared" si="97"/>
        <v>48.43</v>
      </c>
      <c r="Q1228" s="10" t="s">
        <v>8323</v>
      </c>
      <c r="R1228" t="s">
        <v>8338</v>
      </c>
      <c r="S1228" s="15">
        <f t="shared" si="99"/>
        <v>41715.874780092592</v>
      </c>
      <c r="T1228" s="15">
        <f t="shared" si="100"/>
        <v>41750.041666666664</v>
      </c>
      <c r="U1228">
        <f t="shared" si="101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8"/>
        <v>0</v>
      </c>
      <c r="P1229" t="str">
        <f t="shared" si="97"/>
        <v>N/A</v>
      </c>
      <c r="Q1229" s="10" t="s">
        <v>8323</v>
      </c>
      <c r="R1229" t="s">
        <v>8338</v>
      </c>
      <c r="S1229" s="15">
        <f t="shared" si="99"/>
        <v>41827.919166666667</v>
      </c>
      <c r="T1229" s="15">
        <f t="shared" si="100"/>
        <v>41858.291666666664</v>
      </c>
      <c r="U1229">
        <f t="shared" si="101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8"/>
        <v>29</v>
      </c>
      <c r="P1230">
        <f t="shared" si="97"/>
        <v>61.04</v>
      </c>
      <c r="Q1230" s="10" t="s">
        <v>8323</v>
      </c>
      <c r="R1230" t="s">
        <v>8338</v>
      </c>
      <c r="S1230" s="15">
        <f t="shared" si="99"/>
        <v>40754.729259259257</v>
      </c>
      <c r="T1230" s="15">
        <f t="shared" si="100"/>
        <v>40814.729259259257</v>
      </c>
      <c r="U1230">
        <f t="shared" si="101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8"/>
        <v>1</v>
      </c>
      <c r="P1231">
        <f t="shared" si="97"/>
        <v>25</v>
      </c>
      <c r="Q1231" s="10" t="s">
        <v>8323</v>
      </c>
      <c r="R1231" t="s">
        <v>8338</v>
      </c>
      <c r="S1231" s="15">
        <f t="shared" si="99"/>
        <v>40985.459803240738</v>
      </c>
      <c r="T1231" s="15">
        <f t="shared" si="100"/>
        <v>41015.666666666664</v>
      </c>
      <c r="U1231">
        <f t="shared" si="101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8"/>
        <v>0</v>
      </c>
      <c r="P1232" t="str">
        <f t="shared" si="97"/>
        <v>N/A</v>
      </c>
      <c r="Q1232" s="10" t="s">
        <v>8323</v>
      </c>
      <c r="R1232" t="s">
        <v>8338</v>
      </c>
      <c r="S1232" s="15">
        <f t="shared" si="99"/>
        <v>40568.972569444442</v>
      </c>
      <c r="T1232" s="15">
        <f t="shared" si="100"/>
        <v>40598.972569444442</v>
      </c>
      <c r="U1232">
        <f t="shared" si="101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8"/>
        <v>0</v>
      </c>
      <c r="P1233" t="str">
        <f t="shared" si="97"/>
        <v>N/A</v>
      </c>
      <c r="Q1233" s="10" t="s">
        <v>8323</v>
      </c>
      <c r="R1233" t="s">
        <v>8338</v>
      </c>
      <c r="S1233" s="15">
        <f t="shared" si="99"/>
        <v>42193.941759259258</v>
      </c>
      <c r="T1233" s="15">
        <f t="shared" si="100"/>
        <v>42244.041666666672</v>
      </c>
      <c r="U1233">
        <f t="shared" si="101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8"/>
        <v>1</v>
      </c>
      <c r="P1234">
        <f t="shared" si="97"/>
        <v>40</v>
      </c>
      <c r="Q1234" s="10" t="s">
        <v>8323</v>
      </c>
      <c r="R1234" t="s">
        <v>8338</v>
      </c>
      <c r="S1234" s="15">
        <f t="shared" si="99"/>
        <v>41506.848032407412</v>
      </c>
      <c r="T1234" s="15">
        <f t="shared" si="100"/>
        <v>41553.848032407412</v>
      </c>
      <c r="U1234">
        <f t="shared" si="101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8"/>
        <v>12</v>
      </c>
      <c r="P1235">
        <f t="shared" si="97"/>
        <v>19.329999999999998</v>
      </c>
      <c r="Q1235" s="10" t="s">
        <v>8323</v>
      </c>
      <c r="R1235" t="s">
        <v>8338</v>
      </c>
      <c r="S1235" s="15">
        <f t="shared" si="99"/>
        <v>40939.948773148149</v>
      </c>
      <c r="T1235" s="15">
        <f t="shared" si="100"/>
        <v>40960.948773148149</v>
      </c>
      <c r="U1235">
        <f t="shared" si="101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8"/>
        <v>0</v>
      </c>
      <c r="P1236" t="str">
        <f t="shared" si="97"/>
        <v>N/A</v>
      </c>
      <c r="Q1236" s="10" t="s">
        <v>8323</v>
      </c>
      <c r="R1236" t="s">
        <v>8338</v>
      </c>
      <c r="S1236" s="15">
        <f t="shared" si="99"/>
        <v>42007.788680555561</v>
      </c>
      <c r="T1236" s="15">
        <f t="shared" si="100"/>
        <v>42037.788680555561</v>
      </c>
      <c r="U1236">
        <f t="shared" si="101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8"/>
        <v>3</v>
      </c>
      <c r="P1237">
        <f t="shared" si="97"/>
        <v>35</v>
      </c>
      <c r="Q1237" s="10" t="s">
        <v>8323</v>
      </c>
      <c r="R1237" t="s">
        <v>8338</v>
      </c>
      <c r="S1237" s="15">
        <f t="shared" si="99"/>
        <v>41583.135405092595</v>
      </c>
      <c r="T1237" s="15">
        <f t="shared" si="100"/>
        <v>41623.135405092595</v>
      </c>
      <c r="U1237">
        <f t="shared" si="101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8"/>
        <v>0</v>
      </c>
      <c r="P1238" t="str">
        <f t="shared" si="97"/>
        <v>N/A</v>
      </c>
      <c r="Q1238" s="10" t="s">
        <v>8323</v>
      </c>
      <c r="R1238" t="s">
        <v>8338</v>
      </c>
      <c r="S1238" s="15">
        <f t="shared" si="99"/>
        <v>41110.680138888885</v>
      </c>
      <c r="T1238" s="15">
        <f t="shared" si="100"/>
        <v>41118.666666666664</v>
      </c>
      <c r="U1238">
        <f t="shared" si="101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8"/>
        <v>0</v>
      </c>
      <c r="P1239" t="str">
        <f t="shared" si="97"/>
        <v>N/A</v>
      </c>
      <c r="Q1239" s="10" t="s">
        <v>8323</v>
      </c>
      <c r="R1239" t="s">
        <v>8338</v>
      </c>
      <c r="S1239" s="15">
        <f t="shared" si="99"/>
        <v>41125.283159722225</v>
      </c>
      <c r="T1239" s="15">
        <f t="shared" si="100"/>
        <v>41145.283159722225</v>
      </c>
      <c r="U1239">
        <f t="shared" si="101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8"/>
        <v>18</v>
      </c>
      <c r="P1240">
        <f t="shared" si="97"/>
        <v>59.33</v>
      </c>
      <c r="Q1240" s="10" t="s">
        <v>8323</v>
      </c>
      <c r="R1240" t="s">
        <v>8338</v>
      </c>
      <c r="S1240" s="15">
        <f t="shared" si="99"/>
        <v>40731.61037037037</v>
      </c>
      <c r="T1240" s="15">
        <f t="shared" si="100"/>
        <v>40761.61037037037</v>
      </c>
      <c r="U1240">
        <f t="shared" si="101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8"/>
        <v>0</v>
      </c>
      <c r="P1241" t="str">
        <f t="shared" si="97"/>
        <v>N/A</v>
      </c>
      <c r="Q1241" s="10" t="s">
        <v>8323</v>
      </c>
      <c r="R1241" t="s">
        <v>8338</v>
      </c>
      <c r="S1241" s="15">
        <f t="shared" si="99"/>
        <v>40883.962581018517</v>
      </c>
      <c r="T1241" s="15">
        <f t="shared" si="100"/>
        <v>40913.962581018517</v>
      </c>
      <c r="U1241">
        <f t="shared" si="101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8"/>
        <v>3</v>
      </c>
      <c r="P1242">
        <f t="shared" si="97"/>
        <v>30.13</v>
      </c>
      <c r="Q1242" s="10" t="s">
        <v>8323</v>
      </c>
      <c r="R1242" t="s">
        <v>8338</v>
      </c>
      <c r="S1242" s="15">
        <f t="shared" si="99"/>
        <v>41409.040011574078</v>
      </c>
      <c r="T1242" s="15">
        <f t="shared" si="100"/>
        <v>41467.910416666666</v>
      </c>
      <c r="U1242">
        <f t="shared" si="101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8"/>
        <v>51</v>
      </c>
      <c r="P1243">
        <f t="shared" si="97"/>
        <v>74.62</v>
      </c>
      <c r="Q1243" s="10" t="s">
        <v>8323</v>
      </c>
      <c r="R1243" t="s">
        <v>8338</v>
      </c>
      <c r="S1243" s="15">
        <f t="shared" si="99"/>
        <v>41923.837731481479</v>
      </c>
      <c r="T1243" s="15">
        <f t="shared" si="100"/>
        <v>41946.249305555553</v>
      </c>
      <c r="U1243">
        <f t="shared" si="101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8"/>
        <v>1</v>
      </c>
      <c r="P1244">
        <f t="shared" si="97"/>
        <v>5</v>
      </c>
      <c r="Q1244" s="10" t="s">
        <v>8323</v>
      </c>
      <c r="R1244" t="s">
        <v>8338</v>
      </c>
      <c r="S1244" s="15">
        <f t="shared" si="99"/>
        <v>40782.165532407409</v>
      </c>
      <c r="T1244" s="15">
        <f t="shared" si="100"/>
        <v>40797.554166666669</v>
      </c>
      <c r="U1244">
        <f t="shared" si="101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8"/>
        <v>14</v>
      </c>
      <c r="P1245">
        <f t="shared" si="97"/>
        <v>44.5</v>
      </c>
      <c r="Q1245" s="10" t="s">
        <v>8323</v>
      </c>
      <c r="R1245" t="s">
        <v>8338</v>
      </c>
      <c r="S1245" s="15">
        <f t="shared" si="99"/>
        <v>40671.879293981481</v>
      </c>
      <c r="T1245" s="15">
        <f t="shared" si="100"/>
        <v>40732.875</v>
      </c>
      <c r="U1245">
        <f t="shared" si="101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8"/>
        <v>104</v>
      </c>
      <c r="P1246">
        <f t="shared" si="97"/>
        <v>46.13</v>
      </c>
      <c r="Q1246" s="10" t="s">
        <v>8323</v>
      </c>
      <c r="R1246" t="s">
        <v>8324</v>
      </c>
      <c r="S1246" s="15">
        <f t="shared" si="99"/>
        <v>41355.825497685182</v>
      </c>
      <c r="T1246" s="15">
        <f t="shared" si="100"/>
        <v>41386.875</v>
      </c>
      <c r="U1246">
        <f t="shared" si="101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8"/>
        <v>120</v>
      </c>
      <c r="P1247">
        <f t="shared" si="97"/>
        <v>141.47</v>
      </c>
      <c r="Q1247" s="10" t="s">
        <v>8323</v>
      </c>
      <c r="R1247" t="s">
        <v>8324</v>
      </c>
      <c r="S1247" s="15">
        <f t="shared" si="99"/>
        <v>41774.599930555552</v>
      </c>
      <c r="T1247" s="15">
        <f t="shared" si="100"/>
        <v>41804.599930555552</v>
      </c>
      <c r="U1247">
        <f t="shared" si="101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8"/>
        <v>117</v>
      </c>
      <c r="P1248">
        <f t="shared" si="97"/>
        <v>75.48</v>
      </c>
      <c r="Q1248" s="10" t="s">
        <v>8323</v>
      </c>
      <c r="R1248" t="s">
        <v>8324</v>
      </c>
      <c r="S1248" s="15">
        <f t="shared" si="99"/>
        <v>40838.043391203704</v>
      </c>
      <c r="T1248" s="15">
        <f t="shared" si="100"/>
        <v>40883.085057870368</v>
      </c>
      <c r="U1248">
        <f t="shared" si="101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8"/>
        <v>122</v>
      </c>
      <c r="P1249">
        <f t="shared" si="97"/>
        <v>85.5</v>
      </c>
      <c r="Q1249" s="10" t="s">
        <v>8323</v>
      </c>
      <c r="R1249" t="s">
        <v>8324</v>
      </c>
      <c r="S1249" s="15">
        <f t="shared" si="99"/>
        <v>41370.292303240742</v>
      </c>
      <c r="T1249" s="15">
        <f t="shared" si="100"/>
        <v>41400.292303240742</v>
      </c>
      <c r="U1249">
        <f t="shared" si="101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8"/>
        <v>152</v>
      </c>
      <c r="P1250">
        <f t="shared" si="97"/>
        <v>64.25</v>
      </c>
      <c r="Q1250" s="10" t="s">
        <v>8323</v>
      </c>
      <c r="R1250" t="s">
        <v>8324</v>
      </c>
      <c r="S1250" s="15">
        <f t="shared" si="99"/>
        <v>41767.656863425924</v>
      </c>
      <c r="T1250" s="15">
        <f t="shared" si="100"/>
        <v>41803.290972222225</v>
      </c>
      <c r="U1250">
        <f t="shared" si="101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8"/>
        <v>104</v>
      </c>
      <c r="P1251">
        <f t="shared" si="97"/>
        <v>64.47</v>
      </c>
      <c r="Q1251" s="10" t="s">
        <v>8323</v>
      </c>
      <c r="R1251" t="s">
        <v>8324</v>
      </c>
      <c r="S1251" s="15">
        <f t="shared" si="99"/>
        <v>41067.74086805556</v>
      </c>
      <c r="T1251" s="15">
        <f t="shared" si="100"/>
        <v>41097.74086805556</v>
      </c>
      <c r="U1251">
        <f t="shared" si="101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8"/>
        <v>200</v>
      </c>
      <c r="P1252">
        <f t="shared" si="97"/>
        <v>118.2</v>
      </c>
      <c r="Q1252" s="10" t="s">
        <v>8323</v>
      </c>
      <c r="R1252" t="s">
        <v>8324</v>
      </c>
      <c r="S1252" s="15">
        <f t="shared" si="99"/>
        <v>41843.64271990741</v>
      </c>
      <c r="T1252" s="15">
        <f t="shared" si="100"/>
        <v>41888.64271990741</v>
      </c>
      <c r="U1252">
        <f t="shared" si="101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8"/>
        <v>102</v>
      </c>
      <c r="P1253">
        <f t="shared" si="97"/>
        <v>82.54</v>
      </c>
      <c r="Q1253" s="10" t="s">
        <v>8323</v>
      </c>
      <c r="R1253" t="s">
        <v>8324</v>
      </c>
      <c r="S1253" s="15">
        <f t="shared" si="99"/>
        <v>40751.814432870371</v>
      </c>
      <c r="T1253" s="15">
        <f t="shared" si="100"/>
        <v>40811.814432870371</v>
      </c>
      <c r="U1253">
        <f t="shared" si="101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8"/>
        <v>138</v>
      </c>
      <c r="P1254">
        <f t="shared" si="97"/>
        <v>34.17</v>
      </c>
      <c r="Q1254" s="10" t="s">
        <v>8323</v>
      </c>
      <c r="R1254" t="s">
        <v>8324</v>
      </c>
      <c r="S1254" s="15">
        <f t="shared" si="99"/>
        <v>41543.988067129627</v>
      </c>
      <c r="T1254" s="15">
        <f t="shared" si="100"/>
        <v>41571.988067129627</v>
      </c>
      <c r="U1254">
        <f t="shared" si="101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8"/>
        <v>303833</v>
      </c>
      <c r="P1255">
        <f t="shared" si="97"/>
        <v>42.73</v>
      </c>
      <c r="Q1255" s="10" t="s">
        <v>8323</v>
      </c>
      <c r="R1255" t="s">
        <v>8324</v>
      </c>
      <c r="S1255" s="15">
        <f t="shared" si="99"/>
        <v>41855.783645833333</v>
      </c>
      <c r="T1255" s="15">
        <f t="shared" si="100"/>
        <v>41885.783645833333</v>
      </c>
      <c r="U1255">
        <f t="shared" si="101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8"/>
        <v>199</v>
      </c>
      <c r="P1256">
        <f t="shared" si="97"/>
        <v>94.49</v>
      </c>
      <c r="Q1256" s="10" t="s">
        <v>8323</v>
      </c>
      <c r="R1256" t="s">
        <v>8324</v>
      </c>
      <c r="S1256" s="15">
        <f t="shared" si="99"/>
        <v>40487.621365740742</v>
      </c>
      <c r="T1256" s="15">
        <f t="shared" si="100"/>
        <v>40544.207638888889</v>
      </c>
      <c r="U1256">
        <f t="shared" si="101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8"/>
        <v>202</v>
      </c>
      <c r="P1257">
        <f t="shared" si="97"/>
        <v>55.7</v>
      </c>
      <c r="Q1257" s="10" t="s">
        <v>8323</v>
      </c>
      <c r="R1257" t="s">
        <v>8324</v>
      </c>
      <c r="S1257" s="15">
        <f t="shared" si="99"/>
        <v>41579.845509259263</v>
      </c>
      <c r="T1257" s="15">
        <f t="shared" si="100"/>
        <v>41609.887175925927</v>
      </c>
      <c r="U1257">
        <f t="shared" si="101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8"/>
        <v>118</v>
      </c>
      <c r="P1258">
        <f t="shared" si="97"/>
        <v>98.03</v>
      </c>
      <c r="Q1258" s="10" t="s">
        <v>8323</v>
      </c>
      <c r="R1258" t="s">
        <v>8324</v>
      </c>
      <c r="S1258" s="15">
        <f t="shared" si="99"/>
        <v>40921.919340277782</v>
      </c>
      <c r="T1258" s="15">
        <f t="shared" si="100"/>
        <v>40951.919340277782</v>
      </c>
      <c r="U1258">
        <f t="shared" si="101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8"/>
        <v>295</v>
      </c>
      <c r="P1259">
        <f t="shared" si="97"/>
        <v>92.1</v>
      </c>
      <c r="Q1259" s="10" t="s">
        <v>8323</v>
      </c>
      <c r="R1259" t="s">
        <v>8324</v>
      </c>
      <c r="S1259" s="15">
        <f t="shared" si="99"/>
        <v>40587.085532407407</v>
      </c>
      <c r="T1259" s="15">
        <f t="shared" si="100"/>
        <v>40636.043865740743</v>
      </c>
      <c r="U1259">
        <f t="shared" si="101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8"/>
        <v>213</v>
      </c>
      <c r="P1260">
        <f t="shared" si="97"/>
        <v>38.18</v>
      </c>
      <c r="Q1260" s="10" t="s">
        <v>8323</v>
      </c>
      <c r="R1260" t="s">
        <v>8324</v>
      </c>
      <c r="S1260" s="15">
        <f t="shared" si="99"/>
        <v>41487.611250000002</v>
      </c>
      <c r="T1260" s="15">
        <f t="shared" si="100"/>
        <v>41517.611250000002</v>
      </c>
      <c r="U1260">
        <f t="shared" si="101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8"/>
        <v>104</v>
      </c>
      <c r="P1261">
        <f t="shared" si="97"/>
        <v>27.15</v>
      </c>
      <c r="Q1261" s="10" t="s">
        <v>8323</v>
      </c>
      <c r="R1261" t="s">
        <v>8324</v>
      </c>
      <c r="S1261" s="15">
        <f t="shared" si="99"/>
        <v>41766.970648148148</v>
      </c>
      <c r="T1261" s="15">
        <f t="shared" si="100"/>
        <v>41799.165972222225</v>
      </c>
      <c r="U1261">
        <f t="shared" si="101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8"/>
        <v>114</v>
      </c>
      <c r="P1262">
        <f t="shared" si="97"/>
        <v>50.69</v>
      </c>
      <c r="Q1262" s="10" t="s">
        <v>8323</v>
      </c>
      <c r="R1262" t="s">
        <v>8324</v>
      </c>
      <c r="S1262" s="15">
        <f t="shared" si="99"/>
        <v>41666.842824074076</v>
      </c>
      <c r="T1262" s="15">
        <f t="shared" si="100"/>
        <v>41696.842824074076</v>
      </c>
      <c r="U1262">
        <f t="shared" si="101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8"/>
        <v>101</v>
      </c>
      <c r="P1263">
        <f t="shared" si="97"/>
        <v>38.94</v>
      </c>
      <c r="Q1263" s="10" t="s">
        <v>8323</v>
      </c>
      <c r="R1263" t="s">
        <v>8324</v>
      </c>
      <c r="S1263" s="15">
        <f t="shared" si="99"/>
        <v>41638.342905092592</v>
      </c>
      <c r="T1263" s="15">
        <f t="shared" si="100"/>
        <v>41668.342905092592</v>
      </c>
      <c r="U1263">
        <f t="shared" si="101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8"/>
        <v>125</v>
      </c>
      <c r="P1264">
        <f t="shared" si="97"/>
        <v>77.64</v>
      </c>
      <c r="Q1264" s="10" t="s">
        <v>8323</v>
      </c>
      <c r="R1264" t="s">
        <v>8324</v>
      </c>
      <c r="S1264" s="15">
        <f t="shared" si="99"/>
        <v>41656.762638888889</v>
      </c>
      <c r="T1264" s="15">
        <f t="shared" si="100"/>
        <v>41686.762638888889</v>
      </c>
      <c r="U1264">
        <f t="shared" si="101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8"/>
        <v>119</v>
      </c>
      <c r="P1265">
        <f t="shared" si="97"/>
        <v>43.54</v>
      </c>
      <c r="Q1265" s="10" t="s">
        <v>8323</v>
      </c>
      <c r="R1265" t="s">
        <v>8324</v>
      </c>
      <c r="S1265" s="15">
        <f t="shared" si="99"/>
        <v>41692.084143518521</v>
      </c>
      <c r="T1265" s="15">
        <f t="shared" si="100"/>
        <v>41727.041666666664</v>
      </c>
      <c r="U1265">
        <f t="shared" si="101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8"/>
        <v>166</v>
      </c>
      <c r="P1266">
        <f t="shared" si="97"/>
        <v>31.82</v>
      </c>
      <c r="Q1266" s="10" t="s">
        <v>8323</v>
      </c>
      <c r="R1266" t="s">
        <v>8324</v>
      </c>
      <c r="S1266" s="15">
        <f t="shared" si="99"/>
        <v>41547.662997685184</v>
      </c>
      <c r="T1266" s="15">
        <f t="shared" si="100"/>
        <v>41576.662997685184</v>
      </c>
      <c r="U1266">
        <f t="shared" si="101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8"/>
        <v>119</v>
      </c>
      <c r="P1267">
        <f t="shared" si="97"/>
        <v>63.18</v>
      </c>
      <c r="Q1267" s="10" t="s">
        <v>8323</v>
      </c>
      <c r="R1267" t="s">
        <v>8324</v>
      </c>
      <c r="S1267" s="15">
        <f t="shared" si="99"/>
        <v>40465.655266203699</v>
      </c>
      <c r="T1267" s="15">
        <f t="shared" si="100"/>
        <v>40512.655266203699</v>
      </c>
      <c r="U1267">
        <f t="shared" si="101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8"/>
        <v>100</v>
      </c>
      <c r="P1268">
        <f t="shared" si="97"/>
        <v>190.9</v>
      </c>
      <c r="Q1268" s="10" t="s">
        <v>8323</v>
      </c>
      <c r="R1268" t="s">
        <v>8324</v>
      </c>
      <c r="S1268" s="15">
        <f t="shared" si="99"/>
        <v>41620.87667824074</v>
      </c>
      <c r="T1268" s="15">
        <f t="shared" si="100"/>
        <v>41650.87667824074</v>
      </c>
      <c r="U1268">
        <f t="shared" si="101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8"/>
        <v>102</v>
      </c>
      <c r="P1269">
        <f t="shared" si="97"/>
        <v>140.86000000000001</v>
      </c>
      <c r="Q1269" s="10" t="s">
        <v>8323</v>
      </c>
      <c r="R1269" t="s">
        <v>8324</v>
      </c>
      <c r="S1269" s="15">
        <f t="shared" si="99"/>
        <v>41449.585162037038</v>
      </c>
      <c r="T1269" s="15">
        <f t="shared" si="100"/>
        <v>41479.585162037038</v>
      </c>
      <c r="U1269">
        <f t="shared" si="101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8"/>
        <v>117</v>
      </c>
      <c r="P1270">
        <f t="shared" si="97"/>
        <v>76.92</v>
      </c>
      <c r="Q1270" s="10" t="s">
        <v>8323</v>
      </c>
      <c r="R1270" t="s">
        <v>8324</v>
      </c>
      <c r="S1270" s="15">
        <f t="shared" si="99"/>
        <v>41507.845451388886</v>
      </c>
      <c r="T1270" s="15">
        <f t="shared" si="100"/>
        <v>41537.845451388886</v>
      </c>
      <c r="U1270">
        <f t="shared" si="101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8"/>
        <v>109</v>
      </c>
      <c r="P1271">
        <f t="shared" si="97"/>
        <v>99.16</v>
      </c>
      <c r="Q1271" s="10" t="s">
        <v>8323</v>
      </c>
      <c r="R1271" t="s">
        <v>8324</v>
      </c>
      <c r="S1271" s="15">
        <f t="shared" si="99"/>
        <v>42445.823055555549</v>
      </c>
      <c r="T1271" s="15">
        <f t="shared" si="100"/>
        <v>42476</v>
      </c>
      <c r="U1271">
        <f t="shared" si="101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8"/>
        <v>115</v>
      </c>
      <c r="P1272">
        <f t="shared" si="97"/>
        <v>67.88</v>
      </c>
      <c r="Q1272" s="10" t="s">
        <v>8323</v>
      </c>
      <c r="R1272" t="s">
        <v>8324</v>
      </c>
      <c r="S1272" s="15">
        <f t="shared" si="99"/>
        <v>40933.856967592597</v>
      </c>
      <c r="T1272" s="15">
        <f t="shared" si="100"/>
        <v>40993.815300925926</v>
      </c>
      <c r="U1272">
        <f t="shared" si="101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8"/>
        <v>102</v>
      </c>
      <c r="P1273">
        <f t="shared" si="97"/>
        <v>246.29</v>
      </c>
      <c r="Q1273" s="10" t="s">
        <v>8323</v>
      </c>
      <c r="R1273" t="s">
        <v>8324</v>
      </c>
      <c r="S1273" s="15">
        <f t="shared" si="99"/>
        <v>41561.683553240742</v>
      </c>
      <c r="T1273" s="15">
        <f t="shared" si="100"/>
        <v>41591.725219907406</v>
      </c>
      <c r="U1273">
        <f t="shared" si="101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8"/>
        <v>106</v>
      </c>
      <c r="P1274">
        <f t="shared" si="97"/>
        <v>189.29</v>
      </c>
      <c r="Q1274" s="10" t="s">
        <v>8323</v>
      </c>
      <c r="R1274" t="s">
        <v>8324</v>
      </c>
      <c r="S1274" s="15">
        <f t="shared" si="99"/>
        <v>40274.745127314818</v>
      </c>
      <c r="T1274" s="15">
        <f t="shared" si="100"/>
        <v>40344.166666666664</v>
      </c>
      <c r="U1274">
        <f t="shared" si="101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8"/>
        <v>104</v>
      </c>
      <c r="P1275">
        <f t="shared" si="97"/>
        <v>76.67</v>
      </c>
      <c r="Q1275" s="10" t="s">
        <v>8323</v>
      </c>
      <c r="R1275" t="s">
        <v>8324</v>
      </c>
      <c r="S1275" s="15">
        <f t="shared" si="99"/>
        <v>41852.730219907404</v>
      </c>
      <c r="T1275" s="15">
        <f t="shared" si="100"/>
        <v>41882.730219907404</v>
      </c>
      <c r="U1275">
        <f t="shared" si="101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8"/>
        <v>155</v>
      </c>
      <c r="P1276">
        <f t="shared" ref="P1276:P1339" si="102">IFERROR(ROUND(E1276/L1276,2),"N/A")</f>
        <v>82.96</v>
      </c>
      <c r="Q1276" s="10" t="s">
        <v>8323</v>
      </c>
      <c r="R1276" t="s">
        <v>8324</v>
      </c>
      <c r="S1276" s="15">
        <f t="shared" si="99"/>
        <v>41116.690104166664</v>
      </c>
      <c r="T1276" s="15">
        <f t="shared" si="100"/>
        <v>41151.690104166664</v>
      </c>
      <c r="U1276">
        <f t="shared" si="101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8"/>
        <v>162</v>
      </c>
      <c r="P1277">
        <f t="shared" si="102"/>
        <v>62.52</v>
      </c>
      <c r="Q1277" s="10" t="s">
        <v>8323</v>
      </c>
      <c r="R1277" t="s">
        <v>8324</v>
      </c>
      <c r="S1277" s="15">
        <f t="shared" si="99"/>
        <v>41458.867905092593</v>
      </c>
      <c r="T1277" s="15">
        <f t="shared" si="100"/>
        <v>41493.867905092593</v>
      </c>
      <c r="U1277">
        <f t="shared" si="101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8"/>
        <v>104</v>
      </c>
      <c r="P1278">
        <f t="shared" si="102"/>
        <v>46.07</v>
      </c>
      <c r="Q1278" s="10" t="s">
        <v>8323</v>
      </c>
      <c r="R1278" t="s">
        <v>8324</v>
      </c>
      <c r="S1278" s="15">
        <f t="shared" si="99"/>
        <v>40007.704247685186</v>
      </c>
      <c r="T1278" s="15">
        <f t="shared" si="100"/>
        <v>40057.166666666664</v>
      </c>
      <c r="U1278">
        <f t="shared" si="101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8"/>
        <v>106</v>
      </c>
      <c r="P1279">
        <f t="shared" si="102"/>
        <v>38.54</v>
      </c>
      <c r="Q1279" s="10" t="s">
        <v>8323</v>
      </c>
      <c r="R1279" t="s">
        <v>8324</v>
      </c>
      <c r="S1279" s="15">
        <f t="shared" si="99"/>
        <v>41121.561886574076</v>
      </c>
      <c r="T1279" s="15">
        <f t="shared" si="100"/>
        <v>41156.561886574076</v>
      </c>
      <c r="U1279">
        <f t="shared" si="101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8"/>
        <v>155</v>
      </c>
      <c r="P1280">
        <f t="shared" si="102"/>
        <v>53.01</v>
      </c>
      <c r="Q1280" s="10" t="s">
        <v>8323</v>
      </c>
      <c r="R1280" t="s">
        <v>8324</v>
      </c>
      <c r="S1280" s="15">
        <f t="shared" si="99"/>
        <v>41786.555162037039</v>
      </c>
      <c r="T1280" s="15">
        <f t="shared" si="100"/>
        <v>41815.083333333336</v>
      </c>
      <c r="U1280">
        <f t="shared" si="101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8"/>
        <v>111</v>
      </c>
      <c r="P1281">
        <f t="shared" si="102"/>
        <v>73.36</v>
      </c>
      <c r="Q1281" s="10" t="s">
        <v>8323</v>
      </c>
      <c r="R1281" t="s">
        <v>8324</v>
      </c>
      <c r="S1281" s="15">
        <f t="shared" si="99"/>
        <v>41682.099189814813</v>
      </c>
      <c r="T1281" s="15">
        <f t="shared" si="100"/>
        <v>41722.057523148149</v>
      </c>
      <c r="U1281">
        <f t="shared" si="101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3">ROUND(E1282/D1282*100,0)</f>
        <v>111</v>
      </c>
      <c r="P1282">
        <f t="shared" si="102"/>
        <v>127.98</v>
      </c>
      <c r="Q1282" s="10" t="s">
        <v>8323</v>
      </c>
      <c r="R1282" t="s">
        <v>8324</v>
      </c>
      <c r="S1282" s="15">
        <f t="shared" ref="S1282:S1345" si="104">(((J1282/60)/60)/24)+DATE(1970,1,1)</f>
        <v>40513.757569444446</v>
      </c>
      <c r="T1282" s="15">
        <f t="shared" ref="T1282:T1345" si="105">(((I1282/60)/60)/24)+DATE(1970,1,1)</f>
        <v>40603.757569444446</v>
      </c>
      <c r="U1282">
        <f t="shared" si="101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3"/>
        <v>111</v>
      </c>
      <c r="P1283">
        <f t="shared" si="102"/>
        <v>104.73</v>
      </c>
      <c r="Q1283" s="10" t="s">
        <v>8323</v>
      </c>
      <c r="R1283" t="s">
        <v>8324</v>
      </c>
      <c r="S1283" s="15">
        <f t="shared" si="104"/>
        <v>41463.743472222224</v>
      </c>
      <c r="T1283" s="15">
        <f t="shared" si="105"/>
        <v>41483.743472222224</v>
      </c>
      <c r="U1283">
        <f t="shared" ref="U1283:U1346" si="106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3"/>
        <v>124</v>
      </c>
      <c r="P1284">
        <f t="shared" si="102"/>
        <v>67.67</v>
      </c>
      <c r="Q1284" s="10" t="s">
        <v>8323</v>
      </c>
      <c r="R1284" t="s">
        <v>8324</v>
      </c>
      <c r="S1284" s="15">
        <f t="shared" si="104"/>
        <v>41586.475173611114</v>
      </c>
      <c r="T1284" s="15">
        <f t="shared" si="105"/>
        <v>41617.207638888889</v>
      </c>
      <c r="U1284">
        <f t="shared" si="10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3"/>
        <v>211</v>
      </c>
      <c r="P1285">
        <f t="shared" si="102"/>
        <v>95.93</v>
      </c>
      <c r="Q1285" s="10" t="s">
        <v>8323</v>
      </c>
      <c r="R1285" t="s">
        <v>8324</v>
      </c>
      <c r="S1285" s="15">
        <f t="shared" si="104"/>
        <v>41320.717465277776</v>
      </c>
      <c r="T1285" s="15">
        <f t="shared" si="105"/>
        <v>41344.166666666664</v>
      </c>
      <c r="U1285">
        <f t="shared" si="10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3"/>
        <v>101</v>
      </c>
      <c r="P1286">
        <f t="shared" si="102"/>
        <v>65.16</v>
      </c>
      <c r="Q1286" s="10" t="s">
        <v>8315</v>
      </c>
      <c r="R1286" t="s">
        <v>8316</v>
      </c>
      <c r="S1286" s="15">
        <f t="shared" si="104"/>
        <v>42712.23474537037</v>
      </c>
      <c r="T1286" s="15">
        <f t="shared" si="105"/>
        <v>42735.707638888889</v>
      </c>
      <c r="U1286">
        <f t="shared" si="10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3"/>
        <v>102</v>
      </c>
      <c r="P1287">
        <f t="shared" si="102"/>
        <v>32.270000000000003</v>
      </c>
      <c r="Q1287" s="10" t="s">
        <v>8315</v>
      </c>
      <c r="R1287" t="s">
        <v>8316</v>
      </c>
      <c r="S1287" s="15">
        <f t="shared" si="104"/>
        <v>42160.583043981482</v>
      </c>
      <c r="T1287" s="15">
        <f t="shared" si="105"/>
        <v>42175.583043981482</v>
      </c>
      <c r="U1287">
        <f t="shared" si="10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3"/>
        <v>108</v>
      </c>
      <c r="P1288">
        <f t="shared" si="102"/>
        <v>81.25</v>
      </c>
      <c r="Q1288" s="10" t="s">
        <v>8315</v>
      </c>
      <c r="R1288" t="s">
        <v>8316</v>
      </c>
      <c r="S1288" s="15">
        <f t="shared" si="104"/>
        <v>42039.384571759263</v>
      </c>
      <c r="T1288" s="15">
        <f t="shared" si="105"/>
        <v>42052.583333333328</v>
      </c>
      <c r="U1288">
        <f t="shared" si="10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3"/>
        <v>242</v>
      </c>
      <c r="P1289">
        <f t="shared" si="102"/>
        <v>24.2</v>
      </c>
      <c r="Q1289" s="10" t="s">
        <v>8315</v>
      </c>
      <c r="R1289" t="s">
        <v>8316</v>
      </c>
      <c r="S1289" s="15">
        <f t="shared" si="104"/>
        <v>42107.621018518519</v>
      </c>
      <c r="T1289" s="15">
        <f t="shared" si="105"/>
        <v>42167.621018518519</v>
      </c>
      <c r="U1289">
        <f t="shared" si="10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3"/>
        <v>100</v>
      </c>
      <c r="P1290">
        <f t="shared" si="102"/>
        <v>65.87</v>
      </c>
      <c r="Q1290" s="10" t="s">
        <v>8315</v>
      </c>
      <c r="R1290" t="s">
        <v>8316</v>
      </c>
      <c r="S1290" s="15">
        <f t="shared" si="104"/>
        <v>42561.154664351852</v>
      </c>
      <c r="T1290" s="15">
        <f t="shared" si="105"/>
        <v>42592.166666666672</v>
      </c>
      <c r="U1290">
        <f t="shared" si="10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3"/>
        <v>125</v>
      </c>
      <c r="P1291">
        <f t="shared" si="102"/>
        <v>36.08</v>
      </c>
      <c r="Q1291" s="10" t="s">
        <v>8315</v>
      </c>
      <c r="R1291" t="s">
        <v>8316</v>
      </c>
      <c r="S1291" s="15">
        <f t="shared" si="104"/>
        <v>42709.134780092587</v>
      </c>
      <c r="T1291" s="15">
        <f t="shared" si="105"/>
        <v>42739.134780092587</v>
      </c>
      <c r="U1291">
        <f t="shared" si="10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3"/>
        <v>109</v>
      </c>
      <c r="P1292">
        <f t="shared" si="102"/>
        <v>44.19</v>
      </c>
      <c r="Q1292" s="10" t="s">
        <v>8315</v>
      </c>
      <c r="R1292" t="s">
        <v>8316</v>
      </c>
      <c r="S1292" s="15">
        <f t="shared" si="104"/>
        <v>42086.614942129629</v>
      </c>
      <c r="T1292" s="15">
        <f t="shared" si="105"/>
        <v>42117.290972222225</v>
      </c>
      <c r="U1292">
        <f t="shared" si="10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3"/>
        <v>146</v>
      </c>
      <c r="P1293">
        <f t="shared" si="102"/>
        <v>104.07</v>
      </c>
      <c r="Q1293" s="10" t="s">
        <v>8315</v>
      </c>
      <c r="R1293" t="s">
        <v>8316</v>
      </c>
      <c r="S1293" s="15">
        <f t="shared" si="104"/>
        <v>42064.652673611112</v>
      </c>
      <c r="T1293" s="15">
        <f t="shared" si="105"/>
        <v>42101.291666666672</v>
      </c>
      <c r="U1293">
        <f t="shared" si="10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3"/>
        <v>110</v>
      </c>
      <c r="P1294">
        <f t="shared" si="102"/>
        <v>35.96</v>
      </c>
      <c r="Q1294" s="10" t="s">
        <v>8315</v>
      </c>
      <c r="R1294" t="s">
        <v>8316</v>
      </c>
      <c r="S1294" s="15">
        <f t="shared" si="104"/>
        <v>42256.764212962968</v>
      </c>
      <c r="T1294" s="15">
        <f t="shared" si="105"/>
        <v>42283.957638888889</v>
      </c>
      <c r="U1294">
        <f t="shared" si="10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3"/>
        <v>102</v>
      </c>
      <c r="P1295">
        <f t="shared" si="102"/>
        <v>127.79</v>
      </c>
      <c r="Q1295" s="10" t="s">
        <v>8315</v>
      </c>
      <c r="R1295" t="s">
        <v>8316</v>
      </c>
      <c r="S1295" s="15">
        <f t="shared" si="104"/>
        <v>42292.701053240744</v>
      </c>
      <c r="T1295" s="15">
        <f t="shared" si="105"/>
        <v>42322.742719907401</v>
      </c>
      <c r="U1295">
        <f t="shared" si="10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3"/>
        <v>122</v>
      </c>
      <c r="P1296">
        <f t="shared" si="102"/>
        <v>27.73</v>
      </c>
      <c r="Q1296" s="10" t="s">
        <v>8315</v>
      </c>
      <c r="R1296" t="s">
        <v>8316</v>
      </c>
      <c r="S1296" s="15">
        <f t="shared" si="104"/>
        <v>42278.453668981485</v>
      </c>
      <c r="T1296" s="15">
        <f t="shared" si="105"/>
        <v>42296.458333333328</v>
      </c>
      <c r="U1296">
        <f t="shared" si="10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3"/>
        <v>102</v>
      </c>
      <c r="P1297">
        <f t="shared" si="102"/>
        <v>39.83</v>
      </c>
      <c r="Q1297" s="10" t="s">
        <v>8315</v>
      </c>
      <c r="R1297" t="s">
        <v>8316</v>
      </c>
      <c r="S1297" s="15">
        <f t="shared" si="104"/>
        <v>42184.572881944448</v>
      </c>
      <c r="T1297" s="15">
        <f t="shared" si="105"/>
        <v>42214.708333333328</v>
      </c>
      <c r="U1297">
        <f t="shared" si="10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3"/>
        <v>141</v>
      </c>
      <c r="P1298">
        <f t="shared" si="102"/>
        <v>52.17</v>
      </c>
      <c r="Q1298" s="10" t="s">
        <v>8315</v>
      </c>
      <c r="R1298" t="s">
        <v>8316</v>
      </c>
      <c r="S1298" s="15">
        <f t="shared" si="104"/>
        <v>42423.050613425927</v>
      </c>
      <c r="T1298" s="15">
        <f t="shared" si="105"/>
        <v>42443.008946759262</v>
      </c>
      <c r="U1298">
        <f t="shared" si="10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3"/>
        <v>110</v>
      </c>
      <c r="P1299">
        <f t="shared" si="102"/>
        <v>92.04</v>
      </c>
      <c r="Q1299" s="10" t="s">
        <v>8315</v>
      </c>
      <c r="R1299" t="s">
        <v>8316</v>
      </c>
      <c r="S1299" s="15">
        <f t="shared" si="104"/>
        <v>42461.747199074074</v>
      </c>
      <c r="T1299" s="15">
        <f t="shared" si="105"/>
        <v>42491.747199074074</v>
      </c>
      <c r="U1299">
        <f t="shared" si="10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3"/>
        <v>105</v>
      </c>
      <c r="P1300">
        <f t="shared" si="102"/>
        <v>63.42</v>
      </c>
      <c r="Q1300" s="10" t="s">
        <v>8315</v>
      </c>
      <c r="R1300" t="s">
        <v>8316</v>
      </c>
      <c r="S1300" s="15">
        <f t="shared" si="104"/>
        <v>42458.680925925932</v>
      </c>
      <c r="T1300" s="15">
        <f t="shared" si="105"/>
        <v>42488.680925925932</v>
      </c>
      <c r="U1300">
        <f t="shared" si="10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3"/>
        <v>124</v>
      </c>
      <c r="P1301">
        <f t="shared" si="102"/>
        <v>135.63</v>
      </c>
      <c r="Q1301" s="10" t="s">
        <v>8315</v>
      </c>
      <c r="R1301" t="s">
        <v>8316</v>
      </c>
      <c r="S1301" s="15">
        <f t="shared" si="104"/>
        <v>42169.814340277779</v>
      </c>
      <c r="T1301" s="15">
        <f t="shared" si="105"/>
        <v>42199.814340277779</v>
      </c>
      <c r="U1301">
        <f t="shared" si="10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3"/>
        <v>135</v>
      </c>
      <c r="P1302">
        <f t="shared" si="102"/>
        <v>168.75</v>
      </c>
      <c r="Q1302" s="10" t="s">
        <v>8315</v>
      </c>
      <c r="R1302" t="s">
        <v>8316</v>
      </c>
      <c r="S1302" s="15">
        <f t="shared" si="104"/>
        <v>42483.675208333334</v>
      </c>
      <c r="T1302" s="15">
        <f t="shared" si="105"/>
        <v>42522.789583333331</v>
      </c>
      <c r="U1302">
        <f t="shared" si="10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3"/>
        <v>103</v>
      </c>
      <c r="P1303">
        <f t="shared" si="102"/>
        <v>70.86</v>
      </c>
      <c r="Q1303" s="10" t="s">
        <v>8315</v>
      </c>
      <c r="R1303" t="s">
        <v>8316</v>
      </c>
      <c r="S1303" s="15">
        <f t="shared" si="104"/>
        <v>42195.749745370369</v>
      </c>
      <c r="T1303" s="15">
        <f t="shared" si="105"/>
        <v>42206.125</v>
      </c>
      <c r="U1303">
        <f t="shared" si="10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3"/>
        <v>100</v>
      </c>
      <c r="P1304">
        <f t="shared" si="102"/>
        <v>50</v>
      </c>
      <c r="Q1304" s="10" t="s">
        <v>8315</v>
      </c>
      <c r="R1304" t="s">
        <v>8316</v>
      </c>
      <c r="S1304" s="15">
        <f t="shared" si="104"/>
        <v>42675.057997685188</v>
      </c>
      <c r="T1304" s="15">
        <f t="shared" si="105"/>
        <v>42705.099664351852</v>
      </c>
      <c r="U1304">
        <f t="shared" si="10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3"/>
        <v>130</v>
      </c>
      <c r="P1305">
        <f t="shared" si="102"/>
        <v>42.21</v>
      </c>
      <c r="Q1305" s="10" t="s">
        <v>8315</v>
      </c>
      <c r="R1305" t="s">
        <v>8316</v>
      </c>
      <c r="S1305" s="15">
        <f t="shared" si="104"/>
        <v>42566.441203703704</v>
      </c>
      <c r="T1305" s="15">
        <f t="shared" si="105"/>
        <v>42582.458333333328</v>
      </c>
      <c r="U1305">
        <f t="shared" si="10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3"/>
        <v>40</v>
      </c>
      <c r="P1306">
        <f t="shared" si="102"/>
        <v>152.41</v>
      </c>
      <c r="Q1306" s="10" t="s">
        <v>8317</v>
      </c>
      <c r="R1306" t="s">
        <v>8319</v>
      </c>
      <c r="S1306" s="15">
        <f t="shared" si="104"/>
        <v>42747.194502314815</v>
      </c>
      <c r="T1306" s="15">
        <f t="shared" si="105"/>
        <v>42807.152835648143</v>
      </c>
      <c r="U1306">
        <f t="shared" si="10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3"/>
        <v>26</v>
      </c>
      <c r="P1307">
        <f t="shared" si="102"/>
        <v>90.62</v>
      </c>
      <c r="Q1307" s="10" t="s">
        <v>8317</v>
      </c>
      <c r="R1307" t="s">
        <v>8319</v>
      </c>
      <c r="S1307" s="15">
        <f t="shared" si="104"/>
        <v>42543.665601851855</v>
      </c>
      <c r="T1307" s="15">
        <f t="shared" si="105"/>
        <v>42572.729166666672</v>
      </c>
      <c r="U1307">
        <f t="shared" si="10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3"/>
        <v>65</v>
      </c>
      <c r="P1308">
        <f t="shared" si="102"/>
        <v>201.6</v>
      </c>
      <c r="Q1308" s="10" t="s">
        <v>8317</v>
      </c>
      <c r="R1308" t="s">
        <v>8319</v>
      </c>
      <c r="S1308" s="15">
        <f t="shared" si="104"/>
        <v>41947.457569444443</v>
      </c>
      <c r="T1308" s="15">
        <f t="shared" si="105"/>
        <v>41977.457569444443</v>
      </c>
      <c r="U1308">
        <f t="shared" si="10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3"/>
        <v>12</v>
      </c>
      <c r="P1309">
        <f t="shared" si="102"/>
        <v>127.93</v>
      </c>
      <c r="Q1309" s="10" t="s">
        <v>8317</v>
      </c>
      <c r="R1309" t="s">
        <v>8319</v>
      </c>
      <c r="S1309" s="15">
        <f t="shared" si="104"/>
        <v>42387.503229166665</v>
      </c>
      <c r="T1309" s="15">
        <f t="shared" si="105"/>
        <v>42417.503229166665</v>
      </c>
      <c r="U1309">
        <f t="shared" si="10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3"/>
        <v>11</v>
      </c>
      <c r="P1310">
        <f t="shared" si="102"/>
        <v>29.89</v>
      </c>
      <c r="Q1310" s="10" t="s">
        <v>8317</v>
      </c>
      <c r="R1310" t="s">
        <v>8319</v>
      </c>
      <c r="S1310" s="15">
        <f t="shared" si="104"/>
        <v>42611.613564814819</v>
      </c>
      <c r="T1310" s="15">
        <f t="shared" si="105"/>
        <v>42651.613564814819</v>
      </c>
      <c r="U1310">
        <f t="shared" si="10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3"/>
        <v>112</v>
      </c>
      <c r="P1311">
        <f t="shared" si="102"/>
        <v>367.97</v>
      </c>
      <c r="Q1311" s="10" t="s">
        <v>8317</v>
      </c>
      <c r="R1311" t="s">
        <v>8319</v>
      </c>
      <c r="S1311" s="15">
        <f t="shared" si="104"/>
        <v>42257.882731481484</v>
      </c>
      <c r="T1311" s="15">
        <f t="shared" si="105"/>
        <v>42292.882731481484</v>
      </c>
      <c r="U1311">
        <f t="shared" si="10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3"/>
        <v>16</v>
      </c>
      <c r="P1312">
        <f t="shared" si="102"/>
        <v>129.16999999999999</v>
      </c>
      <c r="Q1312" s="10" t="s">
        <v>8317</v>
      </c>
      <c r="R1312" t="s">
        <v>8319</v>
      </c>
      <c r="S1312" s="15">
        <f t="shared" si="104"/>
        <v>42556.667245370365</v>
      </c>
      <c r="T1312" s="15">
        <f t="shared" si="105"/>
        <v>42601.667245370365</v>
      </c>
      <c r="U1312">
        <f t="shared" si="10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3"/>
        <v>32</v>
      </c>
      <c r="P1313">
        <f t="shared" si="102"/>
        <v>800.7</v>
      </c>
      <c r="Q1313" s="10" t="s">
        <v>8317</v>
      </c>
      <c r="R1313" t="s">
        <v>8319</v>
      </c>
      <c r="S1313" s="15">
        <f t="shared" si="104"/>
        <v>42669.802303240736</v>
      </c>
      <c r="T1313" s="15">
        <f t="shared" si="105"/>
        <v>42704.843969907408</v>
      </c>
      <c r="U1313">
        <f t="shared" si="10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3"/>
        <v>1</v>
      </c>
      <c r="P1314">
        <f t="shared" si="102"/>
        <v>28</v>
      </c>
      <c r="Q1314" s="10" t="s">
        <v>8317</v>
      </c>
      <c r="R1314" t="s">
        <v>8319</v>
      </c>
      <c r="S1314" s="15">
        <f t="shared" si="104"/>
        <v>42082.702800925923</v>
      </c>
      <c r="T1314" s="15">
        <f t="shared" si="105"/>
        <v>42112.702800925923</v>
      </c>
      <c r="U1314">
        <f t="shared" si="10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3"/>
        <v>31</v>
      </c>
      <c r="P1315">
        <f t="shared" si="102"/>
        <v>102.02</v>
      </c>
      <c r="Q1315" s="10" t="s">
        <v>8317</v>
      </c>
      <c r="R1315" t="s">
        <v>8319</v>
      </c>
      <c r="S1315" s="15">
        <f t="shared" si="104"/>
        <v>42402.709652777776</v>
      </c>
      <c r="T1315" s="15">
        <f t="shared" si="105"/>
        <v>42432.709652777776</v>
      </c>
      <c r="U1315">
        <f t="shared" si="10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3"/>
        <v>1</v>
      </c>
      <c r="P1316">
        <f t="shared" si="102"/>
        <v>184.36</v>
      </c>
      <c r="Q1316" s="10" t="s">
        <v>8317</v>
      </c>
      <c r="R1316" t="s">
        <v>8319</v>
      </c>
      <c r="S1316" s="15">
        <f t="shared" si="104"/>
        <v>42604.669675925921</v>
      </c>
      <c r="T1316" s="15">
        <f t="shared" si="105"/>
        <v>42664.669675925921</v>
      </c>
      <c r="U1316">
        <f t="shared" si="10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3"/>
        <v>40</v>
      </c>
      <c r="P1317">
        <f t="shared" si="102"/>
        <v>162.91999999999999</v>
      </c>
      <c r="Q1317" s="10" t="s">
        <v>8317</v>
      </c>
      <c r="R1317" t="s">
        <v>8319</v>
      </c>
      <c r="S1317" s="15">
        <f t="shared" si="104"/>
        <v>42278.498240740737</v>
      </c>
      <c r="T1317" s="15">
        <f t="shared" si="105"/>
        <v>42314.041666666672</v>
      </c>
      <c r="U1317">
        <f t="shared" si="10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3"/>
        <v>0</v>
      </c>
      <c r="P1318">
        <f t="shared" si="102"/>
        <v>1</v>
      </c>
      <c r="Q1318" s="10" t="s">
        <v>8317</v>
      </c>
      <c r="R1318" t="s">
        <v>8319</v>
      </c>
      <c r="S1318" s="15">
        <f t="shared" si="104"/>
        <v>42393.961909722217</v>
      </c>
      <c r="T1318" s="15">
        <f t="shared" si="105"/>
        <v>42428.961909722217</v>
      </c>
      <c r="U1318">
        <f t="shared" si="10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3"/>
        <v>6</v>
      </c>
      <c r="P1319">
        <f t="shared" si="102"/>
        <v>603.53</v>
      </c>
      <c r="Q1319" s="10" t="s">
        <v>8317</v>
      </c>
      <c r="R1319" t="s">
        <v>8319</v>
      </c>
      <c r="S1319" s="15">
        <f t="shared" si="104"/>
        <v>42520.235486111109</v>
      </c>
      <c r="T1319" s="15">
        <f t="shared" si="105"/>
        <v>42572.583333333328</v>
      </c>
      <c r="U1319">
        <f t="shared" si="10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3"/>
        <v>15</v>
      </c>
      <c r="P1320">
        <f t="shared" si="102"/>
        <v>45.41</v>
      </c>
      <c r="Q1320" s="10" t="s">
        <v>8317</v>
      </c>
      <c r="R1320" t="s">
        <v>8319</v>
      </c>
      <c r="S1320" s="15">
        <f t="shared" si="104"/>
        <v>41985.043657407412</v>
      </c>
      <c r="T1320" s="15">
        <f t="shared" si="105"/>
        <v>42015.043657407412</v>
      </c>
      <c r="U1320">
        <f t="shared" si="10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3"/>
        <v>15</v>
      </c>
      <c r="P1321">
        <f t="shared" si="102"/>
        <v>97.33</v>
      </c>
      <c r="Q1321" s="10" t="s">
        <v>8317</v>
      </c>
      <c r="R1321" t="s">
        <v>8319</v>
      </c>
      <c r="S1321" s="15">
        <f t="shared" si="104"/>
        <v>41816.812094907407</v>
      </c>
      <c r="T1321" s="15">
        <f t="shared" si="105"/>
        <v>41831.666666666664</v>
      </c>
      <c r="U1321">
        <f t="shared" si="10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3"/>
        <v>1</v>
      </c>
      <c r="P1322">
        <f t="shared" si="102"/>
        <v>167.67</v>
      </c>
      <c r="Q1322" s="10" t="s">
        <v>8317</v>
      </c>
      <c r="R1322" t="s">
        <v>8319</v>
      </c>
      <c r="S1322" s="15">
        <f t="shared" si="104"/>
        <v>42705.690347222218</v>
      </c>
      <c r="T1322" s="15">
        <f t="shared" si="105"/>
        <v>42734.958333333328</v>
      </c>
      <c r="U1322">
        <f t="shared" si="10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3"/>
        <v>1</v>
      </c>
      <c r="P1323">
        <f t="shared" si="102"/>
        <v>859.86</v>
      </c>
      <c r="Q1323" s="10" t="s">
        <v>8317</v>
      </c>
      <c r="R1323" t="s">
        <v>8319</v>
      </c>
      <c r="S1323" s="15">
        <f t="shared" si="104"/>
        <v>42697.74927083333</v>
      </c>
      <c r="T1323" s="15">
        <f t="shared" si="105"/>
        <v>42727.74927083333</v>
      </c>
      <c r="U1323">
        <f t="shared" si="10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3"/>
        <v>0</v>
      </c>
      <c r="P1324">
        <f t="shared" si="102"/>
        <v>26.5</v>
      </c>
      <c r="Q1324" s="10" t="s">
        <v>8317</v>
      </c>
      <c r="R1324" t="s">
        <v>8319</v>
      </c>
      <c r="S1324" s="15">
        <f t="shared" si="104"/>
        <v>42115.656539351854</v>
      </c>
      <c r="T1324" s="15">
        <f t="shared" si="105"/>
        <v>42145.656539351854</v>
      </c>
      <c r="U1324">
        <f t="shared" si="10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3"/>
        <v>9</v>
      </c>
      <c r="P1325">
        <f t="shared" si="102"/>
        <v>30.27</v>
      </c>
      <c r="Q1325" s="10" t="s">
        <v>8317</v>
      </c>
      <c r="R1325" t="s">
        <v>8319</v>
      </c>
      <c r="S1325" s="15">
        <f t="shared" si="104"/>
        <v>42451.698449074072</v>
      </c>
      <c r="T1325" s="15">
        <f t="shared" si="105"/>
        <v>42486.288194444445</v>
      </c>
      <c r="U1325">
        <f t="shared" si="10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3"/>
        <v>10</v>
      </c>
      <c r="P1326">
        <f t="shared" si="102"/>
        <v>54.67</v>
      </c>
      <c r="Q1326" s="10" t="s">
        <v>8317</v>
      </c>
      <c r="R1326" t="s">
        <v>8319</v>
      </c>
      <c r="S1326" s="15">
        <f t="shared" si="104"/>
        <v>42626.633703703701</v>
      </c>
      <c r="T1326" s="15">
        <f t="shared" si="105"/>
        <v>42656.633703703701</v>
      </c>
      <c r="U1326">
        <f t="shared" si="10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3"/>
        <v>2</v>
      </c>
      <c r="P1327">
        <f t="shared" si="102"/>
        <v>60.75</v>
      </c>
      <c r="Q1327" s="10" t="s">
        <v>8317</v>
      </c>
      <c r="R1327" t="s">
        <v>8319</v>
      </c>
      <c r="S1327" s="15">
        <f t="shared" si="104"/>
        <v>42704.086053240739</v>
      </c>
      <c r="T1327" s="15">
        <f t="shared" si="105"/>
        <v>42734.086053240739</v>
      </c>
      <c r="U1327">
        <f t="shared" si="10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3"/>
        <v>1</v>
      </c>
      <c r="P1328">
        <f t="shared" si="102"/>
        <v>102.73</v>
      </c>
      <c r="Q1328" s="10" t="s">
        <v>8317</v>
      </c>
      <c r="R1328" t="s">
        <v>8319</v>
      </c>
      <c r="S1328" s="15">
        <f t="shared" si="104"/>
        <v>41974.791990740734</v>
      </c>
      <c r="T1328" s="15">
        <f t="shared" si="105"/>
        <v>42019.791990740734</v>
      </c>
      <c r="U1328">
        <f t="shared" si="10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3"/>
        <v>4</v>
      </c>
      <c r="P1329">
        <f t="shared" si="102"/>
        <v>41.59</v>
      </c>
      <c r="Q1329" s="10" t="s">
        <v>8317</v>
      </c>
      <c r="R1329" t="s">
        <v>8319</v>
      </c>
      <c r="S1329" s="15">
        <f t="shared" si="104"/>
        <v>42123.678645833337</v>
      </c>
      <c r="T1329" s="15">
        <f t="shared" si="105"/>
        <v>42153.678645833337</v>
      </c>
      <c r="U1329">
        <f t="shared" si="10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3"/>
        <v>2</v>
      </c>
      <c r="P1330">
        <f t="shared" si="102"/>
        <v>116.53</v>
      </c>
      <c r="Q1330" s="10" t="s">
        <v>8317</v>
      </c>
      <c r="R1330" t="s">
        <v>8319</v>
      </c>
      <c r="S1330" s="15">
        <f t="shared" si="104"/>
        <v>42612.642754629633</v>
      </c>
      <c r="T1330" s="15">
        <f t="shared" si="105"/>
        <v>42657.642754629633</v>
      </c>
      <c r="U1330">
        <f t="shared" si="10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3"/>
        <v>1</v>
      </c>
      <c r="P1331">
        <f t="shared" si="102"/>
        <v>45.33</v>
      </c>
      <c r="Q1331" s="10" t="s">
        <v>8317</v>
      </c>
      <c r="R1331" t="s">
        <v>8319</v>
      </c>
      <c r="S1331" s="15">
        <f t="shared" si="104"/>
        <v>41935.221585648149</v>
      </c>
      <c r="T1331" s="15">
        <f t="shared" si="105"/>
        <v>41975.263252314813</v>
      </c>
      <c r="U1331">
        <f t="shared" si="10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3"/>
        <v>22</v>
      </c>
      <c r="P1332">
        <f t="shared" si="102"/>
        <v>157.46</v>
      </c>
      <c r="Q1332" s="10" t="s">
        <v>8317</v>
      </c>
      <c r="R1332" t="s">
        <v>8319</v>
      </c>
      <c r="S1332" s="15">
        <f t="shared" si="104"/>
        <v>42522.276724537034</v>
      </c>
      <c r="T1332" s="15">
        <f t="shared" si="105"/>
        <v>42553.166666666672</v>
      </c>
      <c r="U1332">
        <f t="shared" si="10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3"/>
        <v>1</v>
      </c>
      <c r="P1333">
        <f t="shared" si="102"/>
        <v>100.5</v>
      </c>
      <c r="Q1333" s="10" t="s">
        <v>8317</v>
      </c>
      <c r="R1333" t="s">
        <v>8319</v>
      </c>
      <c r="S1333" s="15">
        <f t="shared" si="104"/>
        <v>42569.50409722222</v>
      </c>
      <c r="T1333" s="15">
        <f t="shared" si="105"/>
        <v>42599.50409722222</v>
      </c>
      <c r="U1333">
        <f t="shared" si="10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3"/>
        <v>0</v>
      </c>
      <c r="P1334" t="str">
        <f t="shared" si="102"/>
        <v>N/A</v>
      </c>
      <c r="Q1334" s="10" t="s">
        <v>8317</v>
      </c>
      <c r="R1334" t="s">
        <v>8319</v>
      </c>
      <c r="S1334" s="15">
        <f t="shared" si="104"/>
        <v>42732.060277777782</v>
      </c>
      <c r="T1334" s="15">
        <f t="shared" si="105"/>
        <v>42762.060277777782</v>
      </c>
      <c r="U1334">
        <f t="shared" si="10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3"/>
        <v>0</v>
      </c>
      <c r="P1335" t="str">
        <f t="shared" si="102"/>
        <v>N/A</v>
      </c>
      <c r="Q1335" s="10" t="s">
        <v>8317</v>
      </c>
      <c r="R1335" t="s">
        <v>8319</v>
      </c>
      <c r="S1335" s="15">
        <f t="shared" si="104"/>
        <v>41806.106770833336</v>
      </c>
      <c r="T1335" s="15">
        <f t="shared" si="105"/>
        <v>41836.106770833336</v>
      </c>
      <c r="U1335">
        <f t="shared" si="10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3"/>
        <v>11</v>
      </c>
      <c r="P1336">
        <f t="shared" si="102"/>
        <v>51.82</v>
      </c>
      <c r="Q1336" s="10" t="s">
        <v>8317</v>
      </c>
      <c r="R1336" t="s">
        <v>8319</v>
      </c>
      <c r="S1336" s="15">
        <f t="shared" si="104"/>
        <v>42410.774155092593</v>
      </c>
      <c r="T1336" s="15">
        <f t="shared" si="105"/>
        <v>42440.774155092593</v>
      </c>
      <c r="U1336">
        <f t="shared" si="10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3"/>
        <v>20</v>
      </c>
      <c r="P1337">
        <f t="shared" si="102"/>
        <v>308.75</v>
      </c>
      <c r="Q1337" s="10" t="s">
        <v>8317</v>
      </c>
      <c r="R1337" t="s">
        <v>8319</v>
      </c>
      <c r="S1337" s="15">
        <f t="shared" si="104"/>
        <v>42313.936365740738</v>
      </c>
      <c r="T1337" s="15">
        <f t="shared" si="105"/>
        <v>42343.936365740738</v>
      </c>
      <c r="U1337">
        <f t="shared" si="10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3"/>
        <v>85</v>
      </c>
      <c r="P1338">
        <f t="shared" si="102"/>
        <v>379.23</v>
      </c>
      <c r="Q1338" s="10" t="s">
        <v>8317</v>
      </c>
      <c r="R1338" t="s">
        <v>8319</v>
      </c>
      <c r="S1338" s="15">
        <f t="shared" si="104"/>
        <v>41955.863750000004</v>
      </c>
      <c r="T1338" s="15">
        <f t="shared" si="105"/>
        <v>41990.863750000004</v>
      </c>
      <c r="U1338">
        <f t="shared" si="10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3"/>
        <v>49</v>
      </c>
      <c r="P1339">
        <f t="shared" si="102"/>
        <v>176.36</v>
      </c>
      <c r="Q1339" s="10" t="s">
        <v>8317</v>
      </c>
      <c r="R1339" t="s">
        <v>8319</v>
      </c>
      <c r="S1339" s="15">
        <f t="shared" si="104"/>
        <v>42767.577303240745</v>
      </c>
      <c r="T1339" s="15">
        <f t="shared" si="105"/>
        <v>42797.577303240745</v>
      </c>
      <c r="U1339">
        <f t="shared" si="10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3"/>
        <v>3</v>
      </c>
      <c r="P1340">
        <f t="shared" ref="P1340:P1403" si="107">IFERROR(ROUND(E1340/L1340,2),"N/A")</f>
        <v>66.069999999999993</v>
      </c>
      <c r="Q1340" s="10" t="s">
        <v>8317</v>
      </c>
      <c r="R1340" t="s">
        <v>8319</v>
      </c>
      <c r="S1340" s="15">
        <f t="shared" si="104"/>
        <v>42188.803622685184</v>
      </c>
      <c r="T1340" s="15">
        <f t="shared" si="105"/>
        <v>42218.803622685184</v>
      </c>
      <c r="U1340">
        <f t="shared" si="10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3"/>
        <v>7</v>
      </c>
      <c r="P1341">
        <f t="shared" si="107"/>
        <v>89.65</v>
      </c>
      <c r="Q1341" s="10" t="s">
        <v>8317</v>
      </c>
      <c r="R1341" t="s">
        <v>8319</v>
      </c>
      <c r="S1341" s="15">
        <f t="shared" si="104"/>
        <v>41936.647164351853</v>
      </c>
      <c r="T1341" s="15">
        <f t="shared" si="105"/>
        <v>41981.688831018517</v>
      </c>
      <c r="U1341">
        <f t="shared" si="10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3"/>
        <v>0</v>
      </c>
      <c r="P1342" t="str">
        <f t="shared" si="107"/>
        <v>N/A</v>
      </c>
      <c r="Q1342" s="10" t="s">
        <v>8317</v>
      </c>
      <c r="R1342" t="s">
        <v>8319</v>
      </c>
      <c r="S1342" s="15">
        <f t="shared" si="104"/>
        <v>41836.595520833333</v>
      </c>
      <c r="T1342" s="15">
        <f t="shared" si="105"/>
        <v>41866.595520833333</v>
      </c>
      <c r="U1342">
        <f t="shared" si="10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3"/>
        <v>70</v>
      </c>
      <c r="P1343">
        <f t="shared" si="107"/>
        <v>382.39</v>
      </c>
      <c r="Q1343" s="10" t="s">
        <v>8317</v>
      </c>
      <c r="R1343" t="s">
        <v>8319</v>
      </c>
      <c r="S1343" s="15">
        <f t="shared" si="104"/>
        <v>42612.624039351853</v>
      </c>
      <c r="T1343" s="15">
        <f t="shared" si="105"/>
        <v>42644.624039351853</v>
      </c>
      <c r="U1343">
        <f t="shared" si="10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3"/>
        <v>0</v>
      </c>
      <c r="P1344">
        <f t="shared" si="107"/>
        <v>100</v>
      </c>
      <c r="Q1344" s="10" t="s">
        <v>8317</v>
      </c>
      <c r="R1344" t="s">
        <v>8319</v>
      </c>
      <c r="S1344" s="15">
        <f t="shared" si="104"/>
        <v>42172.816423611104</v>
      </c>
      <c r="T1344" s="15">
        <f t="shared" si="105"/>
        <v>42202.816423611104</v>
      </c>
      <c r="U1344">
        <f t="shared" si="10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3"/>
        <v>102</v>
      </c>
      <c r="P1345">
        <f t="shared" si="107"/>
        <v>158.36000000000001</v>
      </c>
      <c r="Q1345" s="10" t="s">
        <v>8317</v>
      </c>
      <c r="R1345" t="s">
        <v>8319</v>
      </c>
      <c r="S1345" s="15">
        <f t="shared" si="104"/>
        <v>42542.526423611111</v>
      </c>
      <c r="T1345" s="15">
        <f t="shared" si="105"/>
        <v>42601.165972222225</v>
      </c>
      <c r="U1345">
        <f t="shared" si="10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8">ROUND(E1346/D1346*100,0)</f>
        <v>378</v>
      </c>
      <c r="P1346">
        <f t="shared" si="107"/>
        <v>40.76</v>
      </c>
      <c r="Q1346" s="10" t="s">
        <v>8320</v>
      </c>
      <c r="R1346" t="s">
        <v>8321</v>
      </c>
      <c r="S1346" s="15">
        <f t="shared" ref="S1346:S1409" si="109">(((J1346/60)/60)/24)+DATE(1970,1,1)</f>
        <v>42522.789803240739</v>
      </c>
      <c r="T1346" s="15">
        <f t="shared" ref="T1346:T1409" si="110">(((I1346/60)/60)/24)+DATE(1970,1,1)</f>
        <v>42551.789803240739</v>
      </c>
      <c r="U1346">
        <f t="shared" si="10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8"/>
        <v>125</v>
      </c>
      <c r="P1347">
        <f t="shared" si="107"/>
        <v>53.57</v>
      </c>
      <c r="Q1347" s="10" t="s">
        <v>8320</v>
      </c>
      <c r="R1347" t="s">
        <v>8321</v>
      </c>
      <c r="S1347" s="15">
        <f t="shared" si="109"/>
        <v>41799.814340277779</v>
      </c>
      <c r="T1347" s="15">
        <f t="shared" si="110"/>
        <v>41834.814340277779</v>
      </c>
      <c r="U1347">
        <f t="shared" ref="U1347:U1410" si="111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7"/>
        <v>48.45</v>
      </c>
      <c r="Q1348" s="10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7"/>
        <v>82.42</v>
      </c>
      <c r="Q1349" s="10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7"/>
        <v>230.19</v>
      </c>
      <c r="Q1350" s="10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7"/>
        <v>59.36</v>
      </c>
      <c r="Q1351" s="10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7"/>
        <v>66.7</v>
      </c>
      <c r="Q1352" s="10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7"/>
        <v>168.78</v>
      </c>
      <c r="Q1353" s="10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si="107"/>
        <v>59.97</v>
      </c>
      <c r="Q1354" s="10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7"/>
        <v>31.81</v>
      </c>
      <c r="Q1355" s="10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7"/>
        <v>24.42</v>
      </c>
      <c r="Q1356" s="10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7"/>
        <v>25.35</v>
      </c>
      <c r="Q1357" s="10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7"/>
        <v>71.44</v>
      </c>
      <c r="Q1358" s="10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7"/>
        <v>38.549999999999997</v>
      </c>
      <c r="Q1359" s="10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7"/>
        <v>68.37</v>
      </c>
      <c r="Q1360" s="10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7"/>
        <v>40.21</v>
      </c>
      <c r="Q1361" s="10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7"/>
        <v>32.07</v>
      </c>
      <c r="Q1362" s="10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7"/>
        <v>28.63</v>
      </c>
      <c r="Q1363" s="10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7"/>
        <v>43.64</v>
      </c>
      <c r="Q1364" s="10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7"/>
        <v>40</v>
      </c>
      <c r="Q1365" s="10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7"/>
        <v>346.04</v>
      </c>
      <c r="Q1366" s="10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7"/>
        <v>81.739999999999995</v>
      </c>
      <c r="Q1367" s="10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7"/>
        <v>64.540000000000006</v>
      </c>
      <c r="Q1368" s="10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7"/>
        <v>63.48</v>
      </c>
      <c r="Q1369" s="10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si="107"/>
        <v>63.62</v>
      </c>
      <c r="Q1370" s="10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07"/>
        <v>83.97</v>
      </c>
      <c r="Q1371" s="10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07"/>
        <v>77.75</v>
      </c>
      <c r="Q1372" s="10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07"/>
        <v>107.07</v>
      </c>
      <c r="Q1373" s="10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07"/>
        <v>38.75</v>
      </c>
      <c r="Q1374" s="10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07"/>
        <v>201.94</v>
      </c>
      <c r="Q1375" s="10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07"/>
        <v>43.06</v>
      </c>
      <c r="Q1376" s="10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07"/>
        <v>62.87</v>
      </c>
      <c r="Q1377" s="10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07"/>
        <v>55.61</v>
      </c>
      <c r="Q1378" s="10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07"/>
        <v>48.71</v>
      </c>
      <c r="Q1379" s="10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07"/>
        <v>30.58</v>
      </c>
      <c r="Q1380" s="10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07"/>
        <v>73.91</v>
      </c>
      <c r="Q1381" s="10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07"/>
        <v>21.2</v>
      </c>
      <c r="Q1382" s="10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07"/>
        <v>73.36</v>
      </c>
      <c r="Q1383" s="10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07"/>
        <v>56.41</v>
      </c>
      <c r="Q1384" s="10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si="107"/>
        <v>50.25</v>
      </c>
      <c r="Q1385" s="10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07"/>
        <v>68.94</v>
      </c>
      <c r="Q1386" s="10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07"/>
        <v>65.91</v>
      </c>
      <c r="Q1387" s="10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07"/>
        <v>62.5</v>
      </c>
      <c r="Q1388" s="10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07"/>
        <v>70.06</v>
      </c>
      <c r="Q1389" s="10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07"/>
        <v>60.18</v>
      </c>
      <c r="Q1390" s="10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07"/>
        <v>21.38</v>
      </c>
      <c r="Q1391" s="10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07"/>
        <v>160.79</v>
      </c>
      <c r="Q1392" s="10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07"/>
        <v>42.38</v>
      </c>
      <c r="Q1393" s="10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07"/>
        <v>27.32</v>
      </c>
      <c r="Q1394" s="10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07"/>
        <v>196.83</v>
      </c>
      <c r="Q1395" s="10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07"/>
        <v>53.88</v>
      </c>
      <c r="Q1396" s="10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07"/>
        <v>47.76</v>
      </c>
      <c r="Q1397" s="10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07"/>
        <v>88.19</v>
      </c>
      <c r="Q1398" s="10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07"/>
        <v>72.06</v>
      </c>
      <c r="Q1399" s="10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07"/>
        <v>74.25</v>
      </c>
      <c r="Q1400" s="10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07"/>
        <v>61.7</v>
      </c>
      <c r="Q1401" s="10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07"/>
        <v>17.239999999999998</v>
      </c>
      <c r="Q1402" s="10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07"/>
        <v>51.72</v>
      </c>
      <c r="Q1403" s="10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ref="P1404:P1467" si="112">IFERROR(ROUND(E1404/L1404,2),"N/A")</f>
        <v>24.15</v>
      </c>
      <c r="Q1404" s="10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12"/>
        <v>62.17</v>
      </c>
      <c r="Q1405" s="10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12"/>
        <v>48.2</v>
      </c>
      <c r="Q1406" s="10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12"/>
        <v>6.18</v>
      </c>
      <c r="Q1407" s="10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12"/>
        <v>5</v>
      </c>
      <c r="Q1408" s="10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12"/>
        <v>7.5</v>
      </c>
      <c r="Q1409" s="10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3">ROUND(E1410/D1410*100,0)</f>
        <v>7</v>
      </c>
      <c r="P1410">
        <f t="shared" si="112"/>
        <v>12</v>
      </c>
      <c r="Q1410" s="10" t="s">
        <v>8320</v>
      </c>
      <c r="R1410" t="s">
        <v>8339</v>
      </c>
      <c r="S1410" s="15">
        <f t="shared" ref="S1410:S1473" si="114">(((J1410/60)/60)/24)+DATE(1970,1,1)</f>
        <v>42291.872175925921</v>
      </c>
      <c r="T1410" s="15">
        <f t="shared" ref="T1410:T1473" si="115">(((I1410/60)/60)/24)+DATE(1970,1,1)</f>
        <v>42321.913842592592</v>
      </c>
      <c r="U1410">
        <f t="shared" si="111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3"/>
        <v>0</v>
      </c>
      <c r="P1411" t="str">
        <f t="shared" si="112"/>
        <v>N/A</v>
      </c>
      <c r="Q1411" s="10" t="s">
        <v>8320</v>
      </c>
      <c r="R1411" t="s">
        <v>8339</v>
      </c>
      <c r="S1411" s="15">
        <f t="shared" si="114"/>
        <v>41945.133506944447</v>
      </c>
      <c r="T1411" s="15">
        <f t="shared" si="115"/>
        <v>42005.175173611111</v>
      </c>
      <c r="U1411">
        <f t="shared" ref="U1411:U1474" si="116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2"/>
        <v>1</v>
      </c>
      <c r="Q1412" s="10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2"/>
        <v>2.33</v>
      </c>
      <c r="Q1413" s="10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2"/>
        <v>24.62</v>
      </c>
      <c r="Q1414" s="10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2"/>
        <v>100</v>
      </c>
      <c r="Q1415" s="10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2"/>
        <v>1</v>
      </c>
      <c r="Q1416" s="10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2"/>
        <v>88.89</v>
      </c>
      <c r="Q1417" s="10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 t="str">
        <f t="shared" si="112"/>
        <v>N/A</v>
      </c>
      <c r="Q1418" s="10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2"/>
        <v>27.5</v>
      </c>
      <c r="Q1419" s="10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2"/>
        <v>6</v>
      </c>
      <c r="Q1420" s="10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2"/>
        <v>44.5</v>
      </c>
      <c r="Q1421" s="10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2"/>
        <v>1</v>
      </c>
      <c r="Q1422" s="10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2"/>
        <v>100</v>
      </c>
      <c r="Q1423" s="10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2"/>
        <v>13</v>
      </c>
      <c r="Q1424" s="10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2"/>
        <v>100</v>
      </c>
      <c r="Q1425" s="10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2"/>
        <v>109.07</v>
      </c>
      <c r="Q1426" s="10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 t="str">
        <f t="shared" si="112"/>
        <v>N/A</v>
      </c>
      <c r="Q1427" s="10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 t="str">
        <f t="shared" si="112"/>
        <v>N/A</v>
      </c>
      <c r="Q1428" s="10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2"/>
        <v>104.75</v>
      </c>
      <c r="Q1429" s="10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2"/>
        <v>15</v>
      </c>
      <c r="Q1430" s="10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 t="str">
        <f t="shared" si="112"/>
        <v>N/A</v>
      </c>
      <c r="Q1431" s="10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2"/>
        <v>80.599999999999994</v>
      </c>
      <c r="Q1432" s="10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2"/>
        <v>115.55</v>
      </c>
      <c r="Q1433" s="10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 t="str">
        <f t="shared" si="112"/>
        <v>N/A</v>
      </c>
      <c r="Q1434" s="10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2"/>
        <v>80.5</v>
      </c>
      <c r="Q1435" s="10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>
        <f t="shared" si="112"/>
        <v>744.55</v>
      </c>
      <c r="Q1436" s="10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2"/>
        <v>7.5</v>
      </c>
      <c r="Q1437" s="10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2"/>
        <v>38.5</v>
      </c>
      <c r="Q1438" s="10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2"/>
        <v>36.68</v>
      </c>
      <c r="Q1439" s="10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2"/>
        <v>75</v>
      </c>
      <c r="Q1440" s="10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2"/>
        <v>30</v>
      </c>
      <c r="Q1441" s="10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12"/>
        <v>1</v>
      </c>
      <c r="Q1442" s="10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2"/>
        <v>673.33</v>
      </c>
      <c r="Q1443" s="10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 t="str">
        <f t="shared" si="112"/>
        <v>N/A</v>
      </c>
      <c r="Q1444" s="10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 t="str">
        <f t="shared" si="112"/>
        <v>N/A</v>
      </c>
      <c r="Q1445" s="10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 t="str">
        <f t="shared" si="112"/>
        <v>N/A</v>
      </c>
      <c r="Q1446" s="10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 t="str">
        <f t="shared" si="112"/>
        <v>N/A</v>
      </c>
      <c r="Q1447" s="10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 t="str">
        <f t="shared" si="112"/>
        <v>N/A</v>
      </c>
      <c r="Q1448" s="10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si="112"/>
        <v>25</v>
      </c>
      <c r="Q1449" s="10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 t="str">
        <f t="shared" si="112"/>
        <v>N/A</v>
      </c>
      <c r="Q1450" s="10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 t="str">
        <f t="shared" si="112"/>
        <v>N/A</v>
      </c>
      <c r="Q1451" s="10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2"/>
        <v>1</v>
      </c>
      <c r="Q1452" s="10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2"/>
        <v>1</v>
      </c>
      <c r="Q1453" s="10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 t="str">
        <f t="shared" si="112"/>
        <v>N/A</v>
      </c>
      <c r="Q1454" s="10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 t="str">
        <f t="shared" si="112"/>
        <v>N/A</v>
      </c>
      <c r="Q1455" s="10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2"/>
        <v>15</v>
      </c>
      <c r="Q1456" s="10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2"/>
        <v>225</v>
      </c>
      <c r="Q1457" s="10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2"/>
        <v>48.33</v>
      </c>
      <c r="Q1458" s="10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 t="str">
        <f t="shared" si="112"/>
        <v>N/A</v>
      </c>
      <c r="Q1459" s="10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 t="str">
        <f t="shared" si="112"/>
        <v>N/A</v>
      </c>
      <c r="Q1460" s="10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 t="str">
        <f t="shared" si="112"/>
        <v>N/A</v>
      </c>
      <c r="Q1461" s="10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 t="str">
        <f t="shared" si="112"/>
        <v>N/A</v>
      </c>
      <c r="Q1462" s="10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2"/>
        <v>44.67</v>
      </c>
      <c r="Q1463" s="10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2"/>
        <v>28.94</v>
      </c>
      <c r="Q1464" s="10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2"/>
        <v>35.44</v>
      </c>
      <c r="Q1465" s="10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2"/>
        <v>34.869999999999997</v>
      </c>
      <c r="Q1466" s="10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2"/>
        <v>52.62</v>
      </c>
      <c r="Q1467" s="10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ref="P1468:P1531" si="117">IFERROR(ROUND(E1468/L1468,2),"N/A")</f>
        <v>69.599999999999994</v>
      </c>
      <c r="Q1468" s="10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7"/>
        <v>76.72</v>
      </c>
      <c r="Q1469" s="10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7"/>
        <v>33.19</v>
      </c>
      <c r="Q1470" s="10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7"/>
        <v>149.46</v>
      </c>
      <c r="Q1471" s="10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7"/>
        <v>23.17</v>
      </c>
      <c r="Q1472" s="10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7"/>
        <v>96.88</v>
      </c>
      <c r="Q1473" s="10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8">ROUND(E1474/D1474*100,0)</f>
        <v>139</v>
      </c>
      <c r="P1474">
        <f t="shared" si="117"/>
        <v>103.2</v>
      </c>
      <c r="Q1474" s="10" t="s">
        <v>8320</v>
      </c>
      <c r="R1474" t="s">
        <v>8340</v>
      </c>
      <c r="S1474" s="15">
        <f t="shared" ref="S1474:S1537" si="119">(((J1474/60)/60)/24)+DATE(1970,1,1)</f>
        <v>41533.542858796296</v>
      </c>
      <c r="T1474" s="15">
        <f t="shared" ref="T1474:T1537" si="120">(((I1474/60)/60)/24)+DATE(1970,1,1)</f>
        <v>41563.542858796296</v>
      </c>
      <c r="U1474">
        <f t="shared" si="116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8"/>
        <v>121</v>
      </c>
      <c r="P1475">
        <f t="shared" si="117"/>
        <v>38.46</v>
      </c>
      <c r="Q1475" s="10" t="s">
        <v>8320</v>
      </c>
      <c r="R1475" t="s">
        <v>8340</v>
      </c>
      <c r="S1475" s="15">
        <f t="shared" si="119"/>
        <v>40939.979618055557</v>
      </c>
      <c r="T1475" s="15">
        <f t="shared" si="120"/>
        <v>40969.979618055557</v>
      </c>
      <c r="U1475">
        <f t="shared" ref="U1475:U1538" si="121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7"/>
        <v>44.32</v>
      </c>
      <c r="Q1476" s="10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7"/>
        <v>64.17</v>
      </c>
      <c r="Q1477" s="10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7"/>
        <v>43.33</v>
      </c>
      <c r="Q1478" s="10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7"/>
        <v>90.5</v>
      </c>
      <c r="Q1479" s="10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7"/>
        <v>29.19</v>
      </c>
      <c r="Q1480" s="10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7"/>
        <v>30.96</v>
      </c>
      <c r="Q1481" s="10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si="117"/>
        <v>92.16</v>
      </c>
      <c r="Q1482" s="10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7"/>
        <v>17.5</v>
      </c>
      <c r="Q1483" s="10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7"/>
        <v>5</v>
      </c>
      <c r="Q1484" s="10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7"/>
        <v>25</v>
      </c>
      <c r="Q1485" s="10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 t="str">
        <f t="shared" si="117"/>
        <v>N/A</v>
      </c>
      <c r="Q1486" s="10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7"/>
        <v>50</v>
      </c>
      <c r="Q1487" s="10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7"/>
        <v>16</v>
      </c>
      <c r="Q1488" s="10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 t="str">
        <f t="shared" si="117"/>
        <v>N/A</v>
      </c>
      <c r="Q1489" s="10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7"/>
        <v>60</v>
      </c>
      <c r="Q1490" s="10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 t="str">
        <f t="shared" si="117"/>
        <v>N/A</v>
      </c>
      <c r="Q1491" s="10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7"/>
        <v>47.11</v>
      </c>
      <c r="Q1492" s="10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7"/>
        <v>100</v>
      </c>
      <c r="Q1493" s="10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7"/>
        <v>15</v>
      </c>
      <c r="Q1494" s="10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 t="str">
        <f t="shared" si="117"/>
        <v>N/A</v>
      </c>
      <c r="Q1495" s="10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7"/>
        <v>40.450000000000003</v>
      </c>
      <c r="Q1496" s="10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 t="str">
        <f t="shared" si="117"/>
        <v>N/A</v>
      </c>
      <c r="Q1497" s="10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 t="str">
        <f t="shared" si="117"/>
        <v>N/A</v>
      </c>
      <c r="Q1498" s="10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17"/>
        <v>1</v>
      </c>
      <c r="Q1499" s="10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17"/>
        <v>19</v>
      </c>
      <c r="Q1500" s="10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17"/>
        <v>5</v>
      </c>
      <c r="Q1501" s="10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17"/>
        <v>46.73</v>
      </c>
      <c r="Q1502" s="10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17"/>
        <v>97.73</v>
      </c>
      <c r="Q1503" s="10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17"/>
        <v>67.84</v>
      </c>
      <c r="Q1504" s="10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17"/>
        <v>56.98</v>
      </c>
      <c r="Q1505" s="10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17"/>
        <v>67.16</v>
      </c>
      <c r="Q1506" s="10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17"/>
        <v>48.04</v>
      </c>
      <c r="Q1507" s="10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17"/>
        <v>38.86</v>
      </c>
      <c r="Q1508" s="10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17"/>
        <v>78.180000000000007</v>
      </c>
      <c r="Q1509" s="10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17"/>
        <v>97.11</v>
      </c>
      <c r="Q1510" s="10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17"/>
        <v>110.39</v>
      </c>
      <c r="Q1511" s="10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17"/>
        <v>39.92</v>
      </c>
      <c r="Q1512" s="10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>
        <f t="shared" si="117"/>
        <v>75.98</v>
      </c>
      <c r="Q1513" s="10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17"/>
        <v>58.38</v>
      </c>
      <c r="Q1514" s="10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17"/>
        <v>55.82</v>
      </c>
      <c r="Q1515" s="10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17"/>
        <v>151.24</v>
      </c>
      <c r="Q1516" s="10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17"/>
        <v>849.67</v>
      </c>
      <c r="Q1517" s="10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17"/>
        <v>159.24</v>
      </c>
      <c r="Q1518" s="10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17"/>
        <v>39.51</v>
      </c>
      <c r="Q1519" s="10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>
        <f t="shared" si="117"/>
        <v>130.53</v>
      </c>
      <c r="Q1520" s="10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17"/>
        <v>64.16</v>
      </c>
      <c r="Q1521" s="10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17"/>
        <v>111.53</v>
      </c>
      <c r="Q1522" s="10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17"/>
        <v>170.45</v>
      </c>
      <c r="Q1523" s="10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17"/>
        <v>133.74</v>
      </c>
      <c r="Q1524" s="10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17"/>
        <v>95.83</v>
      </c>
      <c r="Q1525" s="10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17"/>
        <v>221.79</v>
      </c>
      <c r="Q1526" s="10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17"/>
        <v>32.32</v>
      </c>
      <c r="Q1527" s="10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17"/>
        <v>98.84</v>
      </c>
      <c r="Q1528" s="10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>
        <f t="shared" si="117"/>
        <v>55.22</v>
      </c>
      <c r="Q1529" s="10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>
        <f t="shared" si="117"/>
        <v>52.79</v>
      </c>
      <c r="Q1530" s="10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17"/>
        <v>135.66999999999999</v>
      </c>
      <c r="Q1531" s="10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ref="P1532:P1595" si="122">IFERROR(ROUND(E1532/L1532,2),"N/A")</f>
        <v>53.99</v>
      </c>
      <c r="Q1532" s="10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>
        <f t="shared" si="122"/>
        <v>56.64</v>
      </c>
      <c r="Q1533" s="10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22"/>
        <v>82.32</v>
      </c>
      <c r="Q1534" s="10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22"/>
        <v>88.26</v>
      </c>
      <c r="Q1535" s="10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>
        <f t="shared" si="122"/>
        <v>84.91</v>
      </c>
      <c r="Q1536" s="10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22"/>
        <v>48.15</v>
      </c>
      <c r="Q1537" s="10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3">ROUND(E1538/D1538*100,0)</f>
        <v>250</v>
      </c>
      <c r="P1538">
        <f t="shared" si="122"/>
        <v>66.02</v>
      </c>
      <c r="Q1538" s="10" t="s">
        <v>8336</v>
      </c>
      <c r="R1538" t="s">
        <v>8337</v>
      </c>
      <c r="S1538" s="15">
        <f t="shared" ref="S1538:S1601" si="124">(((J1538/60)/60)/24)+DATE(1970,1,1)</f>
        <v>42213.802199074074</v>
      </c>
      <c r="T1538" s="15">
        <f t="shared" ref="T1538:T1601" si="125">(((I1538/60)/60)/24)+DATE(1970,1,1)</f>
        <v>42243.802199074074</v>
      </c>
      <c r="U1538">
        <f t="shared" si="121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3"/>
        <v>180</v>
      </c>
      <c r="P1539">
        <f t="shared" si="122"/>
        <v>96.38</v>
      </c>
      <c r="Q1539" s="10" t="s">
        <v>8336</v>
      </c>
      <c r="R1539" t="s">
        <v>8337</v>
      </c>
      <c r="S1539" s="15">
        <f t="shared" si="124"/>
        <v>42552.315127314811</v>
      </c>
      <c r="T1539" s="15">
        <f t="shared" si="125"/>
        <v>42588.75</v>
      </c>
      <c r="U1539">
        <f t="shared" ref="U1539:U1602" si="126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2"/>
        <v>156.16999999999999</v>
      </c>
      <c r="Q1540" s="10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2"/>
        <v>95.76</v>
      </c>
      <c r="Q1541" s="10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2"/>
        <v>180.41</v>
      </c>
      <c r="Q1542" s="10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2"/>
        <v>3</v>
      </c>
      <c r="Q1543" s="10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2"/>
        <v>20</v>
      </c>
      <c r="Q1544" s="10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2"/>
        <v>10</v>
      </c>
      <c r="Q1545" s="10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 t="str">
        <f t="shared" si="122"/>
        <v>N/A</v>
      </c>
      <c r="Q1546" s="10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>
        <f t="shared" si="122"/>
        <v>1</v>
      </c>
      <c r="Q1547" s="10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>
        <f t="shared" si="122"/>
        <v>26.27</v>
      </c>
      <c r="Q1548" s="10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 t="str">
        <f t="shared" si="122"/>
        <v>N/A</v>
      </c>
      <c r="Q1549" s="10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>
        <f t="shared" si="122"/>
        <v>60</v>
      </c>
      <c r="Q1550" s="10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2"/>
        <v>28.33</v>
      </c>
      <c r="Q1551" s="10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>
        <f t="shared" si="122"/>
        <v>14.43</v>
      </c>
      <c r="Q1552" s="10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 t="str">
        <f t="shared" si="122"/>
        <v>N/A</v>
      </c>
      <c r="Q1553" s="10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2"/>
        <v>132.19</v>
      </c>
      <c r="Q1554" s="10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 t="str">
        <f t="shared" si="122"/>
        <v>N/A</v>
      </c>
      <c r="Q1555" s="10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 t="str">
        <f t="shared" si="122"/>
        <v>N/A</v>
      </c>
      <c r="Q1556" s="10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 t="str">
        <f t="shared" si="122"/>
        <v>N/A</v>
      </c>
      <c r="Q1557" s="10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2"/>
        <v>56.42</v>
      </c>
      <c r="Q1558" s="10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2"/>
        <v>100</v>
      </c>
      <c r="Q1559" s="10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2"/>
        <v>11.67</v>
      </c>
      <c r="Q1560" s="10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>
        <f t="shared" si="122"/>
        <v>50</v>
      </c>
      <c r="Q1561" s="10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>
        <f t="shared" si="122"/>
        <v>23.5</v>
      </c>
      <c r="Q1562" s="10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>
        <f t="shared" si="122"/>
        <v>67</v>
      </c>
      <c r="Q1563" s="10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 t="str">
        <f t="shared" si="122"/>
        <v>N/A</v>
      </c>
      <c r="Q1564" s="10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2"/>
        <v>42.5</v>
      </c>
      <c r="Q1565" s="10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2"/>
        <v>10</v>
      </c>
      <c r="Q1566" s="10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2"/>
        <v>100</v>
      </c>
      <c r="Q1567" s="10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2"/>
        <v>108.05</v>
      </c>
      <c r="Q1568" s="10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2"/>
        <v>26.92</v>
      </c>
      <c r="Q1569" s="10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22"/>
        <v>155</v>
      </c>
      <c r="Q1570" s="10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 t="str">
        <f t="shared" si="122"/>
        <v>N/A</v>
      </c>
      <c r="Q1571" s="10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2"/>
        <v>47.77</v>
      </c>
      <c r="Q1572" s="10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2"/>
        <v>20</v>
      </c>
      <c r="Q1573" s="10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2"/>
        <v>41.67</v>
      </c>
      <c r="Q1574" s="10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2"/>
        <v>74.33</v>
      </c>
      <c r="Q1575" s="10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2"/>
        <v>84.33</v>
      </c>
      <c r="Q1576" s="10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si="122"/>
        <v>65.459999999999994</v>
      </c>
      <c r="Q1577" s="10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2"/>
        <v>65</v>
      </c>
      <c r="Q1578" s="10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2"/>
        <v>27.5</v>
      </c>
      <c r="Q1579" s="10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2"/>
        <v>51.25</v>
      </c>
      <c r="Q1580" s="10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2"/>
        <v>14</v>
      </c>
      <c r="Q1581" s="10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 t="str">
        <f t="shared" si="122"/>
        <v>N/A</v>
      </c>
      <c r="Q1582" s="10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2"/>
        <v>5</v>
      </c>
      <c r="Q1583" s="10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2"/>
        <v>31</v>
      </c>
      <c r="Q1584" s="10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2"/>
        <v>15</v>
      </c>
      <c r="Q1585" s="10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 t="str">
        <f t="shared" si="122"/>
        <v>N/A</v>
      </c>
      <c r="Q1586" s="10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2"/>
        <v>131.66999999999999</v>
      </c>
      <c r="Q1587" s="10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 t="str">
        <f t="shared" si="122"/>
        <v>N/A</v>
      </c>
      <c r="Q1588" s="10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2"/>
        <v>1</v>
      </c>
      <c r="Q1589" s="10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 t="str">
        <f t="shared" si="122"/>
        <v>N/A</v>
      </c>
      <c r="Q1590" s="10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 t="str">
        <f t="shared" si="122"/>
        <v>N/A</v>
      </c>
      <c r="Q1591" s="10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2"/>
        <v>510</v>
      </c>
      <c r="Q1592" s="10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>
        <f t="shared" si="122"/>
        <v>44.48</v>
      </c>
      <c r="Q1593" s="10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 t="str">
        <f t="shared" si="122"/>
        <v>N/A</v>
      </c>
      <c r="Q1594" s="10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2"/>
        <v>1</v>
      </c>
      <c r="Q1595" s="10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ref="P1596:P1659" si="127">IFERROR(ROUND(E1596/L1596,2),"N/A")</f>
        <v>20.5</v>
      </c>
      <c r="Q1596" s="10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27"/>
        <v>40</v>
      </c>
      <c r="Q1597" s="10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7"/>
        <v>25</v>
      </c>
      <c r="Q1598" s="10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 t="str">
        <f t="shared" si="127"/>
        <v>N/A</v>
      </c>
      <c r="Q1599" s="10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27"/>
        <v>1</v>
      </c>
      <c r="Q1600" s="10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 t="str">
        <f t="shared" si="127"/>
        <v>N/A</v>
      </c>
      <c r="Q1601" s="10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8">ROUND(E1602/D1602*100,0)</f>
        <v>7</v>
      </c>
      <c r="P1602">
        <f t="shared" si="127"/>
        <v>40.78</v>
      </c>
      <c r="Q1602" s="10" t="s">
        <v>8336</v>
      </c>
      <c r="R1602" t="s">
        <v>8343</v>
      </c>
      <c r="S1602" s="15">
        <f t="shared" ref="S1602:S1665" si="129">(((J1602/60)/60)/24)+DATE(1970,1,1)</f>
        <v>41791.057314814818</v>
      </c>
      <c r="T1602" s="15">
        <f t="shared" ref="T1602:T1665" si="130">(((I1602/60)/60)/24)+DATE(1970,1,1)</f>
        <v>41835.21597222222</v>
      </c>
      <c r="U1602">
        <f t="shared" si="126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8"/>
        <v>108</v>
      </c>
      <c r="P1603">
        <f t="shared" si="127"/>
        <v>48.33</v>
      </c>
      <c r="Q1603" s="10" t="s">
        <v>8323</v>
      </c>
      <c r="R1603" t="s">
        <v>8324</v>
      </c>
      <c r="S1603" s="15">
        <f t="shared" si="129"/>
        <v>40638.092974537038</v>
      </c>
      <c r="T1603" s="15">
        <f t="shared" si="130"/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7"/>
        <v>46.95</v>
      </c>
      <c r="Q1604" s="10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7"/>
        <v>66.69</v>
      </c>
      <c r="Q1605" s="10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7"/>
        <v>48.84</v>
      </c>
      <c r="Q1606" s="10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7"/>
        <v>137.31</v>
      </c>
      <c r="Q1607" s="10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7"/>
        <v>87.83</v>
      </c>
      <c r="Q1608" s="10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7"/>
        <v>70.790000000000006</v>
      </c>
      <c r="Q1609" s="10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si="127"/>
        <v>52.83</v>
      </c>
      <c r="Q1610" s="10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7"/>
        <v>443.75</v>
      </c>
      <c r="Q1611" s="10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7"/>
        <v>48.54</v>
      </c>
      <c r="Q1612" s="10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7"/>
        <v>37.07</v>
      </c>
      <c r="Q1613" s="10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7"/>
        <v>50</v>
      </c>
      <c r="Q1614" s="10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7"/>
        <v>39.04</v>
      </c>
      <c r="Q1615" s="10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7"/>
        <v>66.69</v>
      </c>
      <c r="Q1616" s="10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7"/>
        <v>67.13</v>
      </c>
      <c r="Q1617" s="10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7"/>
        <v>66.37</v>
      </c>
      <c r="Q1618" s="10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7"/>
        <v>64.62</v>
      </c>
      <c r="Q1619" s="10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7"/>
        <v>58.37</v>
      </c>
      <c r="Q1620" s="10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7"/>
        <v>86.96</v>
      </c>
      <c r="Q1621" s="10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7"/>
        <v>66.47</v>
      </c>
      <c r="Q1622" s="10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7"/>
        <v>163.78</v>
      </c>
      <c r="Q1623" s="10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7"/>
        <v>107.98</v>
      </c>
      <c r="Q1624" s="10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7"/>
        <v>42.11</v>
      </c>
      <c r="Q1625" s="10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si="127"/>
        <v>47.2</v>
      </c>
      <c r="Q1626" s="10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27"/>
        <v>112.02</v>
      </c>
      <c r="Q1627" s="10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27"/>
        <v>74.95</v>
      </c>
      <c r="Q1628" s="10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27"/>
        <v>61.58</v>
      </c>
      <c r="Q1629" s="10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27"/>
        <v>45.88</v>
      </c>
      <c r="Q1630" s="10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27"/>
        <v>75.849999999999994</v>
      </c>
      <c r="Q1631" s="10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27"/>
        <v>84.21</v>
      </c>
      <c r="Q1632" s="10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27"/>
        <v>117.23</v>
      </c>
      <c r="Q1633" s="10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27"/>
        <v>86.49</v>
      </c>
      <c r="Q1634" s="10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27"/>
        <v>172.41</v>
      </c>
      <c r="Q1635" s="10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27"/>
        <v>62.81</v>
      </c>
      <c r="Q1636" s="10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27"/>
        <v>67.73</v>
      </c>
      <c r="Q1637" s="10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27"/>
        <v>53.56</v>
      </c>
      <c r="Q1638" s="10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27"/>
        <v>34.6</v>
      </c>
      <c r="Q1639" s="10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27"/>
        <v>38.89</v>
      </c>
      <c r="Q1640" s="10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si="127"/>
        <v>94.74</v>
      </c>
      <c r="Q1641" s="10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27"/>
        <v>39.97</v>
      </c>
      <c r="Q1642" s="10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27"/>
        <v>97.5</v>
      </c>
      <c r="Q1643" s="10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27"/>
        <v>42.86</v>
      </c>
      <c r="Q1644" s="10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27"/>
        <v>168.51</v>
      </c>
      <c r="Q1645" s="10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27"/>
        <v>85.55</v>
      </c>
      <c r="Q1646" s="10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27"/>
        <v>554</v>
      </c>
      <c r="Q1647" s="10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>
        <f t="shared" si="127"/>
        <v>26.55</v>
      </c>
      <c r="Q1648" s="10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27"/>
        <v>113.83</v>
      </c>
      <c r="Q1649" s="10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27"/>
        <v>32.01</v>
      </c>
      <c r="Q1650" s="10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>
        <f t="shared" si="127"/>
        <v>47.19</v>
      </c>
      <c r="Q1651" s="10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27"/>
        <v>88.47</v>
      </c>
      <c r="Q1652" s="10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27"/>
        <v>100.75</v>
      </c>
      <c r="Q1653" s="10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27"/>
        <v>64.709999999999994</v>
      </c>
      <c r="Q1654" s="10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>
        <f t="shared" si="127"/>
        <v>51.85</v>
      </c>
      <c r="Q1655" s="10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27"/>
        <v>38.79</v>
      </c>
      <c r="Q1656" s="10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>
        <f t="shared" si="127"/>
        <v>44.65</v>
      </c>
      <c r="Q1657" s="10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>
        <f t="shared" si="127"/>
        <v>156.77000000000001</v>
      </c>
      <c r="Q1658" s="10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27"/>
        <v>118.7</v>
      </c>
      <c r="Q1659" s="10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ref="P1660:P1723" si="132">IFERROR(ROUND(E1660/L1660,2),"N/A")</f>
        <v>74.150000000000006</v>
      </c>
      <c r="Q1660" s="10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32"/>
        <v>12.53</v>
      </c>
      <c r="Q1661" s="10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32"/>
        <v>27.86</v>
      </c>
      <c r="Q1662" s="10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32"/>
        <v>80.180000000000007</v>
      </c>
      <c r="Q1663" s="10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32"/>
        <v>132.44</v>
      </c>
      <c r="Q1664" s="10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32"/>
        <v>33.75</v>
      </c>
      <c r="Q1665" s="10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3">ROUND(E1666/D1666*100,0)</f>
        <v>122</v>
      </c>
      <c r="P1666">
        <f t="shared" si="132"/>
        <v>34.380000000000003</v>
      </c>
      <c r="Q1666" s="10" t="s">
        <v>8323</v>
      </c>
      <c r="R1666" t="s">
        <v>8344</v>
      </c>
      <c r="S1666" s="15">
        <f t="shared" ref="S1666:S1729" si="134">(((J1666/60)/60)/24)+DATE(1970,1,1)</f>
        <v>40939.761782407404</v>
      </c>
      <c r="T1666" s="15">
        <f t="shared" ref="T1666:T1729" si="135">(((I1666/60)/60)/24)+DATE(1970,1,1)</f>
        <v>40984.165972222225</v>
      </c>
      <c r="U1666">
        <f t="shared" si="13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3"/>
        <v>119</v>
      </c>
      <c r="P1667">
        <f t="shared" si="132"/>
        <v>44.96</v>
      </c>
      <c r="Q1667" s="10" t="s">
        <v>8323</v>
      </c>
      <c r="R1667" t="s">
        <v>8344</v>
      </c>
      <c r="S1667" s="15">
        <f t="shared" si="134"/>
        <v>40564.649456018517</v>
      </c>
      <c r="T1667" s="15">
        <f t="shared" si="135"/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2"/>
        <v>41.04</v>
      </c>
      <c r="Q1668" s="10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2"/>
        <v>52.6</v>
      </c>
      <c r="Q1669" s="10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2"/>
        <v>70.78</v>
      </c>
      <c r="Q1670" s="10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2"/>
        <v>53.75</v>
      </c>
      <c r="Q1671" s="10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2"/>
        <v>44.61</v>
      </c>
      <c r="Q1672" s="10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>
        <f t="shared" si="132"/>
        <v>26.15</v>
      </c>
      <c r="Q1673" s="10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si="132"/>
        <v>39.18</v>
      </c>
      <c r="Q1674" s="10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2"/>
        <v>45.59</v>
      </c>
      <c r="Q1675" s="10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2"/>
        <v>89.25</v>
      </c>
      <c r="Q1676" s="10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2"/>
        <v>40.42</v>
      </c>
      <c r="Q1677" s="10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2"/>
        <v>82.38</v>
      </c>
      <c r="Q1678" s="10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2"/>
        <v>159.52000000000001</v>
      </c>
      <c r="Q1679" s="10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2"/>
        <v>36.24</v>
      </c>
      <c r="Q1680" s="10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2"/>
        <v>62.5</v>
      </c>
      <c r="Q1681" s="10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2"/>
        <v>47</v>
      </c>
      <c r="Q1682" s="10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2"/>
        <v>74.58</v>
      </c>
      <c r="Q1683" s="10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 t="str">
        <f t="shared" si="132"/>
        <v>N/A</v>
      </c>
      <c r="Q1684" s="10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2"/>
        <v>76</v>
      </c>
      <c r="Q1685" s="10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2"/>
        <v>86.44</v>
      </c>
      <c r="Q1686" s="10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2"/>
        <v>24</v>
      </c>
      <c r="Q1687" s="10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>
        <f t="shared" si="132"/>
        <v>18</v>
      </c>
      <c r="Q1688" s="10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2"/>
        <v>80.13</v>
      </c>
      <c r="Q1689" s="10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>
        <f t="shared" si="132"/>
        <v>253.14</v>
      </c>
      <c r="Q1690" s="10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2"/>
        <v>171.43</v>
      </c>
      <c r="Q1691" s="10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>
        <f t="shared" si="132"/>
        <v>57.73</v>
      </c>
      <c r="Q1692" s="10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>
        <f t="shared" si="132"/>
        <v>264.26</v>
      </c>
      <c r="Q1693" s="10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2"/>
        <v>159.33000000000001</v>
      </c>
      <c r="Q1694" s="10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2"/>
        <v>35</v>
      </c>
      <c r="Q1695" s="10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>
        <f t="shared" si="132"/>
        <v>5</v>
      </c>
      <c r="Q1696" s="10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2"/>
        <v>61.09</v>
      </c>
      <c r="Q1697" s="10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 t="str">
        <f t="shared" si="132"/>
        <v>N/A</v>
      </c>
      <c r="Q1698" s="10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2"/>
        <v>114.82</v>
      </c>
      <c r="Q1699" s="10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 t="str">
        <f t="shared" si="132"/>
        <v>N/A</v>
      </c>
      <c r="Q1700" s="10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>
        <f t="shared" si="132"/>
        <v>54</v>
      </c>
      <c r="Q1701" s="10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2"/>
        <v>65.97</v>
      </c>
      <c r="Q1702" s="10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>
        <f t="shared" si="132"/>
        <v>5</v>
      </c>
      <c r="Q1703" s="10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2"/>
        <v>1</v>
      </c>
      <c r="Q1704" s="10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si="132"/>
        <v>25.5</v>
      </c>
      <c r="Q1705" s="10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2"/>
        <v>118.36</v>
      </c>
      <c r="Q1706" s="10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 t="str">
        <f t="shared" si="132"/>
        <v>N/A</v>
      </c>
      <c r="Q1707" s="10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 t="str">
        <f t="shared" si="132"/>
        <v>N/A</v>
      </c>
      <c r="Q1708" s="10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2"/>
        <v>54.11</v>
      </c>
      <c r="Q1709" s="10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 t="str">
        <f t="shared" si="132"/>
        <v>N/A</v>
      </c>
      <c r="Q1710" s="10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2"/>
        <v>21.25</v>
      </c>
      <c r="Q1711" s="10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2"/>
        <v>34</v>
      </c>
      <c r="Q1712" s="10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2"/>
        <v>525</v>
      </c>
      <c r="Q1713" s="10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 t="str">
        <f t="shared" si="132"/>
        <v>N/A</v>
      </c>
      <c r="Q1714" s="10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2"/>
        <v>50</v>
      </c>
      <c r="Q1715" s="10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2"/>
        <v>115.71</v>
      </c>
      <c r="Q1716" s="10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2"/>
        <v>5.5</v>
      </c>
      <c r="Q1717" s="10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2"/>
        <v>50</v>
      </c>
      <c r="Q1718" s="10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2"/>
        <v>34.020000000000003</v>
      </c>
      <c r="Q1719" s="10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2"/>
        <v>37.5</v>
      </c>
      <c r="Q1720" s="10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2"/>
        <v>11.67</v>
      </c>
      <c r="Q1721" s="10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2"/>
        <v>28.13</v>
      </c>
      <c r="Q1722" s="10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 t="str">
        <f t="shared" si="132"/>
        <v>N/A</v>
      </c>
      <c r="Q1723" s="10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ref="P1724:P1787" si="137">IFERROR(ROUND(E1724/L1724,2),"N/A")</f>
        <v>1</v>
      </c>
      <c r="Q1724" s="10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7"/>
        <v>216.67</v>
      </c>
      <c r="Q1725" s="10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7"/>
        <v>8.75</v>
      </c>
      <c r="Q1726" s="10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7"/>
        <v>62.22</v>
      </c>
      <c r="Q1727" s="10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7"/>
        <v>137.25</v>
      </c>
      <c r="Q1728" s="10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7"/>
        <v>1</v>
      </c>
      <c r="Q1729" s="10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8">ROUND(E1730/D1730*100,0)</f>
        <v>68</v>
      </c>
      <c r="P1730">
        <f t="shared" si="137"/>
        <v>122.14</v>
      </c>
      <c r="Q1730" s="10" t="s">
        <v>8323</v>
      </c>
      <c r="R1730" t="s">
        <v>8345</v>
      </c>
      <c r="S1730" s="15">
        <f t="shared" ref="S1730:S1793" si="139">(((J1730/60)/60)/24)+DATE(1970,1,1)</f>
        <v>42268.625856481478</v>
      </c>
      <c r="T1730" s="15">
        <f t="shared" ref="T1730:T1793" si="140">(((I1730/60)/60)/24)+DATE(1970,1,1)</f>
        <v>42298.625856481478</v>
      </c>
      <c r="U1730">
        <f t="shared" si="136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8"/>
        <v>0</v>
      </c>
      <c r="P1731" t="str">
        <f t="shared" si="137"/>
        <v>N/A</v>
      </c>
      <c r="Q1731" s="10" t="s">
        <v>8323</v>
      </c>
      <c r="R1731" t="s">
        <v>8345</v>
      </c>
      <c r="S1731" s="15">
        <f t="shared" si="139"/>
        <v>42471.052152777775</v>
      </c>
      <c r="T1731" s="15">
        <f t="shared" si="140"/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 t="str">
        <f t="shared" si="137"/>
        <v>N/A</v>
      </c>
      <c r="Q1732" s="10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 t="str">
        <f t="shared" si="137"/>
        <v>N/A</v>
      </c>
      <c r="Q1733" s="10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 t="str">
        <f t="shared" si="137"/>
        <v>N/A</v>
      </c>
      <c r="Q1734" s="10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 t="str">
        <f t="shared" si="137"/>
        <v>N/A</v>
      </c>
      <c r="Q1735" s="10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7"/>
        <v>1</v>
      </c>
      <c r="Q1736" s="10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7"/>
        <v>55</v>
      </c>
      <c r="Q1737" s="10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si="137"/>
        <v>22</v>
      </c>
      <c r="Q1738" s="10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7"/>
        <v>56.67</v>
      </c>
      <c r="Q1739" s="10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7"/>
        <v>20</v>
      </c>
      <c r="Q1740" s="10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7"/>
        <v>1</v>
      </c>
      <c r="Q1741" s="10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 t="str">
        <f t="shared" si="137"/>
        <v>N/A</v>
      </c>
      <c r="Q1742" s="10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7"/>
        <v>25.58</v>
      </c>
      <c r="Q1743" s="10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7"/>
        <v>63.97</v>
      </c>
      <c r="Q1744" s="10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7"/>
        <v>89.93</v>
      </c>
      <c r="Q1745" s="10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7"/>
        <v>93.07</v>
      </c>
      <c r="Q1746" s="10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7"/>
        <v>89.67</v>
      </c>
      <c r="Q1747" s="10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7"/>
        <v>207.62</v>
      </c>
      <c r="Q1748" s="10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7"/>
        <v>59.41</v>
      </c>
      <c r="Q1749" s="10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7"/>
        <v>358.97</v>
      </c>
      <c r="Q1750" s="10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7"/>
        <v>94.74</v>
      </c>
      <c r="Q1751" s="10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7"/>
        <v>80.650000000000006</v>
      </c>
      <c r="Q1752" s="10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7"/>
        <v>168.69</v>
      </c>
      <c r="Q1753" s="10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si="137"/>
        <v>34.69</v>
      </c>
      <c r="Q1754" s="10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37"/>
        <v>462.86</v>
      </c>
      <c r="Q1755" s="10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37"/>
        <v>104.39</v>
      </c>
      <c r="Q1756" s="10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37"/>
        <v>7.5</v>
      </c>
      <c r="Q1757" s="10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37"/>
        <v>47.13</v>
      </c>
      <c r="Q1758" s="10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37"/>
        <v>414.29</v>
      </c>
      <c r="Q1759" s="10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37"/>
        <v>42.48</v>
      </c>
      <c r="Q1760" s="10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37"/>
        <v>108.78</v>
      </c>
      <c r="Q1761" s="10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37"/>
        <v>81.099999999999994</v>
      </c>
      <c r="Q1762" s="10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37"/>
        <v>51.67</v>
      </c>
      <c r="Q1763" s="10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37"/>
        <v>35.4</v>
      </c>
      <c r="Q1764" s="10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37"/>
        <v>103.64</v>
      </c>
      <c r="Q1765" s="10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37"/>
        <v>55.28</v>
      </c>
      <c r="Q1766" s="10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37"/>
        <v>72.17</v>
      </c>
      <c r="Q1767" s="10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 t="str">
        <f t="shared" si="137"/>
        <v>N/A</v>
      </c>
      <c r="Q1768" s="10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si="137"/>
        <v>58.62</v>
      </c>
      <c r="Q1769" s="10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37"/>
        <v>12.47</v>
      </c>
      <c r="Q1770" s="10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37"/>
        <v>49.14</v>
      </c>
      <c r="Q1771" s="10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37"/>
        <v>150.5</v>
      </c>
      <c r="Q1772" s="10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37"/>
        <v>35.799999999999997</v>
      </c>
      <c r="Q1773" s="10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37"/>
        <v>45.16</v>
      </c>
      <c r="Q1774" s="10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37"/>
        <v>98.79</v>
      </c>
      <c r="Q1775" s="10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37"/>
        <v>88.31</v>
      </c>
      <c r="Q1776" s="10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37"/>
        <v>170.63</v>
      </c>
      <c r="Q1777" s="10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37"/>
        <v>83.75</v>
      </c>
      <c r="Q1778" s="10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37"/>
        <v>65.099999999999994</v>
      </c>
      <c r="Q1779" s="10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37"/>
        <v>66.33</v>
      </c>
      <c r="Q1780" s="10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37"/>
        <v>104.89</v>
      </c>
      <c r="Q1781" s="10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37"/>
        <v>78.44</v>
      </c>
      <c r="Q1782" s="10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37"/>
        <v>59.04</v>
      </c>
      <c r="Q1783" s="10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37"/>
        <v>71.34</v>
      </c>
      <c r="Q1784" s="10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37"/>
        <v>51.23</v>
      </c>
      <c r="Q1785" s="10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>
        <f t="shared" si="137"/>
        <v>60.24</v>
      </c>
      <c r="Q1786" s="10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37"/>
        <v>44.94</v>
      </c>
      <c r="Q1787" s="10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ref="P1788:P1851" si="142">IFERROR(ROUND(E1788/L1788,2),"N/A")</f>
        <v>31.21</v>
      </c>
      <c r="Q1788" s="10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42"/>
        <v>63.88</v>
      </c>
      <c r="Q1789" s="10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42"/>
        <v>19</v>
      </c>
      <c r="Q1790" s="10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2"/>
        <v>10</v>
      </c>
      <c r="Q1791" s="10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42"/>
        <v>109.07</v>
      </c>
      <c r="Q1792" s="10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42"/>
        <v>26.75</v>
      </c>
      <c r="Q1793" s="10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3">ROUND(E1794/D1794*100,0)</f>
        <v>61</v>
      </c>
      <c r="P1794">
        <f t="shared" si="142"/>
        <v>109.94</v>
      </c>
      <c r="Q1794" s="10" t="s">
        <v>8336</v>
      </c>
      <c r="R1794" t="s">
        <v>8337</v>
      </c>
      <c r="S1794" s="15">
        <f t="shared" ref="S1794:S1857" si="144">(((J1794/60)/60)/24)+DATE(1970,1,1)</f>
        <v>42189.031041666662</v>
      </c>
      <c r="T1794" s="15">
        <f t="shared" ref="T1794:T1857" si="145">(((I1794/60)/60)/24)+DATE(1970,1,1)</f>
        <v>42226.290972222225</v>
      </c>
      <c r="U1794">
        <f t="shared" si="14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3"/>
        <v>1</v>
      </c>
      <c r="P1795">
        <f t="shared" si="142"/>
        <v>20</v>
      </c>
      <c r="Q1795" s="10" t="s">
        <v>8336</v>
      </c>
      <c r="R1795" t="s">
        <v>8337</v>
      </c>
      <c r="S1795" s="15">
        <f t="shared" si="144"/>
        <v>41940.89166666667</v>
      </c>
      <c r="T1795" s="15">
        <f t="shared" si="145"/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2"/>
        <v>55.39</v>
      </c>
      <c r="Q1796" s="10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2"/>
        <v>133.9</v>
      </c>
      <c r="Q1797" s="10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2"/>
        <v>48.72</v>
      </c>
      <c r="Q1798" s="10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2"/>
        <v>48.25</v>
      </c>
      <c r="Q1799" s="10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>
        <f t="shared" si="142"/>
        <v>58.97</v>
      </c>
      <c r="Q1800" s="10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2"/>
        <v>11.64</v>
      </c>
      <c r="Q1801" s="10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>
        <f t="shared" si="142"/>
        <v>83.72</v>
      </c>
      <c r="Q1802" s="10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2"/>
        <v>63.65</v>
      </c>
      <c r="Q1803" s="10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2"/>
        <v>94.28</v>
      </c>
      <c r="Q1804" s="10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2"/>
        <v>71.87</v>
      </c>
      <c r="Q1805" s="10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2"/>
        <v>104.85</v>
      </c>
      <c r="Q1806" s="10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2"/>
        <v>67.14</v>
      </c>
      <c r="Q1807" s="10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2"/>
        <v>73.88</v>
      </c>
      <c r="Q1808" s="10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>
        <f t="shared" si="142"/>
        <v>69.13</v>
      </c>
      <c r="Q1809" s="10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>
        <f t="shared" si="142"/>
        <v>120.77</v>
      </c>
      <c r="Q1810" s="10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2"/>
        <v>42.22</v>
      </c>
      <c r="Q1811" s="10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>
        <f t="shared" si="142"/>
        <v>7.5</v>
      </c>
      <c r="Q1812" s="10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2"/>
        <v>1.54</v>
      </c>
      <c r="Q1813" s="10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2"/>
        <v>37.61</v>
      </c>
      <c r="Q1814" s="10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 t="str">
        <f t="shared" si="142"/>
        <v>N/A</v>
      </c>
      <c r="Q1815" s="10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>
        <f t="shared" si="142"/>
        <v>42.16</v>
      </c>
      <c r="Q1816" s="10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 t="str">
        <f t="shared" si="142"/>
        <v>N/A</v>
      </c>
      <c r="Q1817" s="10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si="142"/>
        <v>84.83</v>
      </c>
      <c r="Q1818" s="10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2"/>
        <v>94.19</v>
      </c>
      <c r="Q1819" s="10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 t="str">
        <f t="shared" si="142"/>
        <v>N/A</v>
      </c>
      <c r="Q1820" s="10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2"/>
        <v>6.25</v>
      </c>
      <c r="Q1821" s="10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2"/>
        <v>213.38</v>
      </c>
      <c r="Q1822" s="10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2"/>
        <v>59.16</v>
      </c>
      <c r="Q1823" s="10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2"/>
        <v>27.27</v>
      </c>
      <c r="Q1824" s="10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>
        <f t="shared" si="142"/>
        <v>24.58</v>
      </c>
      <c r="Q1825" s="10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42"/>
        <v>75.05</v>
      </c>
      <c r="Q1826" s="10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2"/>
        <v>42.02</v>
      </c>
      <c r="Q1827" s="10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2"/>
        <v>53.16</v>
      </c>
      <c r="Q1828" s="10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2"/>
        <v>83.89</v>
      </c>
      <c r="Q1829" s="10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2"/>
        <v>417.33</v>
      </c>
      <c r="Q1830" s="10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2"/>
        <v>75.77</v>
      </c>
      <c r="Q1831" s="10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2"/>
        <v>67.39</v>
      </c>
      <c r="Q1832" s="10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>
        <f t="shared" si="142"/>
        <v>73.569999999999993</v>
      </c>
      <c r="Q1833" s="10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>
        <f t="shared" si="142"/>
        <v>25</v>
      </c>
      <c r="Q1834" s="10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>
        <f t="shared" si="142"/>
        <v>42</v>
      </c>
      <c r="Q1835" s="10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>
        <f t="shared" si="142"/>
        <v>131.16999999999999</v>
      </c>
      <c r="Q1836" s="10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>
        <f t="shared" si="142"/>
        <v>47.27</v>
      </c>
      <c r="Q1837" s="10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2"/>
        <v>182.13</v>
      </c>
      <c r="Q1838" s="10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2"/>
        <v>61.37</v>
      </c>
      <c r="Q1839" s="10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2"/>
        <v>35.770000000000003</v>
      </c>
      <c r="Q1840" s="10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2"/>
        <v>45.62</v>
      </c>
      <c r="Q1841" s="10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2"/>
        <v>75.38</v>
      </c>
      <c r="Q1842" s="10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2"/>
        <v>50.88</v>
      </c>
      <c r="Q1843" s="10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>
        <f t="shared" si="142"/>
        <v>119.29</v>
      </c>
      <c r="Q1844" s="10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2"/>
        <v>92.54</v>
      </c>
      <c r="Q1845" s="10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2"/>
        <v>76.05</v>
      </c>
      <c r="Q1846" s="10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2"/>
        <v>52.63</v>
      </c>
      <c r="Q1847" s="10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2"/>
        <v>98.99</v>
      </c>
      <c r="Q1848" s="10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2"/>
        <v>79.53</v>
      </c>
      <c r="Q1849" s="10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2"/>
        <v>134.21</v>
      </c>
      <c r="Q1850" s="10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2"/>
        <v>37.630000000000003</v>
      </c>
      <c r="Q1851" s="10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ref="P1852:P1915" si="147">IFERROR(ROUND(E1852/L1852,2),"N/A")</f>
        <v>51.04</v>
      </c>
      <c r="Q1852" s="10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7"/>
        <v>50.04</v>
      </c>
      <c r="Q1853" s="10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7"/>
        <v>133.93</v>
      </c>
      <c r="Q1854" s="10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7"/>
        <v>58.21</v>
      </c>
      <c r="Q1855" s="10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7"/>
        <v>88.04</v>
      </c>
      <c r="Q1856" s="10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7"/>
        <v>70.58</v>
      </c>
      <c r="Q1857" s="10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8">ROUND(E1858/D1858*100,0)</f>
        <v>101</v>
      </c>
      <c r="P1858">
        <f t="shared" si="147"/>
        <v>53.29</v>
      </c>
      <c r="Q1858" s="10" t="s">
        <v>8323</v>
      </c>
      <c r="R1858" t="s">
        <v>8324</v>
      </c>
      <c r="S1858" s="15">
        <f t="shared" ref="S1858:S1921" si="149">(((J1858/60)/60)/24)+DATE(1970,1,1)</f>
        <v>41817.854999999996</v>
      </c>
      <c r="T1858" s="15">
        <f t="shared" ref="T1858:T1921" si="150">(((I1858/60)/60)/24)+DATE(1970,1,1)</f>
        <v>41838.854999999996</v>
      </c>
      <c r="U1858">
        <f t="shared" si="14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8"/>
        <v>100</v>
      </c>
      <c r="P1859">
        <f t="shared" si="147"/>
        <v>136.36000000000001</v>
      </c>
      <c r="Q1859" s="10" t="s">
        <v>8323</v>
      </c>
      <c r="R1859" t="s">
        <v>8324</v>
      </c>
      <c r="S1859" s="15">
        <f t="shared" si="149"/>
        <v>41864.76866898148</v>
      </c>
      <c r="T1859" s="15">
        <f t="shared" si="150"/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7"/>
        <v>40.549999999999997</v>
      </c>
      <c r="Q1860" s="10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7"/>
        <v>70.63</v>
      </c>
      <c r="Q1861" s="10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7"/>
        <v>52.68</v>
      </c>
      <c r="Q1862" s="10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 t="str">
        <f t="shared" si="147"/>
        <v>N/A</v>
      </c>
      <c r="Q1863" s="10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7"/>
        <v>90.94</v>
      </c>
      <c r="Q1864" s="10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7"/>
        <v>5</v>
      </c>
      <c r="Q1865" s="10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si="147"/>
        <v>58.08</v>
      </c>
      <c r="Q1866" s="10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7"/>
        <v>2</v>
      </c>
      <c r="Q1867" s="10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7"/>
        <v>62.5</v>
      </c>
      <c r="Q1868" s="10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7"/>
        <v>10</v>
      </c>
      <c r="Q1869" s="10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>
        <f t="shared" si="147"/>
        <v>71.59</v>
      </c>
      <c r="Q1870" s="10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 t="str">
        <f t="shared" si="147"/>
        <v>N/A</v>
      </c>
      <c r="Q1871" s="10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7"/>
        <v>32.82</v>
      </c>
      <c r="Q1872" s="10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7"/>
        <v>49.12</v>
      </c>
      <c r="Q1873" s="10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7"/>
        <v>16.309999999999999</v>
      </c>
      <c r="Q1874" s="10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7"/>
        <v>18</v>
      </c>
      <c r="Q1875" s="10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7"/>
        <v>13</v>
      </c>
      <c r="Q1876" s="10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7"/>
        <v>17</v>
      </c>
      <c r="Q1877" s="10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 t="str">
        <f t="shared" si="147"/>
        <v>N/A</v>
      </c>
      <c r="Q1878" s="10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 t="str">
        <f t="shared" si="147"/>
        <v>N/A</v>
      </c>
      <c r="Q1879" s="10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 t="str">
        <f t="shared" si="147"/>
        <v>N/A</v>
      </c>
      <c r="Q1880" s="10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7"/>
        <v>3</v>
      </c>
      <c r="Q1881" s="10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si="147"/>
        <v>41.83</v>
      </c>
      <c r="Q1882" s="10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47"/>
        <v>49.34</v>
      </c>
      <c r="Q1883" s="10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47"/>
        <v>41.73</v>
      </c>
      <c r="Q1884" s="10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47"/>
        <v>32.72</v>
      </c>
      <c r="Q1885" s="10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47"/>
        <v>51.96</v>
      </c>
      <c r="Q1886" s="10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47"/>
        <v>50.69</v>
      </c>
      <c r="Q1887" s="10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47"/>
        <v>42.24</v>
      </c>
      <c r="Q1888" s="10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47"/>
        <v>416.88</v>
      </c>
      <c r="Q1889" s="10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47"/>
        <v>46.65</v>
      </c>
      <c r="Q1890" s="10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47"/>
        <v>48.45</v>
      </c>
      <c r="Q1891" s="10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47"/>
        <v>70.53</v>
      </c>
      <c r="Q1892" s="10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47"/>
        <v>87.96</v>
      </c>
      <c r="Q1893" s="10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47"/>
        <v>26.27</v>
      </c>
      <c r="Q1894" s="10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47"/>
        <v>57.78</v>
      </c>
      <c r="Q1895" s="10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47"/>
        <v>57.25</v>
      </c>
      <c r="Q1896" s="10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si="147"/>
        <v>196.34</v>
      </c>
      <c r="Q1897" s="10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47"/>
        <v>43</v>
      </c>
      <c r="Q1898" s="10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47"/>
        <v>35.549999999999997</v>
      </c>
      <c r="Q1899" s="10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47"/>
        <v>68.81</v>
      </c>
      <c r="Q1900" s="10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47"/>
        <v>28.57</v>
      </c>
      <c r="Q1901" s="10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47"/>
        <v>50.63</v>
      </c>
      <c r="Q1902" s="10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47"/>
        <v>106.8</v>
      </c>
      <c r="Q1903" s="10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47"/>
        <v>4</v>
      </c>
      <c r="Q1904" s="10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47"/>
        <v>34.1</v>
      </c>
      <c r="Q1905" s="10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47"/>
        <v>25</v>
      </c>
      <c r="Q1906" s="10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47"/>
        <v>10.5</v>
      </c>
      <c r="Q1907" s="10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47"/>
        <v>215.96</v>
      </c>
      <c r="Q1908" s="10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47"/>
        <v>21.25</v>
      </c>
      <c r="Q1909" s="10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47"/>
        <v>108.25</v>
      </c>
      <c r="Q1910" s="10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47"/>
        <v>129.97</v>
      </c>
      <c r="Q1911" s="10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47"/>
        <v>117.49</v>
      </c>
      <c r="Q1912" s="10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47"/>
        <v>10</v>
      </c>
      <c r="Q1913" s="10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47"/>
        <v>70.599999999999994</v>
      </c>
      <c r="Q1914" s="10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47"/>
        <v>24.5</v>
      </c>
      <c r="Q1915" s="10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ref="P1916:P1979" si="152">IFERROR(ROUND(E1916/L1916,2),"N/A")</f>
        <v>30</v>
      </c>
      <c r="Q1916" s="10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>
        <f t="shared" si="152"/>
        <v>2</v>
      </c>
      <c r="Q1917" s="10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52"/>
        <v>17</v>
      </c>
      <c r="Q1918" s="10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>
        <f t="shared" si="152"/>
        <v>2928.93</v>
      </c>
      <c r="Q1919" s="10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52"/>
        <v>28.89</v>
      </c>
      <c r="Q1920" s="10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52"/>
        <v>29.63</v>
      </c>
      <c r="Q1921" s="10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3">ROUND(E1922/D1922*100,0)</f>
        <v>43</v>
      </c>
      <c r="P1922">
        <f t="shared" si="152"/>
        <v>40.98</v>
      </c>
      <c r="Q1922" s="10" t="s">
        <v>8317</v>
      </c>
      <c r="R1922" t="s">
        <v>8346</v>
      </c>
      <c r="S1922" s="15">
        <f t="shared" ref="S1922:S1985" si="154">(((J1922/60)/60)/24)+DATE(1970,1,1)</f>
        <v>42270.875706018516</v>
      </c>
      <c r="T1922" s="15">
        <f t="shared" ref="T1922:T1985" si="155">(((I1922/60)/60)/24)+DATE(1970,1,1)</f>
        <v>42298.958333333328</v>
      </c>
      <c r="U1922">
        <f t="shared" si="151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3"/>
        <v>137</v>
      </c>
      <c r="P1923">
        <f t="shared" si="152"/>
        <v>54</v>
      </c>
      <c r="Q1923" s="10" t="s">
        <v>8323</v>
      </c>
      <c r="R1923" t="s">
        <v>8327</v>
      </c>
      <c r="S1923" s="15">
        <f t="shared" si="154"/>
        <v>41074.221562500003</v>
      </c>
      <c r="T1923" s="15">
        <f t="shared" si="155"/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2"/>
        <v>36.11</v>
      </c>
      <c r="Q1924" s="10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2"/>
        <v>23.15</v>
      </c>
      <c r="Q1925" s="10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2"/>
        <v>104</v>
      </c>
      <c r="Q1926" s="10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2"/>
        <v>31.83</v>
      </c>
      <c r="Q1927" s="10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2"/>
        <v>27.39</v>
      </c>
      <c r="Q1928" s="10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2"/>
        <v>56.36</v>
      </c>
      <c r="Q1929" s="10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si="152"/>
        <v>77.349999999999994</v>
      </c>
      <c r="Q1930" s="10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2"/>
        <v>42.8</v>
      </c>
      <c r="Q1931" s="10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2"/>
        <v>48.85</v>
      </c>
      <c r="Q1932" s="10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2"/>
        <v>48.24</v>
      </c>
      <c r="Q1933" s="10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2"/>
        <v>70.209999999999994</v>
      </c>
      <c r="Q1934" s="10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2"/>
        <v>94.05</v>
      </c>
      <c r="Q1935" s="10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2"/>
        <v>80.27</v>
      </c>
      <c r="Q1936" s="10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2"/>
        <v>54.2</v>
      </c>
      <c r="Q1937" s="10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2"/>
        <v>60.27</v>
      </c>
      <c r="Q1938" s="10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2"/>
        <v>38.74</v>
      </c>
      <c r="Q1939" s="10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2"/>
        <v>152.54</v>
      </c>
      <c r="Q1940" s="10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2"/>
        <v>115.31</v>
      </c>
      <c r="Q1941" s="10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2"/>
        <v>35.840000000000003</v>
      </c>
      <c r="Q1942" s="10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2"/>
        <v>64.569999999999993</v>
      </c>
      <c r="Q1943" s="10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2"/>
        <v>87.44</v>
      </c>
      <c r="Q1944" s="10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2"/>
        <v>68.819999999999993</v>
      </c>
      <c r="Q1945" s="10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si="152"/>
        <v>176.2</v>
      </c>
      <c r="Q1946" s="10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2"/>
        <v>511.79</v>
      </c>
      <c r="Q1947" s="10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2"/>
        <v>160.44</v>
      </c>
      <c r="Q1948" s="10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2"/>
        <v>35</v>
      </c>
      <c r="Q1949" s="10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2"/>
        <v>188.51</v>
      </c>
      <c r="Q1950" s="10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2"/>
        <v>56.2</v>
      </c>
      <c r="Q1951" s="10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2"/>
        <v>51.31</v>
      </c>
      <c r="Q1952" s="10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2"/>
        <v>127.36</v>
      </c>
      <c r="Q1953" s="10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52"/>
        <v>101.86</v>
      </c>
      <c r="Q1954" s="10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2"/>
        <v>230.56</v>
      </c>
      <c r="Q1955" s="10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2"/>
        <v>842.11</v>
      </c>
      <c r="Q1956" s="10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2"/>
        <v>577.28</v>
      </c>
      <c r="Q1957" s="10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2"/>
        <v>483.34</v>
      </c>
      <c r="Q1958" s="10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2"/>
        <v>76.14</v>
      </c>
      <c r="Q1959" s="10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2"/>
        <v>74.11</v>
      </c>
      <c r="Q1960" s="10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si="152"/>
        <v>36.97</v>
      </c>
      <c r="Q1961" s="10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2"/>
        <v>2500.9699999999998</v>
      </c>
      <c r="Q1962" s="10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2"/>
        <v>67.69</v>
      </c>
      <c r="Q1963" s="10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2"/>
        <v>63.05</v>
      </c>
      <c r="Q1964" s="10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>
        <f t="shared" si="152"/>
        <v>117.6</v>
      </c>
      <c r="Q1965" s="10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2"/>
        <v>180.75</v>
      </c>
      <c r="Q1966" s="10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2"/>
        <v>127.32</v>
      </c>
      <c r="Q1967" s="10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2"/>
        <v>136.63999999999999</v>
      </c>
      <c r="Q1968" s="10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2"/>
        <v>182.78</v>
      </c>
      <c r="Q1969" s="10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2"/>
        <v>279.38</v>
      </c>
      <c r="Q1970" s="10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2"/>
        <v>61.38</v>
      </c>
      <c r="Q1971" s="10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2"/>
        <v>80.73</v>
      </c>
      <c r="Q1972" s="10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>
        <f t="shared" si="152"/>
        <v>272.36</v>
      </c>
      <c r="Q1973" s="10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2"/>
        <v>70.849999999999994</v>
      </c>
      <c r="Q1974" s="10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2"/>
        <v>247.94</v>
      </c>
      <c r="Q1975" s="10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2"/>
        <v>186.81</v>
      </c>
      <c r="Q1976" s="10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2"/>
        <v>131.99</v>
      </c>
      <c r="Q1977" s="10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2"/>
        <v>29.31</v>
      </c>
      <c r="Q1978" s="10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2"/>
        <v>245.02</v>
      </c>
      <c r="Q1979" s="10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>
        <f t="shared" ref="P1980:P2043" si="157">IFERROR(ROUND(E1980/L1980,2),"N/A")</f>
        <v>1323.25</v>
      </c>
      <c r="Q1980" s="10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>
        <f t="shared" si="157"/>
        <v>282.66000000000003</v>
      </c>
      <c r="Q1981" s="10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>
        <f t="shared" si="157"/>
        <v>91.21</v>
      </c>
      <c r="Q1982" s="10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7"/>
        <v>31.75</v>
      </c>
      <c r="Q1983" s="10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 t="str">
        <f t="shared" si="157"/>
        <v>N/A</v>
      </c>
      <c r="Q1984" s="10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7"/>
        <v>88.69</v>
      </c>
      <c r="Q1985" s="10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8">ROUND(E1986/D1986*100,0)</f>
        <v>21</v>
      </c>
      <c r="P1986">
        <f t="shared" si="157"/>
        <v>453.14</v>
      </c>
      <c r="Q1986" s="10" t="s">
        <v>8336</v>
      </c>
      <c r="R1986" t="s">
        <v>8348</v>
      </c>
      <c r="S1986" s="15">
        <f t="shared" ref="S1986:S2049" si="159">(((J1986/60)/60)/24)+DATE(1970,1,1)</f>
        <v>41913.790289351848</v>
      </c>
      <c r="T1986" s="15">
        <f t="shared" ref="T1986:T2049" si="160">(((I1986/60)/60)/24)+DATE(1970,1,1)</f>
        <v>41973.831956018519</v>
      </c>
      <c r="U1986">
        <f t="shared" si="15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8"/>
        <v>3</v>
      </c>
      <c r="P1987">
        <f t="shared" si="157"/>
        <v>12.75</v>
      </c>
      <c r="Q1987" s="10" t="s">
        <v>8336</v>
      </c>
      <c r="R1987" t="s">
        <v>8348</v>
      </c>
      <c r="S1987" s="15">
        <f t="shared" si="159"/>
        <v>42555.698738425926</v>
      </c>
      <c r="T1987" s="15">
        <f t="shared" si="160"/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7"/>
        <v>1</v>
      </c>
      <c r="Q1988" s="10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7"/>
        <v>83.43</v>
      </c>
      <c r="Q1989" s="10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7"/>
        <v>25</v>
      </c>
      <c r="Q1990" s="10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7"/>
        <v>50</v>
      </c>
      <c r="Q1991" s="10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7"/>
        <v>101.8</v>
      </c>
      <c r="Q1992" s="10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7"/>
        <v>46.67</v>
      </c>
      <c r="Q1993" s="10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si="157"/>
        <v>1</v>
      </c>
      <c r="Q1994" s="10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 t="str">
        <f t="shared" si="157"/>
        <v>N/A</v>
      </c>
      <c r="Q1995" s="10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 t="str">
        <f t="shared" si="157"/>
        <v>N/A</v>
      </c>
      <c r="Q1996" s="10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7"/>
        <v>26</v>
      </c>
      <c r="Q1997" s="10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 t="str">
        <f t="shared" si="157"/>
        <v>N/A</v>
      </c>
      <c r="Q1998" s="10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 t="str">
        <f t="shared" si="157"/>
        <v>N/A</v>
      </c>
      <c r="Q1999" s="10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7"/>
        <v>218.33</v>
      </c>
      <c r="Q2000" s="10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7"/>
        <v>33.71</v>
      </c>
      <c r="Q2001" s="10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7"/>
        <v>25</v>
      </c>
      <c r="Q2002" s="10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7"/>
        <v>128.38999999999999</v>
      </c>
      <c r="Q2003" s="10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7"/>
        <v>78.83</v>
      </c>
      <c r="Q2004" s="10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7"/>
        <v>91.76</v>
      </c>
      <c r="Q2005" s="10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7"/>
        <v>331.1</v>
      </c>
      <c r="Q2006" s="10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7"/>
        <v>194.26</v>
      </c>
      <c r="Q2007" s="10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7"/>
        <v>408.98</v>
      </c>
      <c r="Q2008" s="10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7"/>
        <v>84.46</v>
      </c>
      <c r="Q2009" s="10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si="157"/>
        <v>44.85</v>
      </c>
      <c r="Q2010" s="10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57"/>
        <v>383.36</v>
      </c>
      <c r="Q2011" s="10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57"/>
        <v>55.28</v>
      </c>
      <c r="Q2012" s="10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57"/>
        <v>422.02</v>
      </c>
      <c r="Q2013" s="10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57"/>
        <v>64.180000000000007</v>
      </c>
      <c r="Q2014" s="10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57"/>
        <v>173.58</v>
      </c>
      <c r="Q2015" s="10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57"/>
        <v>88.6</v>
      </c>
      <c r="Q2016" s="10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57"/>
        <v>50.22</v>
      </c>
      <c r="Q2017" s="10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57"/>
        <v>192.39</v>
      </c>
      <c r="Q2018" s="10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57"/>
        <v>73.42</v>
      </c>
      <c r="Q2019" s="10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57"/>
        <v>147.68</v>
      </c>
      <c r="Q2020" s="10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57"/>
        <v>108.97</v>
      </c>
      <c r="Q2021" s="10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57"/>
        <v>23.65</v>
      </c>
      <c r="Q2022" s="10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57"/>
        <v>147.94999999999999</v>
      </c>
      <c r="Q2023" s="10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57"/>
        <v>385.04</v>
      </c>
      <c r="Q2024" s="10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si="157"/>
        <v>457.39</v>
      </c>
      <c r="Q2025" s="10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57"/>
        <v>222.99</v>
      </c>
      <c r="Q2026" s="10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57"/>
        <v>220.74</v>
      </c>
      <c r="Q2027" s="10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57"/>
        <v>73.5</v>
      </c>
      <c r="Q2028" s="10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57"/>
        <v>223.1</v>
      </c>
      <c r="Q2029" s="10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57"/>
        <v>47.91</v>
      </c>
      <c r="Q2030" s="10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57"/>
        <v>96.06</v>
      </c>
      <c r="Q2031" s="10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57"/>
        <v>118.61</v>
      </c>
      <c r="Q2032" s="10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57"/>
        <v>118.45</v>
      </c>
      <c r="Q2033" s="10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57"/>
        <v>143.21</v>
      </c>
      <c r="Q2034" s="10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57"/>
        <v>282.72000000000003</v>
      </c>
      <c r="Q2035" s="10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57"/>
        <v>593.94000000000005</v>
      </c>
      <c r="Q2036" s="10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57"/>
        <v>262.16000000000003</v>
      </c>
      <c r="Q2037" s="10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57"/>
        <v>46.58</v>
      </c>
      <c r="Q2038" s="10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57"/>
        <v>70.040000000000006</v>
      </c>
      <c r="Q2039" s="10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57"/>
        <v>164.91</v>
      </c>
      <c r="Q2040" s="10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57"/>
        <v>449.26</v>
      </c>
      <c r="Q2041" s="10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57"/>
        <v>27.47</v>
      </c>
      <c r="Q2042" s="10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57"/>
        <v>143.97999999999999</v>
      </c>
      <c r="Q2043" s="10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ref="P2044:P2107" si="162">IFERROR(ROUND(E2044/L2044,2),"N/A")</f>
        <v>88.24</v>
      </c>
      <c r="Q2044" s="10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62"/>
        <v>36.33</v>
      </c>
      <c r="Q2045" s="10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62"/>
        <v>90.18</v>
      </c>
      <c r="Q2046" s="10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62"/>
        <v>152.62</v>
      </c>
      <c r="Q2047" s="10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62"/>
        <v>55.81</v>
      </c>
      <c r="Q2048" s="10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62"/>
        <v>227.85</v>
      </c>
      <c r="Q2049" s="10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3">ROUND(E2050/D2050*100,0)</f>
        <v>148</v>
      </c>
      <c r="P2050">
        <f t="shared" si="162"/>
        <v>91.83</v>
      </c>
      <c r="Q2050" s="10" t="s">
        <v>8317</v>
      </c>
      <c r="R2050" t="s">
        <v>8347</v>
      </c>
      <c r="S2050" s="15">
        <f t="shared" ref="S2050:S2113" si="164">(((J2050/60)/60)/24)+DATE(1970,1,1)</f>
        <v>41387.651516203703</v>
      </c>
      <c r="T2050" s="15">
        <f t="shared" ref="T2050:T2113" si="165">(((I2050/60)/60)/24)+DATE(1970,1,1)</f>
        <v>41417.651516203703</v>
      </c>
      <c r="U2050">
        <f t="shared" si="161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3"/>
        <v>120</v>
      </c>
      <c r="P2051">
        <f t="shared" si="162"/>
        <v>80.989999999999995</v>
      </c>
      <c r="Q2051" s="10" t="s">
        <v>8317</v>
      </c>
      <c r="R2051" t="s">
        <v>8347</v>
      </c>
      <c r="S2051" s="15">
        <f t="shared" si="164"/>
        <v>41575.527349537035</v>
      </c>
      <c r="T2051" s="15">
        <f t="shared" si="165"/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2"/>
        <v>278.39</v>
      </c>
      <c r="Q2052" s="10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2"/>
        <v>43.1</v>
      </c>
      <c r="Q2053" s="10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2"/>
        <v>326.29000000000002</v>
      </c>
      <c r="Q2054" s="10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2"/>
        <v>41.74</v>
      </c>
      <c r="Q2055" s="10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2"/>
        <v>64.02</v>
      </c>
      <c r="Q2056" s="10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2"/>
        <v>99.46</v>
      </c>
      <c r="Q2057" s="10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si="162"/>
        <v>138.49</v>
      </c>
      <c r="Q2058" s="10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2"/>
        <v>45.55</v>
      </c>
      <c r="Q2059" s="10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2"/>
        <v>10.51</v>
      </c>
      <c r="Q2060" s="10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2"/>
        <v>114.77</v>
      </c>
      <c r="Q2061" s="10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2"/>
        <v>36</v>
      </c>
      <c r="Q2062" s="10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2"/>
        <v>154.16999999999999</v>
      </c>
      <c r="Q2063" s="10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2"/>
        <v>566.39</v>
      </c>
      <c r="Q2064" s="10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2"/>
        <v>120.86</v>
      </c>
      <c r="Q2065" s="10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2"/>
        <v>86.16</v>
      </c>
      <c r="Q2066" s="10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2"/>
        <v>51.21</v>
      </c>
      <c r="Q2067" s="10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2"/>
        <v>67.260000000000005</v>
      </c>
      <c r="Q2068" s="10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2"/>
        <v>62.8</v>
      </c>
      <c r="Q2069" s="10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2"/>
        <v>346.13</v>
      </c>
      <c r="Q2070" s="10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2"/>
        <v>244.12</v>
      </c>
      <c r="Q2071" s="10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2"/>
        <v>259.25</v>
      </c>
      <c r="Q2072" s="10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2"/>
        <v>201.96</v>
      </c>
      <c r="Q2073" s="10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si="162"/>
        <v>226.21</v>
      </c>
      <c r="Q2074" s="10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2"/>
        <v>324.69</v>
      </c>
      <c r="Q2075" s="10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2"/>
        <v>205</v>
      </c>
      <c r="Q2076" s="10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2"/>
        <v>20.47</v>
      </c>
      <c r="Q2077" s="10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2"/>
        <v>116.35</v>
      </c>
      <c r="Q2078" s="10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2"/>
        <v>307.2</v>
      </c>
      <c r="Q2079" s="10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2"/>
        <v>546.69000000000005</v>
      </c>
      <c r="Q2080" s="10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2"/>
        <v>47.47</v>
      </c>
      <c r="Q2081" s="10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62"/>
        <v>101.56</v>
      </c>
      <c r="Q2082" s="10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2"/>
        <v>72.91</v>
      </c>
      <c r="Q2083" s="10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2"/>
        <v>43.71</v>
      </c>
      <c r="Q2084" s="10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2"/>
        <v>34</v>
      </c>
      <c r="Q2085" s="10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>
        <f t="shared" si="162"/>
        <v>70.650000000000006</v>
      </c>
      <c r="Q2086" s="10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2"/>
        <v>89.3</v>
      </c>
      <c r="Q2087" s="10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2"/>
        <v>115.09</v>
      </c>
      <c r="Q2088" s="10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si="162"/>
        <v>62.12</v>
      </c>
      <c r="Q2089" s="10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2"/>
        <v>46.2</v>
      </c>
      <c r="Q2090" s="10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2"/>
        <v>48.55</v>
      </c>
      <c r="Q2091" s="10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2"/>
        <v>57.52</v>
      </c>
      <c r="Q2092" s="10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2"/>
        <v>88.15</v>
      </c>
      <c r="Q2093" s="10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2"/>
        <v>110.49</v>
      </c>
      <c r="Q2094" s="10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2"/>
        <v>66.83</v>
      </c>
      <c r="Q2095" s="10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2"/>
        <v>58.6</v>
      </c>
      <c r="Q2096" s="10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>
        <f t="shared" si="162"/>
        <v>113.64</v>
      </c>
      <c r="Q2097" s="10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>
        <f t="shared" si="162"/>
        <v>43.57</v>
      </c>
      <c r="Q2098" s="10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2"/>
        <v>78.95</v>
      </c>
      <c r="Q2099" s="10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>
        <f t="shared" si="162"/>
        <v>188.13</v>
      </c>
      <c r="Q2100" s="10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>
        <f t="shared" si="162"/>
        <v>63.03</v>
      </c>
      <c r="Q2101" s="10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2"/>
        <v>30.37</v>
      </c>
      <c r="Q2102" s="10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2"/>
        <v>51.48</v>
      </c>
      <c r="Q2103" s="10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2"/>
        <v>35.79</v>
      </c>
      <c r="Q2104" s="10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2"/>
        <v>98.82</v>
      </c>
      <c r="Q2105" s="10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2"/>
        <v>28</v>
      </c>
      <c r="Q2106" s="10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2"/>
        <v>51.31</v>
      </c>
      <c r="Q2107" s="10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ref="P2108:P2171" si="167">IFERROR(ROUND(E2108/L2108,2),"N/A")</f>
        <v>53.52</v>
      </c>
      <c r="Q2108" s="10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7"/>
        <v>37.15</v>
      </c>
      <c r="Q2109" s="10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7"/>
        <v>89.9</v>
      </c>
      <c r="Q2110" s="10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7"/>
        <v>106.53</v>
      </c>
      <c r="Q2111" s="10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7"/>
        <v>52.82</v>
      </c>
      <c r="Q2112" s="10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7"/>
        <v>54.62</v>
      </c>
      <c r="Q2113" s="10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8">ROUND(E2114/D2114*100,0)</f>
        <v>100</v>
      </c>
      <c r="P2114">
        <f t="shared" si="167"/>
        <v>27.27</v>
      </c>
      <c r="Q2114" s="10" t="s">
        <v>8323</v>
      </c>
      <c r="R2114" t="s">
        <v>8327</v>
      </c>
      <c r="S2114" s="15">
        <f t="shared" ref="S2114:S2177" si="169">(((J2114/60)/60)/24)+DATE(1970,1,1)</f>
        <v>41365.928159722222</v>
      </c>
      <c r="T2114" s="15">
        <f t="shared" ref="T2114:T2177" si="170">(((I2114/60)/60)/24)+DATE(1970,1,1)</f>
        <v>41379.928159722222</v>
      </c>
      <c r="U2114">
        <f t="shared" si="166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8"/>
        <v>105</v>
      </c>
      <c r="P2115">
        <f t="shared" si="167"/>
        <v>68.599999999999994</v>
      </c>
      <c r="Q2115" s="10" t="s">
        <v>8323</v>
      </c>
      <c r="R2115" t="s">
        <v>8327</v>
      </c>
      <c r="S2115" s="15">
        <f t="shared" si="169"/>
        <v>41870.86546296296</v>
      </c>
      <c r="T2115" s="15">
        <f t="shared" si="170"/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7"/>
        <v>35.61</v>
      </c>
      <c r="Q2116" s="10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7"/>
        <v>94.03</v>
      </c>
      <c r="Q2117" s="10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7"/>
        <v>526.46</v>
      </c>
      <c r="Q2118" s="10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7"/>
        <v>50.66</v>
      </c>
      <c r="Q2119" s="10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7"/>
        <v>79.180000000000007</v>
      </c>
      <c r="Q2120" s="10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7"/>
        <v>91.59</v>
      </c>
      <c r="Q2121" s="10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si="167"/>
        <v>116.96</v>
      </c>
      <c r="Q2122" s="10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7"/>
        <v>28.4</v>
      </c>
      <c r="Q2123" s="10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7"/>
        <v>103.33</v>
      </c>
      <c r="Q2124" s="10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7"/>
        <v>10</v>
      </c>
      <c r="Q2125" s="10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7"/>
        <v>23</v>
      </c>
      <c r="Q2126" s="10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7"/>
        <v>31.56</v>
      </c>
      <c r="Q2127" s="10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7"/>
        <v>5</v>
      </c>
      <c r="Q2128" s="10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7"/>
        <v>34.22</v>
      </c>
      <c r="Q2129" s="10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7"/>
        <v>25</v>
      </c>
      <c r="Q2130" s="10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7"/>
        <v>19.670000000000002</v>
      </c>
      <c r="Q2131" s="10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7"/>
        <v>21.25</v>
      </c>
      <c r="Q2132" s="10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7"/>
        <v>8.33</v>
      </c>
      <c r="Q2133" s="10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7"/>
        <v>21.34</v>
      </c>
      <c r="Q2134" s="10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7"/>
        <v>5.33</v>
      </c>
      <c r="Q2135" s="10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7"/>
        <v>34.67</v>
      </c>
      <c r="Q2136" s="10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7"/>
        <v>21.73</v>
      </c>
      <c r="Q2137" s="10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si="167"/>
        <v>11.92</v>
      </c>
      <c r="Q2138" s="10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67"/>
        <v>26.6</v>
      </c>
      <c r="Q2139" s="10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67"/>
        <v>10.67</v>
      </c>
      <c r="Q2140" s="10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67"/>
        <v>29.04</v>
      </c>
      <c r="Q2141" s="10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67"/>
        <v>50.91</v>
      </c>
      <c r="Q2142" s="10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 t="str">
        <f t="shared" si="167"/>
        <v>N/A</v>
      </c>
      <c r="Q2143" s="10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67"/>
        <v>50.08</v>
      </c>
      <c r="Q2144" s="10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67"/>
        <v>45</v>
      </c>
      <c r="Q2145" s="10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67"/>
        <v>25.29</v>
      </c>
      <c r="Q2146" s="10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67"/>
        <v>51.29</v>
      </c>
      <c r="Q2147" s="10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67"/>
        <v>1</v>
      </c>
      <c r="Q2148" s="10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67"/>
        <v>49.38</v>
      </c>
      <c r="Q2149" s="10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67"/>
        <v>1</v>
      </c>
      <c r="Q2150" s="10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 t="str">
        <f t="shared" si="167"/>
        <v>N/A</v>
      </c>
      <c r="Q2151" s="10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67"/>
        <v>101.25</v>
      </c>
      <c r="Q2152" s="10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67"/>
        <v>19.670000000000002</v>
      </c>
      <c r="Q2153" s="10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67"/>
        <v>12.5</v>
      </c>
      <c r="Q2154" s="10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67"/>
        <v>8.5</v>
      </c>
      <c r="Q2155" s="10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67"/>
        <v>1</v>
      </c>
      <c r="Q2156" s="10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67"/>
        <v>23</v>
      </c>
      <c r="Q2157" s="10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67"/>
        <v>17.989999999999998</v>
      </c>
      <c r="Q2158" s="10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67"/>
        <v>370.95</v>
      </c>
      <c r="Q2159" s="10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67"/>
        <v>63.57</v>
      </c>
      <c r="Q2160" s="10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67"/>
        <v>13</v>
      </c>
      <c r="Q2161" s="10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67"/>
        <v>5.31</v>
      </c>
      <c r="Q2162" s="10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67"/>
        <v>35.619999999999997</v>
      </c>
      <c r="Q2163" s="10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67"/>
        <v>87.1</v>
      </c>
      <c r="Q2164" s="10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67"/>
        <v>75.11</v>
      </c>
      <c r="Q2165" s="10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67"/>
        <v>68.010000000000005</v>
      </c>
      <c r="Q2166" s="10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67"/>
        <v>29.62</v>
      </c>
      <c r="Q2167" s="10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67"/>
        <v>91.63</v>
      </c>
      <c r="Q2168" s="10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67"/>
        <v>22.5</v>
      </c>
      <c r="Q2169" s="10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67"/>
        <v>64.37</v>
      </c>
      <c r="Q2170" s="10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67"/>
        <v>21.86</v>
      </c>
      <c r="Q2171" s="10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ref="P2172:P2235" si="172">IFERROR(ROUND(E2172/L2172,2),"N/A")</f>
        <v>33.32</v>
      </c>
      <c r="Q2172" s="10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72"/>
        <v>90.28</v>
      </c>
      <c r="Q2173" s="10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72"/>
        <v>76.92</v>
      </c>
      <c r="Q2174" s="10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72"/>
        <v>59.23</v>
      </c>
      <c r="Q2175" s="10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72"/>
        <v>65.38</v>
      </c>
      <c r="Q2176" s="10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72"/>
        <v>67.31</v>
      </c>
      <c r="Q2177" s="10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3">ROUND(E2178/D2178*100,0)</f>
        <v>126</v>
      </c>
      <c r="P2178">
        <f t="shared" si="172"/>
        <v>88.75</v>
      </c>
      <c r="Q2178" s="10" t="s">
        <v>8323</v>
      </c>
      <c r="R2178" t="s">
        <v>8324</v>
      </c>
      <c r="S2178" s="15">
        <f t="shared" ref="S2178:S2241" si="174">(((J2178/60)/60)/24)+DATE(1970,1,1)</f>
        <v>42096.633206018523</v>
      </c>
      <c r="T2178" s="15">
        <f t="shared" ref="T2178:T2241" si="175">(((I2178/60)/60)/24)+DATE(1970,1,1)</f>
        <v>42126.633206018523</v>
      </c>
      <c r="U2178">
        <f t="shared" si="171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3"/>
        <v>100</v>
      </c>
      <c r="P2179">
        <f t="shared" si="172"/>
        <v>65.87</v>
      </c>
      <c r="Q2179" s="10" t="s">
        <v>8323</v>
      </c>
      <c r="R2179" t="s">
        <v>8324</v>
      </c>
      <c r="S2179" s="15">
        <f t="shared" si="174"/>
        <v>42502.250775462962</v>
      </c>
      <c r="T2179" s="15">
        <f t="shared" si="175"/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2"/>
        <v>40.35</v>
      </c>
      <c r="Q2180" s="10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2"/>
        <v>76.86</v>
      </c>
      <c r="Q2181" s="10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2"/>
        <v>68.709999999999994</v>
      </c>
      <c r="Q2182" s="10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2"/>
        <v>57.77</v>
      </c>
      <c r="Q2183" s="10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2"/>
        <v>44.17</v>
      </c>
      <c r="Q2184" s="10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2"/>
        <v>31.57</v>
      </c>
      <c r="Q2185" s="10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si="172"/>
        <v>107.05</v>
      </c>
      <c r="Q2186" s="10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2"/>
        <v>149.03</v>
      </c>
      <c r="Q2187" s="10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2"/>
        <v>55.96</v>
      </c>
      <c r="Q2188" s="10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2"/>
        <v>56.97</v>
      </c>
      <c r="Q2189" s="10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2"/>
        <v>44.06</v>
      </c>
      <c r="Q2190" s="10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2"/>
        <v>68.63</v>
      </c>
      <c r="Q2191" s="10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2"/>
        <v>65.319999999999993</v>
      </c>
      <c r="Q2192" s="10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2"/>
        <v>35.92</v>
      </c>
      <c r="Q2193" s="10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2"/>
        <v>40.07</v>
      </c>
      <c r="Q2194" s="10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2"/>
        <v>75.650000000000006</v>
      </c>
      <c r="Q2195" s="10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2"/>
        <v>61.2</v>
      </c>
      <c r="Q2196" s="10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2"/>
        <v>48.13</v>
      </c>
      <c r="Q2197" s="10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2"/>
        <v>68.11</v>
      </c>
      <c r="Q2198" s="10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2"/>
        <v>65.89</v>
      </c>
      <c r="Q2199" s="10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2"/>
        <v>81.650000000000006</v>
      </c>
      <c r="Q2200" s="10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2"/>
        <v>52.7</v>
      </c>
      <c r="Q2201" s="10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72"/>
        <v>41.23</v>
      </c>
      <c r="Q2202" s="10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2"/>
        <v>15.04</v>
      </c>
      <c r="Q2203" s="10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2"/>
        <v>39.07</v>
      </c>
      <c r="Q2204" s="10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2"/>
        <v>43.82</v>
      </c>
      <c r="Q2205" s="10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2"/>
        <v>27.3</v>
      </c>
      <c r="Q2206" s="10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2"/>
        <v>42.22</v>
      </c>
      <c r="Q2207" s="10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2"/>
        <v>33.24</v>
      </c>
      <c r="Q2208" s="10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2"/>
        <v>285.70999999999998</v>
      </c>
      <c r="Q2209" s="10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2"/>
        <v>42.33</v>
      </c>
      <c r="Q2210" s="10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2"/>
        <v>50.27</v>
      </c>
      <c r="Q2211" s="10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2"/>
        <v>61.9</v>
      </c>
      <c r="Q2212" s="10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2"/>
        <v>40.75</v>
      </c>
      <c r="Q2213" s="10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2"/>
        <v>55.8</v>
      </c>
      <c r="Q2214" s="10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2"/>
        <v>10</v>
      </c>
      <c r="Q2215" s="10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2"/>
        <v>73.13</v>
      </c>
      <c r="Q2216" s="10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72"/>
        <v>26.06</v>
      </c>
      <c r="Q2217" s="10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2"/>
        <v>22.64</v>
      </c>
      <c r="Q2218" s="10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2"/>
        <v>47.22</v>
      </c>
      <c r="Q2219" s="10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2"/>
        <v>32.32</v>
      </c>
      <c r="Q2220" s="10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2"/>
        <v>53.42</v>
      </c>
      <c r="Q2221" s="10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2"/>
        <v>51.3</v>
      </c>
      <c r="Q2222" s="10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2"/>
        <v>37.200000000000003</v>
      </c>
      <c r="Q2223" s="10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2"/>
        <v>27.1</v>
      </c>
      <c r="Q2224" s="10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2"/>
        <v>206.31</v>
      </c>
      <c r="Q2225" s="10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2"/>
        <v>82.15</v>
      </c>
      <c r="Q2226" s="10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2"/>
        <v>164.8</v>
      </c>
      <c r="Q2227" s="10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2"/>
        <v>60.82</v>
      </c>
      <c r="Q2228" s="10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2"/>
        <v>67.97</v>
      </c>
      <c r="Q2229" s="10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2"/>
        <v>81.56</v>
      </c>
      <c r="Q2230" s="10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2"/>
        <v>25.43</v>
      </c>
      <c r="Q2231" s="10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2"/>
        <v>21.5</v>
      </c>
      <c r="Q2232" s="10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2"/>
        <v>27.23</v>
      </c>
      <c r="Q2233" s="10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2"/>
        <v>25.09</v>
      </c>
      <c r="Q2234" s="10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2"/>
        <v>21.23</v>
      </c>
      <c r="Q2235" s="10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ref="P2236:P2299" si="177">IFERROR(ROUND(E2236/L2236,2),"N/A")</f>
        <v>41.61</v>
      </c>
      <c r="Q2236" s="10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7"/>
        <v>135.59</v>
      </c>
      <c r="Q2237" s="10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7"/>
        <v>22.12</v>
      </c>
      <c r="Q2238" s="10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7"/>
        <v>64.63</v>
      </c>
      <c r="Q2239" s="10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7"/>
        <v>69.569999999999993</v>
      </c>
      <c r="Q2240" s="10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7"/>
        <v>75.13</v>
      </c>
      <c r="Q2241" s="10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8">ROUND(E2242/D2242*100,0)</f>
        <v>271</v>
      </c>
      <c r="P2242">
        <f t="shared" si="177"/>
        <v>140.97999999999999</v>
      </c>
      <c r="Q2242" s="10" t="s">
        <v>8331</v>
      </c>
      <c r="R2242" t="s">
        <v>8349</v>
      </c>
      <c r="S2242" s="15">
        <f t="shared" ref="S2242:S2305" si="179">(((J2242/60)/60)/24)+DATE(1970,1,1)</f>
        <v>42452.825740740736</v>
      </c>
      <c r="T2242" s="15">
        <f t="shared" ref="T2242:T2305" si="180">(((I2242/60)/60)/24)+DATE(1970,1,1)</f>
        <v>42482.825740740736</v>
      </c>
      <c r="U2242">
        <f t="shared" si="176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8"/>
        <v>806</v>
      </c>
      <c r="P2243">
        <f t="shared" si="177"/>
        <v>49.47</v>
      </c>
      <c r="Q2243" s="10" t="s">
        <v>8331</v>
      </c>
      <c r="R2243" t="s">
        <v>8349</v>
      </c>
      <c r="S2243" s="15">
        <f t="shared" si="179"/>
        <v>42766.827546296292</v>
      </c>
      <c r="T2243" s="15">
        <f t="shared" si="180"/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7"/>
        <v>53.87</v>
      </c>
      <c r="Q2244" s="10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>
        <f t="shared" si="177"/>
        <v>4.57</v>
      </c>
      <c r="Q2245" s="10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7"/>
        <v>65</v>
      </c>
      <c r="Q2246" s="10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7"/>
        <v>53.48</v>
      </c>
      <c r="Q2247" s="10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7"/>
        <v>43.91</v>
      </c>
      <c r="Q2248" s="10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7"/>
        <v>50.85</v>
      </c>
      <c r="Q2249" s="10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si="177"/>
        <v>58.63</v>
      </c>
      <c r="Q2250" s="10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7"/>
        <v>32.82</v>
      </c>
      <c r="Q2251" s="10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7"/>
        <v>426.93</v>
      </c>
      <c r="Q2252" s="10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>
        <f t="shared" si="177"/>
        <v>23.81</v>
      </c>
      <c r="Q2253" s="10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7"/>
        <v>98.41</v>
      </c>
      <c r="Q2254" s="10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7"/>
        <v>107.32</v>
      </c>
      <c r="Q2255" s="10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7"/>
        <v>11.67</v>
      </c>
      <c r="Q2256" s="10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7"/>
        <v>41.78</v>
      </c>
      <c r="Q2257" s="10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7"/>
        <v>21.38</v>
      </c>
      <c r="Q2258" s="10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7"/>
        <v>94.1</v>
      </c>
      <c r="Q2259" s="10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7"/>
        <v>15.72</v>
      </c>
      <c r="Q2260" s="10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7"/>
        <v>90.64</v>
      </c>
      <c r="Q2261" s="10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7"/>
        <v>97.3</v>
      </c>
      <c r="Q2262" s="10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7"/>
        <v>37.119999999999997</v>
      </c>
      <c r="Q2263" s="10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7"/>
        <v>28.1</v>
      </c>
      <c r="Q2264" s="10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7"/>
        <v>144.43</v>
      </c>
      <c r="Q2265" s="10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77"/>
        <v>24.27</v>
      </c>
      <c r="Q2266" s="10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77"/>
        <v>35.119999999999997</v>
      </c>
      <c r="Q2267" s="10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77"/>
        <v>24.76</v>
      </c>
      <c r="Q2268" s="10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77"/>
        <v>188.38</v>
      </c>
      <c r="Q2269" s="10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77"/>
        <v>148.08000000000001</v>
      </c>
      <c r="Q2270" s="10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77"/>
        <v>49.93</v>
      </c>
      <c r="Q2271" s="10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77"/>
        <v>107.82</v>
      </c>
      <c r="Q2272" s="10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77"/>
        <v>42.63</v>
      </c>
      <c r="Q2273" s="10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77"/>
        <v>14.37</v>
      </c>
      <c r="Q2274" s="10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77"/>
        <v>37.479999999999997</v>
      </c>
      <c r="Q2275" s="10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77"/>
        <v>30.2</v>
      </c>
      <c r="Q2276" s="10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77"/>
        <v>33.549999999999997</v>
      </c>
      <c r="Q2277" s="10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77"/>
        <v>64.75</v>
      </c>
      <c r="Q2278" s="10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77"/>
        <v>57.93</v>
      </c>
      <c r="Q2279" s="10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77"/>
        <v>53.08</v>
      </c>
      <c r="Q2280" s="10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77"/>
        <v>48.06</v>
      </c>
      <c r="Q2281" s="10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77"/>
        <v>82.4</v>
      </c>
      <c r="Q2282" s="10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77"/>
        <v>50.45</v>
      </c>
      <c r="Q2283" s="10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77"/>
        <v>115.83</v>
      </c>
      <c r="Q2284" s="10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77"/>
        <v>63.03</v>
      </c>
      <c r="Q2285" s="10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77"/>
        <v>108.02</v>
      </c>
      <c r="Q2286" s="10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77"/>
        <v>46.09</v>
      </c>
      <c r="Q2287" s="10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77"/>
        <v>107.21</v>
      </c>
      <c r="Q2288" s="10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77"/>
        <v>50.93</v>
      </c>
      <c r="Q2289" s="10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77"/>
        <v>40.04</v>
      </c>
      <c r="Q2290" s="10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77"/>
        <v>64.44</v>
      </c>
      <c r="Q2291" s="10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77"/>
        <v>53.83</v>
      </c>
      <c r="Q2292" s="10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77"/>
        <v>100.47</v>
      </c>
      <c r="Q2293" s="10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77"/>
        <v>46.63</v>
      </c>
      <c r="Q2294" s="10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77"/>
        <v>34.07</v>
      </c>
      <c r="Q2295" s="10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77"/>
        <v>65.209999999999994</v>
      </c>
      <c r="Q2296" s="10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77"/>
        <v>44.21</v>
      </c>
      <c r="Q2297" s="10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77"/>
        <v>71.97</v>
      </c>
      <c r="Q2298" s="10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77"/>
        <v>52.95</v>
      </c>
      <c r="Q2299" s="10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ref="P2300:P2363" si="182">IFERROR(ROUND(E2300/L2300,2),"N/A")</f>
        <v>109.45</v>
      </c>
      <c r="Q2300" s="10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82"/>
        <v>75.040000000000006</v>
      </c>
      <c r="Q2301" s="10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82"/>
        <v>115.71</v>
      </c>
      <c r="Q2302" s="10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82"/>
        <v>31.66</v>
      </c>
      <c r="Q2303" s="10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82"/>
        <v>46.18</v>
      </c>
      <c r="Q2304" s="10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82"/>
        <v>68.48</v>
      </c>
      <c r="Q2305" s="10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3">ROUND(E2306/D2306*100,0)</f>
        <v>101</v>
      </c>
      <c r="P2306">
        <f t="shared" si="182"/>
        <v>53.47</v>
      </c>
      <c r="Q2306" s="10" t="s">
        <v>8323</v>
      </c>
      <c r="R2306" t="s">
        <v>8327</v>
      </c>
      <c r="S2306" s="15">
        <f t="shared" ref="S2306:S2369" si="184">(((J2306/60)/60)/24)+DATE(1970,1,1)</f>
        <v>40502.815868055557</v>
      </c>
      <c r="T2306" s="15">
        <f t="shared" ref="T2306:T2369" si="185">(((I2306/60)/60)/24)+DATE(1970,1,1)</f>
        <v>40544.207638888889</v>
      </c>
      <c r="U2306">
        <f t="shared" si="18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>
        <f t="shared" si="182"/>
        <v>109.11</v>
      </c>
      <c r="Q2307" s="10" t="s">
        <v>8323</v>
      </c>
      <c r="R2307" t="s">
        <v>8327</v>
      </c>
      <c r="S2307" s="15">
        <f t="shared" si="184"/>
        <v>41834.695277777777</v>
      </c>
      <c r="T2307" s="15">
        <f t="shared" si="185"/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2"/>
        <v>51.19</v>
      </c>
      <c r="Q2308" s="10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2"/>
        <v>27.94</v>
      </c>
      <c r="Q2309" s="10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2"/>
        <v>82.5</v>
      </c>
      <c r="Q2310" s="10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2"/>
        <v>59.82</v>
      </c>
      <c r="Q2311" s="10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2"/>
        <v>64.819999999999993</v>
      </c>
      <c r="Q2312" s="10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2"/>
        <v>90.1</v>
      </c>
      <c r="Q2313" s="10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si="182"/>
        <v>40.96</v>
      </c>
      <c r="Q2314" s="10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2"/>
        <v>56</v>
      </c>
      <c r="Q2315" s="10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2"/>
        <v>37.67</v>
      </c>
      <c r="Q2316" s="10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2"/>
        <v>40.08</v>
      </c>
      <c r="Q2317" s="10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2"/>
        <v>78.03</v>
      </c>
      <c r="Q2318" s="10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2"/>
        <v>18.91</v>
      </c>
      <c r="Q2319" s="10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2"/>
        <v>37.130000000000003</v>
      </c>
      <c r="Q2320" s="10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2"/>
        <v>41.96</v>
      </c>
      <c r="Q2321" s="10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2"/>
        <v>61.04</v>
      </c>
      <c r="Q2322" s="10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2"/>
        <v>64.53</v>
      </c>
      <c r="Q2323" s="10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2"/>
        <v>21.25</v>
      </c>
      <c r="Q2324" s="10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2"/>
        <v>30</v>
      </c>
      <c r="Q2325" s="10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2"/>
        <v>25.49</v>
      </c>
      <c r="Q2326" s="10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2"/>
        <v>11.43</v>
      </c>
      <c r="Q2327" s="10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2"/>
        <v>108</v>
      </c>
      <c r="Q2328" s="10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2"/>
        <v>54.88</v>
      </c>
      <c r="Q2329" s="10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82"/>
        <v>47.38</v>
      </c>
      <c r="Q2330" s="10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2"/>
        <v>211.84</v>
      </c>
      <c r="Q2331" s="10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2"/>
        <v>219.93</v>
      </c>
      <c r="Q2332" s="10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2"/>
        <v>40.799999999999997</v>
      </c>
      <c r="Q2333" s="10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2"/>
        <v>75.5</v>
      </c>
      <c r="Q2334" s="10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2"/>
        <v>13.54</v>
      </c>
      <c r="Q2335" s="10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2"/>
        <v>60.87</v>
      </c>
      <c r="Q2336" s="10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2"/>
        <v>115.69</v>
      </c>
      <c r="Q2337" s="10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2"/>
        <v>48.1</v>
      </c>
      <c r="Q2338" s="10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2"/>
        <v>74.180000000000007</v>
      </c>
      <c r="Q2339" s="10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2"/>
        <v>123.35</v>
      </c>
      <c r="Q2340" s="10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2"/>
        <v>66.62</v>
      </c>
      <c r="Q2341" s="10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2"/>
        <v>104.99</v>
      </c>
      <c r="Q2342" s="10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 t="str">
        <f t="shared" si="182"/>
        <v>N/A</v>
      </c>
      <c r="Q2343" s="10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 t="str">
        <f t="shared" si="182"/>
        <v>N/A</v>
      </c>
      <c r="Q2344" s="10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si="182"/>
        <v>300</v>
      </c>
      <c r="Q2345" s="10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2"/>
        <v>1</v>
      </c>
      <c r="Q2346" s="10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 t="str">
        <f t="shared" si="182"/>
        <v>N/A</v>
      </c>
      <c r="Q2347" s="10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2"/>
        <v>13</v>
      </c>
      <c r="Q2348" s="10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2"/>
        <v>15</v>
      </c>
      <c r="Q2349" s="10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2"/>
        <v>54</v>
      </c>
      <c r="Q2350" s="10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 t="str">
        <f t="shared" si="182"/>
        <v>N/A</v>
      </c>
      <c r="Q2351" s="10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 t="str">
        <f t="shared" si="182"/>
        <v>N/A</v>
      </c>
      <c r="Q2352" s="10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2"/>
        <v>15.43</v>
      </c>
      <c r="Q2353" s="10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 t="str">
        <f t="shared" si="182"/>
        <v>N/A</v>
      </c>
      <c r="Q2354" s="10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 t="str">
        <f t="shared" si="182"/>
        <v>N/A</v>
      </c>
      <c r="Q2355" s="10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2"/>
        <v>25</v>
      </c>
      <c r="Q2356" s="10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2"/>
        <v>27.5</v>
      </c>
      <c r="Q2357" s="10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 t="str">
        <f t="shared" si="182"/>
        <v>N/A</v>
      </c>
      <c r="Q2358" s="10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 t="str">
        <f t="shared" si="182"/>
        <v>N/A</v>
      </c>
      <c r="Q2359" s="10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 t="str">
        <f t="shared" si="182"/>
        <v>N/A</v>
      </c>
      <c r="Q2360" s="10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2"/>
        <v>367</v>
      </c>
      <c r="Q2361" s="10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2"/>
        <v>2</v>
      </c>
      <c r="Q2362" s="10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 t="str">
        <f t="shared" si="182"/>
        <v>N/A</v>
      </c>
      <c r="Q2363" s="10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ref="P2364:P2427" si="187">IFERROR(ROUND(E2364/L2364,2),"N/A")</f>
        <v>60</v>
      </c>
      <c r="Q2364" s="10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 t="str">
        <f t="shared" si="187"/>
        <v>N/A</v>
      </c>
      <c r="Q2365" s="10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 t="str">
        <f t="shared" si="187"/>
        <v>N/A</v>
      </c>
      <c r="Q2366" s="10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 t="str">
        <f t="shared" si="187"/>
        <v>N/A</v>
      </c>
      <c r="Q2367" s="10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7"/>
        <v>97.41</v>
      </c>
      <c r="Q2368" s="10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7"/>
        <v>47.86</v>
      </c>
      <c r="Q2369" s="10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>
        <f t="shared" si="187"/>
        <v>50</v>
      </c>
      <c r="Q2370" s="10" t="s">
        <v>8317</v>
      </c>
      <c r="R2370" t="s">
        <v>8318</v>
      </c>
      <c r="S2370" s="15">
        <f t="shared" ref="S2370:S2433" si="189">(((J2370/60)/60)/24)+DATE(1970,1,1)</f>
        <v>42063.721817129626</v>
      </c>
      <c r="T2370" s="15">
        <f t="shared" ref="T2370:T2433" si="190">(((I2370/60)/60)/24)+DATE(1970,1,1)</f>
        <v>42108.680150462969</v>
      </c>
      <c r="U2370">
        <f t="shared" si="186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 t="str">
        <f t="shared" si="187"/>
        <v>N/A</v>
      </c>
      <c r="Q2371" s="10" t="s">
        <v>8317</v>
      </c>
      <c r="R2371" t="s">
        <v>8318</v>
      </c>
      <c r="S2371" s="15">
        <f t="shared" si="189"/>
        <v>42380.812627314815</v>
      </c>
      <c r="T2371" s="15">
        <f t="shared" si="190"/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7"/>
        <v>20.5</v>
      </c>
      <c r="Q2372" s="10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 t="str">
        <f t="shared" si="187"/>
        <v>N/A</v>
      </c>
      <c r="Q2373" s="10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7"/>
        <v>30</v>
      </c>
      <c r="Q2374" s="10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7"/>
        <v>50</v>
      </c>
      <c r="Q2375" s="10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7"/>
        <v>10</v>
      </c>
      <c r="Q2376" s="10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 t="str">
        <f t="shared" si="187"/>
        <v>N/A</v>
      </c>
      <c r="Q2377" s="10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7"/>
        <v>81.58</v>
      </c>
      <c r="Q2378" s="10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 t="str">
        <f t="shared" si="187"/>
        <v>N/A</v>
      </c>
      <c r="Q2379" s="10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 t="str">
        <f t="shared" si="187"/>
        <v>N/A</v>
      </c>
      <c r="Q2380" s="10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 t="str">
        <f t="shared" si="187"/>
        <v>N/A</v>
      </c>
      <c r="Q2381" s="10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7"/>
        <v>18.329999999999998</v>
      </c>
      <c r="Q2382" s="10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7"/>
        <v>224.43</v>
      </c>
      <c r="Q2383" s="10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7"/>
        <v>37.5</v>
      </c>
      <c r="Q2384" s="10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7"/>
        <v>145</v>
      </c>
      <c r="Q2385" s="10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7"/>
        <v>1</v>
      </c>
      <c r="Q2386" s="10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7"/>
        <v>112.57</v>
      </c>
      <c r="Q2387" s="10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 t="str">
        <f t="shared" si="187"/>
        <v>N/A</v>
      </c>
      <c r="Q2388" s="10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7"/>
        <v>342</v>
      </c>
      <c r="Q2389" s="10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7"/>
        <v>57.88</v>
      </c>
      <c r="Q2390" s="10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7"/>
        <v>30</v>
      </c>
      <c r="Q2391" s="10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 t="str">
        <f t="shared" si="187"/>
        <v>N/A</v>
      </c>
      <c r="Q2392" s="10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7"/>
        <v>25</v>
      </c>
      <c r="Q2393" s="10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 t="str">
        <f t="shared" si="187"/>
        <v>N/A</v>
      </c>
      <c r="Q2394" s="10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87"/>
        <v>50</v>
      </c>
      <c r="Q2395" s="10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87"/>
        <v>1.5</v>
      </c>
      <c r="Q2396" s="10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 t="str">
        <f t="shared" si="187"/>
        <v>N/A</v>
      </c>
      <c r="Q2397" s="10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87"/>
        <v>10</v>
      </c>
      <c r="Q2398" s="10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 t="str">
        <f t="shared" si="187"/>
        <v>N/A</v>
      </c>
      <c r="Q2399" s="10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 t="str">
        <f t="shared" si="187"/>
        <v>N/A</v>
      </c>
      <c r="Q2400" s="10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 t="str">
        <f t="shared" si="187"/>
        <v>N/A</v>
      </c>
      <c r="Q2401" s="10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 t="str">
        <f t="shared" si="187"/>
        <v>N/A</v>
      </c>
      <c r="Q2402" s="10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87"/>
        <v>22.33</v>
      </c>
      <c r="Q2403" s="10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87"/>
        <v>52</v>
      </c>
      <c r="Q2404" s="10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87"/>
        <v>16.829999999999998</v>
      </c>
      <c r="Q2405" s="10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 t="str">
        <f t="shared" si="187"/>
        <v>N/A</v>
      </c>
      <c r="Q2406" s="10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87"/>
        <v>56.3</v>
      </c>
      <c r="Q2407" s="10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87"/>
        <v>84.06</v>
      </c>
      <c r="Q2408" s="10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87"/>
        <v>168.39</v>
      </c>
      <c r="Q2409" s="10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87"/>
        <v>15</v>
      </c>
      <c r="Q2410" s="10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87"/>
        <v>76.67</v>
      </c>
      <c r="Q2411" s="10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 t="str">
        <f t="shared" si="187"/>
        <v>N/A</v>
      </c>
      <c r="Q2412" s="10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87"/>
        <v>50.33</v>
      </c>
      <c r="Q2413" s="10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 t="str">
        <f t="shared" si="187"/>
        <v>N/A</v>
      </c>
      <c r="Q2414" s="10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87"/>
        <v>8.33</v>
      </c>
      <c r="Q2415" s="10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87"/>
        <v>35.380000000000003</v>
      </c>
      <c r="Q2416" s="10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87"/>
        <v>55.83</v>
      </c>
      <c r="Q2417" s="10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87"/>
        <v>5</v>
      </c>
      <c r="Q2418" s="10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 t="str">
        <f t="shared" si="187"/>
        <v>N/A</v>
      </c>
      <c r="Q2419" s="10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87"/>
        <v>1</v>
      </c>
      <c r="Q2420" s="10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 t="str">
        <f t="shared" si="187"/>
        <v>N/A</v>
      </c>
      <c r="Q2421" s="10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87"/>
        <v>69.47</v>
      </c>
      <c r="Q2422" s="10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87"/>
        <v>1</v>
      </c>
      <c r="Q2423" s="10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87"/>
        <v>1</v>
      </c>
      <c r="Q2424" s="10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87"/>
        <v>8</v>
      </c>
      <c r="Q2425" s="10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87"/>
        <v>34.44</v>
      </c>
      <c r="Q2426" s="10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87"/>
        <v>1</v>
      </c>
      <c r="Q2427" s="10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 t="str">
        <f t="shared" ref="P2428:P2491" si="192">IFERROR(ROUND(E2428/L2428,2),"N/A")</f>
        <v>N/A</v>
      </c>
      <c r="Q2428" s="10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2"/>
        <v>1</v>
      </c>
      <c r="Q2429" s="10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2"/>
        <v>1</v>
      </c>
      <c r="Q2430" s="10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2"/>
        <v>501.25</v>
      </c>
      <c r="Q2431" s="10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2"/>
        <v>10.5</v>
      </c>
      <c r="Q2432" s="10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2"/>
        <v>1</v>
      </c>
      <c r="Q2433" s="10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2"/>
        <v>1</v>
      </c>
      <c r="Q2434" s="10" t="s">
        <v>8334</v>
      </c>
      <c r="R2434" t="s">
        <v>8335</v>
      </c>
      <c r="S2434" s="15">
        <f t="shared" ref="S2434:S2497" si="194">(((J2434/60)/60)/24)+DATE(1970,1,1)</f>
        <v>42041.218715277777</v>
      </c>
      <c r="T2434" s="15">
        <f t="shared" ref="T2434:T2497" si="195">(((I2434/60)/60)/24)+DATE(1970,1,1)</f>
        <v>42071.218715277777</v>
      </c>
      <c r="U2434">
        <f t="shared" si="19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 t="str">
        <f t="shared" si="192"/>
        <v>N/A</v>
      </c>
      <c r="Q2435" s="10" t="s">
        <v>8334</v>
      </c>
      <c r="R2435" t="s">
        <v>8335</v>
      </c>
      <c r="S2435" s="15">
        <f t="shared" si="194"/>
        <v>42397.89980324074</v>
      </c>
      <c r="T2435" s="15">
        <f t="shared" si="195"/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2"/>
        <v>13</v>
      </c>
      <c r="Q2436" s="10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2"/>
        <v>306</v>
      </c>
      <c r="Q2437" s="10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2"/>
        <v>22.5</v>
      </c>
      <c r="Q2438" s="10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 t="str">
        <f t="shared" si="192"/>
        <v>N/A</v>
      </c>
      <c r="Q2439" s="10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2"/>
        <v>50</v>
      </c>
      <c r="Q2440" s="10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 t="str">
        <f t="shared" si="192"/>
        <v>N/A</v>
      </c>
      <c r="Q2441" s="10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2"/>
        <v>5</v>
      </c>
      <c r="Q2442" s="10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2"/>
        <v>74.23</v>
      </c>
      <c r="Q2443" s="10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2"/>
        <v>81.25</v>
      </c>
      <c r="Q2444" s="10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2"/>
        <v>130.22999999999999</v>
      </c>
      <c r="Q2445" s="10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2"/>
        <v>53.41</v>
      </c>
      <c r="Q2446" s="10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2"/>
        <v>75.13</v>
      </c>
      <c r="Q2447" s="10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2"/>
        <v>75.67</v>
      </c>
      <c r="Q2448" s="10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2"/>
        <v>31.69</v>
      </c>
      <c r="Q2449" s="10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2"/>
        <v>47.78</v>
      </c>
      <c r="Q2450" s="10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2"/>
        <v>90</v>
      </c>
      <c r="Q2451" s="10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2"/>
        <v>149.31</v>
      </c>
      <c r="Q2452" s="10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2"/>
        <v>62.07</v>
      </c>
      <c r="Q2453" s="10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2"/>
        <v>53.4</v>
      </c>
      <c r="Q2454" s="10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2"/>
        <v>69.27</v>
      </c>
      <c r="Q2455" s="10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2"/>
        <v>271.51</v>
      </c>
      <c r="Q2456" s="10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2"/>
        <v>34.130000000000003</v>
      </c>
      <c r="Q2457" s="10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2"/>
        <v>40.49</v>
      </c>
      <c r="Q2458" s="10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2"/>
        <v>189.76</v>
      </c>
      <c r="Q2459" s="10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2"/>
        <v>68.86</v>
      </c>
      <c r="Q2460" s="10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2"/>
        <v>108.78</v>
      </c>
      <c r="Q2461" s="10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2"/>
        <v>125.99</v>
      </c>
      <c r="Q2462" s="10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2"/>
        <v>90.52</v>
      </c>
      <c r="Q2463" s="10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2"/>
        <v>28.88</v>
      </c>
      <c r="Q2464" s="10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2"/>
        <v>31</v>
      </c>
      <c r="Q2465" s="10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2"/>
        <v>51.67</v>
      </c>
      <c r="Q2466" s="10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2"/>
        <v>26.27</v>
      </c>
      <c r="Q2467" s="10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2"/>
        <v>48.08</v>
      </c>
      <c r="Q2468" s="10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2"/>
        <v>27.56</v>
      </c>
      <c r="Q2469" s="10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2"/>
        <v>36.97</v>
      </c>
      <c r="Q2470" s="10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2"/>
        <v>29.02</v>
      </c>
      <c r="Q2471" s="10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2"/>
        <v>28.66</v>
      </c>
      <c r="Q2472" s="10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2"/>
        <v>37.65</v>
      </c>
      <c r="Q2473" s="10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2"/>
        <v>97.9</v>
      </c>
      <c r="Q2474" s="10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2"/>
        <v>42.55</v>
      </c>
      <c r="Q2475" s="10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2"/>
        <v>131.58000000000001</v>
      </c>
      <c r="Q2476" s="10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2"/>
        <v>32.32</v>
      </c>
      <c r="Q2477" s="10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2"/>
        <v>61.1</v>
      </c>
      <c r="Q2478" s="10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2"/>
        <v>31.34</v>
      </c>
      <c r="Q2479" s="10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2"/>
        <v>129.11000000000001</v>
      </c>
      <c r="Q2480" s="10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2"/>
        <v>25.02</v>
      </c>
      <c r="Q2481" s="10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2"/>
        <v>250</v>
      </c>
      <c r="Q2482" s="10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2"/>
        <v>47.54</v>
      </c>
      <c r="Q2483" s="10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2"/>
        <v>40.04</v>
      </c>
      <c r="Q2484" s="10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2"/>
        <v>65.84</v>
      </c>
      <c r="Q2485" s="10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2"/>
        <v>46.4</v>
      </c>
      <c r="Q2486" s="10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2"/>
        <v>50.37</v>
      </c>
      <c r="Q2487" s="10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2"/>
        <v>26.57</v>
      </c>
      <c r="Q2488" s="10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2"/>
        <v>39.49</v>
      </c>
      <c r="Q2489" s="10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2"/>
        <v>49.25</v>
      </c>
      <c r="Q2490" s="10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2"/>
        <v>62.38</v>
      </c>
      <c r="Q2491" s="10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ref="P2492:P2555" si="197">IFERROR(ROUND(E2492/L2492,2),"N/A")</f>
        <v>37.94</v>
      </c>
      <c r="Q2492" s="10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7"/>
        <v>51.6</v>
      </c>
      <c r="Q2493" s="10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7"/>
        <v>27.78</v>
      </c>
      <c r="Q2494" s="10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7"/>
        <v>99.38</v>
      </c>
      <c r="Q2495" s="10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7"/>
        <v>38.85</v>
      </c>
      <c r="Q2496" s="10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7"/>
        <v>45.55</v>
      </c>
      <c r="Q2497" s="10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7"/>
        <v>600</v>
      </c>
      <c r="Q2498" s="10" t="s">
        <v>8323</v>
      </c>
      <c r="R2498" t="s">
        <v>8327</v>
      </c>
      <c r="S2498" s="15">
        <f t="shared" ref="S2498:S2561" si="199">(((J2498/60)/60)/24)+DATE(1970,1,1)</f>
        <v>41327.996435185189</v>
      </c>
      <c r="T2498" s="15">
        <f t="shared" ref="T2498:T2561" si="200">(((I2498/60)/60)/24)+DATE(1970,1,1)</f>
        <v>41362.954768518517</v>
      </c>
      <c r="U2498">
        <f t="shared" si="19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>
        <f t="shared" si="197"/>
        <v>80.55</v>
      </c>
      <c r="Q2499" s="10" t="s">
        <v>8323</v>
      </c>
      <c r="R2499" t="s">
        <v>8327</v>
      </c>
      <c r="S2499" s="15">
        <f t="shared" si="199"/>
        <v>40730.878912037035</v>
      </c>
      <c r="T2499" s="15">
        <f t="shared" si="200"/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7"/>
        <v>52.8</v>
      </c>
      <c r="Q2500" s="10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7"/>
        <v>47.68</v>
      </c>
      <c r="Q2501" s="10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7"/>
        <v>23.45</v>
      </c>
      <c r="Q2502" s="10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si="197"/>
        <v>40.14</v>
      </c>
      <c r="Q2503" s="10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197"/>
        <v>17.2</v>
      </c>
      <c r="Q2504" s="10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 t="str">
        <f t="shared" si="197"/>
        <v>N/A</v>
      </c>
      <c r="Q2505" s="10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 t="str">
        <f t="shared" si="197"/>
        <v>N/A</v>
      </c>
      <c r="Q2506" s="10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 t="str">
        <f t="shared" si="197"/>
        <v>N/A</v>
      </c>
      <c r="Q2507" s="10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197"/>
        <v>15</v>
      </c>
      <c r="Q2508" s="10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 t="str">
        <f t="shared" si="197"/>
        <v>N/A</v>
      </c>
      <c r="Q2509" s="10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 t="str">
        <f t="shared" si="197"/>
        <v>N/A</v>
      </c>
      <c r="Q2510" s="10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7"/>
        <v>35.71</v>
      </c>
      <c r="Q2511" s="10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7"/>
        <v>37.5</v>
      </c>
      <c r="Q2512" s="10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 t="str">
        <f t="shared" si="197"/>
        <v>N/A</v>
      </c>
      <c r="Q2513" s="10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 t="str">
        <f t="shared" si="197"/>
        <v>N/A</v>
      </c>
      <c r="Q2514" s="10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 t="str">
        <f t="shared" si="197"/>
        <v>N/A</v>
      </c>
      <c r="Q2515" s="10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197"/>
        <v>52.5</v>
      </c>
      <c r="Q2516" s="10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7"/>
        <v>77.5</v>
      </c>
      <c r="Q2517" s="10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 t="str">
        <f t="shared" si="197"/>
        <v>N/A</v>
      </c>
      <c r="Q2518" s="10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7"/>
        <v>53.55</v>
      </c>
      <c r="Q2519" s="10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 t="str">
        <f t="shared" si="197"/>
        <v>N/A</v>
      </c>
      <c r="Q2520" s="10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197"/>
        <v>16.25</v>
      </c>
      <c r="Q2521" s="10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 t="str">
        <f t="shared" si="197"/>
        <v>N/A</v>
      </c>
      <c r="Q2522" s="10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197"/>
        <v>103.68</v>
      </c>
      <c r="Q2523" s="10" t="s">
        <v>8323</v>
      </c>
      <c r="R2523" t="s">
        <v>8352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197"/>
        <v>185.19</v>
      </c>
      <c r="Q2524" s="10" t="s">
        <v>8323</v>
      </c>
      <c r="R2524" t="s">
        <v>8352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197"/>
        <v>54.15</v>
      </c>
      <c r="Q2525" s="10" t="s">
        <v>8323</v>
      </c>
      <c r="R2525" t="s">
        <v>8352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197"/>
        <v>177.21</v>
      </c>
      <c r="Q2526" s="10" t="s">
        <v>8323</v>
      </c>
      <c r="R2526" t="s">
        <v>8352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197"/>
        <v>100.33</v>
      </c>
      <c r="Q2527" s="10" t="s">
        <v>8323</v>
      </c>
      <c r="R2527" t="s">
        <v>8352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197"/>
        <v>136.91</v>
      </c>
      <c r="Q2528" s="10" t="s">
        <v>8323</v>
      </c>
      <c r="R2528" t="s">
        <v>8352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197"/>
        <v>57.54</v>
      </c>
      <c r="Q2529" s="10" t="s">
        <v>8323</v>
      </c>
      <c r="R2529" t="s">
        <v>8352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197"/>
        <v>52.96</v>
      </c>
      <c r="Q2530" s="10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197"/>
        <v>82.33</v>
      </c>
      <c r="Q2531" s="10" t="s">
        <v>8323</v>
      </c>
      <c r="R2531" t="s">
        <v>8352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197"/>
        <v>135.41999999999999</v>
      </c>
      <c r="Q2532" s="10" t="s">
        <v>8323</v>
      </c>
      <c r="R2532" t="s">
        <v>8352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197"/>
        <v>74.069999999999993</v>
      </c>
      <c r="Q2533" s="10" t="s">
        <v>8323</v>
      </c>
      <c r="R2533" t="s">
        <v>8352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197"/>
        <v>84.08</v>
      </c>
      <c r="Q2534" s="10" t="s">
        <v>8323</v>
      </c>
      <c r="R2534" t="s">
        <v>8352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197"/>
        <v>61.03</v>
      </c>
      <c r="Q2535" s="10" t="s">
        <v>8323</v>
      </c>
      <c r="R2535" t="s">
        <v>8352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197"/>
        <v>150</v>
      </c>
      <c r="Q2536" s="10" t="s">
        <v>8323</v>
      </c>
      <c r="R2536" t="s">
        <v>8352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197"/>
        <v>266.08999999999997</v>
      </c>
      <c r="Q2537" s="10" t="s">
        <v>8323</v>
      </c>
      <c r="R2537" t="s">
        <v>8352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197"/>
        <v>7.25</v>
      </c>
      <c r="Q2538" s="10" t="s">
        <v>8323</v>
      </c>
      <c r="R2538" t="s">
        <v>8352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197"/>
        <v>100</v>
      </c>
      <c r="Q2539" s="10" t="s">
        <v>8323</v>
      </c>
      <c r="R2539" t="s">
        <v>8352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197"/>
        <v>109.96</v>
      </c>
      <c r="Q2540" s="10" t="s">
        <v>8323</v>
      </c>
      <c r="R2540" t="s">
        <v>8352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197"/>
        <v>169.92</v>
      </c>
      <c r="Q2541" s="10" t="s">
        <v>8323</v>
      </c>
      <c r="R2541" t="s">
        <v>8352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197"/>
        <v>95.74</v>
      </c>
      <c r="Q2542" s="10" t="s">
        <v>8323</v>
      </c>
      <c r="R2542" t="s">
        <v>8352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197"/>
        <v>59.46</v>
      </c>
      <c r="Q2543" s="10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197"/>
        <v>55.77</v>
      </c>
      <c r="Q2544" s="10" t="s">
        <v>8323</v>
      </c>
      <c r="R2544" t="s">
        <v>8352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197"/>
        <v>30.08</v>
      </c>
      <c r="Q2545" s="10" t="s">
        <v>8323</v>
      </c>
      <c r="R2545" t="s">
        <v>8352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197"/>
        <v>88.44</v>
      </c>
      <c r="Q2546" s="10" t="s">
        <v>8323</v>
      </c>
      <c r="R2546" t="s">
        <v>8352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197"/>
        <v>64.03</v>
      </c>
      <c r="Q2547" s="10" t="s">
        <v>8323</v>
      </c>
      <c r="R2547" t="s">
        <v>8352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197"/>
        <v>60.15</v>
      </c>
      <c r="Q2548" s="10" t="s">
        <v>8323</v>
      </c>
      <c r="R2548" t="s">
        <v>8352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197"/>
        <v>49.19</v>
      </c>
      <c r="Q2549" s="10" t="s">
        <v>8323</v>
      </c>
      <c r="R2549" t="s">
        <v>8352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197"/>
        <v>165.16</v>
      </c>
      <c r="Q2550" s="10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197"/>
        <v>43.62</v>
      </c>
      <c r="Q2551" s="10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197"/>
        <v>43.7</v>
      </c>
      <c r="Q2552" s="10" t="s">
        <v>8323</v>
      </c>
      <c r="R2552" t="s">
        <v>8352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197"/>
        <v>67.42</v>
      </c>
      <c r="Q2553" s="10" t="s">
        <v>8323</v>
      </c>
      <c r="R2553" t="s">
        <v>8352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197"/>
        <v>177.5</v>
      </c>
      <c r="Q2554" s="10" t="s">
        <v>8323</v>
      </c>
      <c r="R2554" t="s">
        <v>8352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197"/>
        <v>38.880000000000003</v>
      </c>
      <c r="Q2555" s="10" t="s">
        <v>8323</v>
      </c>
      <c r="R2555" t="s">
        <v>8352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ref="P2556:P2619" si="202">IFERROR(ROUND(E2556/L2556,2),"N/A")</f>
        <v>54.99</v>
      </c>
      <c r="Q2556" s="10" t="s">
        <v>8323</v>
      </c>
      <c r="R2556" t="s">
        <v>8352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2"/>
        <v>61.34</v>
      </c>
      <c r="Q2557" s="10" t="s">
        <v>8323</v>
      </c>
      <c r="R2557" t="s">
        <v>8352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2"/>
        <v>23.12</v>
      </c>
      <c r="Q2558" s="10" t="s">
        <v>8323</v>
      </c>
      <c r="R2558" t="s">
        <v>8352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2"/>
        <v>29.61</v>
      </c>
      <c r="Q2559" s="10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2"/>
        <v>75.61</v>
      </c>
      <c r="Q2560" s="10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2"/>
        <v>35.6</v>
      </c>
      <c r="Q2561" s="10" t="s">
        <v>8323</v>
      </c>
      <c r="R2561" t="s">
        <v>8352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2"/>
        <v>143</v>
      </c>
      <c r="Q2562" s="10" t="s">
        <v>8323</v>
      </c>
      <c r="R2562" t="s">
        <v>8352</v>
      </c>
      <c r="S2562" s="15">
        <f t="shared" ref="S2562:S2625" si="204">(((J2562/60)/60)/24)+DATE(1970,1,1)</f>
        <v>42039.951087962967</v>
      </c>
      <c r="T2562" s="15">
        <f t="shared" ref="T2562:T2625" si="205">(((I2562/60)/60)/24)+DATE(1970,1,1)</f>
        <v>42069.951087962967</v>
      </c>
      <c r="U2562">
        <f t="shared" si="201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 t="str">
        <f t="shared" si="202"/>
        <v>N/A</v>
      </c>
      <c r="Q2563" s="10" t="s">
        <v>8334</v>
      </c>
      <c r="R2563" t="s">
        <v>8335</v>
      </c>
      <c r="S2563" s="15">
        <f t="shared" si="204"/>
        <v>42260.528807870374</v>
      </c>
      <c r="T2563" s="15">
        <f t="shared" si="205"/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2"/>
        <v>25</v>
      </c>
      <c r="Q2564" s="10" t="s">
        <v>8334</v>
      </c>
      <c r="R2564" t="s">
        <v>8335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 t="str">
        <f t="shared" si="202"/>
        <v>N/A</v>
      </c>
      <c r="Q2565" s="10" t="s">
        <v>8334</v>
      </c>
      <c r="R2565" t="s">
        <v>8335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 t="str">
        <f t="shared" si="202"/>
        <v>N/A</v>
      </c>
      <c r="Q2566" s="10" t="s">
        <v>8334</v>
      </c>
      <c r="R2566" t="s">
        <v>8335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2"/>
        <v>100</v>
      </c>
      <c r="Q2567" s="10" t="s">
        <v>8334</v>
      </c>
      <c r="R2567" t="s">
        <v>8335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 t="str">
        <f t="shared" si="202"/>
        <v>N/A</v>
      </c>
      <c r="Q2568" s="10" t="s">
        <v>8334</v>
      </c>
      <c r="R2568" t="s">
        <v>8335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2"/>
        <v>60</v>
      </c>
      <c r="Q2569" s="10" t="s">
        <v>8334</v>
      </c>
      <c r="R2569" t="s">
        <v>8335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2"/>
        <v>50</v>
      </c>
      <c r="Q2570" s="10" t="s">
        <v>8334</v>
      </c>
      <c r="R2570" t="s">
        <v>8335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2"/>
        <v>72.5</v>
      </c>
      <c r="Q2571" s="10" t="s">
        <v>8334</v>
      </c>
      <c r="R2571" t="s">
        <v>8335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2"/>
        <v>29.5</v>
      </c>
      <c r="Q2572" s="10" t="s">
        <v>8334</v>
      </c>
      <c r="R2572" t="s">
        <v>8335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2"/>
        <v>62.5</v>
      </c>
      <c r="Q2573" s="10" t="s">
        <v>8334</v>
      </c>
      <c r="R2573" t="s">
        <v>8335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 t="str">
        <f t="shared" si="202"/>
        <v>N/A</v>
      </c>
      <c r="Q2574" s="10" t="s">
        <v>8334</v>
      </c>
      <c r="R2574" t="s">
        <v>8335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 t="str">
        <f t="shared" si="202"/>
        <v>N/A</v>
      </c>
      <c r="Q2575" s="10" t="s">
        <v>8334</v>
      </c>
      <c r="R2575" t="s">
        <v>8335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 t="str">
        <f t="shared" si="202"/>
        <v>N/A</v>
      </c>
      <c r="Q2576" s="10" t="s">
        <v>8334</v>
      </c>
      <c r="R2576" t="s">
        <v>8335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 t="str">
        <f t="shared" si="202"/>
        <v>N/A</v>
      </c>
      <c r="Q2577" s="10" t="s">
        <v>8334</v>
      </c>
      <c r="R2577" t="s">
        <v>8335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 t="str">
        <f t="shared" si="202"/>
        <v>N/A</v>
      </c>
      <c r="Q2578" s="10" t="s">
        <v>8334</v>
      </c>
      <c r="R2578" t="s">
        <v>8335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 t="str">
        <f t="shared" si="202"/>
        <v>N/A</v>
      </c>
      <c r="Q2579" s="10" t="s">
        <v>8334</v>
      </c>
      <c r="R2579" t="s">
        <v>8335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 t="str">
        <f t="shared" si="202"/>
        <v>N/A</v>
      </c>
      <c r="Q2580" s="10" t="s">
        <v>8334</v>
      </c>
      <c r="R2580" t="s">
        <v>8335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2"/>
        <v>23.08</v>
      </c>
      <c r="Q2581" s="10" t="s">
        <v>8334</v>
      </c>
      <c r="R2581" t="s">
        <v>8335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2"/>
        <v>25.5</v>
      </c>
      <c r="Q2582" s="10" t="s">
        <v>8334</v>
      </c>
      <c r="R2582" t="s">
        <v>8335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2"/>
        <v>48.18</v>
      </c>
      <c r="Q2583" s="10" t="s">
        <v>8334</v>
      </c>
      <c r="R2583" t="s">
        <v>8335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2"/>
        <v>1</v>
      </c>
      <c r="Q2584" s="10" t="s">
        <v>8334</v>
      </c>
      <c r="R2584" t="s">
        <v>8335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2"/>
        <v>1</v>
      </c>
      <c r="Q2585" s="10" t="s">
        <v>8334</v>
      </c>
      <c r="R2585" t="s">
        <v>8335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 t="str">
        <f t="shared" si="202"/>
        <v>N/A</v>
      </c>
      <c r="Q2586" s="10" t="s">
        <v>8334</v>
      </c>
      <c r="R2586" t="s">
        <v>8335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2"/>
        <v>50</v>
      </c>
      <c r="Q2587" s="10" t="s">
        <v>8334</v>
      </c>
      <c r="R2587" t="s">
        <v>8335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2"/>
        <v>5</v>
      </c>
      <c r="Q2588" s="10" t="s">
        <v>8334</v>
      </c>
      <c r="R2588" t="s">
        <v>8335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2"/>
        <v>202.83</v>
      </c>
      <c r="Q2589" s="10" t="s">
        <v>8334</v>
      </c>
      <c r="R2589" t="s">
        <v>8335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2"/>
        <v>29.13</v>
      </c>
      <c r="Q2590" s="10" t="s">
        <v>8334</v>
      </c>
      <c r="R2590" t="s">
        <v>8335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2"/>
        <v>5</v>
      </c>
      <c r="Q2591" s="10" t="s">
        <v>8334</v>
      </c>
      <c r="R2591" t="s">
        <v>8335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 t="str">
        <f t="shared" si="202"/>
        <v>N/A</v>
      </c>
      <c r="Q2592" s="10" t="s">
        <v>8334</v>
      </c>
      <c r="R2592" t="s">
        <v>8335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2"/>
        <v>13</v>
      </c>
      <c r="Q2593" s="10" t="s">
        <v>8334</v>
      </c>
      <c r="R2593" t="s">
        <v>8335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2"/>
        <v>50</v>
      </c>
      <c r="Q2594" s="10" t="s">
        <v>8334</v>
      </c>
      <c r="R2594" t="s">
        <v>8335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 t="str">
        <f t="shared" si="202"/>
        <v>N/A</v>
      </c>
      <c r="Q2595" s="10" t="s">
        <v>8334</v>
      </c>
      <c r="R2595" t="s">
        <v>8335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2"/>
        <v>1</v>
      </c>
      <c r="Q2596" s="10" t="s">
        <v>8334</v>
      </c>
      <c r="R2596" t="s">
        <v>8335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2"/>
        <v>96.05</v>
      </c>
      <c r="Q2597" s="10" t="s">
        <v>8334</v>
      </c>
      <c r="R2597" t="s">
        <v>8335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2"/>
        <v>305.77999999999997</v>
      </c>
      <c r="Q2598" s="10" t="s">
        <v>8334</v>
      </c>
      <c r="R2598" t="s">
        <v>8335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2"/>
        <v>12.14</v>
      </c>
      <c r="Q2599" s="10" t="s">
        <v>8334</v>
      </c>
      <c r="R2599" t="s">
        <v>8335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2"/>
        <v>83.57</v>
      </c>
      <c r="Q2600" s="10" t="s">
        <v>8334</v>
      </c>
      <c r="R2600" t="s">
        <v>8335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2"/>
        <v>18</v>
      </c>
      <c r="Q2601" s="10" t="s">
        <v>8334</v>
      </c>
      <c r="R2601" t="s">
        <v>8335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2"/>
        <v>115.53</v>
      </c>
      <c r="Q2602" s="10" t="s">
        <v>8334</v>
      </c>
      <c r="R2602" t="s">
        <v>8335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2"/>
        <v>21.9</v>
      </c>
      <c r="Q2603" s="10" t="s">
        <v>8317</v>
      </c>
      <c r="R2603" t="s">
        <v>8353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2"/>
        <v>80.02</v>
      </c>
      <c r="Q2604" s="10" t="s">
        <v>8317</v>
      </c>
      <c r="R2604" t="s">
        <v>8353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2"/>
        <v>35.520000000000003</v>
      </c>
      <c r="Q2605" s="10" t="s">
        <v>8317</v>
      </c>
      <c r="R2605" t="s">
        <v>8353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2"/>
        <v>64.930000000000007</v>
      </c>
      <c r="Q2606" s="10" t="s">
        <v>8317</v>
      </c>
      <c r="R2606" t="s">
        <v>8353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2"/>
        <v>60.97</v>
      </c>
      <c r="Q2607" s="10" t="s">
        <v>8317</v>
      </c>
      <c r="R2607" t="s">
        <v>8353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2"/>
        <v>31.44</v>
      </c>
      <c r="Q2608" s="10" t="s">
        <v>8317</v>
      </c>
      <c r="R2608" t="s">
        <v>8353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2"/>
        <v>81.95</v>
      </c>
      <c r="Q2609" s="10" t="s">
        <v>8317</v>
      </c>
      <c r="R2609" t="s">
        <v>8353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2"/>
        <v>58.93</v>
      </c>
      <c r="Q2610" s="10" t="s">
        <v>8317</v>
      </c>
      <c r="R2610" t="s">
        <v>8353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2"/>
        <v>157.29</v>
      </c>
      <c r="Q2611" s="10" t="s">
        <v>8317</v>
      </c>
      <c r="R2611" t="s">
        <v>8353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2"/>
        <v>55.76</v>
      </c>
      <c r="Q2612" s="10" t="s">
        <v>8317</v>
      </c>
      <c r="R2612" t="s">
        <v>8353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2"/>
        <v>83.8</v>
      </c>
      <c r="Q2613" s="10" t="s">
        <v>8317</v>
      </c>
      <c r="R2613" t="s">
        <v>8353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2"/>
        <v>58.42</v>
      </c>
      <c r="Q2614" s="10" t="s">
        <v>8317</v>
      </c>
      <c r="R2614" t="s">
        <v>8353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2"/>
        <v>270.57</v>
      </c>
      <c r="Q2615" s="10" t="s">
        <v>8317</v>
      </c>
      <c r="R2615" t="s">
        <v>8353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2"/>
        <v>107.1</v>
      </c>
      <c r="Q2616" s="10" t="s">
        <v>8317</v>
      </c>
      <c r="R2616" t="s">
        <v>8353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2"/>
        <v>47.18</v>
      </c>
      <c r="Q2617" s="10" t="s">
        <v>8317</v>
      </c>
      <c r="R2617" t="s">
        <v>8353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2"/>
        <v>120.31</v>
      </c>
      <c r="Q2618" s="10" t="s">
        <v>8317</v>
      </c>
      <c r="R2618" t="s">
        <v>8353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2"/>
        <v>27.6</v>
      </c>
      <c r="Q2619" s="10" t="s">
        <v>8317</v>
      </c>
      <c r="R2619" t="s">
        <v>8353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ref="P2620:P2683" si="207">IFERROR(ROUND(E2620/L2620,2),"N/A")</f>
        <v>205.3</v>
      </c>
      <c r="Q2620" s="10" t="s">
        <v>8317</v>
      </c>
      <c r="R2620" t="s">
        <v>8353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7"/>
        <v>35.549999999999997</v>
      </c>
      <c r="Q2621" s="10" t="s">
        <v>8317</v>
      </c>
      <c r="R2621" t="s">
        <v>8353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7"/>
        <v>74.64</v>
      </c>
      <c r="Q2622" s="10" t="s">
        <v>8317</v>
      </c>
      <c r="R2622" t="s">
        <v>8353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7"/>
        <v>47.06</v>
      </c>
      <c r="Q2623" s="10" t="s">
        <v>8317</v>
      </c>
      <c r="R2623" t="s">
        <v>8353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7"/>
        <v>26.59</v>
      </c>
      <c r="Q2624" s="10" t="s">
        <v>8317</v>
      </c>
      <c r="R2624" t="s">
        <v>8353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7"/>
        <v>36.770000000000003</v>
      </c>
      <c r="Q2625" s="10" t="s">
        <v>8317</v>
      </c>
      <c r="R2625" t="s">
        <v>8353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7"/>
        <v>31.82</v>
      </c>
      <c r="Q2626" s="10" t="s">
        <v>8317</v>
      </c>
      <c r="R2626" t="s">
        <v>8353</v>
      </c>
      <c r="S2626" s="15">
        <f t="shared" ref="S2626:S2689" si="209">(((J2626/60)/60)/24)+DATE(1970,1,1)</f>
        <v>41144.42155092593</v>
      </c>
      <c r="T2626" s="15">
        <f t="shared" ref="T2626:T2689" si="210">(((I2626/60)/60)/24)+DATE(1970,1,1)</f>
        <v>41165.42155092593</v>
      </c>
      <c r="U2626">
        <f t="shared" si="20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7"/>
        <v>27.58</v>
      </c>
      <c r="Q2627" s="10" t="s">
        <v>8317</v>
      </c>
      <c r="R2627" t="s">
        <v>8353</v>
      </c>
      <c r="S2627" s="15">
        <f t="shared" si="209"/>
        <v>42658.810277777782</v>
      </c>
      <c r="T2627" s="15">
        <f t="shared" si="210"/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7"/>
        <v>56</v>
      </c>
      <c r="Q2628" s="10" t="s">
        <v>8317</v>
      </c>
      <c r="R2628" t="s">
        <v>8353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7"/>
        <v>21.56</v>
      </c>
      <c r="Q2629" s="10" t="s">
        <v>8317</v>
      </c>
      <c r="R2629" t="s">
        <v>8353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7"/>
        <v>44.1</v>
      </c>
      <c r="Q2630" s="10" t="s">
        <v>8317</v>
      </c>
      <c r="R2630" t="s">
        <v>8353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7"/>
        <v>63.87</v>
      </c>
      <c r="Q2631" s="10" t="s">
        <v>8317</v>
      </c>
      <c r="R2631" t="s">
        <v>8353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7"/>
        <v>38.99</v>
      </c>
      <c r="Q2632" s="10" t="s">
        <v>8317</v>
      </c>
      <c r="R2632" t="s">
        <v>8353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7"/>
        <v>80.19</v>
      </c>
      <c r="Q2633" s="10" t="s">
        <v>8317</v>
      </c>
      <c r="R2633" t="s">
        <v>8353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7"/>
        <v>34.9</v>
      </c>
      <c r="Q2634" s="10" t="s">
        <v>8317</v>
      </c>
      <c r="R2634" t="s">
        <v>8353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7"/>
        <v>89.1</v>
      </c>
      <c r="Q2635" s="10" t="s">
        <v>8317</v>
      </c>
      <c r="R2635" t="s">
        <v>8353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7"/>
        <v>39.44</v>
      </c>
      <c r="Q2636" s="10" t="s">
        <v>8317</v>
      </c>
      <c r="R2636" t="s">
        <v>8353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7"/>
        <v>136.9</v>
      </c>
      <c r="Q2637" s="10" t="s">
        <v>8317</v>
      </c>
      <c r="R2637" t="s">
        <v>8353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7"/>
        <v>37.46</v>
      </c>
      <c r="Q2638" s="10" t="s">
        <v>8317</v>
      </c>
      <c r="R2638" t="s">
        <v>8353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7"/>
        <v>31.96</v>
      </c>
      <c r="Q2639" s="10" t="s">
        <v>8317</v>
      </c>
      <c r="R2639" t="s">
        <v>8353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7"/>
        <v>25.21</v>
      </c>
      <c r="Q2640" s="10" t="s">
        <v>8317</v>
      </c>
      <c r="R2640" t="s">
        <v>8353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7"/>
        <v>10.039999999999999</v>
      </c>
      <c r="Q2641" s="10" t="s">
        <v>8317</v>
      </c>
      <c r="R2641" t="s">
        <v>8353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7"/>
        <v>45.94</v>
      </c>
      <c r="Q2642" s="10" t="s">
        <v>8317</v>
      </c>
      <c r="R2642" t="s">
        <v>8353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7"/>
        <v>15</v>
      </c>
      <c r="Q2643" s="10" t="s">
        <v>8317</v>
      </c>
      <c r="R2643" t="s">
        <v>8353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 t="str">
        <f t="shared" si="207"/>
        <v>N/A</v>
      </c>
      <c r="Q2644" s="10" t="s">
        <v>8317</v>
      </c>
      <c r="R2644" t="s">
        <v>8353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7"/>
        <v>223.58</v>
      </c>
      <c r="Q2645" s="10" t="s">
        <v>8317</v>
      </c>
      <c r="R2645" t="s">
        <v>8353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7"/>
        <v>39.479999999999997</v>
      </c>
      <c r="Q2646" s="10" t="s">
        <v>8317</v>
      </c>
      <c r="R2646" t="s">
        <v>8353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7"/>
        <v>91.3</v>
      </c>
      <c r="Q2647" s="10" t="s">
        <v>8317</v>
      </c>
      <c r="R2647" t="s">
        <v>8353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7"/>
        <v>78.67</v>
      </c>
      <c r="Q2648" s="10" t="s">
        <v>8317</v>
      </c>
      <c r="R2648" t="s">
        <v>8353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7"/>
        <v>12</v>
      </c>
      <c r="Q2649" s="10" t="s">
        <v>8317</v>
      </c>
      <c r="R2649" t="s">
        <v>8353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07"/>
        <v>17.670000000000002</v>
      </c>
      <c r="Q2650" s="10" t="s">
        <v>8317</v>
      </c>
      <c r="R2650" t="s">
        <v>8353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07"/>
        <v>41.33</v>
      </c>
      <c r="Q2651" s="10" t="s">
        <v>8317</v>
      </c>
      <c r="R2651" t="s">
        <v>8353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07"/>
        <v>71.599999999999994</v>
      </c>
      <c r="Q2652" s="10" t="s">
        <v>8317</v>
      </c>
      <c r="R2652" t="s">
        <v>8353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07"/>
        <v>307.82</v>
      </c>
      <c r="Q2653" s="10" t="s">
        <v>8317</v>
      </c>
      <c r="R2653" t="s">
        <v>8353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07"/>
        <v>80.45</v>
      </c>
      <c r="Q2654" s="10" t="s">
        <v>8317</v>
      </c>
      <c r="R2654" t="s">
        <v>8353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07"/>
        <v>83.94</v>
      </c>
      <c r="Q2655" s="10" t="s">
        <v>8317</v>
      </c>
      <c r="R2655" t="s">
        <v>8353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07"/>
        <v>8.5</v>
      </c>
      <c r="Q2656" s="10" t="s">
        <v>8317</v>
      </c>
      <c r="R2656" t="s">
        <v>8353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07"/>
        <v>73.37</v>
      </c>
      <c r="Q2657" s="10" t="s">
        <v>8317</v>
      </c>
      <c r="R2657" t="s">
        <v>8353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07"/>
        <v>112.86</v>
      </c>
      <c r="Q2658" s="10" t="s">
        <v>8317</v>
      </c>
      <c r="R2658" t="s">
        <v>8353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07"/>
        <v>95.28</v>
      </c>
      <c r="Q2659" s="10" t="s">
        <v>8317</v>
      </c>
      <c r="R2659" t="s">
        <v>8353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07"/>
        <v>22.75</v>
      </c>
      <c r="Q2660" s="10" t="s">
        <v>8317</v>
      </c>
      <c r="R2660" t="s">
        <v>8353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07"/>
        <v>133.30000000000001</v>
      </c>
      <c r="Q2661" s="10" t="s">
        <v>8317</v>
      </c>
      <c r="R2661" t="s">
        <v>8353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07"/>
        <v>3.8</v>
      </c>
      <c r="Q2662" s="10" t="s">
        <v>8317</v>
      </c>
      <c r="R2662" t="s">
        <v>8353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07"/>
        <v>85.75</v>
      </c>
      <c r="Q2663" s="10" t="s">
        <v>8317</v>
      </c>
      <c r="R2663" t="s">
        <v>8354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07"/>
        <v>267</v>
      </c>
      <c r="Q2664" s="10" t="s">
        <v>8317</v>
      </c>
      <c r="R2664" t="s">
        <v>8354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07"/>
        <v>373.56</v>
      </c>
      <c r="Q2665" s="10" t="s">
        <v>8317</v>
      </c>
      <c r="R2665" t="s">
        <v>8354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07"/>
        <v>174.04</v>
      </c>
      <c r="Q2666" s="10" t="s">
        <v>8317</v>
      </c>
      <c r="R2666" t="s">
        <v>8354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07"/>
        <v>93.7</v>
      </c>
      <c r="Q2667" s="10" t="s">
        <v>8317</v>
      </c>
      <c r="R2667" t="s">
        <v>8354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07"/>
        <v>77.33</v>
      </c>
      <c r="Q2668" s="10" t="s">
        <v>8317</v>
      </c>
      <c r="R2668" t="s">
        <v>8354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07"/>
        <v>92.22</v>
      </c>
      <c r="Q2669" s="10" t="s">
        <v>8317</v>
      </c>
      <c r="R2669" t="s">
        <v>8354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07"/>
        <v>60.96</v>
      </c>
      <c r="Q2670" s="10" t="s">
        <v>8317</v>
      </c>
      <c r="R2670" t="s">
        <v>8354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07"/>
        <v>91</v>
      </c>
      <c r="Q2671" s="10" t="s">
        <v>8317</v>
      </c>
      <c r="R2671" t="s">
        <v>8354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07"/>
        <v>41.58</v>
      </c>
      <c r="Q2672" s="10" t="s">
        <v>8317</v>
      </c>
      <c r="R2672" t="s">
        <v>8354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07"/>
        <v>33.76</v>
      </c>
      <c r="Q2673" s="10" t="s">
        <v>8317</v>
      </c>
      <c r="R2673" t="s">
        <v>8354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07"/>
        <v>70.62</v>
      </c>
      <c r="Q2674" s="10" t="s">
        <v>8317</v>
      </c>
      <c r="R2674" t="s">
        <v>8354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07"/>
        <v>167.15</v>
      </c>
      <c r="Q2675" s="10" t="s">
        <v>8317</v>
      </c>
      <c r="R2675" t="s">
        <v>8354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07"/>
        <v>128.62</v>
      </c>
      <c r="Q2676" s="10" t="s">
        <v>8317</v>
      </c>
      <c r="R2676" t="s">
        <v>8354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07"/>
        <v>65.41</v>
      </c>
      <c r="Q2677" s="10" t="s">
        <v>8317</v>
      </c>
      <c r="R2677" t="s">
        <v>8354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07"/>
        <v>117.56</v>
      </c>
      <c r="Q2678" s="10" t="s">
        <v>8317</v>
      </c>
      <c r="R2678" t="s">
        <v>8354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07"/>
        <v>126.48</v>
      </c>
      <c r="Q2679" s="10" t="s">
        <v>8317</v>
      </c>
      <c r="R2679" t="s">
        <v>8354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07"/>
        <v>550</v>
      </c>
      <c r="Q2680" s="10" t="s">
        <v>8317</v>
      </c>
      <c r="R2680" t="s">
        <v>8354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07"/>
        <v>44</v>
      </c>
      <c r="Q2681" s="10" t="s">
        <v>8317</v>
      </c>
      <c r="R2681" t="s">
        <v>8354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07"/>
        <v>69</v>
      </c>
      <c r="Q2682" s="10" t="s">
        <v>8317</v>
      </c>
      <c r="R2682" t="s">
        <v>8354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07"/>
        <v>27.5</v>
      </c>
      <c r="Q2683" s="10" t="s">
        <v>8334</v>
      </c>
      <c r="R2683" t="s">
        <v>8335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ref="P2684:P2747" si="212">IFERROR(ROUND(E2684/L2684,2),"N/A")</f>
        <v>84.9</v>
      </c>
      <c r="Q2684" s="10" t="s">
        <v>8334</v>
      </c>
      <c r="R2684" t="s">
        <v>8335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2"/>
        <v>12</v>
      </c>
      <c r="Q2685" s="10" t="s">
        <v>8334</v>
      </c>
      <c r="R2685" t="s">
        <v>8335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2"/>
        <v>200</v>
      </c>
      <c r="Q2686" s="10" t="s">
        <v>8334</v>
      </c>
      <c r="R2686" t="s">
        <v>8335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2"/>
        <v>10</v>
      </c>
      <c r="Q2687" s="10" t="s">
        <v>8334</v>
      </c>
      <c r="R2687" t="s">
        <v>8335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 t="str">
        <f t="shared" si="212"/>
        <v>N/A</v>
      </c>
      <c r="Q2688" s="10" t="s">
        <v>8334</v>
      </c>
      <c r="R2688" t="s">
        <v>8335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 t="str">
        <f t="shared" si="212"/>
        <v>N/A</v>
      </c>
      <c r="Q2689" s="10" t="s">
        <v>8334</v>
      </c>
      <c r="R2689" t="s">
        <v>8335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2"/>
        <v>5.29</v>
      </c>
      <c r="Q2690" s="10" t="s">
        <v>8334</v>
      </c>
      <c r="R2690" t="s">
        <v>8335</v>
      </c>
      <c r="S2690" s="15">
        <f t="shared" ref="S2690:S2753" si="214">(((J2690/60)/60)/24)+DATE(1970,1,1)</f>
        <v>42028.118865740747</v>
      </c>
      <c r="T2690" s="15">
        <f t="shared" ref="T2690:T2753" si="215">(((I2690/60)/60)/24)+DATE(1970,1,1)</f>
        <v>42059.125</v>
      </c>
      <c r="U2690">
        <f t="shared" si="211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2"/>
        <v>1</v>
      </c>
      <c r="Q2691" s="10" t="s">
        <v>8334</v>
      </c>
      <c r="R2691" t="s">
        <v>8335</v>
      </c>
      <c r="S2691" s="15">
        <f t="shared" si="214"/>
        <v>42551.961689814809</v>
      </c>
      <c r="T2691" s="15">
        <f t="shared" si="215"/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2"/>
        <v>72.760000000000005</v>
      </c>
      <c r="Q2692" s="10" t="s">
        <v>8334</v>
      </c>
      <c r="R2692" t="s">
        <v>8335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2"/>
        <v>17.5</v>
      </c>
      <c r="Q2693" s="10" t="s">
        <v>8334</v>
      </c>
      <c r="R2693" t="s">
        <v>8335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2"/>
        <v>25</v>
      </c>
      <c r="Q2694" s="10" t="s">
        <v>8334</v>
      </c>
      <c r="R2694" t="s">
        <v>8335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2"/>
        <v>13.33</v>
      </c>
      <c r="Q2695" s="10" t="s">
        <v>8334</v>
      </c>
      <c r="R2695" t="s">
        <v>8335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2"/>
        <v>1</v>
      </c>
      <c r="Q2696" s="10" t="s">
        <v>8334</v>
      </c>
      <c r="R2696" t="s">
        <v>8335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2"/>
        <v>23.67</v>
      </c>
      <c r="Q2697" s="10" t="s">
        <v>8334</v>
      </c>
      <c r="R2697" t="s">
        <v>8335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2"/>
        <v>89.21</v>
      </c>
      <c r="Q2698" s="10" t="s">
        <v>8334</v>
      </c>
      <c r="R2698" t="s">
        <v>8335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2"/>
        <v>116.56</v>
      </c>
      <c r="Q2699" s="10" t="s">
        <v>8334</v>
      </c>
      <c r="R2699" t="s">
        <v>8335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2"/>
        <v>13.01</v>
      </c>
      <c r="Q2700" s="10" t="s">
        <v>8334</v>
      </c>
      <c r="R2700" t="s">
        <v>8335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 t="str">
        <f t="shared" si="212"/>
        <v>N/A</v>
      </c>
      <c r="Q2701" s="10" t="s">
        <v>8334</v>
      </c>
      <c r="R2701" t="s">
        <v>8335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2"/>
        <v>17.5</v>
      </c>
      <c r="Q2702" s="10" t="s">
        <v>8334</v>
      </c>
      <c r="R2702" t="s">
        <v>8335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2"/>
        <v>34.130000000000003</v>
      </c>
      <c r="Q2703" s="10" t="s">
        <v>8315</v>
      </c>
      <c r="R2703" t="s">
        <v>8355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2"/>
        <v>132.35</v>
      </c>
      <c r="Q2704" s="10" t="s">
        <v>8315</v>
      </c>
      <c r="R2704" t="s">
        <v>8355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2"/>
        <v>922.22</v>
      </c>
      <c r="Q2705" s="10" t="s">
        <v>8315</v>
      </c>
      <c r="R2705" t="s">
        <v>8355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2"/>
        <v>163.57</v>
      </c>
      <c r="Q2706" s="10" t="s">
        <v>8315</v>
      </c>
      <c r="R2706" t="s">
        <v>8355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2"/>
        <v>217.38</v>
      </c>
      <c r="Q2707" s="10" t="s">
        <v>8315</v>
      </c>
      <c r="R2707" t="s">
        <v>8355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2"/>
        <v>149.44</v>
      </c>
      <c r="Q2708" s="10" t="s">
        <v>8315</v>
      </c>
      <c r="R2708" t="s">
        <v>8355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2"/>
        <v>71.239999999999995</v>
      </c>
      <c r="Q2709" s="10" t="s">
        <v>8315</v>
      </c>
      <c r="R2709" t="s">
        <v>8355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2"/>
        <v>44.46</v>
      </c>
      <c r="Q2710" s="10" t="s">
        <v>8315</v>
      </c>
      <c r="R2710" t="s">
        <v>8355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2"/>
        <v>164.94</v>
      </c>
      <c r="Q2711" s="10" t="s">
        <v>8315</v>
      </c>
      <c r="R2711" t="s">
        <v>8355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2"/>
        <v>84.87</v>
      </c>
      <c r="Q2712" s="10" t="s">
        <v>8315</v>
      </c>
      <c r="R2712" t="s">
        <v>8355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2"/>
        <v>53.95</v>
      </c>
      <c r="Q2713" s="10" t="s">
        <v>8315</v>
      </c>
      <c r="R2713" t="s">
        <v>8355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2"/>
        <v>50.53</v>
      </c>
      <c r="Q2714" s="10" t="s">
        <v>8315</v>
      </c>
      <c r="R2714" t="s">
        <v>8355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2"/>
        <v>108</v>
      </c>
      <c r="Q2715" s="10" t="s">
        <v>8315</v>
      </c>
      <c r="R2715" t="s">
        <v>8355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2"/>
        <v>95.37</v>
      </c>
      <c r="Q2716" s="10" t="s">
        <v>8315</v>
      </c>
      <c r="R2716" t="s">
        <v>8355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2"/>
        <v>57.63</v>
      </c>
      <c r="Q2717" s="10" t="s">
        <v>8315</v>
      </c>
      <c r="R2717" t="s">
        <v>8355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2"/>
        <v>64.16</v>
      </c>
      <c r="Q2718" s="10" t="s">
        <v>8315</v>
      </c>
      <c r="R2718" t="s">
        <v>8355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2"/>
        <v>92.39</v>
      </c>
      <c r="Q2719" s="10" t="s">
        <v>8315</v>
      </c>
      <c r="R2719" t="s">
        <v>8355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2"/>
        <v>125.98</v>
      </c>
      <c r="Q2720" s="10" t="s">
        <v>8315</v>
      </c>
      <c r="R2720" t="s">
        <v>8355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2"/>
        <v>94.64</v>
      </c>
      <c r="Q2721" s="10" t="s">
        <v>8315</v>
      </c>
      <c r="R2721" t="s">
        <v>8355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2"/>
        <v>170.7</v>
      </c>
      <c r="Q2722" s="10" t="s">
        <v>8315</v>
      </c>
      <c r="R2722" t="s">
        <v>8355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2"/>
        <v>40.76</v>
      </c>
      <c r="Q2723" s="10" t="s">
        <v>8317</v>
      </c>
      <c r="R2723" t="s">
        <v>8347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2"/>
        <v>68.25</v>
      </c>
      <c r="Q2724" s="10" t="s">
        <v>8317</v>
      </c>
      <c r="R2724" t="s">
        <v>8347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2"/>
        <v>95.49</v>
      </c>
      <c r="Q2725" s="10" t="s">
        <v>8317</v>
      </c>
      <c r="R2725" t="s">
        <v>8347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2"/>
        <v>7.19</v>
      </c>
      <c r="Q2726" s="10" t="s">
        <v>8317</v>
      </c>
      <c r="R2726" t="s">
        <v>8347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2"/>
        <v>511.65</v>
      </c>
      <c r="Q2727" s="10" t="s">
        <v>8317</v>
      </c>
      <c r="R2727" t="s">
        <v>8347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2"/>
        <v>261.75</v>
      </c>
      <c r="Q2728" s="10" t="s">
        <v>8317</v>
      </c>
      <c r="R2728" t="s">
        <v>8347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2"/>
        <v>69.760000000000005</v>
      </c>
      <c r="Q2729" s="10" t="s">
        <v>8317</v>
      </c>
      <c r="R2729" t="s">
        <v>8347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2"/>
        <v>77.23</v>
      </c>
      <c r="Q2730" s="10" t="s">
        <v>8317</v>
      </c>
      <c r="R2730" t="s">
        <v>8347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2"/>
        <v>340.57</v>
      </c>
      <c r="Q2731" s="10" t="s">
        <v>8317</v>
      </c>
      <c r="R2731" t="s">
        <v>8347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2"/>
        <v>67.42</v>
      </c>
      <c r="Q2732" s="10" t="s">
        <v>8317</v>
      </c>
      <c r="R2732" t="s">
        <v>8347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2"/>
        <v>845.7</v>
      </c>
      <c r="Q2733" s="10" t="s">
        <v>8317</v>
      </c>
      <c r="R2733" t="s">
        <v>8347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2"/>
        <v>97.19</v>
      </c>
      <c r="Q2734" s="10" t="s">
        <v>8317</v>
      </c>
      <c r="R2734" t="s">
        <v>8347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2"/>
        <v>451.84</v>
      </c>
      <c r="Q2735" s="10" t="s">
        <v>8317</v>
      </c>
      <c r="R2735" t="s">
        <v>8347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2"/>
        <v>21.64</v>
      </c>
      <c r="Q2737" s="10" t="s">
        <v>8317</v>
      </c>
      <c r="R2737" t="s">
        <v>8347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2"/>
        <v>169.52</v>
      </c>
      <c r="Q2738" s="10" t="s">
        <v>8317</v>
      </c>
      <c r="R2738" t="s">
        <v>8347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2"/>
        <v>161.88</v>
      </c>
      <c r="Q2739" s="10" t="s">
        <v>8317</v>
      </c>
      <c r="R2739" t="s">
        <v>8347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2"/>
        <v>493.13</v>
      </c>
      <c r="Q2740" s="10" t="s">
        <v>8317</v>
      </c>
      <c r="R2740" t="s">
        <v>8347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2"/>
        <v>22.12</v>
      </c>
      <c r="Q2741" s="10" t="s">
        <v>8317</v>
      </c>
      <c r="R2741" t="s">
        <v>8347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2"/>
        <v>18.239999999999998</v>
      </c>
      <c r="Q2742" s="10" t="s">
        <v>8317</v>
      </c>
      <c r="R2742" t="s">
        <v>8347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2"/>
        <v>8.75</v>
      </c>
      <c r="Q2743" s="10" t="s">
        <v>8320</v>
      </c>
      <c r="R2743" t="s">
        <v>8356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2"/>
        <v>40.61</v>
      </c>
      <c r="Q2744" s="10" t="s">
        <v>8320</v>
      </c>
      <c r="R2744" t="s">
        <v>8356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 t="str">
        <f t="shared" si="212"/>
        <v>N/A</v>
      </c>
      <c r="Q2745" s="10" t="s">
        <v>8320</v>
      </c>
      <c r="R2745" t="s">
        <v>8356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2"/>
        <v>37.950000000000003</v>
      </c>
      <c r="Q2746" s="10" t="s">
        <v>8320</v>
      </c>
      <c r="R2746" t="s">
        <v>8356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2"/>
        <v>35.729999999999997</v>
      </c>
      <c r="Q2747" s="10" t="s">
        <v>8320</v>
      </c>
      <c r="R2747" t="s">
        <v>8356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ref="P2748:P2811" si="217">IFERROR(ROUND(E2748/L2748,2),"N/A")</f>
        <v>42.16</v>
      </c>
      <c r="Q2748" s="10" t="s">
        <v>8320</v>
      </c>
      <c r="R2748" t="s">
        <v>8356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7"/>
        <v>35</v>
      </c>
      <c r="Q2749" s="10" t="s">
        <v>8320</v>
      </c>
      <c r="R2749" t="s">
        <v>8356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7"/>
        <v>13.25</v>
      </c>
      <c r="Q2750" s="10" t="s">
        <v>8320</v>
      </c>
      <c r="R2750" t="s">
        <v>8356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7"/>
        <v>55</v>
      </c>
      <c r="Q2751" s="10" t="s">
        <v>8320</v>
      </c>
      <c r="R2751" t="s">
        <v>8356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 t="str">
        <f t="shared" si="217"/>
        <v>N/A</v>
      </c>
      <c r="Q2752" s="10" t="s">
        <v>8320</v>
      </c>
      <c r="R2752" t="s">
        <v>8356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 t="str">
        <f t="shared" si="217"/>
        <v>N/A</v>
      </c>
      <c r="Q2753" s="10" t="s">
        <v>8320</v>
      </c>
      <c r="R2753" t="s">
        <v>8356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7"/>
        <v>39.29</v>
      </c>
      <c r="Q2754" s="10" t="s">
        <v>8320</v>
      </c>
      <c r="R2754" t="s">
        <v>8356</v>
      </c>
      <c r="S2754" s="15">
        <f t="shared" ref="S2754:S2817" si="219">(((J2754/60)/60)/24)+DATE(1970,1,1)</f>
        <v>40855.765092592592</v>
      </c>
      <c r="T2754" s="15">
        <f t="shared" ref="T2754:T2817" si="220">(((I2754/60)/60)/24)+DATE(1970,1,1)</f>
        <v>40895.765092592592</v>
      </c>
      <c r="U2754">
        <f t="shared" si="216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si="217"/>
        <v>47.5</v>
      </c>
      <c r="Q2755" s="10" t="s">
        <v>8320</v>
      </c>
      <c r="R2755" t="s">
        <v>8356</v>
      </c>
      <c r="S2755" s="15">
        <f t="shared" si="219"/>
        <v>41117.900729166664</v>
      </c>
      <c r="T2755" s="15">
        <f t="shared" si="220"/>
        <v>41147.900729166664</v>
      </c>
      <c r="U2755">
        <f t="shared" ref="U2755:U2818" si="221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 t="str">
        <f t="shared" si="217"/>
        <v>N/A</v>
      </c>
      <c r="Q2756" s="10" t="s">
        <v>8320</v>
      </c>
      <c r="R2756" t="s">
        <v>8356</v>
      </c>
      <c r="S2756" s="15">
        <f t="shared" si="219"/>
        <v>41863.636006944449</v>
      </c>
      <c r="T2756" s="15">
        <f t="shared" si="220"/>
        <v>41893.636006944449</v>
      </c>
      <c r="U2756">
        <f t="shared" si="221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7"/>
        <v>17.329999999999998</v>
      </c>
      <c r="Q2757" s="10" t="s">
        <v>8320</v>
      </c>
      <c r="R2757" t="s">
        <v>8356</v>
      </c>
      <c r="S2757" s="15">
        <f t="shared" si="219"/>
        <v>42072.790821759263</v>
      </c>
      <c r="T2757" s="15">
        <f t="shared" si="220"/>
        <v>42102.790821759263</v>
      </c>
      <c r="U2757">
        <f t="shared" si="221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7"/>
        <v>31.76</v>
      </c>
      <c r="Q2758" s="10" t="s">
        <v>8320</v>
      </c>
      <c r="R2758" t="s">
        <v>8356</v>
      </c>
      <c r="S2758" s="15">
        <f t="shared" si="219"/>
        <v>41620.90047453704</v>
      </c>
      <c r="T2758" s="15">
        <f t="shared" si="220"/>
        <v>41650.90047453704</v>
      </c>
      <c r="U2758">
        <f t="shared" si="221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7"/>
        <v>5</v>
      </c>
      <c r="Q2759" s="10" t="s">
        <v>8320</v>
      </c>
      <c r="R2759" t="s">
        <v>8356</v>
      </c>
      <c r="S2759" s="15">
        <f t="shared" si="219"/>
        <v>42573.65662037037</v>
      </c>
      <c r="T2759" s="15">
        <f t="shared" si="220"/>
        <v>42588.65662037037</v>
      </c>
      <c r="U2759">
        <f t="shared" si="221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7"/>
        <v>39</v>
      </c>
      <c r="Q2760" s="10" t="s">
        <v>8320</v>
      </c>
      <c r="R2760" t="s">
        <v>8356</v>
      </c>
      <c r="S2760" s="15">
        <f t="shared" si="219"/>
        <v>42639.441932870366</v>
      </c>
      <c r="T2760" s="15">
        <f t="shared" si="220"/>
        <v>42653.441932870366</v>
      </c>
      <c r="U2760">
        <f t="shared" si="221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7"/>
        <v>52.5</v>
      </c>
      <c r="Q2761" s="10" t="s">
        <v>8320</v>
      </c>
      <c r="R2761" t="s">
        <v>8356</v>
      </c>
      <c r="S2761" s="15">
        <f t="shared" si="219"/>
        <v>42524.36650462963</v>
      </c>
      <c r="T2761" s="15">
        <f t="shared" si="220"/>
        <v>42567.36650462963</v>
      </c>
      <c r="U2761">
        <f t="shared" si="221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 t="str">
        <f t="shared" si="217"/>
        <v>N/A</v>
      </c>
      <c r="Q2762" s="10" t="s">
        <v>8320</v>
      </c>
      <c r="R2762" t="s">
        <v>8356</v>
      </c>
      <c r="S2762" s="15">
        <f t="shared" si="219"/>
        <v>41415.461319444446</v>
      </c>
      <c r="T2762" s="15">
        <f t="shared" si="220"/>
        <v>41445.461319444446</v>
      </c>
      <c r="U2762">
        <f t="shared" si="221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7"/>
        <v>9</v>
      </c>
      <c r="Q2763" s="10" t="s">
        <v>8320</v>
      </c>
      <c r="R2763" t="s">
        <v>8356</v>
      </c>
      <c r="S2763" s="15">
        <f t="shared" si="219"/>
        <v>41247.063576388886</v>
      </c>
      <c r="T2763" s="15">
        <f t="shared" si="220"/>
        <v>41277.063576388886</v>
      </c>
      <c r="U2763">
        <f t="shared" si="221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7"/>
        <v>25</v>
      </c>
      <c r="Q2764" s="10" t="s">
        <v>8320</v>
      </c>
      <c r="R2764" t="s">
        <v>8356</v>
      </c>
      <c r="S2764" s="15">
        <f t="shared" si="219"/>
        <v>40927.036979166667</v>
      </c>
      <c r="T2764" s="15">
        <f t="shared" si="220"/>
        <v>40986.995312500003</v>
      </c>
      <c r="U2764">
        <f t="shared" si="221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7"/>
        <v>30</v>
      </c>
      <c r="Q2765" s="10" t="s">
        <v>8320</v>
      </c>
      <c r="R2765" t="s">
        <v>8356</v>
      </c>
      <c r="S2765" s="15">
        <f t="shared" si="219"/>
        <v>41373.579675925925</v>
      </c>
      <c r="T2765" s="15">
        <f t="shared" si="220"/>
        <v>41418.579675925925</v>
      </c>
      <c r="U2765">
        <f t="shared" si="221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7"/>
        <v>11.25</v>
      </c>
      <c r="Q2766" s="10" t="s">
        <v>8320</v>
      </c>
      <c r="R2766" t="s">
        <v>8356</v>
      </c>
      <c r="S2766" s="15">
        <f t="shared" si="219"/>
        <v>41030.292025462964</v>
      </c>
      <c r="T2766" s="15">
        <f t="shared" si="220"/>
        <v>41059.791666666664</v>
      </c>
      <c r="U2766">
        <f t="shared" si="221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 t="str">
        <f t="shared" si="217"/>
        <v>N/A</v>
      </c>
      <c r="Q2767" s="10" t="s">
        <v>8320</v>
      </c>
      <c r="R2767" t="s">
        <v>8356</v>
      </c>
      <c r="S2767" s="15">
        <f t="shared" si="219"/>
        <v>41194.579027777778</v>
      </c>
      <c r="T2767" s="15">
        <f t="shared" si="220"/>
        <v>41210.579027777778</v>
      </c>
      <c r="U2767">
        <f t="shared" si="221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7"/>
        <v>25</v>
      </c>
      <c r="Q2768" s="10" t="s">
        <v>8320</v>
      </c>
      <c r="R2768" t="s">
        <v>8356</v>
      </c>
      <c r="S2768" s="15">
        <f t="shared" si="219"/>
        <v>40736.668032407404</v>
      </c>
      <c r="T2768" s="15">
        <f t="shared" si="220"/>
        <v>40766.668032407404</v>
      </c>
      <c r="U2768">
        <f t="shared" si="221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7"/>
        <v>11.33</v>
      </c>
      <c r="Q2769" s="10" t="s">
        <v>8320</v>
      </c>
      <c r="R2769" t="s">
        <v>8356</v>
      </c>
      <c r="S2769" s="15">
        <f t="shared" si="219"/>
        <v>42172.958912037036</v>
      </c>
      <c r="T2769" s="15">
        <f t="shared" si="220"/>
        <v>42232.958912037036</v>
      </c>
      <c r="U2769">
        <f t="shared" si="221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7"/>
        <v>29.47</v>
      </c>
      <c r="Q2770" s="10" t="s">
        <v>8320</v>
      </c>
      <c r="R2770" t="s">
        <v>8356</v>
      </c>
      <c r="S2770" s="15">
        <f t="shared" si="219"/>
        <v>40967.614849537036</v>
      </c>
      <c r="T2770" s="15">
        <f t="shared" si="220"/>
        <v>40997.573182870372</v>
      </c>
      <c r="U2770">
        <f t="shared" si="221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7"/>
        <v>1</v>
      </c>
      <c r="Q2771" s="10" t="s">
        <v>8320</v>
      </c>
      <c r="R2771" t="s">
        <v>8356</v>
      </c>
      <c r="S2771" s="15">
        <f t="shared" si="219"/>
        <v>41745.826273148145</v>
      </c>
      <c r="T2771" s="15">
        <f t="shared" si="220"/>
        <v>41795.826273148145</v>
      </c>
      <c r="U2771">
        <f t="shared" si="221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7"/>
        <v>63.1</v>
      </c>
      <c r="Q2772" s="10" t="s">
        <v>8320</v>
      </c>
      <c r="R2772" t="s">
        <v>8356</v>
      </c>
      <c r="S2772" s="15">
        <f t="shared" si="219"/>
        <v>41686.705208333333</v>
      </c>
      <c r="T2772" s="15">
        <f t="shared" si="220"/>
        <v>41716.663541666669</v>
      </c>
      <c r="U2772">
        <f t="shared" si="221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 t="str">
        <f t="shared" si="217"/>
        <v>N/A</v>
      </c>
      <c r="Q2773" s="10" t="s">
        <v>8320</v>
      </c>
      <c r="R2773" t="s">
        <v>8356</v>
      </c>
      <c r="S2773" s="15">
        <f t="shared" si="219"/>
        <v>41257.531712962962</v>
      </c>
      <c r="T2773" s="15">
        <f t="shared" si="220"/>
        <v>41306.708333333336</v>
      </c>
      <c r="U2773">
        <f t="shared" si="221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 t="str">
        <f t="shared" si="217"/>
        <v>N/A</v>
      </c>
      <c r="Q2774" s="10" t="s">
        <v>8320</v>
      </c>
      <c r="R2774" t="s">
        <v>8356</v>
      </c>
      <c r="S2774" s="15">
        <f t="shared" si="219"/>
        <v>41537.869143518517</v>
      </c>
      <c r="T2774" s="15">
        <f t="shared" si="220"/>
        <v>41552.869143518517</v>
      </c>
      <c r="U2774">
        <f t="shared" si="221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7"/>
        <v>1</v>
      </c>
      <c r="Q2775" s="10" t="s">
        <v>8320</v>
      </c>
      <c r="R2775" t="s">
        <v>8356</v>
      </c>
      <c r="S2775" s="15">
        <f t="shared" si="219"/>
        <v>42474.86482638889</v>
      </c>
      <c r="T2775" s="15">
        <f t="shared" si="220"/>
        <v>42484.86482638889</v>
      </c>
      <c r="U2775">
        <f t="shared" si="221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7"/>
        <v>43.85</v>
      </c>
      <c r="Q2776" s="10" t="s">
        <v>8320</v>
      </c>
      <c r="R2776" t="s">
        <v>8356</v>
      </c>
      <c r="S2776" s="15">
        <f t="shared" si="219"/>
        <v>41311.126481481479</v>
      </c>
      <c r="T2776" s="15">
        <f t="shared" si="220"/>
        <v>41341.126481481479</v>
      </c>
      <c r="U2776">
        <f t="shared" si="221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7"/>
        <v>75</v>
      </c>
      <c r="Q2777" s="10" t="s">
        <v>8320</v>
      </c>
      <c r="R2777" t="s">
        <v>8356</v>
      </c>
      <c r="S2777" s="15">
        <f t="shared" si="219"/>
        <v>40863.013356481482</v>
      </c>
      <c r="T2777" s="15">
        <f t="shared" si="220"/>
        <v>40893.013356481482</v>
      </c>
      <c r="U2777">
        <f t="shared" si="221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7"/>
        <v>45.97</v>
      </c>
      <c r="Q2778" s="10" t="s">
        <v>8320</v>
      </c>
      <c r="R2778" t="s">
        <v>8356</v>
      </c>
      <c r="S2778" s="15">
        <f t="shared" si="219"/>
        <v>42136.297175925924</v>
      </c>
      <c r="T2778" s="15">
        <f t="shared" si="220"/>
        <v>42167.297175925924</v>
      </c>
      <c r="U2778">
        <f t="shared" si="221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7"/>
        <v>10</v>
      </c>
      <c r="Q2779" s="10" t="s">
        <v>8320</v>
      </c>
      <c r="R2779" t="s">
        <v>8356</v>
      </c>
      <c r="S2779" s="15">
        <f t="shared" si="219"/>
        <v>42172.669027777782</v>
      </c>
      <c r="T2779" s="15">
        <f t="shared" si="220"/>
        <v>42202.669027777782</v>
      </c>
      <c r="U2779">
        <f t="shared" si="221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7"/>
        <v>93.67</v>
      </c>
      <c r="Q2780" s="10" t="s">
        <v>8320</v>
      </c>
      <c r="R2780" t="s">
        <v>8356</v>
      </c>
      <c r="S2780" s="15">
        <f t="shared" si="219"/>
        <v>41846.978078703702</v>
      </c>
      <c r="T2780" s="15">
        <f t="shared" si="220"/>
        <v>41876.978078703702</v>
      </c>
      <c r="U2780">
        <f t="shared" si="221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7"/>
        <v>53</v>
      </c>
      <c r="Q2781" s="10" t="s">
        <v>8320</v>
      </c>
      <c r="R2781" t="s">
        <v>8356</v>
      </c>
      <c r="S2781" s="15">
        <f t="shared" si="219"/>
        <v>42300.585891203707</v>
      </c>
      <c r="T2781" s="15">
        <f t="shared" si="220"/>
        <v>42330.627557870372</v>
      </c>
      <c r="U2781">
        <f t="shared" si="221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 t="str">
        <f t="shared" si="217"/>
        <v>N/A</v>
      </c>
      <c r="Q2782" s="10" t="s">
        <v>8320</v>
      </c>
      <c r="R2782" t="s">
        <v>8356</v>
      </c>
      <c r="S2782" s="15">
        <f t="shared" si="219"/>
        <v>42774.447777777779</v>
      </c>
      <c r="T2782" s="15">
        <f t="shared" si="220"/>
        <v>42804.447777777779</v>
      </c>
      <c r="U2782">
        <f t="shared" si="221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17"/>
        <v>47</v>
      </c>
      <c r="Q2783" s="10" t="s">
        <v>8315</v>
      </c>
      <c r="R2783" t="s">
        <v>8316</v>
      </c>
      <c r="S2783" s="15">
        <f t="shared" si="219"/>
        <v>42018.94159722222</v>
      </c>
      <c r="T2783" s="15">
        <f t="shared" si="220"/>
        <v>42047.291666666672</v>
      </c>
      <c r="U2783">
        <f t="shared" si="221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17"/>
        <v>66.67</v>
      </c>
      <c r="Q2784" s="10" t="s">
        <v>8315</v>
      </c>
      <c r="R2784" t="s">
        <v>8316</v>
      </c>
      <c r="S2784" s="15">
        <f t="shared" si="219"/>
        <v>42026.924976851849</v>
      </c>
      <c r="T2784" s="15">
        <f t="shared" si="220"/>
        <v>42052.207638888889</v>
      </c>
      <c r="U2784">
        <f t="shared" si="221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17"/>
        <v>18.77</v>
      </c>
      <c r="Q2785" s="10" t="s">
        <v>8315</v>
      </c>
      <c r="R2785" t="s">
        <v>8316</v>
      </c>
      <c r="S2785" s="15">
        <f t="shared" si="219"/>
        <v>42103.535254629634</v>
      </c>
      <c r="T2785" s="15">
        <f t="shared" si="220"/>
        <v>42117.535254629634</v>
      </c>
      <c r="U2785">
        <f t="shared" si="221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17"/>
        <v>66.11</v>
      </c>
      <c r="Q2786" s="10" t="s">
        <v>8315</v>
      </c>
      <c r="R2786" t="s">
        <v>8316</v>
      </c>
      <c r="S2786" s="15">
        <f t="shared" si="219"/>
        <v>41920.787534722222</v>
      </c>
      <c r="T2786" s="15">
        <f t="shared" si="220"/>
        <v>41941.787534722222</v>
      </c>
      <c r="U2786">
        <f t="shared" si="221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17"/>
        <v>36.86</v>
      </c>
      <c r="Q2787" s="10" t="s">
        <v>8315</v>
      </c>
      <c r="R2787" t="s">
        <v>8316</v>
      </c>
      <c r="S2787" s="15">
        <f t="shared" si="219"/>
        <v>42558.189432870371</v>
      </c>
      <c r="T2787" s="15">
        <f t="shared" si="220"/>
        <v>42587.875</v>
      </c>
      <c r="U2787">
        <f t="shared" si="221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17"/>
        <v>39.81</v>
      </c>
      <c r="Q2788" s="10" t="s">
        <v>8315</v>
      </c>
      <c r="R2788" t="s">
        <v>8316</v>
      </c>
      <c r="S2788" s="15">
        <f t="shared" si="219"/>
        <v>41815.569212962961</v>
      </c>
      <c r="T2788" s="15">
        <f t="shared" si="220"/>
        <v>41829.569212962961</v>
      </c>
      <c r="U2788">
        <f t="shared" si="221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17"/>
        <v>31.5</v>
      </c>
      <c r="Q2789" s="10" t="s">
        <v>8315</v>
      </c>
      <c r="R2789" t="s">
        <v>8316</v>
      </c>
      <c r="S2789" s="15">
        <f t="shared" si="219"/>
        <v>41808.198518518519</v>
      </c>
      <c r="T2789" s="15">
        <f t="shared" si="220"/>
        <v>41838.198518518519</v>
      </c>
      <c r="U2789">
        <f t="shared" si="221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17"/>
        <v>102.5</v>
      </c>
      <c r="Q2790" s="10" t="s">
        <v>8315</v>
      </c>
      <c r="R2790" t="s">
        <v>8316</v>
      </c>
      <c r="S2790" s="15">
        <f t="shared" si="219"/>
        <v>42550.701886574068</v>
      </c>
      <c r="T2790" s="15">
        <f t="shared" si="220"/>
        <v>42580.701886574068</v>
      </c>
      <c r="U2790">
        <f t="shared" si="221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17"/>
        <v>126.46</v>
      </c>
      <c r="Q2791" s="10" t="s">
        <v>8315</v>
      </c>
      <c r="R2791" t="s">
        <v>8316</v>
      </c>
      <c r="S2791" s="15">
        <f t="shared" si="219"/>
        <v>42056.013124999998</v>
      </c>
      <c r="T2791" s="15">
        <f t="shared" si="220"/>
        <v>42075.166666666672</v>
      </c>
      <c r="U2791">
        <f t="shared" si="221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17"/>
        <v>47.88</v>
      </c>
      <c r="Q2792" s="10" t="s">
        <v>8315</v>
      </c>
      <c r="R2792" t="s">
        <v>8316</v>
      </c>
      <c r="S2792" s="15">
        <f t="shared" si="219"/>
        <v>42016.938692129625</v>
      </c>
      <c r="T2792" s="15">
        <f t="shared" si="220"/>
        <v>42046.938692129625</v>
      </c>
      <c r="U2792">
        <f t="shared" si="221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17"/>
        <v>73.209999999999994</v>
      </c>
      <c r="Q2793" s="10" t="s">
        <v>8315</v>
      </c>
      <c r="R2793" t="s">
        <v>8316</v>
      </c>
      <c r="S2793" s="15">
        <f t="shared" si="219"/>
        <v>42591.899988425925</v>
      </c>
      <c r="T2793" s="15">
        <f t="shared" si="220"/>
        <v>42622.166666666672</v>
      </c>
      <c r="U2793">
        <f t="shared" si="221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17"/>
        <v>89.67</v>
      </c>
      <c r="Q2794" s="10" t="s">
        <v>8315</v>
      </c>
      <c r="R2794" t="s">
        <v>8316</v>
      </c>
      <c r="S2794" s="15">
        <f t="shared" si="219"/>
        <v>42183.231006944443</v>
      </c>
      <c r="T2794" s="15">
        <f t="shared" si="220"/>
        <v>42228.231006944443</v>
      </c>
      <c r="U2794">
        <f t="shared" si="221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17"/>
        <v>151.46</v>
      </c>
      <c r="Q2795" s="10" t="s">
        <v>8315</v>
      </c>
      <c r="R2795" t="s">
        <v>8316</v>
      </c>
      <c r="S2795" s="15">
        <f t="shared" si="219"/>
        <v>42176.419039351851</v>
      </c>
      <c r="T2795" s="15">
        <f t="shared" si="220"/>
        <v>42206.419039351851</v>
      </c>
      <c r="U2795">
        <f t="shared" si="221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17"/>
        <v>25</v>
      </c>
      <c r="Q2796" s="10" t="s">
        <v>8315</v>
      </c>
      <c r="R2796" t="s">
        <v>8316</v>
      </c>
      <c r="S2796" s="15">
        <f t="shared" si="219"/>
        <v>42416.691655092596</v>
      </c>
      <c r="T2796" s="15">
        <f t="shared" si="220"/>
        <v>42432.791666666672</v>
      </c>
      <c r="U2796">
        <f t="shared" si="221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17"/>
        <v>36.5</v>
      </c>
      <c r="Q2797" s="10" t="s">
        <v>8315</v>
      </c>
      <c r="R2797" t="s">
        <v>8316</v>
      </c>
      <c r="S2797" s="15">
        <f t="shared" si="219"/>
        <v>41780.525937500002</v>
      </c>
      <c r="T2797" s="15">
        <f t="shared" si="220"/>
        <v>41796.958333333336</v>
      </c>
      <c r="U2797">
        <f t="shared" si="221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17"/>
        <v>44</v>
      </c>
      <c r="Q2798" s="10" t="s">
        <v>8315</v>
      </c>
      <c r="R2798" t="s">
        <v>8316</v>
      </c>
      <c r="S2798" s="15">
        <f t="shared" si="219"/>
        <v>41795.528101851851</v>
      </c>
      <c r="T2798" s="15">
        <f t="shared" si="220"/>
        <v>41825.528101851851</v>
      </c>
      <c r="U2798">
        <f t="shared" si="221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17"/>
        <v>87.36</v>
      </c>
      <c r="Q2799" s="10" t="s">
        <v>8315</v>
      </c>
      <c r="R2799" t="s">
        <v>8316</v>
      </c>
      <c r="S2799" s="15">
        <f t="shared" si="219"/>
        <v>41798.94027777778</v>
      </c>
      <c r="T2799" s="15">
        <f t="shared" si="220"/>
        <v>41828.94027777778</v>
      </c>
      <c r="U2799">
        <f t="shared" si="221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17"/>
        <v>36.47</v>
      </c>
      <c r="Q2800" s="10" t="s">
        <v>8315</v>
      </c>
      <c r="R2800" t="s">
        <v>8316</v>
      </c>
      <c r="S2800" s="15">
        <f t="shared" si="219"/>
        <v>42201.675011574072</v>
      </c>
      <c r="T2800" s="15">
        <f t="shared" si="220"/>
        <v>42216.666666666672</v>
      </c>
      <c r="U2800">
        <f t="shared" si="221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17"/>
        <v>44.86</v>
      </c>
      <c r="Q2801" s="10" t="s">
        <v>8315</v>
      </c>
      <c r="R2801" t="s">
        <v>8316</v>
      </c>
      <c r="S2801" s="15">
        <f t="shared" si="219"/>
        <v>42507.264699074076</v>
      </c>
      <c r="T2801" s="15">
        <f t="shared" si="220"/>
        <v>42538.666666666672</v>
      </c>
      <c r="U2801">
        <f t="shared" si="221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17"/>
        <v>42.9</v>
      </c>
      <c r="Q2802" s="10" t="s">
        <v>8315</v>
      </c>
      <c r="R2802" t="s">
        <v>8316</v>
      </c>
      <c r="S2802" s="15">
        <f t="shared" si="219"/>
        <v>41948.552847222221</v>
      </c>
      <c r="T2802" s="15">
        <f t="shared" si="220"/>
        <v>42008.552847222221</v>
      </c>
      <c r="U2802">
        <f t="shared" si="221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17"/>
        <v>51.23</v>
      </c>
      <c r="Q2803" s="10" t="s">
        <v>8315</v>
      </c>
      <c r="R2803" t="s">
        <v>8316</v>
      </c>
      <c r="S2803" s="15">
        <f t="shared" si="219"/>
        <v>41900.243159722224</v>
      </c>
      <c r="T2803" s="15">
        <f t="shared" si="220"/>
        <v>41922.458333333336</v>
      </c>
      <c r="U2803">
        <f t="shared" si="221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17"/>
        <v>33.94</v>
      </c>
      <c r="Q2804" s="10" t="s">
        <v>8315</v>
      </c>
      <c r="R2804" t="s">
        <v>8316</v>
      </c>
      <c r="S2804" s="15">
        <f t="shared" si="219"/>
        <v>42192.64707175926</v>
      </c>
      <c r="T2804" s="15">
        <f t="shared" si="220"/>
        <v>42222.64707175926</v>
      </c>
      <c r="U2804">
        <f t="shared" si="221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17"/>
        <v>90.74</v>
      </c>
      <c r="Q2805" s="10" t="s">
        <v>8315</v>
      </c>
      <c r="R2805" t="s">
        <v>8316</v>
      </c>
      <c r="S2805" s="15">
        <f t="shared" si="219"/>
        <v>42158.065694444449</v>
      </c>
      <c r="T2805" s="15">
        <f t="shared" si="220"/>
        <v>42201</v>
      </c>
      <c r="U2805">
        <f t="shared" si="221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17"/>
        <v>50</v>
      </c>
      <c r="Q2806" s="10" t="s">
        <v>8315</v>
      </c>
      <c r="R2806" t="s">
        <v>8316</v>
      </c>
      <c r="S2806" s="15">
        <f t="shared" si="219"/>
        <v>41881.453587962962</v>
      </c>
      <c r="T2806" s="15">
        <f t="shared" si="220"/>
        <v>41911.453587962962</v>
      </c>
      <c r="U2806">
        <f t="shared" si="221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17"/>
        <v>24.44</v>
      </c>
      <c r="Q2807" s="10" t="s">
        <v>8315</v>
      </c>
      <c r="R2807" t="s">
        <v>8316</v>
      </c>
      <c r="S2807" s="15">
        <f t="shared" si="219"/>
        <v>42213.505474537036</v>
      </c>
      <c r="T2807" s="15">
        <f t="shared" si="220"/>
        <v>42238.505474537036</v>
      </c>
      <c r="U2807">
        <f t="shared" si="221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17"/>
        <v>44.25</v>
      </c>
      <c r="Q2808" s="10" t="s">
        <v>8315</v>
      </c>
      <c r="R2808" t="s">
        <v>8316</v>
      </c>
      <c r="S2808" s="15">
        <f t="shared" si="219"/>
        <v>42185.267245370371</v>
      </c>
      <c r="T2808" s="15">
        <f t="shared" si="220"/>
        <v>42221.458333333328</v>
      </c>
      <c r="U2808">
        <f t="shared" si="221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17"/>
        <v>67.739999999999995</v>
      </c>
      <c r="Q2809" s="10" t="s">
        <v>8315</v>
      </c>
      <c r="R2809" t="s">
        <v>8316</v>
      </c>
      <c r="S2809" s="15">
        <f t="shared" si="219"/>
        <v>42154.873124999998</v>
      </c>
      <c r="T2809" s="15">
        <f t="shared" si="220"/>
        <v>42184.873124999998</v>
      </c>
      <c r="U2809">
        <f t="shared" si="221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17"/>
        <v>65.38</v>
      </c>
      <c r="Q2810" s="10" t="s">
        <v>8315</v>
      </c>
      <c r="R2810" t="s">
        <v>8316</v>
      </c>
      <c r="S2810" s="15">
        <f t="shared" si="219"/>
        <v>42208.84646990741</v>
      </c>
      <c r="T2810" s="15">
        <f t="shared" si="220"/>
        <v>42238.84646990741</v>
      </c>
      <c r="U2810">
        <f t="shared" si="221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17"/>
        <v>121.9</v>
      </c>
      <c r="Q2811" s="10" t="s">
        <v>8315</v>
      </c>
      <c r="R2811" t="s">
        <v>8316</v>
      </c>
      <c r="S2811" s="15">
        <f t="shared" si="219"/>
        <v>42451.496817129635</v>
      </c>
      <c r="T2811" s="15">
        <f t="shared" si="220"/>
        <v>42459.610416666663</v>
      </c>
      <c r="U2811">
        <f t="shared" si="221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ref="P2812:P2875" si="222">IFERROR(ROUND(E2812/L2812,2),"N/A")</f>
        <v>47.46</v>
      </c>
      <c r="Q2812" s="10" t="s">
        <v>8315</v>
      </c>
      <c r="R2812" t="s">
        <v>8316</v>
      </c>
      <c r="S2812" s="15">
        <f t="shared" si="219"/>
        <v>41759.13962962963</v>
      </c>
      <c r="T2812" s="15">
        <f t="shared" si="220"/>
        <v>41791.165972222225</v>
      </c>
      <c r="U2812">
        <f t="shared" si="221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2"/>
        <v>92.84</v>
      </c>
      <c r="Q2813" s="10" t="s">
        <v>8315</v>
      </c>
      <c r="R2813" t="s">
        <v>8316</v>
      </c>
      <c r="S2813" s="15">
        <f t="shared" si="219"/>
        <v>42028.496562500004</v>
      </c>
      <c r="T2813" s="15">
        <f t="shared" si="220"/>
        <v>42058.496562500004</v>
      </c>
      <c r="U2813">
        <f t="shared" si="221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2"/>
        <v>68.25</v>
      </c>
      <c r="Q2814" s="10" t="s">
        <v>8315</v>
      </c>
      <c r="R2814" t="s">
        <v>8316</v>
      </c>
      <c r="S2814" s="15">
        <f t="shared" si="219"/>
        <v>42054.74418981481</v>
      </c>
      <c r="T2814" s="15">
        <f t="shared" si="220"/>
        <v>42100.166666666672</v>
      </c>
      <c r="U2814">
        <f t="shared" si="221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2"/>
        <v>37.21</v>
      </c>
      <c r="Q2815" s="10" t="s">
        <v>8315</v>
      </c>
      <c r="R2815" t="s">
        <v>8316</v>
      </c>
      <c r="S2815" s="15">
        <f t="shared" si="219"/>
        <v>42693.742604166662</v>
      </c>
      <c r="T2815" s="15">
        <f t="shared" si="220"/>
        <v>42718.742604166662</v>
      </c>
      <c r="U2815">
        <f t="shared" si="221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2"/>
        <v>25.25</v>
      </c>
      <c r="Q2816" s="10" t="s">
        <v>8315</v>
      </c>
      <c r="R2816" t="s">
        <v>8316</v>
      </c>
      <c r="S2816" s="15">
        <f t="shared" si="219"/>
        <v>42103.399479166663</v>
      </c>
      <c r="T2816" s="15">
        <f t="shared" si="220"/>
        <v>42133.399479166663</v>
      </c>
      <c r="U2816">
        <f t="shared" si="221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2"/>
        <v>43.21</v>
      </c>
      <c r="Q2817" s="10" t="s">
        <v>8315</v>
      </c>
      <c r="R2817" t="s">
        <v>8316</v>
      </c>
      <c r="S2817" s="15">
        <f t="shared" si="219"/>
        <v>42559.776724537034</v>
      </c>
      <c r="T2817" s="15">
        <f t="shared" si="220"/>
        <v>42589.776724537034</v>
      </c>
      <c r="U2817">
        <f t="shared" si="221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2"/>
        <v>25.13</v>
      </c>
      <c r="Q2818" s="10" t="s">
        <v>8315</v>
      </c>
      <c r="R2818" t="s">
        <v>8316</v>
      </c>
      <c r="S2818" s="15">
        <f t="shared" ref="S2818:S2881" si="224">(((J2818/60)/60)/24)+DATE(1970,1,1)</f>
        <v>42188.467499999999</v>
      </c>
      <c r="T2818" s="15">
        <f t="shared" ref="T2818:T2881" si="225">(((I2818/60)/60)/24)+DATE(1970,1,1)</f>
        <v>42218.666666666672</v>
      </c>
      <c r="U2818">
        <f t="shared" si="221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2"/>
        <v>23.64</v>
      </c>
      <c r="Q2819" s="10" t="s">
        <v>8315</v>
      </c>
      <c r="R2819" t="s">
        <v>8316</v>
      </c>
      <c r="S2819" s="15">
        <f t="shared" si="224"/>
        <v>42023.634976851856</v>
      </c>
      <c r="T2819" s="15">
        <f t="shared" si="225"/>
        <v>42063.634976851856</v>
      </c>
      <c r="U2819">
        <f t="shared" ref="U2819:U2882" si="226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2"/>
        <v>103.95</v>
      </c>
      <c r="Q2820" s="10" t="s">
        <v>8315</v>
      </c>
      <c r="R2820" t="s">
        <v>8316</v>
      </c>
      <c r="S2820" s="15">
        <f t="shared" si="224"/>
        <v>42250.598217592589</v>
      </c>
      <c r="T2820" s="15">
        <f t="shared" si="225"/>
        <v>42270.598217592589</v>
      </c>
      <c r="U2820">
        <f t="shared" si="226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2"/>
        <v>50.38</v>
      </c>
      <c r="Q2821" s="10" t="s">
        <v>8315</v>
      </c>
      <c r="R2821" t="s">
        <v>8316</v>
      </c>
      <c r="S2821" s="15">
        <f t="shared" si="224"/>
        <v>42139.525567129633</v>
      </c>
      <c r="T2821" s="15">
        <f t="shared" si="225"/>
        <v>42169.525567129633</v>
      </c>
      <c r="U2821">
        <f t="shared" si="226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2"/>
        <v>13.6</v>
      </c>
      <c r="Q2822" s="10" t="s">
        <v>8315</v>
      </c>
      <c r="R2822" t="s">
        <v>8316</v>
      </c>
      <c r="S2822" s="15">
        <f t="shared" si="224"/>
        <v>42401.610983796301</v>
      </c>
      <c r="T2822" s="15">
        <f t="shared" si="225"/>
        <v>42426</v>
      </c>
      <c r="U2822">
        <f t="shared" si="226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2"/>
        <v>28.57</v>
      </c>
      <c r="Q2823" s="10" t="s">
        <v>8315</v>
      </c>
      <c r="R2823" t="s">
        <v>8316</v>
      </c>
      <c r="S2823" s="15">
        <f t="shared" si="224"/>
        <v>41875.922858796301</v>
      </c>
      <c r="T2823" s="15">
        <f t="shared" si="225"/>
        <v>41905.922858796301</v>
      </c>
      <c r="U2823">
        <f t="shared" si="226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2"/>
        <v>63.83</v>
      </c>
      <c r="Q2824" s="10" t="s">
        <v>8315</v>
      </c>
      <c r="R2824" t="s">
        <v>8316</v>
      </c>
      <c r="S2824" s="15">
        <f t="shared" si="224"/>
        <v>42060.683935185181</v>
      </c>
      <c r="T2824" s="15">
        <f t="shared" si="225"/>
        <v>42090.642268518524</v>
      </c>
      <c r="U2824">
        <f t="shared" si="226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2"/>
        <v>8.86</v>
      </c>
      <c r="Q2825" s="10" t="s">
        <v>8315</v>
      </c>
      <c r="R2825" t="s">
        <v>8316</v>
      </c>
      <c r="S2825" s="15">
        <f t="shared" si="224"/>
        <v>42067.011643518519</v>
      </c>
      <c r="T2825" s="15">
        <f t="shared" si="225"/>
        <v>42094.957638888889</v>
      </c>
      <c r="U2825">
        <f t="shared" si="226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2"/>
        <v>50.67</v>
      </c>
      <c r="Q2826" s="10" t="s">
        <v>8315</v>
      </c>
      <c r="R2826" t="s">
        <v>8316</v>
      </c>
      <c r="S2826" s="15">
        <f t="shared" si="224"/>
        <v>42136.270787037036</v>
      </c>
      <c r="T2826" s="15">
        <f t="shared" si="225"/>
        <v>42168.071527777778</v>
      </c>
      <c r="U2826">
        <f t="shared" si="226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2"/>
        <v>60.78</v>
      </c>
      <c r="Q2827" s="10" t="s">
        <v>8315</v>
      </c>
      <c r="R2827" t="s">
        <v>8316</v>
      </c>
      <c r="S2827" s="15">
        <f t="shared" si="224"/>
        <v>42312.792662037042</v>
      </c>
      <c r="T2827" s="15">
        <f t="shared" si="225"/>
        <v>42342.792662037042</v>
      </c>
      <c r="U2827">
        <f t="shared" si="226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2"/>
        <v>113.42</v>
      </c>
      <c r="Q2828" s="10" t="s">
        <v>8315</v>
      </c>
      <c r="R2828" t="s">
        <v>8316</v>
      </c>
      <c r="S2828" s="15">
        <f t="shared" si="224"/>
        <v>42171.034861111111</v>
      </c>
      <c r="T2828" s="15">
        <f t="shared" si="225"/>
        <v>42195.291666666672</v>
      </c>
      <c r="U2828">
        <f t="shared" si="226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2"/>
        <v>104.57</v>
      </c>
      <c r="Q2829" s="10" t="s">
        <v>8315</v>
      </c>
      <c r="R2829" t="s">
        <v>8316</v>
      </c>
      <c r="S2829" s="15">
        <f t="shared" si="224"/>
        <v>42494.683634259258</v>
      </c>
      <c r="T2829" s="15">
        <f t="shared" si="225"/>
        <v>42524.6875</v>
      </c>
      <c r="U2829">
        <f t="shared" si="226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2"/>
        <v>98.31</v>
      </c>
      <c r="Q2830" s="10" t="s">
        <v>8315</v>
      </c>
      <c r="R2830" t="s">
        <v>8316</v>
      </c>
      <c r="S2830" s="15">
        <f t="shared" si="224"/>
        <v>42254.264687499999</v>
      </c>
      <c r="T2830" s="15">
        <f t="shared" si="225"/>
        <v>42279.958333333328</v>
      </c>
      <c r="U2830">
        <f t="shared" si="226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2"/>
        <v>35.04</v>
      </c>
      <c r="Q2831" s="10" t="s">
        <v>8315</v>
      </c>
      <c r="R2831" t="s">
        <v>8316</v>
      </c>
      <c r="S2831" s="15">
        <f t="shared" si="224"/>
        <v>42495.434236111112</v>
      </c>
      <c r="T2831" s="15">
        <f t="shared" si="225"/>
        <v>42523.434236111112</v>
      </c>
      <c r="U2831">
        <f t="shared" si="226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2"/>
        <v>272.73</v>
      </c>
      <c r="Q2832" s="10" t="s">
        <v>8315</v>
      </c>
      <c r="R2832" t="s">
        <v>8316</v>
      </c>
      <c r="S2832" s="15">
        <f t="shared" si="224"/>
        <v>41758.839675925927</v>
      </c>
      <c r="T2832" s="15">
        <f t="shared" si="225"/>
        <v>41771.165972222225</v>
      </c>
      <c r="U2832">
        <f t="shared" si="226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2"/>
        <v>63.85</v>
      </c>
      <c r="Q2833" s="10" t="s">
        <v>8315</v>
      </c>
      <c r="R2833" t="s">
        <v>8316</v>
      </c>
      <c r="S2833" s="15">
        <f t="shared" si="224"/>
        <v>42171.824884259258</v>
      </c>
      <c r="T2833" s="15">
        <f t="shared" si="225"/>
        <v>42201.824884259258</v>
      </c>
      <c r="U2833">
        <f t="shared" si="226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2"/>
        <v>30.19</v>
      </c>
      <c r="Q2834" s="10" t="s">
        <v>8315</v>
      </c>
      <c r="R2834" t="s">
        <v>8316</v>
      </c>
      <c r="S2834" s="15">
        <f t="shared" si="224"/>
        <v>41938.709421296298</v>
      </c>
      <c r="T2834" s="15">
        <f t="shared" si="225"/>
        <v>41966.916666666672</v>
      </c>
      <c r="U2834">
        <f t="shared" si="226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2"/>
        <v>83.51</v>
      </c>
      <c r="Q2835" s="10" t="s">
        <v>8315</v>
      </c>
      <c r="R2835" t="s">
        <v>8316</v>
      </c>
      <c r="S2835" s="15">
        <f t="shared" si="224"/>
        <v>42268.127696759257</v>
      </c>
      <c r="T2835" s="15">
        <f t="shared" si="225"/>
        <v>42288.083333333328</v>
      </c>
      <c r="U2835">
        <f t="shared" si="226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2"/>
        <v>64.760000000000005</v>
      </c>
      <c r="Q2836" s="10" t="s">
        <v>8315</v>
      </c>
      <c r="R2836" t="s">
        <v>8316</v>
      </c>
      <c r="S2836" s="15">
        <f t="shared" si="224"/>
        <v>42019.959837962961</v>
      </c>
      <c r="T2836" s="15">
        <f t="shared" si="225"/>
        <v>42034.959837962961</v>
      </c>
      <c r="U2836">
        <f t="shared" si="226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2"/>
        <v>20.12</v>
      </c>
      <c r="Q2837" s="10" t="s">
        <v>8315</v>
      </c>
      <c r="R2837" t="s">
        <v>8316</v>
      </c>
      <c r="S2837" s="15">
        <f t="shared" si="224"/>
        <v>42313.703900462962</v>
      </c>
      <c r="T2837" s="15">
        <f t="shared" si="225"/>
        <v>42343</v>
      </c>
      <c r="U2837">
        <f t="shared" si="226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2"/>
        <v>44.09</v>
      </c>
      <c r="Q2838" s="10" t="s">
        <v>8315</v>
      </c>
      <c r="R2838" t="s">
        <v>8316</v>
      </c>
      <c r="S2838" s="15">
        <f t="shared" si="224"/>
        <v>42746.261782407411</v>
      </c>
      <c r="T2838" s="15">
        <f t="shared" si="225"/>
        <v>42784.207638888889</v>
      </c>
      <c r="U2838">
        <f t="shared" si="226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2"/>
        <v>40.479999999999997</v>
      </c>
      <c r="Q2839" s="10" t="s">
        <v>8315</v>
      </c>
      <c r="R2839" t="s">
        <v>8316</v>
      </c>
      <c r="S2839" s="15">
        <f t="shared" si="224"/>
        <v>42307.908379629633</v>
      </c>
      <c r="T2839" s="15">
        <f t="shared" si="225"/>
        <v>42347.950046296297</v>
      </c>
      <c r="U2839">
        <f t="shared" si="226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2"/>
        <v>44.54</v>
      </c>
      <c r="Q2840" s="10" t="s">
        <v>8315</v>
      </c>
      <c r="R2840" t="s">
        <v>8316</v>
      </c>
      <c r="S2840" s="15">
        <f t="shared" si="224"/>
        <v>41842.607592592591</v>
      </c>
      <c r="T2840" s="15">
        <f t="shared" si="225"/>
        <v>41864.916666666664</v>
      </c>
      <c r="U2840">
        <f t="shared" si="226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2"/>
        <v>125.81</v>
      </c>
      <c r="Q2841" s="10" t="s">
        <v>8315</v>
      </c>
      <c r="R2841" t="s">
        <v>8316</v>
      </c>
      <c r="S2841" s="15">
        <f t="shared" si="224"/>
        <v>41853.240208333329</v>
      </c>
      <c r="T2841" s="15">
        <f t="shared" si="225"/>
        <v>41876.207638888889</v>
      </c>
      <c r="U2841">
        <f t="shared" si="226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2"/>
        <v>19.7</v>
      </c>
      <c r="Q2842" s="10" t="s">
        <v>8315</v>
      </c>
      <c r="R2842" t="s">
        <v>8316</v>
      </c>
      <c r="S2842" s="15">
        <f t="shared" si="224"/>
        <v>42060.035636574074</v>
      </c>
      <c r="T2842" s="15">
        <f t="shared" si="225"/>
        <v>42081.708333333328</v>
      </c>
      <c r="U2842">
        <f t="shared" si="226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2"/>
        <v>10</v>
      </c>
      <c r="Q2843" s="10" t="s">
        <v>8315</v>
      </c>
      <c r="R2843" t="s">
        <v>8316</v>
      </c>
      <c r="S2843" s="15">
        <f t="shared" si="224"/>
        <v>42291.739548611105</v>
      </c>
      <c r="T2843" s="15">
        <f t="shared" si="225"/>
        <v>42351.781215277777</v>
      </c>
      <c r="U2843">
        <f t="shared" si="226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 t="str">
        <f t="shared" si="222"/>
        <v>N/A</v>
      </c>
      <c r="Q2844" s="10" t="s">
        <v>8315</v>
      </c>
      <c r="R2844" t="s">
        <v>8316</v>
      </c>
      <c r="S2844" s="15">
        <f t="shared" si="224"/>
        <v>41784.952488425923</v>
      </c>
      <c r="T2844" s="15">
        <f t="shared" si="225"/>
        <v>41811.458333333336</v>
      </c>
      <c r="U2844">
        <f t="shared" si="226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 t="str">
        <f t="shared" si="222"/>
        <v>N/A</v>
      </c>
      <c r="Q2845" s="10" t="s">
        <v>8315</v>
      </c>
      <c r="R2845" t="s">
        <v>8316</v>
      </c>
      <c r="S2845" s="15">
        <f t="shared" si="224"/>
        <v>42492.737847222219</v>
      </c>
      <c r="T2845" s="15">
        <f t="shared" si="225"/>
        <v>42534.166666666672</v>
      </c>
      <c r="U2845">
        <f t="shared" si="226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2"/>
        <v>30</v>
      </c>
      <c r="Q2846" s="10" t="s">
        <v>8315</v>
      </c>
      <c r="R2846" t="s">
        <v>8316</v>
      </c>
      <c r="S2846" s="15">
        <f t="shared" si="224"/>
        <v>42709.546064814815</v>
      </c>
      <c r="T2846" s="15">
        <f t="shared" si="225"/>
        <v>42739.546064814815</v>
      </c>
      <c r="U2846">
        <f t="shared" si="226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si="222"/>
        <v>60.67</v>
      </c>
      <c r="Q2847" s="10" t="s">
        <v>8315</v>
      </c>
      <c r="R2847" t="s">
        <v>8316</v>
      </c>
      <c r="S2847" s="15">
        <f t="shared" si="224"/>
        <v>42103.016585648147</v>
      </c>
      <c r="T2847" s="15">
        <f t="shared" si="225"/>
        <v>42163.016585648147</v>
      </c>
      <c r="U2847">
        <f t="shared" si="226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 t="str">
        <f t="shared" si="222"/>
        <v>N/A</v>
      </c>
      <c r="Q2848" s="10" t="s">
        <v>8315</v>
      </c>
      <c r="R2848" t="s">
        <v>8316</v>
      </c>
      <c r="S2848" s="15">
        <f t="shared" si="224"/>
        <v>42108.692060185189</v>
      </c>
      <c r="T2848" s="15">
        <f t="shared" si="225"/>
        <v>42153.692060185189</v>
      </c>
      <c r="U2848">
        <f t="shared" si="226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 t="str">
        <f t="shared" si="222"/>
        <v>N/A</v>
      </c>
      <c r="Q2849" s="10" t="s">
        <v>8315</v>
      </c>
      <c r="R2849" t="s">
        <v>8316</v>
      </c>
      <c r="S2849" s="15">
        <f t="shared" si="224"/>
        <v>42453.806307870371</v>
      </c>
      <c r="T2849" s="15">
        <f t="shared" si="225"/>
        <v>42513.806307870371</v>
      </c>
      <c r="U2849">
        <f t="shared" si="226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2"/>
        <v>23.33</v>
      </c>
      <c r="Q2850" s="10" t="s">
        <v>8315</v>
      </c>
      <c r="R2850" t="s">
        <v>8316</v>
      </c>
      <c r="S2850" s="15">
        <f t="shared" si="224"/>
        <v>42123.648831018523</v>
      </c>
      <c r="T2850" s="15">
        <f t="shared" si="225"/>
        <v>42153.648831018523</v>
      </c>
      <c r="U2850">
        <f t="shared" si="226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2"/>
        <v>5</v>
      </c>
      <c r="Q2851" s="10" t="s">
        <v>8315</v>
      </c>
      <c r="R2851" t="s">
        <v>8316</v>
      </c>
      <c r="S2851" s="15">
        <f t="shared" si="224"/>
        <v>42453.428240740745</v>
      </c>
      <c r="T2851" s="15">
        <f t="shared" si="225"/>
        <v>42483.428240740745</v>
      </c>
      <c r="U2851">
        <f t="shared" si="226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2"/>
        <v>23.92</v>
      </c>
      <c r="Q2852" s="10" t="s">
        <v>8315</v>
      </c>
      <c r="R2852" t="s">
        <v>8316</v>
      </c>
      <c r="S2852" s="15">
        <f t="shared" si="224"/>
        <v>41858.007071759261</v>
      </c>
      <c r="T2852" s="15">
        <f t="shared" si="225"/>
        <v>41888.007071759261</v>
      </c>
      <c r="U2852">
        <f t="shared" si="226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 t="str">
        <f t="shared" si="222"/>
        <v>N/A</v>
      </c>
      <c r="Q2853" s="10" t="s">
        <v>8315</v>
      </c>
      <c r="R2853" t="s">
        <v>8316</v>
      </c>
      <c r="S2853" s="15">
        <f t="shared" si="224"/>
        <v>42390.002650462964</v>
      </c>
      <c r="T2853" s="15">
        <f t="shared" si="225"/>
        <v>42398.970138888893</v>
      </c>
      <c r="U2853">
        <f t="shared" si="226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2"/>
        <v>15.83</v>
      </c>
      <c r="Q2854" s="10" t="s">
        <v>8315</v>
      </c>
      <c r="R2854" t="s">
        <v>8316</v>
      </c>
      <c r="S2854" s="15">
        <f t="shared" si="224"/>
        <v>41781.045173611114</v>
      </c>
      <c r="T2854" s="15">
        <f t="shared" si="225"/>
        <v>41811.045173611114</v>
      </c>
      <c r="U2854">
        <f t="shared" si="226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 t="str">
        <f t="shared" si="222"/>
        <v>N/A</v>
      </c>
      <c r="Q2855" s="10" t="s">
        <v>8315</v>
      </c>
      <c r="R2855" t="s">
        <v>8316</v>
      </c>
      <c r="S2855" s="15">
        <f t="shared" si="224"/>
        <v>41836.190937499996</v>
      </c>
      <c r="T2855" s="15">
        <f t="shared" si="225"/>
        <v>41896.190937499996</v>
      </c>
      <c r="U2855">
        <f t="shared" si="226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2"/>
        <v>29.79</v>
      </c>
      <c r="Q2856" s="10" t="s">
        <v>8315</v>
      </c>
      <c r="R2856" t="s">
        <v>8316</v>
      </c>
      <c r="S2856" s="15">
        <f t="shared" si="224"/>
        <v>42111.71665509259</v>
      </c>
      <c r="T2856" s="15">
        <f t="shared" si="225"/>
        <v>42131.71665509259</v>
      </c>
      <c r="U2856">
        <f t="shared" si="226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2"/>
        <v>60</v>
      </c>
      <c r="Q2857" s="10" t="s">
        <v>8315</v>
      </c>
      <c r="R2857" t="s">
        <v>8316</v>
      </c>
      <c r="S2857" s="15">
        <f t="shared" si="224"/>
        <v>42370.007766203707</v>
      </c>
      <c r="T2857" s="15">
        <f t="shared" si="225"/>
        <v>42398.981944444444</v>
      </c>
      <c r="U2857">
        <f t="shared" si="226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2"/>
        <v>24.33</v>
      </c>
      <c r="Q2858" s="10" t="s">
        <v>8315</v>
      </c>
      <c r="R2858" t="s">
        <v>8316</v>
      </c>
      <c r="S2858" s="15">
        <f t="shared" si="224"/>
        <v>42165.037581018521</v>
      </c>
      <c r="T2858" s="15">
        <f t="shared" si="225"/>
        <v>42224.898611111115</v>
      </c>
      <c r="U2858">
        <f t="shared" si="226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2"/>
        <v>500</v>
      </c>
      <c r="Q2859" s="10" t="s">
        <v>8315</v>
      </c>
      <c r="R2859" t="s">
        <v>8316</v>
      </c>
      <c r="S2859" s="15">
        <f t="shared" si="224"/>
        <v>42726.920081018514</v>
      </c>
      <c r="T2859" s="15">
        <f t="shared" si="225"/>
        <v>42786.75</v>
      </c>
      <c r="U2859">
        <f t="shared" si="226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 t="str">
        <f t="shared" si="222"/>
        <v>N/A</v>
      </c>
      <c r="Q2860" s="10" t="s">
        <v>8315</v>
      </c>
      <c r="R2860" t="s">
        <v>8316</v>
      </c>
      <c r="S2860" s="15">
        <f t="shared" si="224"/>
        <v>41954.545081018514</v>
      </c>
      <c r="T2860" s="15">
        <f t="shared" si="225"/>
        <v>41978.477777777778</v>
      </c>
      <c r="U2860">
        <f t="shared" si="226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2"/>
        <v>35</v>
      </c>
      <c r="Q2861" s="10" t="s">
        <v>8315</v>
      </c>
      <c r="R2861" t="s">
        <v>8316</v>
      </c>
      <c r="S2861" s="15">
        <f t="shared" si="224"/>
        <v>42233.362314814818</v>
      </c>
      <c r="T2861" s="15">
        <f t="shared" si="225"/>
        <v>42293.362314814818</v>
      </c>
      <c r="U2861">
        <f t="shared" si="226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2"/>
        <v>29.56</v>
      </c>
      <c r="Q2862" s="10" t="s">
        <v>8315</v>
      </c>
      <c r="R2862" t="s">
        <v>8316</v>
      </c>
      <c r="S2862" s="15">
        <f t="shared" si="224"/>
        <v>42480.800648148142</v>
      </c>
      <c r="T2862" s="15">
        <f t="shared" si="225"/>
        <v>42540.800648148142</v>
      </c>
      <c r="U2862">
        <f t="shared" si="226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2"/>
        <v>26.67</v>
      </c>
      <c r="Q2863" s="10" t="s">
        <v>8315</v>
      </c>
      <c r="R2863" t="s">
        <v>8316</v>
      </c>
      <c r="S2863" s="15">
        <f t="shared" si="224"/>
        <v>42257.590833333335</v>
      </c>
      <c r="T2863" s="15">
        <f t="shared" si="225"/>
        <v>42271.590833333335</v>
      </c>
      <c r="U2863">
        <f t="shared" si="226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2"/>
        <v>18.329999999999998</v>
      </c>
      <c r="Q2864" s="10" t="s">
        <v>8315</v>
      </c>
      <c r="R2864" t="s">
        <v>8316</v>
      </c>
      <c r="S2864" s="15">
        <f t="shared" si="224"/>
        <v>41784.789687500001</v>
      </c>
      <c r="T2864" s="15">
        <f t="shared" si="225"/>
        <v>41814.789687500001</v>
      </c>
      <c r="U2864">
        <f t="shared" si="226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2"/>
        <v>20</v>
      </c>
      <c r="Q2865" s="10" t="s">
        <v>8315</v>
      </c>
      <c r="R2865" t="s">
        <v>8316</v>
      </c>
      <c r="S2865" s="15">
        <f t="shared" si="224"/>
        <v>41831.675034722226</v>
      </c>
      <c r="T2865" s="15">
        <f t="shared" si="225"/>
        <v>41891.675034722226</v>
      </c>
      <c r="U2865">
        <f t="shared" si="226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2"/>
        <v>13.33</v>
      </c>
      <c r="Q2866" s="10" t="s">
        <v>8315</v>
      </c>
      <c r="R2866" t="s">
        <v>8316</v>
      </c>
      <c r="S2866" s="15">
        <f t="shared" si="224"/>
        <v>42172.613506944443</v>
      </c>
      <c r="T2866" s="15">
        <f t="shared" si="225"/>
        <v>42202.554166666669</v>
      </c>
      <c r="U2866">
        <f t="shared" si="226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 t="str">
        <f t="shared" si="222"/>
        <v>N/A</v>
      </c>
      <c r="Q2867" s="10" t="s">
        <v>8315</v>
      </c>
      <c r="R2867" t="s">
        <v>8316</v>
      </c>
      <c r="S2867" s="15">
        <f t="shared" si="224"/>
        <v>41950.114108796297</v>
      </c>
      <c r="T2867" s="15">
        <f t="shared" si="225"/>
        <v>42010.114108796297</v>
      </c>
      <c r="U2867">
        <f t="shared" si="226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2"/>
        <v>22.5</v>
      </c>
      <c r="Q2868" s="10" t="s">
        <v>8315</v>
      </c>
      <c r="R2868" t="s">
        <v>8316</v>
      </c>
      <c r="S2868" s="15">
        <f t="shared" si="224"/>
        <v>42627.955104166671</v>
      </c>
      <c r="T2868" s="15">
        <f t="shared" si="225"/>
        <v>42657.916666666672</v>
      </c>
      <c r="U2868">
        <f t="shared" si="226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2"/>
        <v>50.4</v>
      </c>
      <c r="Q2869" s="10" t="s">
        <v>8315</v>
      </c>
      <c r="R2869" t="s">
        <v>8316</v>
      </c>
      <c r="S2869" s="15">
        <f t="shared" si="224"/>
        <v>42531.195277777777</v>
      </c>
      <c r="T2869" s="15">
        <f t="shared" si="225"/>
        <v>42555.166666666672</v>
      </c>
      <c r="U2869">
        <f t="shared" si="226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2"/>
        <v>105.03</v>
      </c>
      <c r="Q2870" s="10" t="s">
        <v>8315</v>
      </c>
      <c r="R2870" t="s">
        <v>8316</v>
      </c>
      <c r="S2870" s="15">
        <f t="shared" si="224"/>
        <v>42618.827013888891</v>
      </c>
      <c r="T2870" s="15">
        <f t="shared" si="225"/>
        <v>42648.827013888891</v>
      </c>
      <c r="U2870">
        <f t="shared" si="226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2"/>
        <v>35.4</v>
      </c>
      <c r="Q2871" s="10" t="s">
        <v>8315</v>
      </c>
      <c r="R2871" t="s">
        <v>8316</v>
      </c>
      <c r="S2871" s="15">
        <f t="shared" si="224"/>
        <v>42540.593530092592</v>
      </c>
      <c r="T2871" s="15">
        <f t="shared" si="225"/>
        <v>42570.593530092592</v>
      </c>
      <c r="U2871">
        <f t="shared" si="226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2"/>
        <v>83.33</v>
      </c>
      <c r="Q2872" s="10" t="s">
        <v>8315</v>
      </c>
      <c r="R2872" t="s">
        <v>8316</v>
      </c>
      <c r="S2872" s="15">
        <f t="shared" si="224"/>
        <v>41746.189409722225</v>
      </c>
      <c r="T2872" s="15">
        <f t="shared" si="225"/>
        <v>41776.189409722225</v>
      </c>
      <c r="U2872">
        <f t="shared" si="226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2"/>
        <v>35.92</v>
      </c>
      <c r="Q2873" s="10" t="s">
        <v>8315</v>
      </c>
      <c r="R2873" t="s">
        <v>8316</v>
      </c>
      <c r="S2873" s="15">
        <f t="shared" si="224"/>
        <v>41974.738576388889</v>
      </c>
      <c r="T2873" s="15">
        <f t="shared" si="225"/>
        <v>41994.738576388889</v>
      </c>
      <c r="U2873">
        <f t="shared" si="226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 t="str">
        <f t="shared" si="222"/>
        <v>N/A</v>
      </c>
      <c r="Q2874" s="10" t="s">
        <v>8315</v>
      </c>
      <c r="R2874" t="s">
        <v>8316</v>
      </c>
      <c r="S2874" s="15">
        <f t="shared" si="224"/>
        <v>42115.11618055556</v>
      </c>
      <c r="T2874" s="15">
        <f t="shared" si="225"/>
        <v>42175.11618055556</v>
      </c>
      <c r="U2874">
        <f t="shared" si="226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2"/>
        <v>119.13</v>
      </c>
      <c r="Q2875" s="10" t="s">
        <v>8315</v>
      </c>
      <c r="R2875" t="s">
        <v>8316</v>
      </c>
      <c r="S2875" s="15">
        <f t="shared" si="224"/>
        <v>42002.817488425921</v>
      </c>
      <c r="T2875" s="15">
        <f t="shared" si="225"/>
        <v>42032.817488425921</v>
      </c>
      <c r="U2875">
        <f t="shared" si="226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ref="P2876:P2939" si="227">IFERROR(ROUND(E2876/L2876,2),"N/A")</f>
        <v>90.33</v>
      </c>
      <c r="Q2876" s="10" t="s">
        <v>8315</v>
      </c>
      <c r="R2876" t="s">
        <v>8316</v>
      </c>
      <c r="S2876" s="15">
        <f t="shared" si="224"/>
        <v>42722.84474537037</v>
      </c>
      <c r="T2876" s="15">
        <f t="shared" si="225"/>
        <v>42752.84474537037</v>
      </c>
      <c r="U2876">
        <f t="shared" si="226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7"/>
        <v>2.33</v>
      </c>
      <c r="Q2877" s="10" t="s">
        <v>8315</v>
      </c>
      <c r="R2877" t="s">
        <v>8316</v>
      </c>
      <c r="S2877" s="15">
        <f t="shared" si="224"/>
        <v>42465.128391203703</v>
      </c>
      <c r="T2877" s="15">
        <f t="shared" si="225"/>
        <v>42495.128391203703</v>
      </c>
      <c r="U2877">
        <f t="shared" si="226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 t="str">
        <f t="shared" si="227"/>
        <v>N/A</v>
      </c>
      <c r="Q2878" s="10" t="s">
        <v>8315</v>
      </c>
      <c r="R2878" t="s">
        <v>8316</v>
      </c>
      <c r="S2878" s="15">
        <f t="shared" si="224"/>
        <v>42171.743969907402</v>
      </c>
      <c r="T2878" s="15">
        <f t="shared" si="225"/>
        <v>42201.743969907402</v>
      </c>
      <c r="U2878">
        <f t="shared" si="226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7"/>
        <v>108.33</v>
      </c>
      <c r="Q2879" s="10" t="s">
        <v>8315</v>
      </c>
      <c r="R2879" t="s">
        <v>8316</v>
      </c>
      <c r="S2879" s="15">
        <f t="shared" si="224"/>
        <v>42672.955138888887</v>
      </c>
      <c r="T2879" s="15">
        <f t="shared" si="225"/>
        <v>42704.708333333328</v>
      </c>
      <c r="U2879">
        <f t="shared" si="226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7"/>
        <v>15.75</v>
      </c>
      <c r="Q2880" s="10" t="s">
        <v>8315</v>
      </c>
      <c r="R2880" t="s">
        <v>8316</v>
      </c>
      <c r="S2880" s="15">
        <f t="shared" si="224"/>
        <v>42128.615682870368</v>
      </c>
      <c r="T2880" s="15">
        <f t="shared" si="225"/>
        <v>42188.615682870368</v>
      </c>
      <c r="U2880">
        <f t="shared" si="226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7"/>
        <v>29</v>
      </c>
      <c r="Q2881" s="10" t="s">
        <v>8315</v>
      </c>
      <c r="R2881" t="s">
        <v>8316</v>
      </c>
      <c r="S2881" s="15">
        <f t="shared" si="224"/>
        <v>42359.725243055553</v>
      </c>
      <c r="T2881" s="15">
        <f t="shared" si="225"/>
        <v>42389.725243055553</v>
      </c>
      <c r="U2881">
        <f t="shared" si="226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8">ROUND(E2882/D2882*100,0)</f>
        <v>23</v>
      </c>
      <c r="P2882">
        <f t="shared" si="227"/>
        <v>96.55</v>
      </c>
      <c r="Q2882" s="10" t="s">
        <v>8315</v>
      </c>
      <c r="R2882" t="s">
        <v>8316</v>
      </c>
      <c r="S2882" s="15">
        <f t="shared" ref="S2882:S2945" si="229">(((J2882/60)/60)/24)+DATE(1970,1,1)</f>
        <v>42192.905694444446</v>
      </c>
      <c r="T2882" s="15">
        <f t="shared" ref="T2882:T2945" si="230">(((I2882/60)/60)/24)+DATE(1970,1,1)</f>
        <v>42236.711805555555</v>
      </c>
      <c r="U2882">
        <f t="shared" si="226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 t="str">
        <f t="shared" si="227"/>
        <v>N/A</v>
      </c>
      <c r="Q2883" s="10" t="s">
        <v>8315</v>
      </c>
      <c r="R2883" t="s">
        <v>8316</v>
      </c>
      <c r="S2883" s="15">
        <f t="shared" si="229"/>
        <v>41916.597638888888</v>
      </c>
      <c r="T2883" s="15">
        <f t="shared" si="230"/>
        <v>41976.639305555553</v>
      </c>
      <c r="U2883">
        <f t="shared" ref="U2883:U2923" si="231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7"/>
        <v>63</v>
      </c>
      <c r="Q2884" s="10" t="s">
        <v>8315</v>
      </c>
      <c r="R2884" t="s">
        <v>8316</v>
      </c>
      <c r="S2884" s="15">
        <f t="shared" si="229"/>
        <v>42461.596273148149</v>
      </c>
      <c r="T2884" s="15">
        <f t="shared" si="230"/>
        <v>42491.596273148149</v>
      </c>
      <c r="U2884">
        <f t="shared" si="23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7"/>
        <v>381.6</v>
      </c>
      <c r="Q2885" s="10" t="s">
        <v>8315</v>
      </c>
      <c r="R2885" t="s">
        <v>8316</v>
      </c>
      <c r="S2885" s="15">
        <f t="shared" si="229"/>
        <v>42370.90320601852</v>
      </c>
      <c r="T2885" s="15">
        <f t="shared" si="230"/>
        <v>42406.207638888889</v>
      </c>
      <c r="U2885">
        <f t="shared" si="23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7"/>
        <v>46.25</v>
      </c>
      <c r="Q2886" s="10" t="s">
        <v>8315</v>
      </c>
      <c r="R2886" t="s">
        <v>8316</v>
      </c>
      <c r="S2886" s="15">
        <f t="shared" si="229"/>
        <v>41948.727256944447</v>
      </c>
      <c r="T2886" s="15">
        <f t="shared" si="230"/>
        <v>41978.727256944447</v>
      </c>
      <c r="U2886">
        <f t="shared" si="23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7"/>
        <v>26</v>
      </c>
      <c r="Q2887" s="10" t="s">
        <v>8315</v>
      </c>
      <c r="R2887" t="s">
        <v>8316</v>
      </c>
      <c r="S2887" s="15">
        <f t="shared" si="229"/>
        <v>42047.07640046296</v>
      </c>
      <c r="T2887" s="15">
        <f t="shared" si="230"/>
        <v>42077.034733796296</v>
      </c>
      <c r="U2887">
        <f t="shared" si="23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7"/>
        <v>10</v>
      </c>
      <c r="Q2888" s="10" t="s">
        <v>8315</v>
      </c>
      <c r="R2888" t="s">
        <v>8316</v>
      </c>
      <c r="S2888" s="15">
        <f t="shared" si="229"/>
        <v>42261.632916666669</v>
      </c>
      <c r="T2888" s="15">
        <f t="shared" si="230"/>
        <v>42266.165972222225</v>
      </c>
      <c r="U2888">
        <f t="shared" si="23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7"/>
        <v>5</v>
      </c>
      <c r="Q2889" s="10" t="s">
        <v>8315</v>
      </c>
      <c r="R2889" t="s">
        <v>8316</v>
      </c>
      <c r="S2889" s="15">
        <f t="shared" si="229"/>
        <v>41985.427361111113</v>
      </c>
      <c r="T2889" s="15">
        <f t="shared" si="230"/>
        <v>42015.427361111113</v>
      </c>
      <c r="U2889">
        <f t="shared" si="23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 t="str">
        <f t="shared" si="227"/>
        <v>N/A</v>
      </c>
      <c r="Q2890" s="10" t="s">
        <v>8315</v>
      </c>
      <c r="R2890" t="s">
        <v>8316</v>
      </c>
      <c r="S2890" s="15">
        <f t="shared" si="229"/>
        <v>41922.535185185188</v>
      </c>
      <c r="T2890" s="15">
        <f t="shared" si="230"/>
        <v>41930.207638888889</v>
      </c>
      <c r="U2890">
        <f t="shared" si="23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7"/>
        <v>81.569999999999993</v>
      </c>
      <c r="Q2891" s="10" t="s">
        <v>8315</v>
      </c>
      <c r="R2891" t="s">
        <v>8316</v>
      </c>
      <c r="S2891" s="15">
        <f t="shared" si="229"/>
        <v>41850.863252314812</v>
      </c>
      <c r="T2891" s="15">
        <f t="shared" si="230"/>
        <v>41880.863252314812</v>
      </c>
      <c r="U2891">
        <f t="shared" si="23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7"/>
        <v>7</v>
      </c>
      <c r="Q2892" s="10" t="s">
        <v>8315</v>
      </c>
      <c r="R2892" t="s">
        <v>8316</v>
      </c>
      <c r="S2892" s="15">
        <f t="shared" si="229"/>
        <v>41831.742962962962</v>
      </c>
      <c r="T2892" s="15">
        <f t="shared" si="230"/>
        <v>41860.125</v>
      </c>
      <c r="U2892">
        <f t="shared" si="23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7"/>
        <v>27.3</v>
      </c>
      <c r="Q2893" s="10" t="s">
        <v>8315</v>
      </c>
      <c r="R2893" t="s">
        <v>8316</v>
      </c>
      <c r="S2893" s="15">
        <f t="shared" si="229"/>
        <v>42415.883425925931</v>
      </c>
      <c r="T2893" s="15">
        <f t="shared" si="230"/>
        <v>42475.84175925926</v>
      </c>
      <c r="U2893">
        <f t="shared" si="23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7"/>
        <v>29.41</v>
      </c>
      <c r="Q2894" s="10" t="s">
        <v>8315</v>
      </c>
      <c r="R2894" t="s">
        <v>8316</v>
      </c>
      <c r="S2894" s="15">
        <f t="shared" si="229"/>
        <v>41869.714166666665</v>
      </c>
      <c r="T2894" s="15">
        <f t="shared" si="230"/>
        <v>41876.875</v>
      </c>
      <c r="U2894">
        <f t="shared" si="23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7"/>
        <v>12.5</v>
      </c>
      <c r="Q2895" s="10" t="s">
        <v>8315</v>
      </c>
      <c r="R2895" t="s">
        <v>8316</v>
      </c>
      <c r="S2895" s="15">
        <f t="shared" si="229"/>
        <v>41953.773090277777</v>
      </c>
      <c r="T2895" s="15">
        <f t="shared" si="230"/>
        <v>42013.083333333328</v>
      </c>
      <c r="U2895">
        <f t="shared" si="23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 t="str">
        <f t="shared" si="227"/>
        <v>N/A</v>
      </c>
      <c r="Q2896" s="10" t="s">
        <v>8315</v>
      </c>
      <c r="R2896" t="s">
        <v>8316</v>
      </c>
      <c r="S2896" s="15">
        <f t="shared" si="229"/>
        <v>42037.986284722225</v>
      </c>
      <c r="T2896" s="15">
        <f t="shared" si="230"/>
        <v>42097.944618055553</v>
      </c>
      <c r="U2896">
        <f t="shared" si="23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7"/>
        <v>5.75</v>
      </c>
      <c r="Q2897" s="10" t="s">
        <v>8315</v>
      </c>
      <c r="R2897" t="s">
        <v>8316</v>
      </c>
      <c r="S2897" s="15">
        <f t="shared" si="229"/>
        <v>41811.555462962962</v>
      </c>
      <c r="T2897" s="15">
        <f t="shared" si="230"/>
        <v>41812.875</v>
      </c>
      <c r="U2897">
        <f t="shared" si="23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7"/>
        <v>52.08</v>
      </c>
      <c r="Q2898" s="10" t="s">
        <v>8315</v>
      </c>
      <c r="R2898" t="s">
        <v>8316</v>
      </c>
      <c r="S2898" s="15">
        <f t="shared" si="229"/>
        <v>42701.908807870372</v>
      </c>
      <c r="T2898" s="15">
        <f t="shared" si="230"/>
        <v>42716.25</v>
      </c>
      <c r="U2898">
        <f t="shared" si="23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7"/>
        <v>183.33</v>
      </c>
      <c r="Q2899" s="10" t="s">
        <v>8315</v>
      </c>
      <c r="R2899" t="s">
        <v>8316</v>
      </c>
      <c r="S2899" s="15">
        <f t="shared" si="229"/>
        <v>42258.646504629629</v>
      </c>
      <c r="T2899" s="15">
        <f t="shared" si="230"/>
        <v>42288.645196759258</v>
      </c>
      <c r="U2899">
        <f t="shared" si="23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7"/>
        <v>26.33</v>
      </c>
      <c r="Q2900" s="10" t="s">
        <v>8315</v>
      </c>
      <c r="R2900" t="s">
        <v>8316</v>
      </c>
      <c r="S2900" s="15">
        <f t="shared" si="229"/>
        <v>42278.664965277778</v>
      </c>
      <c r="T2900" s="15">
        <f t="shared" si="230"/>
        <v>42308.664965277778</v>
      </c>
      <c r="U2900">
        <f t="shared" si="23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 t="str">
        <f t="shared" si="227"/>
        <v>N/A</v>
      </c>
      <c r="Q2901" s="10" t="s">
        <v>8315</v>
      </c>
      <c r="R2901" t="s">
        <v>8316</v>
      </c>
      <c r="S2901" s="15">
        <f t="shared" si="229"/>
        <v>42515.078217592592</v>
      </c>
      <c r="T2901" s="15">
        <f t="shared" si="230"/>
        <v>42575.078217592592</v>
      </c>
      <c r="U2901">
        <f t="shared" si="23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7"/>
        <v>486.43</v>
      </c>
      <c r="Q2902" s="10" t="s">
        <v>8315</v>
      </c>
      <c r="R2902" t="s">
        <v>8316</v>
      </c>
      <c r="S2902" s="15">
        <f t="shared" si="229"/>
        <v>41830.234166666669</v>
      </c>
      <c r="T2902" s="15">
        <f t="shared" si="230"/>
        <v>41860.234166666669</v>
      </c>
      <c r="U2902">
        <f t="shared" si="23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7"/>
        <v>3</v>
      </c>
      <c r="Q2903" s="10" t="s">
        <v>8315</v>
      </c>
      <c r="R2903" t="s">
        <v>8316</v>
      </c>
      <c r="S2903" s="15">
        <f t="shared" si="229"/>
        <v>41982.904386574075</v>
      </c>
      <c r="T2903" s="15">
        <f t="shared" si="230"/>
        <v>42042.904386574075</v>
      </c>
      <c r="U2903">
        <f t="shared" si="23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7"/>
        <v>25</v>
      </c>
      <c r="Q2904" s="10" t="s">
        <v>8315</v>
      </c>
      <c r="R2904" t="s">
        <v>8316</v>
      </c>
      <c r="S2904" s="15">
        <f t="shared" si="229"/>
        <v>42210.439768518518</v>
      </c>
      <c r="T2904" s="15">
        <f t="shared" si="230"/>
        <v>42240.439768518518</v>
      </c>
      <c r="U2904">
        <f t="shared" si="23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7"/>
        <v>9.75</v>
      </c>
      <c r="Q2905" s="10" t="s">
        <v>8315</v>
      </c>
      <c r="R2905" t="s">
        <v>8316</v>
      </c>
      <c r="S2905" s="15">
        <f t="shared" si="229"/>
        <v>42196.166874999995</v>
      </c>
      <c r="T2905" s="15">
        <f t="shared" si="230"/>
        <v>42256.166874999995</v>
      </c>
      <c r="U2905">
        <f t="shared" si="23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7"/>
        <v>18.75</v>
      </c>
      <c r="Q2906" s="10" t="s">
        <v>8315</v>
      </c>
      <c r="R2906" t="s">
        <v>8316</v>
      </c>
      <c r="S2906" s="15">
        <f t="shared" si="229"/>
        <v>41940.967951388891</v>
      </c>
      <c r="T2906" s="15">
        <f t="shared" si="230"/>
        <v>41952.5</v>
      </c>
      <c r="U2906">
        <f t="shared" si="23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7"/>
        <v>36.590000000000003</v>
      </c>
      <c r="Q2907" s="10" t="s">
        <v>8315</v>
      </c>
      <c r="R2907" t="s">
        <v>8316</v>
      </c>
      <c r="S2907" s="15">
        <f t="shared" si="229"/>
        <v>42606.056863425925</v>
      </c>
      <c r="T2907" s="15">
        <f t="shared" si="230"/>
        <v>42620.056863425925</v>
      </c>
      <c r="U2907">
        <f t="shared" si="23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7"/>
        <v>80.709999999999994</v>
      </c>
      <c r="Q2908" s="10" t="s">
        <v>8315</v>
      </c>
      <c r="R2908" t="s">
        <v>8316</v>
      </c>
      <c r="S2908" s="15">
        <f t="shared" si="229"/>
        <v>42199.648912037039</v>
      </c>
      <c r="T2908" s="15">
        <f t="shared" si="230"/>
        <v>42217.041666666672</v>
      </c>
      <c r="U2908">
        <f t="shared" si="23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7"/>
        <v>1</v>
      </c>
      <c r="Q2909" s="10" t="s">
        <v>8315</v>
      </c>
      <c r="R2909" t="s">
        <v>8316</v>
      </c>
      <c r="S2909" s="15">
        <f t="shared" si="229"/>
        <v>42444.877743055549</v>
      </c>
      <c r="T2909" s="15">
        <f t="shared" si="230"/>
        <v>42504.877743055549</v>
      </c>
      <c r="U2909">
        <f t="shared" si="23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7"/>
        <v>52.8</v>
      </c>
      <c r="Q2910" s="10" t="s">
        <v>8315</v>
      </c>
      <c r="R2910" t="s">
        <v>8316</v>
      </c>
      <c r="S2910" s="15">
        <f t="shared" si="229"/>
        <v>42499.731701388882</v>
      </c>
      <c r="T2910" s="15">
        <f t="shared" si="230"/>
        <v>42529.731701388882</v>
      </c>
      <c r="U2910">
        <f t="shared" si="23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si="227"/>
        <v>20</v>
      </c>
      <c r="Q2911" s="10" t="s">
        <v>8315</v>
      </c>
      <c r="R2911" t="s">
        <v>8316</v>
      </c>
      <c r="S2911" s="15">
        <f t="shared" si="229"/>
        <v>41929.266215277778</v>
      </c>
      <c r="T2911" s="15">
        <f t="shared" si="230"/>
        <v>41968.823611111111</v>
      </c>
      <c r="U2911">
        <f t="shared" si="23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27"/>
        <v>1</v>
      </c>
      <c r="Q2912" s="10" t="s">
        <v>8315</v>
      </c>
      <c r="R2912" t="s">
        <v>8316</v>
      </c>
      <c r="S2912" s="15">
        <f t="shared" si="229"/>
        <v>42107.841284722221</v>
      </c>
      <c r="T2912" s="15">
        <f t="shared" si="230"/>
        <v>42167.841284722221</v>
      </c>
      <c r="U2912">
        <f t="shared" si="23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27"/>
        <v>46.93</v>
      </c>
      <c r="Q2913" s="10" t="s">
        <v>8315</v>
      </c>
      <c r="R2913" t="s">
        <v>8316</v>
      </c>
      <c r="S2913" s="15">
        <f t="shared" si="229"/>
        <v>42142.768819444449</v>
      </c>
      <c r="T2913" s="15">
        <f t="shared" si="230"/>
        <v>42182.768819444449</v>
      </c>
      <c r="U2913">
        <f t="shared" si="23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27"/>
        <v>78.08</v>
      </c>
      <c r="Q2914" s="10" t="s">
        <v>8315</v>
      </c>
      <c r="R2914" t="s">
        <v>8316</v>
      </c>
      <c r="S2914" s="15">
        <f t="shared" si="229"/>
        <v>42354.131643518514</v>
      </c>
      <c r="T2914" s="15">
        <f t="shared" si="230"/>
        <v>42384.131643518514</v>
      </c>
      <c r="U2914">
        <f t="shared" si="23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27"/>
        <v>1</v>
      </c>
      <c r="Q2915" s="10" t="s">
        <v>8315</v>
      </c>
      <c r="R2915" t="s">
        <v>8316</v>
      </c>
      <c r="S2915" s="15">
        <f t="shared" si="229"/>
        <v>41828.922905092593</v>
      </c>
      <c r="T2915" s="15">
        <f t="shared" si="230"/>
        <v>41888.922905092593</v>
      </c>
      <c r="U2915">
        <f t="shared" si="23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27"/>
        <v>1</v>
      </c>
      <c r="Q2916" s="10" t="s">
        <v>8315</v>
      </c>
      <c r="R2916" t="s">
        <v>8316</v>
      </c>
      <c r="S2916" s="15">
        <f t="shared" si="229"/>
        <v>42017.907337962963</v>
      </c>
      <c r="T2916" s="15">
        <f t="shared" si="230"/>
        <v>42077.865671296298</v>
      </c>
      <c r="U2916">
        <f t="shared" si="23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27"/>
        <v>203.67</v>
      </c>
      <c r="Q2917" s="10" t="s">
        <v>8315</v>
      </c>
      <c r="R2917" t="s">
        <v>8316</v>
      </c>
      <c r="S2917" s="15">
        <f t="shared" si="229"/>
        <v>42415.398032407407</v>
      </c>
      <c r="T2917" s="15">
        <f t="shared" si="230"/>
        <v>42445.356365740736</v>
      </c>
      <c r="U2917">
        <f t="shared" si="23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27"/>
        <v>20.71</v>
      </c>
      <c r="Q2918" s="10" t="s">
        <v>8315</v>
      </c>
      <c r="R2918" t="s">
        <v>8316</v>
      </c>
      <c r="S2918" s="15">
        <f t="shared" si="229"/>
        <v>41755.476724537039</v>
      </c>
      <c r="T2918" s="15">
        <f t="shared" si="230"/>
        <v>41778.476724537039</v>
      </c>
      <c r="U2918">
        <f t="shared" si="23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27"/>
        <v>48.56</v>
      </c>
      <c r="Q2919" s="10" t="s">
        <v>8315</v>
      </c>
      <c r="R2919" t="s">
        <v>8316</v>
      </c>
      <c r="S2919" s="15">
        <f t="shared" si="229"/>
        <v>42245.234340277777</v>
      </c>
      <c r="T2919" s="15">
        <f t="shared" si="230"/>
        <v>42263.234340277777</v>
      </c>
      <c r="U2919">
        <f t="shared" si="23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27"/>
        <v>68.099999999999994</v>
      </c>
      <c r="Q2920" s="10" t="s">
        <v>8315</v>
      </c>
      <c r="R2920" t="s">
        <v>8316</v>
      </c>
      <c r="S2920" s="15">
        <f t="shared" si="229"/>
        <v>42278.629710648151</v>
      </c>
      <c r="T2920" s="15">
        <f t="shared" si="230"/>
        <v>42306.629710648151</v>
      </c>
      <c r="U2920">
        <f t="shared" si="23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27"/>
        <v>8.5</v>
      </c>
      <c r="Q2921" s="10" t="s">
        <v>8315</v>
      </c>
      <c r="R2921" t="s">
        <v>8316</v>
      </c>
      <c r="S2921" s="15">
        <f t="shared" si="229"/>
        <v>41826.61954861111</v>
      </c>
      <c r="T2921" s="15">
        <f t="shared" si="230"/>
        <v>41856.61954861111</v>
      </c>
      <c r="U2921">
        <f t="shared" si="23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27"/>
        <v>51.62</v>
      </c>
      <c r="Q2922" s="10" t="s">
        <v>8315</v>
      </c>
      <c r="R2922" t="s">
        <v>8316</v>
      </c>
      <c r="S2922" s="15">
        <f t="shared" si="229"/>
        <v>42058.792476851857</v>
      </c>
      <c r="T2922" s="15">
        <f t="shared" si="230"/>
        <v>42088.750810185185</v>
      </c>
      <c r="U2922">
        <f t="shared" si="23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27"/>
        <v>43</v>
      </c>
      <c r="Q2923" s="10" t="s">
        <v>8315</v>
      </c>
      <c r="R2923" t="s">
        <v>8357</v>
      </c>
      <c r="S2923" s="15">
        <f t="shared" si="229"/>
        <v>41877.886620370373</v>
      </c>
      <c r="T2923" s="15">
        <f t="shared" si="230"/>
        <v>41907.886620370373</v>
      </c>
      <c r="U2923">
        <f t="shared" si="23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>
        <f t="shared" si="227"/>
        <v>83.33</v>
      </c>
      <c r="Q2924" s="10" t="s">
        <v>8315</v>
      </c>
      <c r="R2924" t="s">
        <v>8357</v>
      </c>
      <c r="S2924" s="15">
        <f t="shared" si="229"/>
        <v>42097.874155092592</v>
      </c>
      <c r="T2924" s="15">
        <f t="shared" si="230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27"/>
        <v>30</v>
      </c>
      <c r="Q2925" s="10" t="s">
        <v>8315</v>
      </c>
      <c r="R2925" t="s">
        <v>8357</v>
      </c>
      <c r="S2925" s="15">
        <f t="shared" si="229"/>
        <v>42013.15253472222</v>
      </c>
      <c r="T2925" s="15">
        <f t="shared" si="230"/>
        <v>42028.125</v>
      </c>
      <c r="U2925">
        <f t="shared" ref="U2925:U2931" si="232"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27"/>
        <v>175.51</v>
      </c>
      <c r="Q2926" s="10" t="s">
        <v>8315</v>
      </c>
      <c r="R2926" t="s">
        <v>8357</v>
      </c>
      <c r="S2926" s="15">
        <f t="shared" si="229"/>
        <v>42103.556828703702</v>
      </c>
      <c r="T2926" s="15">
        <f t="shared" si="230"/>
        <v>42133.165972222225</v>
      </c>
      <c r="U2926">
        <f t="shared" si="232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27"/>
        <v>231.66</v>
      </c>
      <c r="Q2927" s="10" t="s">
        <v>8315</v>
      </c>
      <c r="R2927" t="s">
        <v>8357</v>
      </c>
      <c r="S2927" s="15">
        <f t="shared" si="229"/>
        <v>41863.584120370368</v>
      </c>
      <c r="T2927" s="15">
        <f t="shared" si="230"/>
        <v>41893.584120370368</v>
      </c>
      <c r="U2927">
        <f t="shared" si="232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27"/>
        <v>75</v>
      </c>
      <c r="Q2928" s="10" t="s">
        <v>8315</v>
      </c>
      <c r="R2928" t="s">
        <v>8357</v>
      </c>
      <c r="S2928" s="15">
        <f t="shared" si="229"/>
        <v>42044.765960648147</v>
      </c>
      <c r="T2928" s="15">
        <f t="shared" si="230"/>
        <v>42058.765960648147</v>
      </c>
      <c r="U2928">
        <f t="shared" si="232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27"/>
        <v>112.14</v>
      </c>
      <c r="Q2929" s="10" t="s">
        <v>8315</v>
      </c>
      <c r="R2929" t="s">
        <v>8357</v>
      </c>
      <c r="S2929" s="15">
        <f t="shared" si="229"/>
        <v>41806.669317129628</v>
      </c>
      <c r="T2929" s="15">
        <f t="shared" si="230"/>
        <v>41835.208333333336</v>
      </c>
      <c r="U2929">
        <f t="shared" si="232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27"/>
        <v>41.67</v>
      </c>
      <c r="Q2930" s="10" t="s">
        <v>8315</v>
      </c>
      <c r="R2930" t="s">
        <v>8357</v>
      </c>
      <c r="S2930" s="15">
        <f t="shared" si="229"/>
        <v>42403.998217592598</v>
      </c>
      <c r="T2930" s="15">
        <f t="shared" si="230"/>
        <v>42433.998217592598</v>
      </c>
      <c r="U2930">
        <f t="shared" si="232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27"/>
        <v>255.17</v>
      </c>
      <c r="Q2931" s="10" t="s">
        <v>8315</v>
      </c>
      <c r="R2931" t="s">
        <v>8357</v>
      </c>
      <c r="S2931" s="15">
        <f t="shared" si="229"/>
        <v>41754.564328703702</v>
      </c>
      <c r="T2931" s="15">
        <f t="shared" si="230"/>
        <v>41784.564328703702</v>
      </c>
      <c r="U2931">
        <f t="shared" si="232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>
        <f t="shared" si="227"/>
        <v>162.77000000000001</v>
      </c>
      <c r="Q2932" s="10" t="s">
        <v>8315</v>
      </c>
      <c r="R2932" t="s">
        <v>8357</v>
      </c>
      <c r="S2932" s="15">
        <f t="shared" si="229"/>
        <v>42101.584074074075</v>
      </c>
      <c r="T2932" s="15">
        <f t="shared" si="230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27"/>
        <v>88.33</v>
      </c>
      <c r="Q2933" s="10" t="s">
        <v>8315</v>
      </c>
      <c r="R2933" t="s">
        <v>8357</v>
      </c>
      <c r="S2933" s="15">
        <f t="shared" si="229"/>
        <v>41872.291238425925</v>
      </c>
      <c r="T2933" s="15">
        <f t="shared" si="230"/>
        <v>41897.255555555559</v>
      </c>
      <c r="U2933">
        <f t="shared" ref="U2933:U2938" si="233"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27"/>
        <v>85.74</v>
      </c>
      <c r="Q2934" s="10" t="s">
        <v>8315</v>
      </c>
      <c r="R2934" t="s">
        <v>8357</v>
      </c>
      <c r="S2934" s="15">
        <f t="shared" si="229"/>
        <v>42025.164780092593</v>
      </c>
      <c r="T2934" s="15">
        <f t="shared" si="230"/>
        <v>42056.458333333328</v>
      </c>
      <c r="U2934">
        <f t="shared" si="233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27"/>
        <v>47.57</v>
      </c>
      <c r="Q2935" s="10" t="s">
        <v>8315</v>
      </c>
      <c r="R2935" t="s">
        <v>8357</v>
      </c>
      <c r="S2935" s="15">
        <f t="shared" si="229"/>
        <v>42495.956631944442</v>
      </c>
      <c r="T2935" s="15">
        <f t="shared" si="230"/>
        <v>42525.956631944442</v>
      </c>
      <c r="U2935">
        <f t="shared" si="233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27"/>
        <v>72.97</v>
      </c>
      <c r="Q2936" s="10" t="s">
        <v>8315</v>
      </c>
      <c r="R2936" t="s">
        <v>8357</v>
      </c>
      <c r="S2936" s="15">
        <f t="shared" si="229"/>
        <v>41775.636157407411</v>
      </c>
      <c r="T2936" s="15">
        <f t="shared" si="230"/>
        <v>41805.636157407411</v>
      </c>
      <c r="U2936">
        <f t="shared" si="233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27"/>
        <v>90.54</v>
      </c>
      <c r="Q2937" s="10" t="s">
        <v>8315</v>
      </c>
      <c r="R2937" t="s">
        <v>8357</v>
      </c>
      <c r="S2937" s="15">
        <f t="shared" si="229"/>
        <v>42553.583425925928</v>
      </c>
      <c r="T2937" s="15">
        <f t="shared" si="230"/>
        <v>42611.708333333328</v>
      </c>
      <c r="U2937">
        <f t="shared" si="233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27"/>
        <v>37.65</v>
      </c>
      <c r="Q2938" s="10" t="s">
        <v>8315</v>
      </c>
      <c r="R2938" t="s">
        <v>8357</v>
      </c>
      <c r="S2938" s="15">
        <f t="shared" si="229"/>
        <v>41912.650729166664</v>
      </c>
      <c r="T2938" s="15">
        <f t="shared" si="230"/>
        <v>41925.207638888889</v>
      </c>
      <c r="U2938">
        <f t="shared" si="233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>
        <f t="shared" si="227"/>
        <v>36.36</v>
      </c>
      <c r="Q2939" s="10" t="s">
        <v>8315</v>
      </c>
      <c r="R2939" t="s">
        <v>8357</v>
      </c>
      <c r="S2939" s="15">
        <f t="shared" si="229"/>
        <v>41803.457326388889</v>
      </c>
      <c r="T2939" s="15">
        <f t="shared" si="230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ref="P2940:P3003" si="234">IFERROR(ROUND(E2940/L2940,2),"N/A")</f>
        <v>126.72</v>
      </c>
      <c r="Q2940" s="10" t="s">
        <v>8315</v>
      </c>
      <c r="R2940" t="s">
        <v>8357</v>
      </c>
      <c r="S2940" s="15">
        <f t="shared" si="229"/>
        <v>42004.703865740739</v>
      </c>
      <c r="T2940" s="15">
        <f t="shared" si="230"/>
        <v>42034.703865740739</v>
      </c>
      <c r="U2940">
        <f t="shared" ref="U2940:U3003" si="235"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si="234"/>
        <v>329.2</v>
      </c>
      <c r="Q2941" s="10" t="s">
        <v>8315</v>
      </c>
      <c r="R2941" t="s">
        <v>8357</v>
      </c>
      <c r="S2941" s="15">
        <f t="shared" si="229"/>
        <v>41845.809166666666</v>
      </c>
      <c r="T2941" s="15">
        <f t="shared" si="230"/>
        <v>41879.041666666664</v>
      </c>
      <c r="U2941">
        <f t="shared" si="23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34"/>
        <v>81.239999999999995</v>
      </c>
      <c r="Q2942" s="10" t="s">
        <v>8315</v>
      </c>
      <c r="R2942" t="s">
        <v>8357</v>
      </c>
      <c r="S2942" s="15">
        <f t="shared" si="229"/>
        <v>41982.773356481484</v>
      </c>
      <c r="T2942" s="15">
        <f t="shared" si="230"/>
        <v>42022.773356481484</v>
      </c>
      <c r="U2942">
        <f t="shared" si="235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34"/>
        <v>1</v>
      </c>
      <c r="Q2943" s="10" t="s">
        <v>8315</v>
      </c>
      <c r="R2943" t="s">
        <v>8355</v>
      </c>
      <c r="S2943" s="15">
        <f t="shared" si="229"/>
        <v>42034.960127314815</v>
      </c>
      <c r="T2943" s="15">
        <f t="shared" si="230"/>
        <v>42064.960127314815</v>
      </c>
      <c r="U2943">
        <f t="shared" si="23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34"/>
        <v>202.23</v>
      </c>
      <c r="Q2944" s="10" t="s">
        <v>8315</v>
      </c>
      <c r="R2944" t="s">
        <v>8355</v>
      </c>
      <c r="S2944" s="15">
        <f t="shared" si="229"/>
        <v>42334.803923611107</v>
      </c>
      <c r="T2944" s="15">
        <f t="shared" si="230"/>
        <v>42354.845833333333</v>
      </c>
      <c r="U2944">
        <f t="shared" si="23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 t="str">
        <f t="shared" si="234"/>
        <v>N/A</v>
      </c>
      <c r="Q2945" s="10" t="s">
        <v>8315</v>
      </c>
      <c r="R2945" t="s">
        <v>8355</v>
      </c>
      <c r="S2945" s="15">
        <f t="shared" si="229"/>
        <v>42077.129398148143</v>
      </c>
      <c r="T2945" s="15">
        <f t="shared" si="230"/>
        <v>42107.129398148143</v>
      </c>
      <c r="U2945">
        <f t="shared" si="23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6">ROUND(E2946/D2946*100,0)</f>
        <v>1</v>
      </c>
      <c r="P2946">
        <f t="shared" si="234"/>
        <v>100</v>
      </c>
      <c r="Q2946" s="10" t="s">
        <v>8315</v>
      </c>
      <c r="R2946" t="s">
        <v>8355</v>
      </c>
      <c r="S2946" s="15">
        <f t="shared" ref="S2946:S3009" si="237">(((J2946/60)/60)/24)+DATE(1970,1,1)</f>
        <v>42132.9143287037</v>
      </c>
      <c r="T2946" s="15">
        <f t="shared" ref="T2946:T3009" si="238">(((I2946/60)/60)/24)+DATE(1970,1,1)</f>
        <v>42162.9143287037</v>
      </c>
      <c r="U2946">
        <f t="shared" si="235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6"/>
        <v>0</v>
      </c>
      <c r="P2947" t="str">
        <f t="shared" si="234"/>
        <v>N/A</v>
      </c>
      <c r="Q2947" s="10" t="s">
        <v>8315</v>
      </c>
      <c r="R2947" t="s">
        <v>8355</v>
      </c>
      <c r="S2947" s="15">
        <f t="shared" si="237"/>
        <v>42118.139583333337</v>
      </c>
      <c r="T2947" s="15">
        <f t="shared" si="238"/>
        <v>42148.139583333337</v>
      </c>
      <c r="U2947">
        <f t="shared" si="235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6"/>
        <v>0</v>
      </c>
      <c r="P2948">
        <f t="shared" si="234"/>
        <v>1</v>
      </c>
      <c r="Q2948" s="10" t="s">
        <v>8315</v>
      </c>
      <c r="R2948" t="s">
        <v>8355</v>
      </c>
      <c r="S2948" s="15">
        <f t="shared" si="237"/>
        <v>42567.531157407408</v>
      </c>
      <c r="T2948" s="15">
        <f t="shared" si="238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6"/>
        <v>4</v>
      </c>
      <c r="P2949">
        <f t="shared" si="234"/>
        <v>82.46</v>
      </c>
      <c r="Q2949" s="10" t="s">
        <v>8315</v>
      </c>
      <c r="R2949" t="s">
        <v>8355</v>
      </c>
      <c r="S2949" s="15">
        <f t="shared" si="237"/>
        <v>42649.562118055561</v>
      </c>
      <c r="T2949" s="15">
        <f t="shared" si="238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6"/>
        <v>0</v>
      </c>
      <c r="P2950">
        <f t="shared" si="234"/>
        <v>2.67</v>
      </c>
      <c r="Q2950" s="10" t="s">
        <v>8315</v>
      </c>
      <c r="R2950" t="s">
        <v>8355</v>
      </c>
      <c r="S2950" s="15">
        <f t="shared" si="237"/>
        <v>42097.649224537032</v>
      </c>
      <c r="T2950" s="15">
        <f t="shared" si="238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6"/>
        <v>3</v>
      </c>
      <c r="P2951">
        <f t="shared" si="234"/>
        <v>12.5</v>
      </c>
      <c r="Q2951" s="10" t="s">
        <v>8315</v>
      </c>
      <c r="R2951" t="s">
        <v>8355</v>
      </c>
      <c r="S2951" s="15">
        <f t="shared" si="237"/>
        <v>42297.823113425926</v>
      </c>
      <c r="T2951" s="15">
        <f t="shared" si="238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6"/>
        <v>0</v>
      </c>
      <c r="P2952" t="str">
        <f t="shared" si="234"/>
        <v>N/A</v>
      </c>
      <c r="Q2952" s="10" t="s">
        <v>8315</v>
      </c>
      <c r="R2952" t="s">
        <v>8355</v>
      </c>
      <c r="S2952" s="15">
        <f t="shared" si="237"/>
        <v>42362.36518518519</v>
      </c>
      <c r="T2952" s="15">
        <f t="shared" si="238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6"/>
        <v>2</v>
      </c>
      <c r="P2953">
        <f t="shared" si="234"/>
        <v>18.899999999999999</v>
      </c>
      <c r="Q2953" s="10" t="s">
        <v>8315</v>
      </c>
      <c r="R2953" t="s">
        <v>8355</v>
      </c>
      <c r="S2953" s="15">
        <f t="shared" si="237"/>
        <v>41872.802928240737</v>
      </c>
      <c r="T2953" s="15">
        <f t="shared" si="238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6"/>
        <v>8</v>
      </c>
      <c r="P2954">
        <f t="shared" si="234"/>
        <v>200.63</v>
      </c>
      <c r="Q2954" s="10" t="s">
        <v>8315</v>
      </c>
      <c r="R2954" t="s">
        <v>8355</v>
      </c>
      <c r="S2954" s="15">
        <f t="shared" si="237"/>
        <v>42628.690266203703</v>
      </c>
      <c r="T2954" s="15">
        <f t="shared" si="238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6"/>
        <v>0</v>
      </c>
      <c r="P2955">
        <f t="shared" si="234"/>
        <v>201.67</v>
      </c>
      <c r="Q2955" s="10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6"/>
        <v>0</v>
      </c>
      <c r="P2956" t="str">
        <f t="shared" si="234"/>
        <v>N/A</v>
      </c>
      <c r="Q2956" s="10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6"/>
        <v>60</v>
      </c>
      <c r="P2957">
        <f t="shared" si="234"/>
        <v>65</v>
      </c>
      <c r="Q2957" s="10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6"/>
        <v>17</v>
      </c>
      <c r="P2958">
        <f t="shared" si="234"/>
        <v>66.099999999999994</v>
      </c>
      <c r="Q2958" s="10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6"/>
        <v>2</v>
      </c>
      <c r="P2959">
        <f t="shared" si="234"/>
        <v>93.33</v>
      </c>
      <c r="Q2959" s="10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6"/>
        <v>0</v>
      </c>
      <c r="P2960" t="str">
        <f t="shared" si="234"/>
        <v>N/A</v>
      </c>
      <c r="Q2960" s="10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6"/>
        <v>0</v>
      </c>
      <c r="P2961" t="str">
        <f t="shared" si="234"/>
        <v>N/A</v>
      </c>
      <c r="Q2961" s="10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6"/>
        <v>0</v>
      </c>
      <c r="P2962" t="str">
        <f t="shared" si="234"/>
        <v>N/A</v>
      </c>
      <c r="Q2962" s="10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6"/>
        <v>110</v>
      </c>
      <c r="P2963">
        <f t="shared" si="234"/>
        <v>50.75</v>
      </c>
      <c r="Q2963" s="10" t="s">
        <v>8315</v>
      </c>
      <c r="R2963" t="s">
        <v>8316</v>
      </c>
      <c r="S2963" s="15">
        <f t="shared" si="237"/>
        <v>42061.212488425925</v>
      </c>
      <c r="T2963" s="15">
        <f t="shared" si="238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6"/>
        <v>122</v>
      </c>
      <c r="P2964">
        <f t="shared" si="234"/>
        <v>60.9</v>
      </c>
      <c r="Q2964" s="10" t="s">
        <v>8315</v>
      </c>
      <c r="R2964" t="s">
        <v>8316</v>
      </c>
      <c r="S2964" s="15">
        <f t="shared" si="237"/>
        <v>42036.24428240741</v>
      </c>
      <c r="T2964" s="15">
        <f t="shared" si="238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6"/>
        <v>107</v>
      </c>
      <c r="P2965">
        <f t="shared" si="234"/>
        <v>109.03</v>
      </c>
      <c r="Q2965" s="10" t="s">
        <v>8315</v>
      </c>
      <c r="R2965" t="s">
        <v>8316</v>
      </c>
      <c r="S2965" s="15">
        <f t="shared" si="237"/>
        <v>42157.470185185186</v>
      </c>
      <c r="T2965" s="15">
        <f t="shared" si="238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6"/>
        <v>101</v>
      </c>
      <c r="P2966">
        <f t="shared" si="234"/>
        <v>25.69</v>
      </c>
      <c r="Q2966" s="10" t="s">
        <v>8315</v>
      </c>
      <c r="R2966" t="s">
        <v>8316</v>
      </c>
      <c r="S2966" s="15">
        <f t="shared" si="237"/>
        <v>41827.909942129627</v>
      </c>
      <c r="T2966" s="15">
        <f t="shared" si="238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6"/>
        <v>109</v>
      </c>
      <c r="P2967">
        <f t="shared" si="234"/>
        <v>41.92</v>
      </c>
      <c r="Q2967" s="10" t="s">
        <v>8315</v>
      </c>
      <c r="R2967" t="s">
        <v>8316</v>
      </c>
      <c r="S2967" s="15">
        <f t="shared" si="237"/>
        <v>42162.729548611111</v>
      </c>
      <c r="T2967" s="15">
        <f t="shared" si="238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6"/>
        <v>114</v>
      </c>
      <c r="P2968">
        <f t="shared" si="234"/>
        <v>88.77</v>
      </c>
      <c r="Q2968" s="10" t="s">
        <v>8315</v>
      </c>
      <c r="R2968" t="s">
        <v>8316</v>
      </c>
      <c r="S2968" s="15">
        <f t="shared" si="237"/>
        <v>42233.738564814819</v>
      </c>
      <c r="T2968" s="15">
        <f t="shared" si="238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6"/>
        <v>114</v>
      </c>
      <c r="P2969">
        <f t="shared" si="234"/>
        <v>80.23</v>
      </c>
      <c r="Q2969" s="10" t="s">
        <v>8315</v>
      </c>
      <c r="R2969" t="s">
        <v>8316</v>
      </c>
      <c r="S2969" s="15">
        <f t="shared" si="237"/>
        <v>42042.197824074072</v>
      </c>
      <c r="T2969" s="15">
        <f t="shared" si="238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6"/>
        <v>106</v>
      </c>
      <c r="P2970">
        <f t="shared" si="234"/>
        <v>78.94</v>
      </c>
      <c r="Q2970" s="10" t="s">
        <v>8315</v>
      </c>
      <c r="R2970" t="s">
        <v>8316</v>
      </c>
      <c r="S2970" s="15">
        <f t="shared" si="237"/>
        <v>42585.523842592593</v>
      </c>
      <c r="T2970" s="15">
        <f t="shared" si="238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6"/>
        <v>163</v>
      </c>
      <c r="P2971">
        <f t="shared" si="234"/>
        <v>95.59</v>
      </c>
      <c r="Q2971" s="10" t="s">
        <v>8315</v>
      </c>
      <c r="R2971" t="s">
        <v>8316</v>
      </c>
      <c r="S2971" s="15">
        <f t="shared" si="237"/>
        <v>42097.786493055552</v>
      </c>
      <c r="T2971" s="15">
        <f t="shared" si="238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6"/>
        <v>106</v>
      </c>
      <c r="P2972">
        <f t="shared" si="234"/>
        <v>69.89</v>
      </c>
      <c r="Q2972" s="10" t="s">
        <v>8315</v>
      </c>
      <c r="R2972" t="s">
        <v>8316</v>
      </c>
      <c r="S2972" s="15">
        <f t="shared" si="237"/>
        <v>41808.669571759259</v>
      </c>
      <c r="T2972" s="15">
        <f t="shared" si="238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6"/>
        <v>100</v>
      </c>
      <c r="P2973">
        <f t="shared" si="234"/>
        <v>74.53</v>
      </c>
      <c r="Q2973" s="10" t="s">
        <v>8315</v>
      </c>
      <c r="R2973" t="s">
        <v>8316</v>
      </c>
      <c r="S2973" s="15">
        <f t="shared" si="237"/>
        <v>41852.658310185187</v>
      </c>
      <c r="T2973" s="15">
        <f t="shared" si="238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6"/>
        <v>105</v>
      </c>
      <c r="P2974">
        <f t="shared" si="234"/>
        <v>123.94</v>
      </c>
      <c r="Q2974" s="10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6"/>
        <v>175</v>
      </c>
      <c r="P2975">
        <f t="shared" si="234"/>
        <v>264.85000000000002</v>
      </c>
      <c r="Q2975" s="10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6"/>
        <v>102</v>
      </c>
      <c r="P2976">
        <f t="shared" si="234"/>
        <v>58.62</v>
      </c>
      <c r="Q2976" s="10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6"/>
        <v>100</v>
      </c>
      <c r="P2977">
        <f t="shared" si="234"/>
        <v>70.88</v>
      </c>
      <c r="Q2977" s="10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6"/>
        <v>171</v>
      </c>
      <c r="P2978">
        <f t="shared" si="234"/>
        <v>8.57</v>
      </c>
      <c r="Q2978" s="10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6"/>
        <v>114</v>
      </c>
      <c r="P2979">
        <f t="shared" si="234"/>
        <v>113.57</v>
      </c>
      <c r="Q2979" s="10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6"/>
        <v>129</v>
      </c>
      <c r="P2980">
        <f t="shared" si="234"/>
        <v>60.69</v>
      </c>
      <c r="Q2980" s="10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6"/>
        <v>101</v>
      </c>
      <c r="P2981">
        <f t="shared" si="234"/>
        <v>110.22</v>
      </c>
      <c r="Q2981" s="10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6"/>
        <v>109</v>
      </c>
      <c r="P2982">
        <f t="shared" si="234"/>
        <v>136.46</v>
      </c>
      <c r="Q2982" s="10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6"/>
        <v>129</v>
      </c>
      <c r="P2983">
        <f t="shared" si="234"/>
        <v>53.16</v>
      </c>
      <c r="Q2983" s="10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6"/>
        <v>102</v>
      </c>
      <c r="P2984">
        <f t="shared" si="234"/>
        <v>86.49</v>
      </c>
      <c r="Q2984" s="10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6"/>
        <v>147</v>
      </c>
      <c r="P2985">
        <f t="shared" si="234"/>
        <v>155.24</v>
      </c>
      <c r="Q2985" s="10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6"/>
        <v>100</v>
      </c>
      <c r="P2986">
        <f t="shared" si="234"/>
        <v>115.08</v>
      </c>
      <c r="Q2986" s="10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6"/>
        <v>122</v>
      </c>
      <c r="P2987">
        <f t="shared" si="234"/>
        <v>109.59</v>
      </c>
      <c r="Q2987" s="10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6"/>
        <v>106</v>
      </c>
      <c r="P2988">
        <f t="shared" si="234"/>
        <v>45.21</v>
      </c>
      <c r="Q2988" s="10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6"/>
        <v>110</v>
      </c>
      <c r="P2989">
        <f t="shared" si="234"/>
        <v>104.15</v>
      </c>
      <c r="Q2989" s="10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6"/>
        <v>100</v>
      </c>
      <c r="P2990">
        <f t="shared" si="234"/>
        <v>35.71</v>
      </c>
      <c r="Q2990" s="10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6"/>
        <v>177</v>
      </c>
      <c r="P2991">
        <f t="shared" si="234"/>
        <v>97</v>
      </c>
      <c r="Q2991" s="10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6"/>
        <v>100</v>
      </c>
      <c r="P2992">
        <f t="shared" si="234"/>
        <v>370.37</v>
      </c>
      <c r="Q2992" s="10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6"/>
        <v>103</v>
      </c>
      <c r="P2993">
        <f t="shared" si="234"/>
        <v>94.41</v>
      </c>
      <c r="Q2993" s="10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6"/>
        <v>105</v>
      </c>
      <c r="P2994">
        <f t="shared" si="234"/>
        <v>48.98</v>
      </c>
      <c r="Q2994" s="10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6"/>
        <v>100</v>
      </c>
      <c r="P2995">
        <f t="shared" si="234"/>
        <v>45.59</v>
      </c>
      <c r="Q2995" s="10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6"/>
        <v>458</v>
      </c>
      <c r="P2996">
        <f t="shared" si="234"/>
        <v>23.28</v>
      </c>
      <c r="Q2996" s="10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6"/>
        <v>105</v>
      </c>
      <c r="P2997">
        <f t="shared" si="234"/>
        <v>63.23</v>
      </c>
      <c r="Q2997" s="10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6"/>
        <v>172</v>
      </c>
      <c r="P2998">
        <f t="shared" si="234"/>
        <v>153.52000000000001</v>
      </c>
      <c r="Q2998" s="10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6"/>
        <v>104</v>
      </c>
      <c r="P2999">
        <f t="shared" si="234"/>
        <v>90.2</v>
      </c>
      <c r="Q2999" s="10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6"/>
        <v>103</v>
      </c>
      <c r="P3000">
        <f t="shared" si="234"/>
        <v>118.97</v>
      </c>
      <c r="Q3000" s="10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6"/>
        <v>119</v>
      </c>
      <c r="P3001">
        <f t="shared" si="234"/>
        <v>80.25</v>
      </c>
      <c r="Q3001" s="10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6"/>
        <v>100</v>
      </c>
      <c r="P3002">
        <f t="shared" si="234"/>
        <v>62.5</v>
      </c>
      <c r="Q3002" s="10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6"/>
        <v>319</v>
      </c>
      <c r="P3003">
        <f t="shared" si="234"/>
        <v>131.38</v>
      </c>
      <c r="Q3003" s="10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6"/>
        <v>109</v>
      </c>
      <c r="P3004">
        <f t="shared" ref="P3004:P3067" si="239">IFERROR(ROUND(E3004/L3004,2),"N/A")</f>
        <v>73.03</v>
      </c>
      <c r="Q3004" s="10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ref="U3004:U3067" si="240"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6"/>
        <v>101</v>
      </c>
      <c r="P3005">
        <f t="shared" si="239"/>
        <v>178.53</v>
      </c>
      <c r="Q3005" s="10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4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6"/>
        <v>113</v>
      </c>
      <c r="P3006">
        <f t="shared" si="239"/>
        <v>162.91</v>
      </c>
      <c r="Q3006" s="10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4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6"/>
        <v>120</v>
      </c>
      <c r="P3007">
        <f t="shared" si="239"/>
        <v>108.24</v>
      </c>
      <c r="Q3007" s="10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4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6"/>
        <v>108</v>
      </c>
      <c r="P3008">
        <f t="shared" si="239"/>
        <v>88.87</v>
      </c>
      <c r="Q3008" s="10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4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6"/>
        <v>180</v>
      </c>
      <c r="P3009">
        <f t="shared" si="239"/>
        <v>54</v>
      </c>
      <c r="Q3009" s="10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4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41">ROUND(E3010/D3010*100,0)</f>
        <v>101</v>
      </c>
      <c r="P3010">
        <f t="shared" si="239"/>
        <v>116.73</v>
      </c>
      <c r="Q3010" s="10" t="s">
        <v>8315</v>
      </c>
      <c r="R3010" t="s">
        <v>8355</v>
      </c>
      <c r="S3010" s="15">
        <f t="shared" ref="S3010:S3073" si="242">(((J3010/60)/60)/24)+DATE(1970,1,1)</f>
        <v>42360.212025462963</v>
      </c>
      <c r="T3010" s="15">
        <f t="shared" ref="T3010:T3073" si="243">(((I3010/60)/60)/24)+DATE(1970,1,1)</f>
        <v>42390.212025462963</v>
      </c>
      <c r="U3010">
        <f t="shared" si="240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1"/>
        <v>120</v>
      </c>
      <c r="P3011">
        <f t="shared" si="239"/>
        <v>233.9</v>
      </c>
      <c r="Q3011" s="10" t="s">
        <v>8315</v>
      </c>
      <c r="R3011" t="s">
        <v>8355</v>
      </c>
      <c r="S3011" s="15">
        <f t="shared" si="242"/>
        <v>41939.569907407407</v>
      </c>
      <c r="T3011" s="15">
        <f t="shared" si="243"/>
        <v>41969.611574074079</v>
      </c>
      <c r="U3011">
        <f t="shared" si="240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1"/>
        <v>158</v>
      </c>
      <c r="P3012">
        <f t="shared" si="239"/>
        <v>158</v>
      </c>
      <c r="Q3012" s="10" t="s">
        <v>8315</v>
      </c>
      <c r="R3012" t="s">
        <v>8355</v>
      </c>
      <c r="S3012" s="15">
        <f t="shared" si="242"/>
        <v>41996.832395833335</v>
      </c>
      <c r="T3012" s="15">
        <f t="shared" si="243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1"/>
        <v>124</v>
      </c>
      <c r="P3013">
        <f t="shared" si="239"/>
        <v>14.84</v>
      </c>
      <c r="Q3013" s="10" t="s">
        <v>8315</v>
      </c>
      <c r="R3013" t="s">
        <v>8355</v>
      </c>
      <c r="S3013" s="15">
        <f t="shared" si="242"/>
        <v>42334.468935185185</v>
      </c>
      <c r="T3013" s="15">
        <f t="shared" si="243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1"/>
        <v>117</v>
      </c>
      <c r="P3014">
        <f t="shared" si="239"/>
        <v>85.18</v>
      </c>
      <c r="Q3014" s="10" t="s">
        <v>8315</v>
      </c>
      <c r="R3014" t="s">
        <v>8355</v>
      </c>
      <c r="S3014" s="15">
        <f t="shared" si="242"/>
        <v>42024.702893518523</v>
      </c>
      <c r="T3014" s="15">
        <f t="shared" si="243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1"/>
        <v>157</v>
      </c>
      <c r="P3015">
        <f t="shared" si="239"/>
        <v>146.69</v>
      </c>
      <c r="Q3015" s="10" t="s">
        <v>8315</v>
      </c>
      <c r="R3015" t="s">
        <v>8355</v>
      </c>
      <c r="S3015" s="15">
        <f t="shared" si="242"/>
        <v>42146.836215277777</v>
      </c>
      <c r="T3015" s="15">
        <f t="shared" si="243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1"/>
        <v>113</v>
      </c>
      <c r="P3016">
        <f t="shared" si="239"/>
        <v>50.76</v>
      </c>
      <c r="Q3016" s="10" t="s">
        <v>8315</v>
      </c>
      <c r="R3016" t="s">
        <v>8355</v>
      </c>
      <c r="S3016" s="15">
        <f t="shared" si="242"/>
        <v>41920.123611111114</v>
      </c>
      <c r="T3016" s="15">
        <f t="shared" si="243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1"/>
        <v>103</v>
      </c>
      <c r="P3017">
        <f t="shared" si="239"/>
        <v>87.7</v>
      </c>
      <c r="Q3017" s="10" t="s">
        <v>8315</v>
      </c>
      <c r="R3017" t="s">
        <v>8355</v>
      </c>
      <c r="S3017" s="15">
        <f t="shared" si="242"/>
        <v>41785.72729166667</v>
      </c>
      <c r="T3017" s="15">
        <f t="shared" si="243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1"/>
        <v>103</v>
      </c>
      <c r="P3018">
        <f t="shared" si="239"/>
        <v>242.28</v>
      </c>
      <c r="Q3018" s="10" t="s">
        <v>8315</v>
      </c>
      <c r="R3018" t="s">
        <v>8355</v>
      </c>
      <c r="S3018" s="15">
        <f t="shared" si="242"/>
        <v>41778.548055555555</v>
      </c>
      <c r="T3018" s="15">
        <f t="shared" si="243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1"/>
        <v>106</v>
      </c>
      <c r="P3019">
        <f t="shared" si="239"/>
        <v>146.44999999999999</v>
      </c>
      <c r="Q3019" s="10" t="s">
        <v>8315</v>
      </c>
      <c r="R3019" t="s">
        <v>8355</v>
      </c>
      <c r="S3019" s="15">
        <f t="shared" si="242"/>
        <v>41841.850034722222</v>
      </c>
      <c r="T3019" s="15">
        <f t="shared" si="243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1"/>
        <v>101</v>
      </c>
      <c r="P3020">
        <f t="shared" si="239"/>
        <v>103.17</v>
      </c>
      <c r="Q3020" s="10" t="s">
        <v>8315</v>
      </c>
      <c r="R3020" t="s">
        <v>8355</v>
      </c>
      <c r="S3020" s="15">
        <f t="shared" si="242"/>
        <v>42163.29833333334</v>
      </c>
      <c r="T3020" s="15">
        <f t="shared" si="243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1"/>
        <v>121</v>
      </c>
      <c r="P3021">
        <f t="shared" si="239"/>
        <v>80.459999999999994</v>
      </c>
      <c r="Q3021" s="10" t="s">
        <v>8315</v>
      </c>
      <c r="R3021" t="s">
        <v>8355</v>
      </c>
      <c r="S3021" s="15">
        <f t="shared" si="242"/>
        <v>41758.833564814813</v>
      </c>
      <c r="T3021" s="15">
        <f t="shared" si="243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1"/>
        <v>101</v>
      </c>
      <c r="P3022">
        <f t="shared" si="239"/>
        <v>234.67</v>
      </c>
      <c r="Q3022" s="10" t="s">
        <v>8315</v>
      </c>
      <c r="R3022" t="s">
        <v>8355</v>
      </c>
      <c r="S3022" s="15">
        <f t="shared" si="242"/>
        <v>42170.846446759257</v>
      </c>
      <c r="T3022" s="15">
        <f t="shared" si="243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1"/>
        <v>116</v>
      </c>
      <c r="P3023">
        <f t="shared" si="239"/>
        <v>50.69</v>
      </c>
      <c r="Q3023" s="10" t="s">
        <v>8315</v>
      </c>
      <c r="R3023" t="s">
        <v>8355</v>
      </c>
      <c r="S3023" s="15">
        <f t="shared" si="242"/>
        <v>42660.618854166663</v>
      </c>
      <c r="T3023" s="15">
        <f t="shared" si="243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1"/>
        <v>101</v>
      </c>
      <c r="P3024">
        <f t="shared" si="239"/>
        <v>162.71</v>
      </c>
      <c r="Q3024" s="10" t="s">
        <v>8315</v>
      </c>
      <c r="R3024" t="s">
        <v>8355</v>
      </c>
      <c r="S3024" s="15">
        <f t="shared" si="242"/>
        <v>42564.95380787037</v>
      </c>
      <c r="T3024" s="15">
        <f t="shared" si="243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1"/>
        <v>103</v>
      </c>
      <c r="P3025">
        <f t="shared" si="239"/>
        <v>120.17</v>
      </c>
      <c r="Q3025" s="10" t="s">
        <v>8315</v>
      </c>
      <c r="R3025" t="s">
        <v>8355</v>
      </c>
      <c r="S3025" s="15">
        <f t="shared" si="242"/>
        <v>42121.675763888896</v>
      </c>
      <c r="T3025" s="15">
        <f t="shared" si="243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1"/>
        <v>246</v>
      </c>
      <c r="P3026">
        <f t="shared" si="239"/>
        <v>67.7</v>
      </c>
      <c r="Q3026" s="10" t="s">
        <v>8315</v>
      </c>
      <c r="R3026" t="s">
        <v>8355</v>
      </c>
      <c r="S3026" s="15">
        <f t="shared" si="242"/>
        <v>41158.993923611109</v>
      </c>
      <c r="T3026" s="15">
        <f t="shared" si="243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1"/>
        <v>302</v>
      </c>
      <c r="P3027">
        <f t="shared" si="239"/>
        <v>52.1</v>
      </c>
      <c r="Q3027" s="10" t="s">
        <v>8315</v>
      </c>
      <c r="R3027" t="s">
        <v>8355</v>
      </c>
      <c r="S3027" s="15">
        <f t="shared" si="242"/>
        <v>41761.509409722225</v>
      </c>
      <c r="T3027" s="15">
        <f t="shared" si="243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1"/>
        <v>143</v>
      </c>
      <c r="P3028">
        <f t="shared" si="239"/>
        <v>51.6</v>
      </c>
      <c r="Q3028" s="10" t="s">
        <v>8315</v>
      </c>
      <c r="R3028" t="s">
        <v>8355</v>
      </c>
      <c r="S3028" s="15">
        <f t="shared" si="242"/>
        <v>42783.459398148145</v>
      </c>
      <c r="T3028" s="15">
        <f t="shared" si="243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1"/>
        <v>131</v>
      </c>
      <c r="P3029">
        <f t="shared" si="239"/>
        <v>164.3</v>
      </c>
      <c r="Q3029" s="10" t="s">
        <v>8315</v>
      </c>
      <c r="R3029" t="s">
        <v>8355</v>
      </c>
      <c r="S3029" s="15">
        <f t="shared" si="242"/>
        <v>42053.704293981486</v>
      </c>
      <c r="T3029" s="15">
        <f t="shared" si="243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1"/>
        <v>168</v>
      </c>
      <c r="P3030">
        <f t="shared" si="239"/>
        <v>84.86</v>
      </c>
      <c r="Q3030" s="10" t="s">
        <v>8315</v>
      </c>
      <c r="R3030" t="s">
        <v>8355</v>
      </c>
      <c r="S3030" s="15">
        <f t="shared" si="242"/>
        <v>42567.264178240745</v>
      </c>
      <c r="T3030" s="15">
        <f t="shared" si="243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1"/>
        <v>110</v>
      </c>
      <c r="P3031">
        <f t="shared" si="239"/>
        <v>94.55</v>
      </c>
      <c r="Q3031" s="10" t="s">
        <v>8315</v>
      </c>
      <c r="R3031" t="s">
        <v>8355</v>
      </c>
      <c r="S3031" s="15">
        <f t="shared" si="242"/>
        <v>41932.708877314813</v>
      </c>
      <c r="T3031" s="15">
        <f t="shared" si="243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1"/>
        <v>107</v>
      </c>
      <c r="P3032">
        <f t="shared" si="239"/>
        <v>45.54</v>
      </c>
      <c r="Q3032" s="10" t="s">
        <v>8315</v>
      </c>
      <c r="R3032" t="s">
        <v>8355</v>
      </c>
      <c r="S3032" s="15">
        <f t="shared" si="242"/>
        <v>42233.747349537036</v>
      </c>
      <c r="T3032" s="15">
        <f t="shared" si="243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1"/>
        <v>100</v>
      </c>
      <c r="P3033">
        <f t="shared" si="239"/>
        <v>51.72</v>
      </c>
      <c r="Q3033" s="10" t="s">
        <v>8315</v>
      </c>
      <c r="R3033" t="s">
        <v>8355</v>
      </c>
      <c r="S3033" s="15">
        <f t="shared" si="242"/>
        <v>42597.882488425923</v>
      </c>
      <c r="T3033" s="15">
        <f t="shared" si="243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1"/>
        <v>127</v>
      </c>
      <c r="P3034">
        <f t="shared" si="239"/>
        <v>50.88</v>
      </c>
      <c r="Q3034" s="10" t="s">
        <v>8315</v>
      </c>
      <c r="R3034" t="s">
        <v>8355</v>
      </c>
      <c r="S3034" s="15">
        <f t="shared" si="242"/>
        <v>42228.044664351852</v>
      </c>
      <c r="T3034" s="15">
        <f t="shared" si="243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1"/>
        <v>147</v>
      </c>
      <c r="P3035">
        <f t="shared" si="239"/>
        <v>191.13</v>
      </c>
      <c r="Q3035" s="10" t="s">
        <v>8315</v>
      </c>
      <c r="R3035" t="s">
        <v>8355</v>
      </c>
      <c r="S3035" s="15">
        <f t="shared" si="242"/>
        <v>42570.110243055555</v>
      </c>
      <c r="T3035" s="15">
        <f t="shared" si="243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1"/>
        <v>113</v>
      </c>
      <c r="P3036">
        <f t="shared" si="239"/>
        <v>89.31</v>
      </c>
      <c r="Q3036" s="10" t="s">
        <v>8315</v>
      </c>
      <c r="R3036" t="s">
        <v>8355</v>
      </c>
      <c r="S3036" s="15">
        <f t="shared" si="242"/>
        <v>42644.535358796296</v>
      </c>
      <c r="T3036" s="15">
        <f t="shared" si="243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1"/>
        <v>109</v>
      </c>
      <c r="P3037">
        <f t="shared" si="239"/>
        <v>88.59</v>
      </c>
      <c r="Q3037" s="10" t="s">
        <v>8315</v>
      </c>
      <c r="R3037" t="s">
        <v>8355</v>
      </c>
      <c r="S3037" s="15">
        <f t="shared" si="242"/>
        <v>41368.560289351852</v>
      </c>
      <c r="T3037" s="15">
        <f t="shared" si="243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1"/>
        <v>127</v>
      </c>
      <c r="P3038">
        <f t="shared" si="239"/>
        <v>96.3</v>
      </c>
      <c r="Q3038" s="10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1"/>
        <v>213</v>
      </c>
      <c r="P3039">
        <f t="shared" si="239"/>
        <v>33.31</v>
      </c>
      <c r="Q3039" s="10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1"/>
        <v>101</v>
      </c>
      <c r="P3040">
        <f t="shared" si="239"/>
        <v>37.22</v>
      </c>
      <c r="Q3040" s="10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1"/>
        <v>109</v>
      </c>
      <c r="P3041">
        <f t="shared" si="239"/>
        <v>92.13</v>
      </c>
      <c r="Q3041" s="10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1"/>
        <v>108</v>
      </c>
      <c r="P3042">
        <f t="shared" si="239"/>
        <v>76.790000000000006</v>
      </c>
      <c r="Q3042" s="10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1"/>
        <v>110</v>
      </c>
      <c r="P3043">
        <f t="shared" si="239"/>
        <v>96.53</v>
      </c>
      <c r="Q3043" s="10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1"/>
        <v>128</v>
      </c>
      <c r="P3044">
        <f t="shared" si="239"/>
        <v>51.89</v>
      </c>
      <c r="Q3044" s="10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1"/>
        <v>110</v>
      </c>
      <c r="P3045">
        <f t="shared" si="239"/>
        <v>128.91</v>
      </c>
      <c r="Q3045" s="10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1"/>
        <v>109</v>
      </c>
      <c r="P3046">
        <f t="shared" si="239"/>
        <v>84.11</v>
      </c>
      <c r="Q3046" s="10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1"/>
        <v>133</v>
      </c>
      <c r="P3047">
        <f t="shared" si="239"/>
        <v>82.94</v>
      </c>
      <c r="Q3047" s="10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1"/>
        <v>191</v>
      </c>
      <c r="P3048">
        <f t="shared" si="239"/>
        <v>259.95</v>
      </c>
      <c r="Q3048" s="10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1"/>
        <v>149</v>
      </c>
      <c r="P3049">
        <f t="shared" si="239"/>
        <v>37.25</v>
      </c>
      <c r="Q3049" s="10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1"/>
        <v>166</v>
      </c>
      <c r="P3050">
        <f t="shared" si="239"/>
        <v>177.02</v>
      </c>
      <c r="Q3050" s="10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1"/>
        <v>107</v>
      </c>
      <c r="P3051">
        <f t="shared" si="239"/>
        <v>74.069999999999993</v>
      </c>
      <c r="Q3051" s="10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1"/>
        <v>106</v>
      </c>
      <c r="P3052">
        <f t="shared" si="239"/>
        <v>70.67</v>
      </c>
      <c r="Q3052" s="10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1"/>
        <v>24</v>
      </c>
      <c r="P3053">
        <f t="shared" si="239"/>
        <v>23.63</v>
      </c>
      <c r="Q3053" s="10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1"/>
        <v>0</v>
      </c>
      <c r="P3054">
        <f t="shared" si="239"/>
        <v>37.5</v>
      </c>
      <c r="Q3054" s="10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1"/>
        <v>0</v>
      </c>
      <c r="P3055">
        <f t="shared" si="239"/>
        <v>13.33</v>
      </c>
      <c r="Q3055" s="10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1"/>
        <v>0</v>
      </c>
      <c r="P3056" t="str">
        <f t="shared" si="239"/>
        <v>N/A</v>
      </c>
      <c r="Q3056" s="10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1"/>
        <v>0</v>
      </c>
      <c r="P3057">
        <f t="shared" si="239"/>
        <v>1</v>
      </c>
      <c r="Q3057" s="10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1"/>
        <v>0</v>
      </c>
      <c r="P3058" t="str">
        <f t="shared" si="239"/>
        <v>N/A</v>
      </c>
      <c r="Q3058" s="10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1"/>
        <v>0</v>
      </c>
      <c r="P3059" t="str">
        <f t="shared" si="239"/>
        <v>N/A</v>
      </c>
      <c r="Q3059" s="10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1"/>
        <v>0</v>
      </c>
      <c r="P3060">
        <f t="shared" si="239"/>
        <v>1</v>
      </c>
      <c r="Q3060" s="10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1"/>
        <v>3</v>
      </c>
      <c r="P3061">
        <f t="shared" si="239"/>
        <v>41</v>
      </c>
      <c r="Q3061" s="10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1"/>
        <v>0</v>
      </c>
      <c r="P3062">
        <f t="shared" si="239"/>
        <v>55.83</v>
      </c>
      <c r="Q3062" s="10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1"/>
        <v>0</v>
      </c>
      <c r="P3063" t="str">
        <f t="shared" si="239"/>
        <v>N/A</v>
      </c>
      <c r="Q3063" s="10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1"/>
        <v>67</v>
      </c>
      <c r="P3064">
        <f t="shared" si="239"/>
        <v>99.76</v>
      </c>
      <c r="Q3064" s="10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1"/>
        <v>20</v>
      </c>
      <c r="P3065">
        <f t="shared" si="239"/>
        <v>25.52</v>
      </c>
      <c r="Q3065" s="10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1"/>
        <v>11</v>
      </c>
      <c r="P3066">
        <f t="shared" si="239"/>
        <v>117.65</v>
      </c>
      <c r="Q3066" s="10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1"/>
        <v>0</v>
      </c>
      <c r="P3067">
        <f t="shared" si="239"/>
        <v>5</v>
      </c>
      <c r="Q3067" s="10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1"/>
        <v>12</v>
      </c>
      <c r="P3068">
        <f t="shared" ref="P3068:P3131" si="244">IFERROR(ROUND(E3068/L3068,2),"N/A")</f>
        <v>2796.67</v>
      </c>
      <c r="Q3068" s="10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ref="U3068:U3131" si="245"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1"/>
        <v>3</v>
      </c>
      <c r="P3069">
        <f t="shared" si="244"/>
        <v>200</v>
      </c>
      <c r="Q3069" s="10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1"/>
        <v>0</v>
      </c>
      <c r="P3070">
        <f t="shared" si="244"/>
        <v>87.5</v>
      </c>
      <c r="Q3070" s="10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1"/>
        <v>14</v>
      </c>
      <c r="P3071">
        <f t="shared" si="244"/>
        <v>20.14</v>
      </c>
      <c r="Q3071" s="10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1"/>
        <v>3</v>
      </c>
      <c r="P3072">
        <f t="shared" si="244"/>
        <v>20.88</v>
      </c>
      <c r="Q3072" s="10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1"/>
        <v>60</v>
      </c>
      <c r="P3073">
        <f t="shared" si="244"/>
        <v>61.31</v>
      </c>
      <c r="Q3073" s="10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6">ROUND(E3074/D3074*100,0)</f>
        <v>0</v>
      </c>
      <c r="P3074">
        <f t="shared" si="244"/>
        <v>1</v>
      </c>
      <c r="Q3074" s="10" t="s">
        <v>8315</v>
      </c>
      <c r="R3074" t="s">
        <v>8355</v>
      </c>
      <c r="S3074" s="15">
        <f t="shared" ref="S3074:S3137" si="247">(((J3074/60)/60)/24)+DATE(1970,1,1)</f>
        <v>42658.690532407403</v>
      </c>
      <c r="T3074" s="15">
        <f t="shared" ref="T3074:T3137" si="248">(((I3074/60)/60)/24)+DATE(1970,1,1)</f>
        <v>42673.073611111111</v>
      </c>
      <c r="U3074">
        <f t="shared" si="24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6"/>
        <v>0</v>
      </c>
      <c r="P3075">
        <f t="shared" si="244"/>
        <v>92.14</v>
      </c>
      <c r="Q3075" s="10" t="s">
        <v>8315</v>
      </c>
      <c r="R3075" t="s">
        <v>8355</v>
      </c>
      <c r="S3075" s="15">
        <f t="shared" si="247"/>
        <v>42111.684027777781</v>
      </c>
      <c r="T3075" s="15">
        <f t="shared" si="248"/>
        <v>42169.804861111115</v>
      </c>
      <c r="U3075">
        <f t="shared" si="245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6"/>
        <v>0</v>
      </c>
      <c r="P3076">
        <f t="shared" si="244"/>
        <v>7.33</v>
      </c>
      <c r="Q3076" s="10" t="s">
        <v>8315</v>
      </c>
      <c r="R3076" t="s">
        <v>8355</v>
      </c>
      <c r="S3076" s="15">
        <f t="shared" si="247"/>
        <v>42409.571284722217</v>
      </c>
      <c r="T3076" s="15">
        <f t="shared" si="248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6"/>
        <v>9</v>
      </c>
      <c r="P3077">
        <f t="shared" si="244"/>
        <v>64.8</v>
      </c>
      <c r="Q3077" s="10" t="s">
        <v>8315</v>
      </c>
      <c r="R3077" t="s">
        <v>8355</v>
      </c>
      <c r="S3077" s="15">
        <f t="shared" si="247"/>
        <v>42551.102314814809</v>
      </c>
      <c r="T3077" s="15">
        <f t="shared" si="248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6"/>
        <v>15</v>
      </c>
      <c r="P3078">
        <f t="shared" si="244"/>
        <v>30.12</v>
      </c>
      <c r="Q3078" s="10" t="s">
        <v>8315</v>
      </c>
      <c r="R3078" t="s">
        <v>8355</v>
      </c>
      <c r="S3078" s="15">
        <f t="shared" si="247"/>
        <v>42226.651886574073</v>
      </c>
      <c r="T3078" s="15">
        <f t="shared" si="248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6"/>
        <v>0</v>
      </c>
      <c r="P3079">
        <f t="shared" si="244"/>
        <v>52.5</v>
      </c>
      <c r="Q3079" s="10" t="s">
        <v>8315</v>
      </c>
      <c r="R3079" t="s">
        <v>8355</v>
      </c>
      <c r="S3079" s="15">
        <f t="shared" si="247"/>
        <v>42766.956921296296</v>
      </c>
      <c r="T3079" s="15">
        <f t="shared" si="248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6"/>
        <v>0</v>
      </c>
      <c r="P3080">
        <f t="shared" si="244"/>
        <v>23.67</v>
      </c>
      <c r="Q3080" s="10" t="s">
        <v>8315</v>
      </c>
      <c r="R3080" t="s">
        <v>8355</v>
      </c>
      <c r="S3080" s="15">
        <f t="shared" si="247"/>
        <v>42031.138831018514</v>
      </c>
      <c r="T3080" s="15">
        <f t="shared" si="248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6"/>
        <v>1</v>
      </c>
      <c r="P3081">
        <f t="shared" si="244"/>
        <v>415.78</v>
      </c>
      <c r="Q3081" s="10" t="s">
        <v>8315</v>
      </c>
      <c r="R3081" t="s">
        <v>8355</v>
      </c>
      <c r="S3081" s="15">
        <f t="shared" si="247"/>
        <v>42055.713368055556</v>
      </c>
      <c r="T3081" s="15">
        <f t="shared" si="248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6"/>
        <v>0</v>
      </c>
      <c r="P3082">
        <f t="shared" si="244"/>
        <v>53.71</v>
      </c>
      <c r="Q3082" s="10" t="s">
        <v>8315</v>
      </c>
      <c r="R3082" t="s">
        <v>8355</v>
      </c>
      <c r="S3082" s="15">
        <f t="shared" si="247"/>
        <v>41940.028287037036</v>
      </c>
      <c r="T3082" s="15">
        <f t="shared" si="248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6"/>
        <v>0</v>
      </c>
      <c r="P3083">
        <f t="shared" si="244"/>
        <v>420.6</v>
      </c>
      <c r="Q3083" s="10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6"/>
        <v>0</v>
      </c>
      <c r="P3084" t="str">
        <f t="shared" si="244"/>
        <v>N/A</v>
      </c>
      <c r="Q3084" s="10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6"/>
        <v>0</v>
      </c>
      <c r="P3085">
        <f t="shared" si="244"/>
        <v>18.670000000000002</v>
      </c>
      <c r="Q3085" s="10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6"/>
        <v>12</v>
      </c>
      <c r="P3086">
        <f t="shared" si="244"/>
        <v>78.33</v>
      </c>
      <c r="Q3086" s="10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6"/>
        <v>2</v>
      </c>
      <c r="P3087">
        <f t="shared" si="244"/>
        <v>67.78</v>
      </c>
      <c r="Q3087" s="10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6"/>
        <v>0</v>
      </c>
      <c r="P3088">
        <f t="shared" si="244"/>
        <v>16.670000000000002</v>
      </c>
      <c r="Q3088" s="10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6"/>
        <v>1</v>
      </c>
      <c r="P3089">
        <f t="shared" si="244"/>
        <v>62.5</v>
      </c>
      <c r="Q3089" s="10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6"/>
        <v>0</v>
      </c>
      <c r="P3090">
        <f t="shared" si="244"/>
        <v>42</v>
      </c>
      <c r="Q3090" s="10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6"/>
        <v>23</v>
      </c>
      <c r="P3091">
        <f t="shared" si="244"/>
        <v>130.09</v>
      </c>
      <c r="Q3091" s="10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6"/>
        <v>5</v>
      </c>
      <c r="P3092">
        <f t="shared" si="244"/>
        <v>1270.22</v>
      </c>
      <c r="Q3092" s="10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6"/>
        <v>16</v>
      </c>
      <c r="P3093">
        <f t="shared" si="244"/>
        <v>88.44</v>
      </c>
      <c r="Q3093" s="10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6"/>
        <v>1</v>
      </c>
      <c r="P3094">
        <f t="shared" si="244"/>
        <v>56.34</v>
      </c>
      <c r="Q3094" s="10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6"/>
        <v>23</v>
      </c>
      <c r="P3095">
        <f t="shared" si="244"/>
        <v>53.53</v>
      </c>
      <c r="Q3095" s="10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6"/>
        <v>0</v>
      </c>
      <c r="P3096">
        <f t="shared" si="244"/>
        <v>25</v>
      </c>
      <c r="Q3096" s="10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6"/>
        <v>0</v>
      </c>
      <c r="P3097">
        <f t="shared" si="244"/>
        <v>50</v>
      </c>
      <c r="Q3097" s="10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6"/>
        <v>4</v>
      </c>
      <c r="P3098">
        <f t="shared" si="244"/>
        <v>56.79</v>
      </c>
      <c r="Q3098" s="10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6"/>
        <v>17</v>
      </c>
      <c r="P3099">
        <f t="shared" si="244"/>
        <v>40.83</v>
      </c>
      <c r="Q3099" s="10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6"/>
        <v>4</v>
      </c>
      <c r="P3100">
        <f t="shared" si="244"/>
        <v>65.11</v>
      </c>
      <c r="Q3100" s="10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6"/>
        <v>14</v>
      </c>
      <c r="P3101">
        <f t="shared" si="244"/>
        <v>55.6</v>
      </c>
      <c r="Q3101" s="10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6"/>
        <v>15</v>
      </c>
      <c r="P3102">
        <f t="shared" si="244"/>
        <v>140.54</v>
      </c>
      <c r="Q3102" s="10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6"/>
        <v>12</v>
      </c>
      <c r="P3103">
        <f t="shared" si="244"/>
        <v>25</v>
      </c>
      <c r="Q3103" s="10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6"/>
        <v>39</v>
      </c>
      <c r="P3104">
        <f t="shared" si="244"/>
        <v>69.53</v>
      </c>
      <c r="Q3104" s="10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6"/>
        <v>0</v>
      </c>
      <c r="P3105">
        <f t="shared" si="244"/>
        <v>5.5</v>
      </c>
      <c r="Q3105" s="10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6"/>
        <v>30</v>
      </c>
      <c r="P3106">
        <f t="shared" si="244"/>
        <v>237</v>
      </c>
      <c r="Q3106" s="10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6"/>
        <v>42</v>
      </c>
      <c r="P3107">
        <f t="shared" si="244"/>
        <v>79.87</v>
      </c>
      <c r="Q3107" s="10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6"/>
        <v>4</v>
      </c>
      <c r="P3108">
        <f t="shared" si="244"/>
        <v>10.25</v>
      </c>
      <c r="Q3108" s="10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6"/>
        <v>20</v>
      </c>
      <c r="P3109">
        <f t="shared" si="244"/>
        <v>272.58999999999997</v>
      </c>
      <c r="Q3109" s="10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6"/>
        <v>0</v>
      </c>
      <c r="P3110">
        <f t="shared" si="244"/>
        <v>13</v>
      </c>
      <c r="Q3110" s="10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6"/>
        <v>25</v>
      </c>
      <c r="P3111">
        <f t="shared" si="244"/>
        <v>58.18</v>
      </c>
      <c r="Q3111" s="10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6"/>
        <v>0</v>
      </c>
      <c r="P3112">
        <f t="shared" si="244"/>
        <v>10</v>
      </c>
      <c r="Q3112" s="10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6"/>
        <v>27</v>
      </c>
      <c r="P3113">
        <f t="shared" si="244"/>
        <v>70.11</v>
      </c>
      <c r="Q3113" s="10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6"/>
        <v>5</v>
      </c>
      <c r="P3114">
        <f t="shared" si="244"/>
        <v>57.89</v>
      </c>
      <c r="Q3114" s="10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6"/>
        <v>4</v>
      </c>
      <c r="P3115">
        <f t="shared" si="244"/>
        <v>125.27</v>
      </c>
      <c r="Q3115" s="10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6"/>
        <v>0</v>
      </c>
      <c r="P3116" t="str">
        <f t="shared" si="244"/>
        <v>N/A</v>
      </c>
      <c r="Q3116" s="10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6"/>
        <v>3</v>
      </c>
      <c r="P3117">
        <f t="shared" si="244"/>
        <v>300</v>
      </c>
      <c r="Q3117" s="10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6"/>
        <v>57</v>
      </c>
      <c r="P3118">
        <f t="shared" si="244"/>
        <v>43</v>
      </c>
      <c r="Q3118" s="10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6"/>
        <v>0</v>
      </c>
      <c r="P3119">
        <f t="shared" si="244"/>
        <v>1</v>
      </c>
      <c r="Q3119" s="10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6"/>
        <v>0</v>
      </c>
      <c r="P3120">
        <f t="shared" si="244"/>
        <v>775</v>
      </c>
      <c r="Q3120" s="10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6"/>
        <v>0</v>
      </c>
      <c r="P3121">
        <f t="shared" si="244"/>
        <v>5</v>
      </c>
      <c r="Q3121" s="10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6"/>
        <v>0</v>
      </c>
      <c r="P3122">
        <f t="shared" si="244"/>
        <v>12.8</v>
      </c>
      <c r="Q3122" s="10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6"/>
        <v>1</v>
      </c>
      <c r="P3123">
        <f t="shared" si="244"/>
        <v>10</v>
      </c>
      <c r="Q3123" s="10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6"/>
        <v>58</v>
      </c>
      <c r="P3124">
        <f t="shared" si="244"/>
        <v>58</v>
      </c>
      <c r="Q3124" s="10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6"/>
        <v>68</v>
      </c>
      <c r="P3125">
        <f t="shared" si="244"/>
        <v>244.8</v>
      </c>
      <c r="Q3125" s="10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6"/>
        <v>0</v>
      </c>
      <c r="P3126">
        <f t="shared" si="244"/>
        <v>6.5</v>
      </c>
      <c r="Q3126" s="10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6"/>
        <v>0</v>
      </c>
      <c r="P3127" t="str">
        <f t="shared" si="244"/>
        <v>N/A</v>
      </c>
      <c r="Q3127" s="10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6"/>
        <v>4</v>
      </c>
      <c r="P3128">
        <f t="shared" si="244"/>
        <v>61.18</v>
      </c>
      <c r="Q3128" s="10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6"/>
        <v>0</v>
      </c>
      <c r="P3129" t="str">
        <f t="shared" si="244"/>
        <v>N/A</v>
      </c>
      <c r="Q3129" s="10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6"/>
        <v>109</v>
      </c>
      <c r="P3130">
        <f t="shared" si="244"/>
        <v>139.24</v>
      </c>
      <c r="Q3130" s="10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6"/>
        <v>1</v>
      </c>
      <c r="P3131">
        <f t="shared" si="244"/>
        <v>10</v>
      </c>
      <c r="Q3131" s="10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6"/>
        <v>4</v>
      </c>
      <c r="P3132">
        <f t="shared" ref="P3132:P3195" si="249">IFERROR(ROUND(E3132/L3132,2),"N/A")</f>
        <v>93.75</v>
      </c>
      <c r="Q3132" s="10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ref="U3132:U3189" si="250"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6"/>
        <v>16</v>
      </c>
      <c r="P3133">
        <f t="shared" si="249"/>
        <v>53.75</v>
      </c>
      <c r="Q3133" s="10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50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6"/>
        <v>0</v>
      </c>
      <c r="P3134">
        <f t="shared" si="249"/>
        <v>10</v>
      </c>
      <c r="Q3134" s="10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50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6"/>
        <v>108</v>
      </c>
      <c r="P3135">
        <f t="shared" si="249"/>
        <v>33.75</v>
      </c>
      <c r="Q3135" s="10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50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6"/>
        <v>23</v>
      </c>
      <c r="P3136">
        <f t="shared" si="249"/>
        <v>18.75</v>
      </c>
      <c r="Q3136" s="10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50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6"/>
        <v>21</v>
      </c>
      <c r="P3137">
        <f t="shared" si="249"/>
        <v>23.14</v>
      </c>
      <c r="Q3137" s="10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50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1">ROUND(E3138/D3138*100,0)</f>
        <v>128</v>
      </c>
      <c r="P3138">
        <f t="shared" si="249"/>
        <v>29.05</v>
      </c>
      <c r="Q3138" s="10" t="s">
        <v>8315</v>
      </c>
      <c r="R3138" t="s">
        <v>8316</v>
      </c>
      <c r="S3138" s="15">
        <f t="shared" ref="S3138:S3201" si="252">(((J3138/60)/60)/24)+DATE(1970,1,1)</f>
        <v>42789.462430555555</v>
      </c>
      <c r="T3138" s="15">
        <f t="shared" ref="T3138:T3201" si="253">(((I3138/60)/60)/24)+DATE(1970,1,1)</f>
        <v>42825.957638888889</v>
      </c>
      <c r="U3138">
        <f t="shared" si="250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1"/>
        <v>3</v>
      </c>
      <c r="P3139">
        <f t="shared" si="249"/>
        <v>50</v>
      </c>
      <c r="Q3139" s="10" t="s">
        <v>8315</v>
      </c>
      <c r="R3139" t="s">
        <v>8316</v>
      </c>
      <c r="S3139" s="15">
        <f t="shared" si="252"/>
        <v>42807.885057870371</v>
      </c>
      <c r="T3139" s="15">
        <f t="shared" si="253"/>
        <v>42858.8</v>
      </c>
      <c r="U3139">
        <f t="shared" si="250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1"/>
        <v>0</v>
      </c>
      <c r="P3140" t="str">
        <f t="shared" si="249"/>
        <v>N/A</v>
      </c>
      <c r="Q3140" s="10" t="s">
        <v>8315</v>
      </c>
      <c r="R3140" t="s">
        <v>8316</v>
      </c>
      <c r="S3140" s="15">
        <f t="shared" si="252"/>
        <v>42809.645914351851</v>
      </c>
      <c r="T3140" s="15">
        <f t="shared" si="253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1"/>
        <v>5</v>
      </c>
      <c r="P3141">
        <f t="shared" si="249"/>
        <v>450</v>
      </c>
      <c r="Q3141" s="10" t="s">
        <v>8315</v>
      </c>
      <c r="R3141" t="s">
        <v>8316</v>
      </c>
      <c r="S3141" s="15">
        <f t="shared" si="252"/>
        <v>42785.270370370374</v>
      </c>
      <c r="T3141" s="15">
        <f t="shared" si="253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1"/>
        <v>1</v>
      </c>
      <c r="P3142">
        <f t="shared" si="249"/>
        <v>24</v>
      </c>
      <c r="Q3142" s="10" t="s">
        <v>8315</v>
      </c>
      <c r="R3142" t="s">
        <v>8316</v>
      </c>
      <c r="S3142" s="15">
        <f t="shared" si="252"/>
        <v>42802.718784722223</v>
      </c>
      <c r="T3142" s="15">
        <f t="shared" si="253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1"/>
        <v>52</v>
      </c>
      <c r="P3143">
        <f t="shared" si="249"/>
        <v>32.25</v>
      </c>
      <c r="Q3143" s="10" t="s">
        <v>8315</v>
      </c>
      <c r="R3143" t="s">
        <v>8316</v>
      </c>
      <c r="S3143" s="15">
        <f t="shared" si="252"/>
        <v>42800.753333333334</v>
      </c>
      <c r="T3143" s="15">
        <f t="shared" si="253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1"/>
        <v>2</v>
      </c>
      <c r="P3144">
        <f t="shared" si="249"/>
        <v>15</v>
      </c>
      <c r="Q3144" s="10" t="s">
        <v>8315</v>
      </c>
      <c r="R3144" t="s">
        <v>8316</v>
      </c>
      <c r="S3144" s="15">
        <f t="shared" si="252"/>
        <v>42783.513182870374</v>
      </c>
      <c r="T3144" s="15">
        <f t="shared" si="253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1"/>
        <v>0</v>
      </c>
      <c r="P3145" t="str">
        <f t="shared" si="249"/>
        <v>N/A</v>
      </c>
      <c r="Q3145" s="10" t="s">
        <v>8315</v>
      </c>
      <c r="R3145" t="s">
        <v>8316</v>
      </c>
      <c r="S3145" s="15">
        <f t="shared" si="252"/>
        <v>42808.358287037037</v>
      </c>
      <c r="T3145" s="15">
        <f t="shared" si="253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1"/>
        <v>75</v>
      </c>
      <c r="P3146">
        <f t="shared" si="249"/>
        <v>251.33</v>
      </c>
      <c r="Q3146" s="10" t="s">
        <v>8315</v>
      </c>
      <c r="R3146" t="s">
        <v>8316</v>
      </c>
      <c r="S3146" s="15">
        <f t="shared" si="252"/>
        <v>42796.538275462968</v>
      </c>
      <c r="T3146" s="15">
        <f t="shared" si="253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1"/>
        <v>0</v>
      </c>
      <c r="P3147" t="str">
        <f t="shared" si="249"/>
        <v>N/A</v>
      </c>
      <c r="Q3147" s="10" t="s">
        <v>8315</v>
      </c>
      <c r="R3147" t="s">
        <v>8316</v>
      </c>
      <c r="S3147" s="15">
        <f t="shared" si="252"/>
        <v>42762.040902777779</v>
      </c>
      <c r="T3147" s="15">
        <f t="shared" si="253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1"/>
        <v>11</v>
      </c>
      <c r="P3148">
        <f t="shared" si="249"/>
        <v>437.5</v>
      </c>
      <c r="Q3148" s="10" t="s">
        <v>8315</v>
      </c>
      <c r="R3148" t="s">
        <v>8316</v>
      </c>
      <c r="S3148" s="15">
        <f t="shared" si="252"/>
        <v>42796.682476851856</v>
      </c>
      <c r="T3148" s="15">
        <f t="shared" si="253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1"/>
        <v>118</v>
      </c>
      <c r="P3149">
        <f t="shared" si="249"/>
        <v>110.35</v>
      </c>
      <c r="Q3149" s="10" t="s">
        <v>8315</v>
      </c>
      <c r="R3149" t="s">
        <v>8316</v>
      </c>
      <c r="S3149" s="15">
        <f t="shared" si="252"/>
        <v>41909.969386574077</v>
      </c>
      <c r="T3149" s="15">
        <f t="shared" si="253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1"/>
        <v>131</v>
      </c>
      <c r="P3150">
        <f t="shared" si="249"/>
        <v>41.42</v>
      </c>
      <c r="Q3150" s="10" t="s">
        <v>8315</v>
      </c>
      <c r="R3150" t="s">
        <v>8316</v>
      </c>
      <c r="S3150" s="15">
        <f t="shared" si="252"/>
        <v>41891.665324074071</v>
      </c>
      <c r="T3150" s="15">
        <f t="shared" si="253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1"/>
        <v>104</v>
      </c>
      <c r="P3151">
        <f t="shared" si="249"/>
        <v>52</v>
      </c>
      <c r="Q3151" s="10" t="s">
        <v>8315</v>
      </c>
      <c r="R3151" t="s">
        <v>8316</v>
      </c>
      <c r="S3151" s="15">
        <f t="shared" si="252"/>
        <v>41226.017361111109</v>
      </c>
      <c r="T3151" s="15">
        <f t="shared" si="253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1"/>
        <v>101</v>
      </c>
      <c r="P3152">
        <f t="shared" si="249"/>
        <v>33.99</v>
      </c>
      <c r="Q3152" s="10" t="s">
        <v>8315</v>
      </c>
      <c r="R3152" t="s">
        <v>8316</v>
      </c>
      <c r="S3152" s="15">
        <f t="shared" si="252"/>
        <v>40478.263923611114</v>
      </c>
      <c r="T3152" s="15">
        <f t="shared" si="253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1"/>
        <v>100</v>
      </c>
      <c r="P3153">
        <f t="shared" si="249"/>
        <v>103.35</v>
      </c>
      <c r="Q3153" s="10" t="s">
        <v>8315</v>
      </c>
      <c r="R3153" t="s">
        <v>8316</v>
      </c>
      <c r="S3153" s="15">
        <f t="shared" si="252"/>
        <v>41862.83997685185</v>
      </c>
      <c r="T3153" s="15">
        <f t="shared" si="253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1"/>
        <v>106</v>
      </c>
      <c r="P3154">
        <f t="shared" si="249"/>
        <v>34.79</v>
      </c>
      <c r="Q3154" s="10" t="s">
        <v>8315</v>
      </c>
      <c r="R3154" t="s">
        <v>8316</v>
      </c>
      <c r="S3154" s="15">
        <f t="shared" si="252"/>
        <v>41550.867673611108</v>
      </c>
      <c r="T3154" s="15">
        <f t="shared" si="253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1"/>
        <v>336</v>
      </c>
      <c r="P3155">
        <f t="shared" si="249"/>
        <v>41.77</v>
      </c>
      <c r="Q3155" s="10" t="s">
        <v>8315</v>
      </c>
      <c r="R3155" t="s">
        <v>8316</v>
      </c>
      <c r="S3155" s="15">
        <f t="shared" si="252"/>
        <v>40633.154363425929</v>
      </c>
      <c r="T3155" s="15">
        <f t="shared" si="253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1"/>
        <v>113</v>
      </c>
      <c r="P3156">
        <f t="shared" si="249"/>
        <v>64.27</v>
      </c>
      <c r="Q3156" s="10" t="s">
        <v>8315</v>
      </c>
      <c r="R3156" t="s">
        <v>8316</v>
      </c>
      <c r="S3156" s="15">
        <f t="shared" si="252"/>
        <v>40970.875671296293</v>
      </c>
      <c r="T3156" s="15">
        <f t="shared" si="253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1"/>
        <v>189</v>
      </c>
      <c r="P3157">
        <f t="shared" si="249"/>
        <v>31.21</v>
      </c>
      <c r="Q3157" s="10" t="s">
        <v>8315</v>
      </c>
      <c r="R3157" t="s">
        <v>8316</v>
      </c>
      <c r="S3157" s="15">
        <f t="shared" si="252"/>
        <v>41233.499131944445</v>
      </c>
      <c r="T3157" s="15">
        <f t="shared" si="253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1"/>
        <v>102</v>
      </c>
      <c r="P3158">
        <f t="shared" si="249"/>
        <v>62.92</v>
      </c>
      <c r="Q3158" s="10" t="s">
        <v>8315</v>
      </c>
      <c r="R3158" t="s">
        <v>8316</v>
      </c>
      <c r="S3158" s="15">
        <f t="shared" si="252"/>
        <v>41026.953055555554</v>
      </c>
      <c r="T3158" s="15">
        <f t="shared" si="253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1"/>
        <v>101</v>
      </c>
      <c r="P3159">
        <f t="shared" si="249"/>
        <v>98.54</v>
      </c>
      <c r="Q3159" s="10" t="s">
        <v>8315</v>
      </c>
      <c r="R3159" t="s">
        <v>8316</v>
      </c>
      <c r="S3159" s="15">
        <f t="shared" si="252"/>
        <v>41829.788252314815</v>
      </c>
      <c r="T3159" s="15">
        <f t="shared" si="253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1"/>
        <v>114</v>
      </c>
      <c r="P3160">
        <f t="shared" si="249"/>
        <v>82.61</v>
      </c>
      <c r="Q3160" s="10" t="s">
        <v>8315</v>
      </c>
      <c r="R3160" t="s">
        <v>8316</v>
      </c>
      <c r="S3160" s="15">
        <f t="shared" si="252"/>
        <v>41447.839722222219</v>
      </c>
      <c r="T3160" s="15">
        <f t="shared" si="253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1"/>
        <v>133</v>
      </c>
      <c r="P3161">
        <f t="shared" si="249"/>
        <v>38.5</v>
      </c>
      <c r="Q3161" s="10" t="s">
        <v>8315</v>
      </c>
      <c r="R3161" t="s">
        <v>8316</v>
      </c>
      <c r="S3161" s="15">
        <f t="shared" si="252"/>
        <v>40884.066678240742</v>
      </c>
      <c r="T3161" s="15">
        <f t="shared" si="253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1"/>
        <v>102</v>
      </c>
      <c r="P3162">
        <f t="shared" si="249"/>
        <v>80.16</v>
      </c>
      <c r="Q3162" s="10" t="s">
        <v>8315</v>
      </c>
      <c r="R3162" t="s">
        <v>8316</v>
      </c>
      <c r="S3162" s="15">
        <f t="shared" si="252"/>
        <v>41841.26489583333</v>
      </c>
      <c r="T3162" s="15">
        <f t="shared" si="253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1"/>
        <v>105</v>
      </c>
      <c r="P3163">
        <f t="shared" si="249"/>
        <v>28.41</v>
      </c>
      <c r="Q3163" s="10" t="s">
        <v>8315</v>
      </c>
      <c r="R3163" t="s">
        <v>8316</v>
      </c>
      <c r="S3163" s="15">
        <f t="shared" si="252"/>
        <v>41897.536134259259</v>
      </c>
      <c r="T3163" s="15">
        <f t="shared" si="253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1"/>
        <v>127</v>
      </c>
      <c r="P3164">
        <f t="shared" si="249"/>
        <v>80.73</v>
      </c>
      <c r="Q3164" s="10" t="s">
        <v>8315</v>
      </c>
      <c r="R3164" t="s">
        <v>8316</v>
      </c>
      <c r="S3164" s="15">
        <f t="shared" si="252"/>
        <v>41799.685902777775</v>
      </c>
      <c r="T3164" s="15">
        <f t="shared" si="253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1"/>
        <v>111</v>
      </c>
      <c r="P3165">
        <f t="shared" si="249"/>
        <v>200.69</v>
      </c>
      <c r="Q3165" s="10" t="s">
        <v>8315</v>
      </c>
      <c r="R3165" t="s">
        <v>8316</v>
      </c>
      <c r="S3165" s="15">
        <f t="shared" si="252"/>
        <v>41775.753761574073</v>
      </c>
      <c r="T3165" s="15">
        <f t="shared" si="253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1"/>
        <v>107</v>
      </c>
      <c r="P3166">
        <f t="shared" si="249"/>
        <v>37.590000000000003</v>
      </c>
      <c r="Q3166" s="10" t="s">
        <v>8315</v>
      </c>
      <c r="R3166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1"/>
        <v>163</v>
      </c>
      <c r="P3167">
        <f t="shared" si="249"/>
        <v>58.1</v>
      </c>
      <c r="Q3167" s="10" t="s">
        <v>8315</v>
      </c>
      <c r="R3167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1"/>
        <v>160</v>
      </c>
      <c r="P3168">
        <f t="shared" si="249"/>
        <v>60.3</v>
      </c>
      <c r="Q3168" s="10" t="s">
        <v>8315</v>
      </c>
      <c r="R3168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1"/>
        <v>116</v>
      </c>
      <c r="P3169">
        <f t="shared" si="249"/>
        <v>63.36</v>
      </c>
      <c r="Q3169" s="10" t="s">
        <v>8315</v>
      </c>
      <c r="R316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1"/>
        <v>124</v>
      </c>
      <c r="P3170">
        <f t="shared" si="249"/>
        <v>50.9</v>
      </c>
      <c r="Q3170" s="10" t="s">
        <v>8315</v>
      </c>
      <c r="R3170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1"/>
        <v>103</v>
      </c>
      <c r="P3171">
        <f t="shared" si="249"/>
        <v>100.5</v>
      </c>
      <c r="Q3171" s="10" t="s">
        <v>8315</v>
      </c>
      <c r="R3171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1"/>
        <v>112</v>
      </c>
      <c r="P3172">
        <f t="shared" si="249"/>
        <v>31.62</v>
      </c>
      <c r="Q3172" s="10" t="s">
        <v>8315</v>
      </c>
      <c r="R3172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1"/>
        <v>109</v>
      </c>
      <c r="P3173">
        <f t="shared" si="249"/>
        <v>65.099999999999994</v>
      </c>
      <c r="Q3173" s="10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1"/>
        <v>115</v>
      </c>
      <c r="P3174">
        <f t="shared" si="249"/>
        <v>79.31</v>
      </c>
      <c r="Q3174" s="10" t="s">
        <v>8315</v>
      </c>
      <c r="R3174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1"/>
        <v>103</v>
      </c>
      <c r="P3175">
        <f t="shared" si="249"/>
        <v>139.19</v>
      </c>
      <c r="Q3175" s="10" t="s">
        <v>8315</v>
      </c>
      <c r="R3175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1"/>
        <v>101</v>
      </c>
      <c r="P3176">
        <f t="shared" si="249"/>
        <v>131.91</v>
      </c>
      <c r="Q3176" s="10" t="s">
        <v>8315</v>
      </c>
      <c r="R3176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1"/>
        <v>110</v>
      </c>
      <c r="P3177">
        <f t="shared" si="249"/>
        <v>91.3</v>
      </c>
      <c r="Q3177" s="10" t="s">
        <v>8315</v>
      </c>
      <c r="R3177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1"/>
        <v>115</v>
      </c>
      <c r="P3178">
        <f t="shared" si="249"/>
        <v>39.67</v>
      </c>
      <c r="Q3178" s="10" t="s">
        <v>8315</v>
      </c>
      <c r="R3178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1"/>
        <v>117</v>
      </c>
      <c r="P3179">
        <f t="shared" si="249"/>
        <v>57.55</v>
      </c>
      <c r="Q3179" s="10" t="s">
        <v>8315</v>
      </c>
      <c r="R317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1"/>
        <v>172</v>
      </c>
      <c r="P3180">
        <f t="shared" si="249"/>
        <v>33.03</v>
      </c>
      <c r="Q3180" s="10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1"/>
        <v>114</v>
      </c>
      <c r="P3181">
        <f t="shared" si="249"/>
        <v>77.34</v>
      </c>
      <c r="Q3181" s="10" t="s">
        <v>8315</v>
      </c>
      <c r="R3181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1"/>
        <v>120</v>
      </c>
      <c r="P3182">
        <f t="shared" si="249"/>
        <v>31.93</v>
      </c>
      <c r="Q3182" s="10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1"/>
        <v>109</v>
      </c>
      <c r="P3183">
        <f t="shared" si="249"/>
        <v>36.33</v>
      </c>
      <c r="Q3183" s="10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1"/>
        <v>101</v>
      </c>
      <c r="P3184">
        <f t="shared" si="249"/>
        <v>46.77</v>
      </c>
      <c r="Q3184" s="10" t="s">
        <v>8315</v>
      </c>
      <c r="R3184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1"/>
        <v>109</v>
      </c>
      <c r="P3185">
        <f t="shared" si="249"/>
        <v>40.07</v>
      </c>
      <c r="Q3185" s="10" t="s">
        <v>8315</v>
      </c>
      <c r="R3185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1"/>
        <v>107</v>
      </c>
      <c r="P3186">
        <f t="shared" si="249"/>
        <v>100.22</v>
      </c>
      <c r="Q3186" s="10" t="s">
        <v>8315</v>
      </c>
      <c r="R3186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1"/>
        <v>100</v>
      </c>
      <c r="P3187">
        <f t="shared" si="249"/>
        <v>41.67</v>
      </c>
      <c r="Q3187" s="10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1"/>
        <v>102</v>
      </c>
      <c r="P3188">
        <f t="shared" si="249"/>
        <v>46.71</v>
      </c>
      <c r="Q3188" s="10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1"/>
        <v>116</v>
      </c>
      <c r="P3189">
        <f t="shared" si="249"/>
        <v>71.489999999999995</v>
      </c>
      <c r="Q3189" s="10" t="s">
        <v>8315</v>
      </c>
      <c r="R318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1"/>
        <v>65</v>
      </c>
      <c r="P3190">
        <f t="shared" si="249"/>
        <v>14.44</v>
      </c>
      <c r="Q3190" s="10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1"/>
        <v>12</v>
      </c>
      <c r="P3191">
        <f t="shared" si="249"/>
        <v>356.84</v>
      </c>
      <c r="Q3191" s="10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1"/>
        <v>0</v>
      </c>
      <c r="P3192" t="str">
        <f t="shared" si="249"/>
        <v>N/A</v>
      </c>
      <c r="Q3192" s="10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ref="U3192:U3193" si="254">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1"/>
        <v>4</v>
      </c>
      <c r="P3193">
        <f t="shared" si="249"/>
        <v>37.75</v>
      </c>
      <c r="Q3193" s="10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1"/>
        <v>1</v>
      </c>
      <c r="P3194">
        <f t="shared" si="249"/>
        <v>12.75</v>
      </c>
      <c r="Q3194" s="10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1"/>
        <v>12</v>
      </c>
      <c r="P3195">
        <f t="shared" si="249"/>
        <v>24.46</v>
      </c>
      <c r="Q3195" s="10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1"/>
        <v>0</v>
      </c>
      <c r="P3196" t="str">
        <f t="shared" ref="P3196:P3259" si="255">IFERROR(ROUND(E3196/L3196,2),"N/A")</f>
        <v>N/A</v>
      </c>
      <c r="Q3196" s="10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ref="U3196:U3202" si="256">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1"/>
        <v>59</v>
      </c>
      <c r="P3197">
        <f t="shared" si="255"/>
        <v>53.08</v>
      </c>
      <c r="Q3197" s="10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6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1"/>
        <v>0</v>
      </c>
      <c r="P3198">
        <f t="shared" si="255"/>
        <v>300</v>
      </c>
      <c r="Q3198" s="10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6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1"/>
        <v>11</v>
      </c>
      <c r="P3199">
        <f t="shared" si="255"/>
        <v>286.25</v>
      </c>
      <c r="Q3199" s="10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6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1"/>
        <v>0</v>
      </c>
      <c r="P3200">
        <f t="shared" si="255"/>
        <v>36.67</v>
      </c>
      <c r="Q3200" s="10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6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1"/>
        <v>52</v>
      </c>
      <c r="P3201">
        <f t="shared" si="255"/>
        <v>49.21</v>
      </c>
      <c r="Q3201" s="10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6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7">ROUND(E3202/D3202*100,0)</f>
        <v>0</v>
      </c>
      <c r="P3202">
        <f t="shared" si="255"/>
        <v>1</v>
      </c>
      <c r="Q3202" s="10" t="s">
        <v>8315</v>
      </c>
      <c r="R3202" t="s">
        <v>8357</v>
      </c>
      <c r="S3202" s="15">
        <f t="shared" ref="S3202:S3265" si="258">(((J3202/60)/60)/24)+DATE(1970,1,1)</f>
        <v>42460.320613425924</v>
      </c>
      <c r="T3202" s="15">
        <f t="shared" ref="T3202:T3265" si="259">(((I3202/60)/60)/24)+DATE(1970,1,1)</f>
        <v>42490.231944444444</v>
      </c>
      <c r="U3202">
        <f t="shared" si="256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7"/>
        <v>1</v>
      </c>
      <c r="P3203">
        <f t="shared" si="255"/>
        <v>12.5</v>
      </c>
      <c r="Q3203" s="10" t="s">
        <v>8315</v>
      </c>
      <c r="R3203" t="s">
        <v>8357</v>
      </c>
      <c r="S3203" s="15">
        <f t="shared" si="258"/>
        <v>41861.767094907409</v>
      </c>
      <c r="T3203" s="15">
        <f t="shared" si="259"/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7"/>
        <v>55</v>
      </c>
      <c r="P3204">
        <f t="shared" si="255"/>
        <v>109.04</v>
      </c>
      <c r="Q3204" s="10" t="s">
        <v>8315</v>
      </c>
      <c r="R3204" t="s">
        <v>8357</v>
      </c>
      <c r="S3204" s="15">
        <f t="shared" si="258"/>
        <v>42293.853541666671</v>
      </c>
      <c r="T3204" s="15">
        <f t="shared" si="259"/>
        <v>42352.249305555553</v>
      </c>
      <c r="U3204">
        <f t="shared" ref="U3204:U3206" si="260"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7"/>
        <v>25</v>
      </c>
      <c r="P3205">
        <f t="shared" si="255"/>
        <v>41.67</v>
      </c>
      <c r="Q3205" s="10" t="s">
        <v>8315</v>
      </c>
      <c r="R3205" t="s">
        <v>8357</v>
      </c>
      <c r="S3205" s="15">
        <f t="shared" si="258"/>
        <v>42242.988680555558</v>
      </c>
      <c r="T3205" s="15">
        <f t="shared" si="259"/>
        <v>42272.988680555558</v>
      </c>
      <c r="U3205">
        <f t="shared" si="26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7"/>
        <v>0</v>
      </c>
      <c r="P3206" t="str">
        <f t="shared" si="255"/>
        <v>N/A</v>
      </c>
      <c r="Q3206" s="10" t="s">
        <v>8315</v>
      </c>
      <c r="R3206" t="s">
        <v>8357</v>
      </c>
      <c r="S3206" s="15">
        <f t="shared" si="258"/>
        <v>42172.686099537037</v>
      </c>
      <c r="T3206" s="15">
        <f t="shared" si="259"/>
        <v>42202.676388888889</v>
      </c>
      <c r="U3206">
        <f t="shared" si="260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7"/>
        <v>3</v>
      </c>
      <c r="P3207">
        <f t="shared" si="255"/>
        <v>22.75</v>
      </c>
      <c r="Q3207" s="10" t="s">
        <v>8315</v>
      </c>
      <c r="R3207" t="s">
        <v>8357</v>
      </c>
      <c r="S3207" s="15">
        <f t="shared" si="258"/>
        <v>42095.374675925923</v>
      </c>
      <c r="T3207" s="15">
        <f t="shared" si="259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7"/>
        <v>0</v>
      </c>
      <c r="P3208" t="str">
        <f t="shared" si="255"/>
        <v>N/A</v>
      </c>
      <c r="Q3208" s="10" t="s">
        <v>8315</v>
      </c>
      <c r="R3208" t="s">
        <v>8357</v>
      </c>
      <c r="S3208" s="15">
        <f t="shared" si="258"/>
        <v>42236.276053240741</v>
      </c>
      <c r="T3208" s="15">
        <f t="shared" si="259"/>
        <v>42266.276053240741</v>
      </c>
      <c r="U3208">
        <f t="shared" ref="U3208:U3271" si="261">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7"/>
        <v>46</v>
      </c>
      <c r="P3209">
        <f t="shared" si="255"/>
        <v>70.83</v>
      </c>
      <c r="Q3209" s="10" t="s">
        <v>8315</v>
      </c>
      <c r="R3209" t="s">
        <v>8357</v>
      </c>
      <c r="S3209" s="15">
        <f t="shared" si="258"/>
        <v>42057.277858796297</v>
      </c>
      <c r="T3209" s="15">
        <f t="shared" si="259"/>
        <v>42117.236192129625</v>
      </c>
      <c r="U3209">
        <f t="shared" si="261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7"/>
        <v>104</v>
      </c>
      <c r="P3210">
        <f t="shared" si="255"/>
        <v>63.11</v>
      </c>
      <c r="Q3210" s="10" t="s">
        <v>8315</v>
      </c>
      <c r="R3210" t="s">
        <v>8316</v>
      </c>
      <c r="S3210" s="15">
        <f t="shared" si="258"/>
        <v>41827.605057870373</v>
      </c>
      <c r="T3210" s="15">
        <f t="shared" si="259"/>
        <v>41848.605057870373</v>
      </c>
      <c r="U3210">
        <f t="shared" si="261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7"/>
        <v>119</v>
      </c>
      <c r="P3211">
        <f t="shared" si="255"/>
        <v>50.16</v>
      </c>
      <c r="Q3211" s="10" t="s">
        <v>8315</v>
      </c>
      <c r="R3211" t="s">
        <v>8316</v>
      </c>
      <c r="S3211" s="15">
        <f t="shared" si="258"/>
        <v>41778.637245370373</v>
      </c>
      <c r="T3211" s="15">
        <f t="shared" si="259"/>
        <v>41810.958333333336</v>
      </c>
      <c r="U3211">
        <f t="shared" si="261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7"/>
        <v>126</v>
      </c>
      <c r="P3212">
        <f t="shared" si="255"/>
        <v>62.88</v>
      </c>
      <c r="Q3212" s="10" t="s">
        <v>8315</v>
      </c>
      <c r="R3212" t="s">
        <v>8316</v>
      </c>
      <c r="S3212" s="15">
        <f t="shared" si="258"/>
        <v>41013.936562499999</v>
      </c>
      <c r="T3212" s="15">
        <f t="shared" si="259"/>
        <v>41061.165972222225</v>
      </c>
      <c r="U3212">
        <f t="shared" si="261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7"/>
        <v>120</v>
      </c>
      <c r="P3213">
        <f t="shared" si="255"/>
        <v>85.53</v>
      </c>
      <c r="Q3213" s="10" t="s">
        <v>8315</v>
      </c>
      <c r="R3213" t="s">
        <v>8316</v>
      </c>
      <c r="S3213" s="15">
        <f t="shared" si="258"/>
        <v>41834.586574074077</v>
      </c>
      <c r="T3213" s="15">
        <f t="shared" si="259"/>
        <v>41866.083333333336</v>
      </c>
      <c r="U3213">
        <f t="shared" si="261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7"/>
        <v>126</v>
      </c>
      <c r="P3214">
        <f t="shared" si="255"/>
        <v>53.72</v>
      </c>
      <c r="Q3214" s="10" t="s">
        <v>8315</v>
      </c>
      <c r="R3214" t="s">
        <v>8316</v>
      </c>
      <c r="S3214" s="15">
        <f t="shared" si="258"/>
        <v>41829.795729166668</v>
      </c>
      <c r="T3214" s="15">
        <f t="shared" si="259"/>
        <v>41859.795729166668</v>
      </c>
      <c r="U3214">
        <f t="shared" si="261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7"/>
        <v>100</v>
      </c>
      <c r="P3215">
        <f t="shared" si="255"/>
        <v>127.81</v>
      </c>
      <c r="Q3215" s="10" t="s">
        <v>8315</v>
      </c>
      <c r="R3215" t="s">
        <v>8316</v>
      </c>
      <c r="S3215" s="15">
        <f t="shared" si="258"/>
        <v>42171.763414351852</v>
      </c>
      <c r="T3215" s="15">
        <f t="shared" si="259"/>
        <v>42211.763414351852</v>
      </c>
      <c r="U3215">
        <f t="shared" si="261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7"/>
        <v>102</v>
      </c>
      <c r="P3216">
        <f t="shared" si="255"/>
        <v>106.57</v>
      </c>
      <c r="Q3216" s="10" t="s">
        <v>8315</v>
      </c>
      <c r="R3216" t="s">
        <v>8316</v>
      </c>
      <c r="S3216" s="15">
        <f t="shared" si="258"/>
        <v>42337.792511574073</v>
      </c>
      <c r="T3216" s="15">
        <f t="shared" si="259"/>
        <v>42374.996527777781</v>
      </c>
      <c r="U3216">
        <f t="shared" si="261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7"/>
        <v>100</v>
      </c>
      <c r="P3217">
        <f t="shared" si="255"/>
        <v>262.11</v>
      </c>
      <c r="Q3217" s="10" t="s">
        <v>8315</v>
      </c>
      <c r="R3217" t="s">
        <v>8316</v>
      </c>
      <c r="S3217" s="15">
        <f t="shared" si="258"/>
        <v>42219.665173611109</v>
      </c>
      <c r="T3217" s="15">
        <f t="shared" si="259"/>
        <v>42257.165972222225</v>
      </c>
      <c r="U3217">
        <f t="shared" si="261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7"/>
        <v>100</v>
      </c>
      <c r="P3218">
        <f t="shared" si="255"/>
        <v>57.17</v>
      </c>
      <c r="Q3218" s="10" t="s">
        <v>8315</v>
      </c>
      <c r="R3218" t="s">
        <v>8316</v>
      </c>
      <c r="S3218" s="15">
        <f t="shared" si="258"/>
        <v>42165.462627314817</v>
      </c>
      <c r="T3218" s="15">
        <f t="shared" si="259"/>
        <v>42196.604166666672</v>
      </c>
      <c r="U3218">
        <f t="shared" si="261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7"/>
        <v>116</v>
      </c>
      <c r="P3219">
        <f t="shared" si="255"/>
        <v>50.2</v>
      </c>
      <c r="Q3219" s="10" t="s">
        <v>8315</v>
      </c>
      <c r="R3219" t="s">
        <v>8316</v>
      </c>
      <c r="S3219" s="15">
        <f t="shared" si="258"/>
        <v>42648.546111111107</v>
      </c>
      <c r="T3219" s="15">
        <f t="shared" si="259"/>
        <v>42678.546111111107</v>
      </c>
      <c r="U3219">
        <f t="shared" si="261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7"/>
        <v>102</v>
      </c>
      <c r="P3220">
        <f t="shared" si="255"/>
        <v>66.59</v>
      </c>
      <c r="Q3220" s="10" t="s">
        <v>8315</v>
      </c>
      <c r="R3220" t="s">
        <v>8316</v>
      </c>
      <c r="S3220" s="15">
        <f t="shared" si="258"/>
        <v>41971.002152777779</v>
      </c>
      <c r="T3220" s="15">
        <f t="shared" si="259"/>
        <v>42004</v>
      </c>
      <c r="U3220">
        <f t="shared" si="261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7"/>
        <v>100</v>
      </c>
      <c r="P3221">
        <f t="shared" si="255"/>
        <v>168.25</v>
      </c>
      <c r="Q3221" s="10" t="s">
        <v>8315</v>
      </c>
      <c r="R3221" t="s">
        <v>8316</v>
      </c>
      <c r="S3221" s="15">
        <f t="shared" si="258"/>
        <v>42050.983182870375</v>
      </c>
      <c r="T3221" s="15">
        <f t="shared" si="259"/>
        <v>42085.941516203704</v>
      </c>
      <c r="U3221">
        <f t="shared" si="261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7"/>
        <v>101</v>
      </c>
      <c r="P3222">
        <f t="shared" si="255"/>
        <v>256.37</v>
      </c>
      <c r="Q3222" s="10" t="s">
        <v>8315</v>
      </c>
      <c r="R3222" t="s">
        <v>8316</v>
      </c>
      <c r="S3222" s="15">
        <f t="shared" si="258"/>
        <v>42772.833379629628</v>
      </c>
      <c r="T3222" s="15">
        <f t="shared" si="259"/>
        <v>42806.875</v>
      </c>
      <c r="U3222">
        <f t="shared" si="261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7"/>
        <v>103</v>
      </c>
      <c r="P3223">
        <f t="shared" si="255"/>
        <v>36.61</v>
      </c>
      <c r="Q3223" s="10" t="s">
        <v>8315</v>
      </c>
      <c r="R3223" t="s">
        <v>8316</v>
      </c>
      <c r="S3223" s="15">
        <f t="shared" si="258"/>
        <v>42155.696793981479</v>
      </c>
      <c r="T3223" s="15">
        <f t="shared" si="259"/>
        <v>42190.696793981479</v>
      </c>
      <c r="U3223">
        <f t="shared" si="261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7"/>
        <v>125</v>
      </c>
      <c r="P3224">
        <f t="shared" si="255"/>
        <v>37.14</v>
      </c>
      <c r="Q3224" s="10" t="s">
        <v>8315</v>
      </c>
      <c r="R3224" t="s">
        <v>8316</v>
      </c>
      <c r="S3224" s="15">
        <f t="shared" si="258"/>
        <v>42270.582141203704</v>
      </c>
      <c r="T3224" s="15">
        <f t="shared" si="259"/>
        <v>42301.895138888889</v>
      </c>
      <c r="U3224">
        <f t="shared" si="261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7"/>
        <v>110</v>
      </c>
      <c r="P3225">
        <f t="shared" si="255"/>
        <v>45.88</v>
      </c>
      <c r="Q3225" s="10" t="s">
        <v>8315</v>
      </c>
      <c r="R3225" t="s">
        <v>8316</v>
      </c>
      <c r="S3225" s="15">
        <f t="shared" si="258"/>
        <v>42206.835370370376</v>
      </c>
      <c r="T3225" s="15">
        <f t="shared" si="259"/>
        <v>42236.835370370376</v>
      </c>
      <c r="U3225">
        <f t="shared" si="261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7"/>
        <v>102</v>
      </c>
      <c r="P3226">
        <f t="shared" si="255"/>
        <v>141.71</v>
      </c>
      <c r="Q3226" s="10" t="s">
        <v>8315</v>
      </c>
      <c r="R3226" t="s">
        <v>8316</v>
      </c>
      <c r="S3226" s="15">
        <f t="shared" si="258"/>
        <v>42697.850844907407</v>
      </c>
      <c r="T3226" s="15">
        <f t="shared" si="259"/>
        <v>42745.208333333328</v>
      </c>
      <c r="U3226">
        <f t="shared" si="261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7"/>
        <v>102</v>
      </c>
      <c r="P3227">
        <f t="shared" si="255"/>
        <v>52.49</v>
      </c>
      <c r="Q3227" s="10" t="s">
        <v>8315</v>
      </c>
      <c r="R3227" t="s">
        <v>8316</v>
      </c>
      <c r="S3227" s="15">
        <f t="shared" si="258"/>
        <v>42503.559467592597</v>
      </c>
      <c r="T3227" s="15">
        <f t="shared" si="259"/>
        <v>42524.875</v>
      </c>
      <c r="U3227">
        <f t="shared" si="261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7"/>
        <v>104</v>
      </c>
      <c r="P3228">
        <f t="shared" si="255"/>
        <v>59.52</v>
      </c>
      <c r="Q3228" s="10" t="s">
        <v>8315</v>
      </c>
      <c r="R3228" t="s">
        <v>8316</v>
      </c>
      <c r="S3228" s="15">
        <f t="shared" si="258"/>
        <v>42277.583472222221</v>
      </c>
      <c r="T3228" s="15">
        <f t="shared" si="259"/>
        <v>42307.583472222221</v>
      </c>
      <c r="U3228">
        <f t="shared" si="261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7"/>
        <v>125</v>
      </c>
      <c r="P3229">
        <f t="shared" si="255"/>
        <v>50</v>
      </c>
      <c r="Q3229" s="10" t="s">
        <v>8315</v>
      </c>
      <c r="R3229" t="s">
        <v>8316</v>
      </c>
      <c r="S3229" s="15">
        <f t="shared" si="258"/>
        <v>42722.882361111115</v>
      </c>
      <c r="T3229" s="15">
        <f t="shared" si="259"/>
        <v>42752.882361111115</v>
      </c>
      <c r="U3229">
        <f t="shared" si="261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7"/>
        <v>102</v>
      </c>
      <c r="P3230">
        <f t="shared" si="255"/>
        <v>193.62</v>
      </c>
      <c r="Q3230" s="10" t="s">
        <v>8315</v>
      </c>
      <c r="R3230" t="s">
        <v>8316</v>
      </c>
      <c r="S3230" s="15">
        <f t="shared" si="258"/>
        <v>42323.70930555556</v>
      </c>
      <c r="T3230" s="15">
        <f t="shared" si="259"/>
        <v>42355.207638888889</v>
      </c>
      <c r="U3230">
        <f t="shared" si="261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7"/>
        <v>108</v>
      </c>
      <c r="P3231">
        <f t="shared" si="255"/>
        <v>106.8</v>
      </c>
      <c r="Q3231" s="10" t="s">
        <v>8315</v>
      </c>
      <c r="R3231" t="s">
        <v>8316</v>
      </c>
      <c r="S3231" s="15">
        <f t="shared" si="258"/>
        <v>41933.291643518518</v>
      </c>
      <c r="T3231" s="15">
        <f t="shared" si="259"/>
        <v>41963.333310185189</v>
      </c>
      <c r="U3231">
        <f t="shared" si="261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7"/>
        <v>110</v>
      </c>
      <c r="P3232">
        <f t="shared" si="255"/>
        <v>77.22</v>
      </c>
      <c r="Q3232" s="10" t="s">
        <v>8315</v>
      </c>
      <c r="R3232" t="s">
        <v>8316</v>
      </c>
      <c r="S3232" s="15">
        <f t="shared" si="258"/>
        <v>41898.168125000004</v>
      </c>
      <c r="T3232" s="15">
        <f t="shared" si="259"/>
        <v>41913.165972222225</v>
      </c>
      <c r="U3232">
        <f t="shared" si="261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7"/>
        <v>161</v>
      </c>
      <c r="P3233">
        <f t="shared" si="255"/>
        <v>57.5</v>
      </c>
      <c r="Q3233" s="10" t="s">
        <v>8315</v>
      </c>
      <c r="R3233" t="s">
        <v>8316</v>
      </c>
      <c r="S3233" s="15">
        <f t="shared" si="258"/>
        <v>42446.943831018521</v>
      </c>
      <c r="T3233" s="15">
        <f t="shared" si="259"/>
        <v>42476.943831018521</v>
      </c>
      <c r="U3233">
        <f t="shared" si="261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7"/>
        <v>131</v>
      </c>
      <c r="P3234">
        <f t="shared" si="255"/>
        <v>50.46</v>
      </c>
      <c r="Q3234" s="10" t="s">
        <v>8315</v>
      </c>
      <c r="R3234" t="s">
        <v>8316</v>
      </c>
      <c r="S3234" s="15">
        <f t="shared" si="258"/>
        <v>42463.81385416667</v>
      </c>
      <c r="T3234" s="15">
        <f t="shared" si="259"/>
        <v>42494.165972222225</v>
      </c>
      <c r="U3234">
        <f t="shared" si="261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7"/>
        <v>119</v>
      </c>
      <c r="P3235">
        <f t="shared" si="255"/>
        <v>97.38</v>
      </c>
      <c r="Q3235" s="10" t="s">
        <v>8315</v>
      </c>
      <c r="R3235" t="s">
        <v>8316</v>
      </c>
      <c r="S3235" s="15">
        <f t="shared" si="258"/>
        <v>42766.805034722223</v>
      </c>
      <c r="T3235" s="15">
        <f t="shared" si="259"/>
        <v>42796.805034722223</v>
      </c>
      <c r="U3235">
        <f t="shared" si="261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7"/>
        <v>100</v>
      </c>
      <c r="P3236">
        <f t="shared" si="255"/>
        <v>34.92</v>
      </c>
      <c r="Q3236" s="10" t="s">
        <v>8315</v>
      </c>
      <c r="R3236" t="s">
        <v>8316</v>
      </c>
      <c r="S3236" s="15">
        <f t="shared" si="258"/>
        <v>42734.789444444439</v>
      </c>
      <c r="T3236" s="15">
        <f t="shared" si="259"/>
        <v>42767.979861111111</v>
      </c>
      <c r="U3236">
        <f t="shared" si="261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7"/>
        <v>103</v>
      </c>
      <c r="P3237">
        <f t="shared" si="255"/>
        <v>85.53</v>
      </c>
      <c r="Q3237" s="10" t="s">
        <v>8315</v>
      </c>
      <c r="R3237" t="s">
        <v>8316</v>
      </c>
      <c r="S3237" s="15">
        <f t="shared" si="258"/>
        <v>42522.347812499997</v>
      </c>
      <c r="T3237" s="15">
        <f t="shared" si="259"/>
        <v>42552.347812499997</v>
      </c>
      <c r="U3237">
        <f t="shared" si="261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7"/>
        <v>101</v>
      </c>
      <c r="P3238">
        <f t="shared" si="255"/>
        <v>182.91</v>
      </c>
      <c r="Q3238" s="10" t="s">
        <v>8315</v>
      </c>
      <c r="R3238" t="s">
        <v>8316</v>
      </c>
      <c r="S3238" s="15">
        <f t="shared" si="258"/>
        <v>42702.917048611111</v>
      </c>
      <c r="T3238" s="15">
        <f t="shared" si="259"/>
        <v>42732.917048611111</v>
      </c>
      <c r="U3238">
        <f t="shared" si="261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7"/>
        <v>101</v>
      </c>
      <c r="P3239">
        <f t="shared" si="255"/>
        <v>131.13999999999999</v>
      </c>
      <c r="Q3239" s="10" t="s">
        <v>8315</v>
      </c>
      <c r="R3239" t="s">
        <v>8316</v>
      </c>
      <c r="S3239" s="15">
        <f t="shared" si="258"/>
        <v>42252.474351851852</v>
      </c>
      <c r="T3239" s="15">
        <f t="shared" si="259"/>
        <v>42276.165972222225</v>
      </c>
      <c r="U3239">
        <f t="shared" si="261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7"/>
        <v>112</v>
      </c>
      <c r="P3240">
        <f t="shared" si="255"/>
        <v>39.81</v>
      </c>
      <c r="Q3240" s="10" t="s">
        <v>8315</v>
      </c>
      <c r="R3240" t="s">
        <v>8316</v>
      </c>
      <c r="S3240" s="15">
        <f t="shared" si="258"/>
        <v>42156.510393518518</v>
      </c>
      <c r="T3240" s="15">
        <f t="shared" si="259"/>
        <v>42186.510393518518</v>
      </c>
      <c r="U3240">
        <f t="shared" si="261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7"/>
        <v>106</v>
      </c>
      <c r="P3241">
        <f t="shared" si="255"/>
        <v>59.7</v>
      </c>
      <c r="Q3241" s="10" t="s">
        <v>8315</v>
      </c>
      <c r="R3241" t="s">
        <v>8316</v>
      </c>
      <c r="S3241" s="15">
        <f t="shared" si="258"/>
        <v>42278.089039351849</v>
      </c>
      <c r="T3241" s="15">
        <f t="shared" si="259"/>
        <v>42302.999305555553</v>
      </c>
      <c r="U3241">
        <f t="shared" si="261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7"/>
        <v>101</v>
      </c>
      <c r="P3242">
        <f t="shared" si="255"/>
        <v>88.74</v>
      </c>
      <c r="Q3242" s="10" t="s">
        <v>8315</v>
      </c>
      <c r="R3242" t="s">
        <v>8316</v>
      </c>
      <c r="S3242" s="15">
        <f t="shared" si="258"/>
        <v>42754.693842592591</v>
      </c>
      <c r="T3242" s="15">
        <f t="shared" si="259"/>
        <v>42782.958333333328</v>
      </c>
      <c r="U3242">
        <f t="shared" si="261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7"/>
        <v>115</v>
      </c>
      <c r="P3243">
        <f t="shared" si="255"/>
        <v>58.69</v>
      </c>
      <c r="Q3243" s="10" t="s">
        <v>8315</v>
      </c>
      <c r="R3243" t="s">
        <v>8316</v>
      </c>
      <c r="S3243" s="15">
        <f t="shared" si="258"/>
        <v>41893.324884259258</v>
      </c>
      <c r="T3243" s="15">
        <f t="shared" si="259"/>
        <v>41926.290972222225</v>
      </c>
      <c r="U3243">
        <f t="shared" si="261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7"/>
        <v>127</v>
      </c>
      <c r="P3244">
        <f t="shared" si="255"/>
        <v>69.569999999999993</v>
      </c>
      <c r="Q3244" s="10" t="s">
        <v>8315</v>
      </c>
      <c r="R3244" t="s">
        <v>8316</v>
      </c>
      <c r="S3244" s="15">
        <f t="shared" si="258"/>
        <v>41871.755694444444</v>
      </c>
      <c r="T3244" s="15">
        <f t="shared" si="259"/>
        <v>41901.755694444444</v>
      </c>
      <c r="U3244">
        <f t="shared" si="261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7"/>
        <v>103</v>
      </c>
      <c r="P3245">
        <f t="shared" si="255"/>
        <v>115.87</v>
      </c>
      <c r="Q3245" s="10" t="s">
        <v>8315</v>
      </c>
      <c r="R3245" t="s">
        <v>8316</v>
      </c>
      <c r="S3245" s="15">
        <f t="shared" si="258"/>
        <v>42262.096782407403</v>
      </c>
      <c r="T3245" s="15">
        <f t="shared" si="259"/>
        <v>42286</v>
      </c>
      <c r="U3245">
        <f t="shared" si="261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7"/>
        <v>103</v>
      </c>
      <c r="P3246">
        <f t="shared" si="255"/>
        <v>23.87</v>
      </c>
      <c r="Q3246" s="10" t="s">
        <v>8315</v>
      </c>
      <c r="R3246" t="s">
        <v>8316</v>
      </c>
      <c r="S3246" s="15">
        <f t="shared" si="258"/>
        <v>42675.694236111114</v>
      </c>
      <c r="T3246" s="15">
        <f t="shared" si="259"/>
        <v>42705.735902777778</v>
      </c>
      <c r="U3246">
        <f t="shared" si="261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7"/>
        <v>104</v>
      </c>
      <c r="P3247">
        <f t="shared" si="255"/>
        <v>81.13</v>
      </c>
      <c r="Q3247" s="10" t="s">
        <v>8315</v>
      </c>
      <c r="R3247" t="s">
        <v>8316</v>
      </c>
      <c r="S3247" s="15">
        <f t="shared" si="258"/>
        <v>42135.60020833333</v>
      </c>
      <c r="T3247" s="15">
        <f t="shared" si="259"/>
        <v>42167.083333333328</v>
      </c>
      <c r="U3247">
        <f t="shared" si="261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7"/>
        <v>111</v>
      </c>
      <c r="P3248">
        <f t="shared" si="255"/>
        <v>57.63</v>
      </c>
      <c r="Q3248" s="10" t="s">
        <v>8315</v>
      </c>
      <c r="R3248" t="s">
        <v>8316</v>
      </c>
      <c r="S3248" s="15">
        <f t="shared" si="258"/>
        <v>42230.472222222219</v>
      </c>
      <c r="T3248" s="15">
        <f t="shared" si="259"/>
        <v>42259.165972222225</v>
      </c>
      <c r="U3248">
        <f t="shared" si="261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7"/>
        <v>106</v>
      </c>
      <c r="P3249">
        <f t="shared" si="255"/>
        <v>46.43</v>
      </c>
      <c r="Q3249" s="10" t="s">
        <v>8315</v>
      </c>
      <c r="R3249" t="s">
        <v>8316</v>
      </c>
      <c r="S3249" s="15">
        <f t="shared" si="258"/>
        <v>42167.434166666666</v>
      </c>
      <c r="T3249" s="15">
        <f t="shared" si="259"/>
        <v>42197.434166666666</v>
      </c>
      <c r="U3249">
        <f t="shared" si="261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7"/>
        <v>101</v>
      </c>
      <c r="P3250">
        <f t="shared" si="255"/>
        <v>60.48</v>
      </c>
      <c r="Q3250" s="10" t="s">
        <v>8315</v>
      </c>
      <c r="R3250" t="s">
        <v>8316</v>
      </c>
      <c r="S3250" s="15">
        <f t="shared" si="258"/>
        <v>42068.888391203705</v>
      </c>
      <c r="T3250" s="15">
        <f t="shared" si="259"/>
        <v>42098.846724537041</v>
      </c>
      <c r="U3250">
        <f t="shared" si="261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7"/>
        <v>105</v>
      </c>
      <c r="P3251">
        <f t="shared" si="255"/>
        <v>65.58</v>
      </c>
      <c r="Q3251" s="10" t="s">
        <v>8315</v>
      </c>
      <c r="R3251" t="s">
        <v>8316</v>
      </c>
      <c r="S3251" s="15">
        <f t="shared" si="258"/>
        <v>42145.746689814812</v>
      </c>
      <c r="T3251" s="15">
        <f t="shared" si="259"/>
        <v>42175.746689814812</v>
      </c>
      <c r="U3251">
        <f t="shared" si="261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7"/>
        <v>102</v>
      </c>
      <c r="P3252">
        <f t="shared" si="255"/>
        <v>119.19</v>
      </c>
      <c r="Q3252" s="10" t="s">
        <v>8315</v>
      </c>
      <c r="R3252" t="s">
        <v>8316</v>
      </c>
      <c r="S3252" s="15">
        <f t="shared" si="258"/>
        <v>41918.742175925923</v>
      </c>
      <c r="T3252" s="15">
        <f t="shared" si="259"/>
        <v>41948.783842592595</v>
      </c>
      <c r="U3252">
        <f t="shared" si="261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7"/>
        <v>111</v>
      </c>
      <c r="P3253">
        <f t="shared" si="255"/>
        <v>83.05</v>
      </c>
      <c r="Q3253" s="10" t="s">
        <v>8315</v>
      </c>
      <c r="R3253" t="s">
        <v>8316</v>
      </c>
      <c r="S3253" s="15">
        <f t="shared" si="258"/>
        <v>42146.731087962966</v>
      </c>
      <c r="T3253" s="15">
        <f t="shared" si="259"/>
        <v>42176.731087962966</v>
      </c>
      <c r="U3253">
        <f t="shared" si="261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7"/>
        <v>128</v>
      </c>
      <c r="P3254">
        <f t="shared" si="255"/>
        <v>57.52</v>
      </c>
      <c r="Q3254" s="10" t="s">
        <v>8315</v>
      </c>
      <c r="R3254" t="s">
        <v>8316</v>
      </c>
      <c r="S3254" s="15">
        <f t="shared" si="258"/>
        <v>42590.472685185188</v>
      </c>
      <c r="T3254" s="15">
        <f t="shared" si="259"/>
        <v>42620.472685185188</v>
      </c>
      <c r="U3254">
        <f t="shared" si="261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7"/>
        <v>102</v>
      </c>
      <c r="P3255">
        <f t="shared" si="255"/>
        <v>177.09</v>
      </c>
      <c r="Q3255" s="10" t="s">
        <v>8315</v>
      </c>
      <c r="R3255" t="s">
        <v>8316</v>
      </c>
      <c r="S3255" s="15">
        <f t="shared" si="258"/>
        <v>42602.576712962968</v>
      </c>
      <c r="T3255" s="15">
        <f t="shared" si="259"/>
        <v>42621.15625</v>
      </c>
      <c r="U3255">
        <f t="shared" si="261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7"/>
        <v>101</v>
      </c>
      <c r="P3256">
        <f t="shared" si="255"/>
        <v>70.77</v>
      </c>
      <c r="Q3256" s="10" t="s">
        <v>8315</v>
      </c>
      <c r="R3256" t="s">
        <v>8316</v>
      </c>
      <c r="S3256" s="15">
        <f t="shared" si="258"/>
        <v>42059.085752314815</v>
      </c>
      <c r="T3256" s="15">
        <f t="shared" si="259"/>
        <v>42089.044085648144</v>
      </c>
      <c r="U3256">
        <f t="shared" si="261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7"/>
        <v>175</v>
      </c>
      <c r="P3257">
        <f t="shared" si="255"/>
        <v>29.17</v>
      </c>
      <c r="Q3257" s="10" t="s">
        <v>8315</v>
      </c>
      <c r="R3257" t="s">
        <v>8316</v>
      </c>
      <c r="S3257" s="15">
        <f t="shared" si="258"/>
        <v>41889.768229166664</v>
      </c>
      <c r="T3257" s="15">
        <f t="shared" si="259"/>
        <v>41919.768229166664</v>
      </c>
      <c r="U3257">
        <f t="shared" si="261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7"/>
        <v>128</v>
      </c>
      <c r="P3258">
        <f t="shared" si="255"/>
        <v>72.760000000000005</v>
      </c>
      <c r="Q3258" s="10" t="s">
        <v>8315</v>
      </c>
      <c r="R3258" t="s">
        <v>8316</v>
      </c>
      <c r="S3258" s="15">
        <f t="shared" si="258"/>
        <v>42144.573807870373</v>
      </c>
      <c r="T3258" s="15">
        <f t="shared" si="259"/>
        <v>42166.165972222225</v>
      </c>
      <c r="U3258">
        <f t="shared" si="261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7"/>
        <v>106</v>
      </c>
      <c r="P3259">
        <f t="shared" si="255"/>
        <v>51.85</v>
      </c>
      <c r="Q3259" s="10" t="s">
        <v>8315</v>
      </c>
      <c r="R3259" t="s">
        <v>8316</v>
      </c>
      <c r="S3259" s="15">
        <f t="shared" si="258"/>
        <v>42758.559629629628</v>
      </c>
      <c r="T3259" s="15">
        <f t="shared" si="259"/>
        <v>42788.559629629628</v>
      </c>
      <c r="U3259">
        <f t="shared" si="261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7"/>
        <v>105</v>
      </c>
      <c r="P3260">
        <f t="shared" ref="P3260:P3323" si="262">IFERROR(ROUND(E3260/L3260,2),"N/A")</f>
        <v>98.2</v>
      </c>
      <c r="Q3260" s="10" t="s">
        <v>8315</v>
      </c>
      <c r="R3260" t="s">
        <v>8316</v>
      </c>
      <c r="S3260" s="15">
        <f t="shared" si="258"/>
        <v>41982.887280092589</v>
      </c>
      <c r="T3260" s="15">
        <f t="shared" si="259"/>
        <v>42012.887280092589</v>
      </c>
      <c r="U3260">
        <f t="shared" si="261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7"/>
        <v>106</v>
      </c>
      <c r="P3261">
        <f t="shared" si="262"/>
        <v>251.74</v>
      </c>
      <c r="Q3261" s="10" t="s">
        <v>8315</v>
      </c>
      <c r="R3261" t="s">
        <v>8316</v>
      </c>
      <c r="S3261" s="15">
        <f t="shared" si="258"/>
        <v>42614.760937500003</v>
      </c>
      <c r="T3261" s="15">
        <f t="shared" si="259"/>
        <v>42644.165972222225</v>
      </c>
      <c r="U3261">
        <f t="shared" si="261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7"/>
        <v>109</v>
      </c>
      <c r="P3262">
        <f t="shared" si="262"/>
        <v>74.819999999999993</v>
      </c>
      <c r="Q3262" s="10" t="s">
        <v>8315</v>
      </c>
      <c r="R3262" t="s">
        <v>8316</v>
      </c>
      <c r="S3262" s="15">
        <f t="shared" si="258"/>
        <v>42303.672662037032</v>
      </c>
      <c r="T3262" s="15">
        <f t="shared" si="259"/>
        <v>42338.714328703703</v>
      </c>
      <c r="U3262">
        <f t="shared" si="261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7"/>
        <v>100</v>
      </c>
      <c r="P3263">
        <f t="shared" si="262"/>
        <v>67.650000000000006</v>
      </c>
      <c r="Q3263" s="10" t="s">
        <v>8315</v>
      </c>
      <c r="R3263" t="s">
        <v>8316</v>
      </c>
      <c r="S3263" s="15">
        <f t="shared" si="258"/>
        <v>42171.725416666668</v>
      </c>
      <c r="T3263" s="15">
        <f t="shared" si="259"/>
        <v>42201.725416666668</v>
      </c>
      <c r="U3263">
        <f t="shared" si="261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7"/>
        <v>103</v>
      </c>
      <c r="P3264">
        <f t="shared" si="262"/>
        <v>93.81</v>
      </c>
      <c r="Q3264" s="10" t="s">
        <v>8315</v>
      </c>
      <c r="R3264" t="s">
        <v>8316</v>
      </c>
      <c r="S3264" s="15">
        <f t="shared" si="258"/>
        <v>41964.315532407403</v>
      </c>
      <c r="T3264" s="15">
        <f t="shared" si="259"/>
        <v>41995.166666666672</v>
      </c>
      <c r="U3264">
        <f t="shared" si="261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7"/>
        <v>112</v>
      </c>
      <c r="P3265">
        <f t="shared" si="262"/>
        <v>41.24</v>
      </c>
      <c r="Q3265" s="10" t="s">
        <v>8315</v>
      </c>
      <c r="R3265" t="s">
        <v>8316</v>
      </c>
      <c r="S3265" s="15">
        <f t="shared" si="258"/>
        <v>42284.516064814816</v>
      </c>
      <c r="T3265" s="15">
        <f t="shared" si="259"/>
        <v>42307.875</v>
      </c>
      <c r="U3265">
        <f t="shared" si="261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3">ROUND(E3266/D3266*100,0)</f>
        <v>103</v>
      </c>
      <c r="P3266">
        <f t="shared" si="262"/>
        <v>52.55</v>
      </c>
      <c r="Q3266" s="10" t="s">
        <v>8315</v>
      </c>
      <c r="R3266" t="s">
        <v>8316</v>
      </c>
      <c r="S3266" s="15">
        <f t="shared" ref="S3266:S3329" si="264">(((J3266/60)/60)/24)+DATE(1970,1,1)</f>
        <v>42016.800208333334</v>
      </c>
      <c r="T3266" s="15">
        <f t="shared" ref="T3266:T3329" si="265">(((I3266/60)/60)/24)+DATE(1970,1,1)</f>
        <v>42032.916666666672</v>
      </c>
      <c r="U3266">
        <f t="shared" si="261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3"/>
        <v>164</v>
      </c>
      <c r="P3267">
        <f t="shared" si="262"/>
        <v>70.290000000000006</v>
      </c>
      <c r="Q3267" s="10" t="s">
        <v>8315</v>
      </c>
      <c r="R3267" t="s">
        <v>8316</v>
      </c>
      <c r="S3267" s="15">
        <f t="shared" si="264"/>
        <v>42311.711979166663</v>
      </c>
      <c r="T3267" s="15">
        <f t="shared" si="265"/>
        <v>42341.708333333328</v>
      </c>
      <c r="U3267">
        <f t="shared" si="261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3"/>
        <v>131</v>
      </c>
      <c r="P3268">
        <f t="shared" si="262"/>
        <v>48.33</v>
      </c>
      <c r="Q3268" s="10" t="s">
        <v>8315</v>
      </c>
      <c r="R3268" t="s">
        <v>8316</v>
      </c>
      <c r="S3268" s="15">
        <f t="shared" si="264"/>
        <v>42136.536134259266</v>
      </c>
      <c r="T3268" s="15">
        <f t="shared" si="265"/>
        <v>42167.875</v>
      </c>
      <c r="U3268">
        <f t="shared" si="261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3"/>
        <v>102</v>
      </c>
      <c r="P3269">
        <f t="shared" si="262"/>
        <v>53.18</v>
      </c>
      <c r="Q3269" s="10" t="s">
        <v>8315</v>
      </c>
      <c r="R3269" t="s">
        <v>8316</v>
      </c>
      <c r="S3269" s="15">
        <f t="shared" si="264"/>
        <v>42172.757638888885</v>
      </c>
      <c r="T3269" s="15">
        <f t="shared" si="265"/>
        <v>42202.757638888885</v>
      </c>
      <c r="U3269">
        <f t="shared" si="261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3"/>
        <v>128</v>
      </c>
      <c r="P3270">
        <f t="shared" si="262"/>
        <v>60.95</v>
      </c>
      <c r="Q3270" s="10" t="s">
        <v>8315</v>
      </c>
      <c r="R3270" t="s">
        <v>8316</v>
      </c>
      <c r="S3270" s="15">
        <f t="shared" si="264"/>
        <v>42590.90425925926</v>
      </c>
      <c r="T3270" s="15">
        <f t="shared" si="265"/>
        <v>42606.90425925926</v>
      </c>
      <c r="U3270">
        <f t="shared" si="261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3"/>
        <v>102</v>
      </c>
      <c r="P3271">
        <f t="shared" si="262"/>
        <v>116</v>
      </c>
      <c r="Q3271" s="10" t="s">
        <v>8315</v>
      </c>
      <c r="R3271" t="s">
        <v>8316</v>
      </c>
      <c r="S3271" s="15">
        <f t="shared" si="264"/>
        <v>42137.395798611105</v>
      </c>
      <c r="T3271" s="15">
        <f t="shared" si="265"/>
        <v>42171.458333333328</v>
      </c>
      <c r="U3271">
        <f t="shared" si="261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3"/>
        <v>102</v>
      </c>
      <c r="P3272">
        <f t="shared" si="262"/>
        <v>61</v>
      </c>
      <c r="Q3272" s="10" t="s">
        <v>8315</v>
      </c>
      <c r="R3272" t="s">
        <v>8316</v>
      </c>
      <c r="S3272" s="15">
        <f t="shared" si="264"/>
        <v>42167.533159722225</v>
      </c>
      <c r="T3272" s="15">
        <f t="shared" si="265"/>
        <v>42197.533159722225</v>
      </c>
      <c r="U3272">
        <f t="shared" ref="U3272:U3335" si="266">YEAR(S3272)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3"/>
        <v>130</v>
      </c>
      <c r="P3273">
        <f t="shared" si="262"/>
        <v>38.24</v>
      </c>
      <c r="Q3273" s="10" t="s">
        <v>8315</v>
      </c>
      <c r="R3273" t="s">
        <v>8316</v>
      </c>
      <c r="S3273" s="15">
        <f t="shared" si="264"/>
        <v>41915.437210648146</v>
      </c>
      <c r="T3273" s="15">
        <f t="shared" si="265"/>
        <v>41945.478877314818</v>
      </c>
      <c r="U3273">
        <f t="shared" si="266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3"/>
        <v>154</v>
      </c>
      <c r="P3274">
        <f t="shared" si="262"/>
        <v>106.5</v>
      </c>
      <c r="Q3274" s="10" t="s">
        <v>8315</v>
      </c>
      <c r="R3274" t="s">
        <v>8316</v>
      </c>
      <c r="S3274" s="15">
        <f t="shared" si="264"/>
        <v>42284.500104166669</v>
      </c>
      <c r="T3274" s="15">
        <f t="shared" si="265"/>
        <v>42314.541770833333</v>
      </c>
      <c r="U3274">
        <f t="shared" si="266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3"/>
        <v>107</v>
      </c>
      <c r="P3275">
        <f t="shared" si="262"/>
        <v>204.57</v>
      </c>
      <c r="Q3275" s="10" t="s">
        <v>8315</v>
      </c>
      <c r="R3275" t="s">
        <v>8316</v>
      </c>
      <c r="S3275" s="15">
        <f t="shared" si="264"/>
        <v>42611.801412037035</v>
      </c>
      <c r="T3275" s="15">
        <f t="shared" si="265"/>
        <v>42627.791666666672</v>
      </c>
      <c r="U3275">
        <f t="shared" si="266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3"/>
        <v>101</v>
      </c>
      <c r="P3276">
        <f t="shared" si="262"/>
        <v>54.91</v>
      </c>
      <c r="Q3276" s="10" t="s">
        <v>8315</v>
      </c>
      <c r="R3276" t="s">
        <v>8316</v>
      </c>
      <c r="S3276" s="15">
        <f t="shared" si="264"/>
        <v>42400.704537037032</v>
      </c>
      <c r="T3276" s="15">
        <f t="shared" si="265"/>
        <v>42444.875</v>
      </c>
      <c r="U3276">
        <f t="shared" si="266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3"/>
        <v>100</v>
      </c>
      <c r="P3277">
        <f t="shared" si="262"/>
        <v>150.41999999999999</v>
      </c>
      <c r="Q3277" s="10" t="s">
        <v>8315</v>
      </c>
      <c r="R3277" t="s">
        <v>8316</v>
      </c>
      <c r="S3277" s="15">
        <f t="shared" si="264"/>
        <v>42017.88045138889</v>
      </c>
      <c r="T3277" s="15">
        <f t="shared" si="265"/>
        <v>42044.1875</v>
      </c>
      <c r="U3277">
        <f t="shared" si="266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3"/>
        <v>117</v>
      </c>
      <c r="P3278">
        <f t="shared" si="262"/>
        <v>52.58</v>
      </c>
      <c r="Q3278" s="10" t="s">
        <v>8315</v>
      </c>
      <c r="R3278" t="s">
        <v>8316</v>
      </c>
      <c r="S3278" s="15">
        <f t="shared" si="264"/>
        <v>42426.949988425928</v>
      </c>
      <c r="T3278" s="15">
        <f t="shared" si="265"/>
        <v>42461.165972222225</v>
      </c>
      <c r="U3278">
        <f t="shared" si="266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3"/>
        <v>109</v>
      </c>
      <c r="P3279">
        <f t="shared" si="262"/>
        <v>54.3</v>
      </c>
      <c r="Q3279" s="10" t="s">
        <v>8315</v>
      </c>
      <c r="R3279" t="s">
        <v>8316</v>
      </c>
      <c r="S3279" s="15">
        <f t="shared" si="264"/>
        <v>41931.682939814818</v>
      </c>
      <c r="T3279" s="15">
        <f t="shared" si="265"/>
        <v>41961.724606481483</v>
      </c>
      <c r="U3279">
        <f t="shared" si="266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3"/>
        <v>103</v>
      </c>
      <c r="P3280">
        <f t="shared" si="262"/>
        <v>76.03</v>
      </c>
      <c r="Q3280" s="10" t="s">
        <v>8315</v>
      </c>
      <c r="R3280" t="s">
        <v>8316</v>
      </c>
      <c r="S3280" s="15">
        <f t="shared" si="264"/>
        <v>42124.848414351851</v>
      </c>
      <c r="T3280" s="15">
        <f t="shared" si="265"/>
        <v>42154.848414351851</v>
      </c>
      <c r="U3280">
        <f t="shared" si="266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3"/>
        <v>114</v>
      </c>
      <c r="P3281">
        <f t="shared" si="262"/>
        <v>105.21</v>
      </c>
      <c r="Q3281" s="10" t="s">
        <v>8315</v>
      </c>
      <c r="R3281" t="s">
        <v>8316</v>
      </c>
      <c r="S3281" s="15">
        <f t="shared" si="264"/>
        <v>42431.102534722217</v>
      </c>
      <c r="T3281" s="15">
        <f t="shared" si="265"/>
        <v>42461.06086805556</v>
      </c>
      <c r="U3281">
        <f t="shared" si="266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3"/>
        <v>103</v>
      </c>
      <c r="P3282">
        <f t="shared" si="262"/>
        <v>68.67</v>
      </c>
      <c r="Q3282" s="10" t="s">
        <v>8315</v>
      </c>
      <c r="R3282" t="s">
        <v>8316</v>
      </c>
      <c r="S3282" s="15">
        <f t="shared" si="264"/>
        <v>42121.756921296299</v>
      </c>
      <c r="T3282" s="15">
        <f t="shared" si="265"/>
        <v>42156.208333333328</v>
      </c>
      <c r="U3282">
        <f t="shared" si="266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3"/>
        <v>122</v>
      </c>
      <c r="P3283">
        <f t="shared" si="262"/>
        <v>129.36000000000001</v>
      </c>
      <c r="Q3283" s="10" t="s">
        <v>8315</v>
      </c>
      <c r="R3283" t="s">
        <v>8316</v>
      </c>
      <c r="S3283" s="15">
        <f t="shared" si="264"/>
        <v>42219.019733796296</v>
      </c>
      <c r="T3283" s="15">
        <f t="shared" si="265"/>
        <v>42249.019733796296</v>
      </c>
      <c r="U3283">
        <f t="shared" si="266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3"/>
        <v>103</v>
      </c>
      <c r="P3284">
        <f t="shared" si="262"/>
        <v>134.26</v>
      </c>
      <c r="Q3284" s="10" t="s">
        <v>8315</v>
      </c>
      <c r="R3284" t="s">
        <v>8316</v>
      </c>
      <c r="S3284" s="15">
        <f t="shared" si="264"/>
        <v>42445.19430555556</v>
      </c>
      <c r="T3284" s="15">
        <f t="shared" si="265"/>
        <v>42489.19430555556</v>
      </c>
      <c r="U3284">
        <f t="shared" si="266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3"/>
        <v>105</v>
      </c>
      <c r="P3285">
        <f t="shared" si="262"/>
        <v>17.829999999999998</v>
      </c>
      <c r="Q3285" s="10" t="s">
        <v>8315</v>
      </c>
      <c r="R3285" t="s">
        <v>8316</v>
      </c>
      <c r="S3285" s="15">
        <f t="shared" si="264"/>
        <v>42379.74418981481</v>
      </c>
      <c r="T3285" s="15">
        <f t="shared" si="265"/>
        <v>42410.875</v>
      </c>
      <c r="U3285">
        <f t="shared" si="266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3"/>
        <v>102</v>
      </c>
      <c r="P3286">
        <f t="shared" si="262"/>
        <v>203.2</v>
      </c>
      <c r="Q3286" s="10" t="s">
        <v>8315</v>
      </c>
      <c r="R3286" t="s">
        <v>8316</v>
      </c>
      <c r="S3286" s="15">
        <f t="shared" si="264"/>
        <v>42380.884872685187</v>
      </c>
      <c r="T3286" s="15">
        <f t="shared" si="265"/>
        <v>42398.249305555553</v>
      </c>
      <c r="U3286">
        <f t="shared" si="266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3"/>
        <v>112</v>
      </c>
      <c r="P3287">
        <f t="shared" si="262"/>
        <v>69.19</v>
      </c>
      <c r="Q3287" s="10" t="s">
        <v>8315</v>
      </c>
      <c r="R3287" t="s">
        <v>8316</v>
      </c>
      <c r="S3287" s="15">
        <f t="shared" si="264"/>
        <v>42762.942430555559</v>
      </c>
      <c r="T3287" s="15">
        <f t="shared" si="265"/>
        <v>42794.208333333328</v>
      </c>
      <c r="U3287">
        <f t="shared" si="266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3"/>
        <v>102</v>
      </c>
      <c r="P3288">
        <f t="shared" si="262"/>
        <v>125.12</v>
      </c>
      <c r="Q3288" s="10" t="s">
        <v>8315</v>
      </c>
      <c r="R3288" t="s">
        <v>8316</v>
      </c>
      <c r="S3288" s="15">
        <f t="shared" si="264"/>
        <v>42567.840069444443</v>
      </c>
      <c r="T3288" s="15">
        <f t="shared" si="265"/>
        <v>42597.840069444443</v>
      </c>
      <c r="U3288">
        <f t="shared" si="266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3"/>
        <v>100</v>
      </c>
      <c r="P3289">
        <f t="shared" si="262"/>
        <v>73.53</v>
      </c>
      <c r="Q3289" s="10" t="s">
        <v>8315</v>
      </c>
      <c r="R3289" t="s">
        <v>8316</v>
      </c>
      <c r="S3289" s="15">
        <f t="shared" si="264"/>
        <v>42311.750324074077</v>
      </c>
      <c r="T3289" s="15">
        <f t="shared" si="265"/>
        <v>42336.750324074077</v>
      </c>
      <c r="U3289">
        <f t="shared" si="266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3"/>
        <v>100</v>
      </c>
      <c r="P3290">
        <f t="shared" si="262"/>
        <v>48.44</v>
      </c>
      <c r="Q3290" s="10" t="s">
        <v>8315</v>
      </c>
      <c r="R3290" t="s">
        <v>8316</v>
      </c>
      <c r="S3290" s="15">
        <f t="shared" si="264"/>
        <v>42505.774479166663</v>
      </c>
      <c r="T3290" s="15">
        <f t="shared" si="265"/>
        <v>42541.958333333328</v>
      </c>
      <c r="U3290">
        <f t="shared" si="266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3"/>
        <v>133</v>
      </c>
      <c r="P3291">
        <f t="shared" si="262"/>
        <v>26.61</v>
      </c>
      <c r="Q3291" s="10" t="s">
        <v>8315</v>
      </c>
      <c r="R3291" t="s">
        <v>8316</v>
      </c>
      <c r="S3291" s="15">
        <f t="shared" si="264"/>
        <v>42758.368078703701</v>
      </c>
      <c r="T3291" s="15">
        <f t="shared" si="265"/>
        <v>42786.368078703701</v>
      </c>
      <c r="U3291">
        <f t="shared" si="266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3"/>
        <v>121</v>
      </c>
      <c r="P3292">
        <f t="shared" si="262"/>
        <v>33.67</v>
      </c>
      <c r="Q3292" s="10" t="s">
        <v>8315</v>
      </c>
      <c r="R3292" t="s">
        <v>8316</v>
      </c>
      <c r="S3292" s="15">
        <f t="shared" si="264"/>
        <v>42775.51494212963</v>
      </c>
      <c r="T3292" s="15">
        <f t="shared" si="265"/>
        <v>42805.51494212963</v>
      </c>
      <c r="U3292">
        <f t="shared" si="266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3"/>
        <v>114</v>
      </c>
      <c r="P3293">
        <f t="shared" si="262"/>
        <v>40.71</v>
      </c>
      <c r="Q3293" s="10" t="s">
        <v>8315</v>
      </c>
      <c r="R3293" t="s">
        <v>8316</v>
      </c>
      <c r="S3293" s="15">
        <f t="shared" si="264"/>
        <v>42232.702546296292</v>
      </c>
      <c r="T3293" s="15">
        <f t="shared" si="265"/>
        <v>42264.165972222225</v>
      </c>
      <c r="U3293">
        <f t="shared" si="266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3"/>
        <v>286</v>
      </c>
      <c r="P3294">
        <f t="shared" si="262"/>
        <v>19.27</v>
      </c>
      <c r="Q3294" s="10" t="s">
        <v>8315</v>
      </c>
      <c r="R3294" t="s">
        <v>8316</v>
      </c>
      <c r="S3294" s="15">
        <f t="shared" si="264"/>
        <v>42282.770231481481</v>
      </c>
      <c r="T3294" s="15">
        <f t="shared" si="265"/>
        <v>42342.811898148153</v>
      </c>
      <c r="U3294">
        <f t="shared" si="266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3"/>
        <v>170</v>
      </c>
      <c r="P3295">
        <f t="shared" si="262"/>
        <v>84.29</v>
      </c>
      <c r="Q3295" s="10" t="s">
        <v>8315</v>
      </c>
      <c r="R3295" t="s">
        <v>8316</v>
      </c>
      <c r="S3295" s="15">
        <f t="shared" si="264"/>
        <v>42768.425370370373</v>
      </c>
      <c r="T3295" s="15">
        <f t="shared" si="265"/>
        <v>42798.425370370373</v>
      </c>
      <c r="U3295">
        <f t="shared" si="266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3"/>
        <v>118</v>
      </c>
      <c r="P3296">
        <f t="shared" si="262"/>
        <v>29.58</v>
      </c>
      <c r="Q3296" s="10" t="s">
        <v>8315</v>
      </c>
      <c r="R3296" t="s">
        <v>8316</v>
      </c>
      <c r="S3296" s="15">
        <f t="shared" si="264"/>
        <v>42141.541134259256</v>
      </c>
      <c r="T3296" s="15">
        <f t="shared" si="265"/>
        <v>42171.541134259256</v>
      </c>
      <c r="U3296">
        <f t="shared" si="266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3"/>
        <v>103</v>
      </c>
      <c r="P3297">
        <f t="shared" si="262"/>
        <v>26.67</v>
      </c>
      <c r="Q3297" s="10" t="s">
        <v>8315</v>
      </c>
      <c r="R3297" t="s">
        <v>8316</v>
      </c>
      <c r="S3297" s="15">
        <f t="shared" si="264"/>
        <v>42609.442465277782</v>
      </c>
      <c r="T3297" s="15">
        <f t="shared" si="265"/>
        <v>42639.442465277782</v>
      </c>
      <c r="U3297">
        <f t="shared" si="266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3"/>
        <v>144</v>
      </c>
      <c r="P3298">
        <f t="shared" si="262"/>
        <v>45.98</v>
      </c>
      <c r="Q3298" s="10" t="s">
        <v>8315</v>
      </c>
      <c r="R3298" t="s">
        <v>8316</v>
      </c>
      <c r="S3298" s="15">
        <f t="shared" si="264"/>
        <v>42309.756620370375</v>
      </c>
      <c r="T3298" s="15">
        <f t="shared" si="265"/>
        <v>42330.916666666672</v>
      </c>
      <c r="U3298">
        <f t="shared" si="266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3"/>
        <v>100</v>
      </c>
      <c r="P3299">
        <f t="shared" si="262"/>
        <v>125.09</v>
      </c>
      <c r="Q3299" s="10" t="s">
        <v>8315</v>
      </c>
      <c r="R3299" t="s">
        <v>8316</v>
      </c>
      <c r="S3299" s="15">
        <f t="shared" si="264"/>
        <v>42193.771481481483</v>
      </c>
      <c r="T3299" s="15">
        <f t="shared" si="265"/>
        <v>42212.957638888889</v>
      </c>
      <c r="U3299">
        <f t="shared" si="266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3"/>
        <v>102</v>
      </c>
      <c r="P3300">
        <f t="shared" si="262"/>
        <v>141.29</v>
      </c>
      <c r="Q3300" s="10" t="s">
        <v>8315</v>
      </c>
      <c r="R3300" t="s">
        <v>8316</v>
      </c>
      <c r="S3300" s="15">
        <f t="shared" si="264"/>
        <v>42239.957962962959</v>
      </c>
      <c r="T3300" s="15">
        <f t="shared" si="265"/>
        <v>42260</v>
      </c>
      <c r="U3300">
        <f t="shared" si="266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3"/>
        <v>116</v>
      </c>
      <c r="P3301">
        <f t="shared" si="262"/>
        <v>55.33</v>
      </c>
      <c r="Q3301" s="10" t="s">
        <v>8315</v>
      </c>
      <c r="R3301" t="s">
        <v>8316</v>
      </c>
      <c r="S3301" s="15">
        <f t="shared" si="264"/>
        <v>42261.917395833334</v>
      </c>
      <c r="T3301" s="15">
        <f t="shared" si="265"/>
        <v>42291.917395833334</v>
      </c>
      <c r="U3301">
        <f t="shared" si="266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3"/>
        <v>136</v>
      </c>
      <c r="P3302">
        <f t="shared" si="262"/>
        <v>46.42</v>
      </c>
      <c r="Q3302" s="10" t="s">
        <v>8315</v>
      </c>
      <c r="R3302" t="s">
        <v>8316</v>
      </c>
      <c r="S3302" s="15">
        <f t="shared" si="264"/>
        <v>42102.743773148148</v>
      </c>
      <c r="T3302" s="15">
        <f t="shared" si="265"/>
        <v>42123.743773148148</v>
      </c>
      <c r="U3302">
        <f t="shared" si="266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3"/>
        <v>133</v>
      </c>
      <c r="P3303">
        <f t="shared" si="262"/>
        <v>57.2</v>
      </c>
      <c r="Q3303" s="10" t="s">
        <v>8315</v>
      </c>
      <c r="R3303" t="s">
        <v>8316</v>
      </c>
      <c r="S3303" s="15">
        <f t="shared" si="264"/>
        <v>42538.73583333334</v>
      </c>
      <c r="T3303" s="15">
        <f t="shared" si="265"/>
        <v>42583.290972222225</v>
      </c>
      <c r="U3303">
        <f t="shared" si="266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3"/>
        <v>103</v>
      </c>
      <c r="P3304">
        <f t="shared" si="262"/>
        <v>173.7</v>
      </c>
      <c r="Q3304" s="10" t="s">
        <v>8315</v>
      </c>
      <c r="R3304" t="s">
        <v>8316</v>
      </c>
      <c r="S3304" s="15">
        <f t="shared" si="264"/>
        <v>42681.35157407407</v>
      </c>
      <c r="T3304" s="15">
        <f t="shared" si="265"/>
        <v>42711.35157407407</v>
      </c>
      <c r="U3304">
        <f t="shared" si="266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3"/>
        <v>116</v>
      </c>
      <c r="P3305">
        <f t="shared" si="262"/>
        <v>59.6</v>
      </c>
      <c r="Q3305" s="10" t="s">
        <v>8315</v>
      </c>
      <c r="R3305" t="s">
        <v>8316</v>
      </c>
      <c r="S3305" s="15">
        <f t="shared" si="264"/>
        <v>42056.65143518518</v>
      </c>
      <c r="T3305" s="15">
        <f t="shared" si="265"/>
        <v>42091.609768518523</v>
      </c>
      <c r="U3305">
        <f t="shared" si="266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3"/>
        <v>105</v>
      </c>
      <c r="P3306">
        <f t="shared" si="262"/>
        <v>89.59</v>
      </c>
      <c r="Q3306" s="10" t="s">
        <v>8315</v>
      </c>
      <c r="R3306" t="s">
        <v>8316</v>
      </c>
      <c r="S3306" s="15">
        <f t="shared" si="264"/>
        <v>42696.624444444446</v>
      </c>
      <c r="T3306" s="15">
        <f t="shared" si="265"/>
        <v>42726.624444444446</v>
      </c>
      <c r="U3306">
        <f t="shared" si="266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3"/>
        <v>102</v>
      </c>
      <c r="P3307">
        <f t="shared" si="262"/>
        <v>204.05</v>
      </c>
      <c r="Q3307" s="10" t="s">
        <v>8315</v>
      </c>
      <c r="R3307" t="s">
        <v>8316</v>
      </c>
      <c r="S3307" s="15">
        <f t="shared" si="264"/>
        <v>42186.855879629627</v>
      </c>
      <c r="T3307" s="15">
        <f t="shared" si="265"/>
        <v>42216.855879629627</v>
      </c>
      <c r="U3307">
        <f t="shared" si="266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3"/>
        <v>175</v>
      </c>
      <c r="P3308">
        <f t="shared" si="262"/>
        <v>48.7</v>
      </c>
      <c r="Q3308" s="10" t="s">
        <v>8315</v>
      </c>
      <c r="R3308" t="s">
        <v>8316</v>
      </c>
      <c r="S3308" s="15">
        <f t="shared" si="264"/>
        <v>42493.219236111108</v>
      </c>
      <c r="T3308" s="15">
        <f t="shared" si="265"/>
        <v>42531.125</v>
      </c>
      <c r="U3308">
        <f t="shared" si="266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3"/>
        <v>107</v>
      </c>
      <c r="P3309">
        <f t="shared" si="262"/>
        <v>53.34</v>
      </c>
      <c r="Q3309" s="10" t="s">
        <v>8315</v>
      </c>
      <c r="R3309" t="s">
        <v>8316</v>
      </c>
      <c r="S3309" s="15">
        <f t="shared" si="264"/>
        <v>42475.057164351849</v>
      </c>
      <c r="T3309" s="15">
        <f t="shared" si="265"/>
        <v>42505.057164351849</v>
      </c>
      <c r="U3309">
        <f t="shared" si="266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3"/>
        <v>122</v>
      </c>
      <c r="P3310">
        <f t="shared" si="262"/>
        <v>75.09</v>
      </c>
      <c r="Q3310" s="10" t="s">
        <v>8315</v>
      </c>
      <c r="R3310" t="s">
        <v>8316</v>
      </c>
      <c r="S3310" s="15">
        <f t="shared" si="264"/>
        <v>42452.876909722225</v>
      </c>
      <c r="T3310" s="15">
        <f t="shared" si="265"/>
        <v>42473.876909722225</v>
      </c>
      <c r="U3310">
        <f t="shared" si="266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3"/>
        <v>159</v>
      </c>
      <c r="P3311">
        <f t="shared" si="262"/>
        <v>18</v>
      </c>
      <c r="Q3311" s="10" t="s">
        <v>8315</v>
      </c>
      <c r="R3311" t="s">
        <v>8316</v>
      </c>
      <c r="S3311" s="15">
        <f t="shared" si="264"/>
        <v>42628.650208333333</v>
      </c>
      <c r="T3311" s="15">
        <f t="shared" si="265"/>
        <v>42659.650208333333</v>
      </c>
      <c r="U3311">
        <f t="shared" si="266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3"/>
        <v>100</v>
      </c>
      <c r="P3312">
        <f t="shared" si="262"/>
        <v>209.84</v>
      </c>
      <c r="Q3312" s="10" t="s">
        <v>8315</v>
      </c>
      <c r="R3312" t="s">
        <v>8316</v>
      </c>
      <c r="S3312" s="15">
        <f t="shared" si="264"/>
        <v>42253.928530092591</v>
      </c>
      <c r="T3312" s="15">
        <f t="shared" si="265"/>
        <v>42283.928530092591</v>
      </c>
      <c r="U3312">
        <f t="shared" si="266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3"/>
        <v>110</v>
      </c>
      <c r="P3313">
        <f t="shared" si="262"/>
        <v>61.02</v>
      </c>
      <c r="Q3313" s="10" t="s">
        <v>8315</v>
      </c>
      <c r="R3313" t="s">
        <v>8316</v>
      </c>
      <c r="S3313" s="15">
        <f t="shared" si="264"/>
        <v>42264.29178240741</v>
      </c>
      <c r="T3313" s="15">
        <f t="shared" si="265"/>
        <v>42294.29178240741</v>
      </c>
      <c r="U3313">
        <f t="shared" si="266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3"/>
        <v>100</v>
      </c>
      <c r="P3314">
        <f t="shared" si="262"/>
        <v>61</v>
      </c>
      <c r="Q3314" s="10" t="s">
        <v>8315</v>
      </c>
      <c r="R3314" t="s">
        <v>8316</v>
      </c>
      <c r="S3314" s="15">
        <f t="shared" si="264"/>
        <v>42664.809560185182</v>
      </c>
      <c r="T3314" s="15">
        <f t="shared" si="265"/>
        <v>42685.916666666672</v>
      </c>
      <c r="U3314">
        <f t="shared" si="266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3"/>
        <v>116</v>
      </c>
      <c r="P3315">
        <f t="shared" si="262"/>
        <v>80.03</v>
      </c>
      <c r="Q3315" s="10" t="s">
        <v>8315</v>
      </c>
      <c r="R3315" t="s">
        <v>8316</v>
      </c>
      <c r="S3315" s="15">
        <f t="shared" si="264"/>
        <v>42382.244409722218</v>
      </c>
      <c r="T3315" s="15">
        <f t="shared" si="265"/>
        <v>42396.041666666672</v>
      </c>
      <c r="U3315">
        <f t="shared" si="266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3"/>
        <v>211</v>
      </c>
      <c r="P3316">
        <f t="shared" si="262"/>
        <v>29.07</v>
      </c>
      <c r="Q3316" s="10" t="s">
        <v>8315</v>
      </c>
      <c r="R3316" t="s">
        <v>8316</v>
      </c>
      <c r="S3316" s="15">
        <f t="shared" si="264"/>
        <v>42105.267488425925</v>
      </c>
      <c r="T3316" s="15">
        <f t="shared" si="265"/>
        <v>42132.836805555555</v>
      </c>
      <c r="U3316">
        <f t="shared" si="266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3"/>
        <v>110</v>
      </c>
      <c r="P3317">
        <f t="shared" si="262"/>
        <v>49.44</v>
      </c>
      <c r="Q3317" s="10" t="s">
        <v>8315</v>
      </c>
      <c r="R3317" t="s">
        <v>8316</v>
      </c>
      <c r="S3317" s="15">
        <f t="shared" si="264"/>
        <v>42466.303715277783</v>
      </c>
      <c r="T3317" s="15">
        <f t="shared" si="265"/>
        <v>42496.303715277783</v>
      </c>
      <c r="U3317">
        <f t="shared" si="266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3"/>
        <v>100</v>
      </c>
      <c r="P3318">
        <f t="shared" si="262"/>
        <v>93.98</v>
      </c>
      <c r="Q3318" s="10" t="s">
        <v>8315</v>
      </c>
      <c r="R3318" t="s">
        <v>8316</v>
      </c>
      <c r="S3318" s="15">
        <f t="shared" si="264"/>
        <v>41826.871238425927</v>
      </c>
      <c r="T3318" s="15">
        <f t="shared" si="265"/>
        <v>41859.57916666667</v>
      </c>
      <c r="U3318">
        <f t="shared" si="266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3"/>
        <v>106</v>
      </c>
      <c r="P3319">
        <f t="shared" si="262"/>
        <v>61.94</v>
      </c>
      <c r="Q3319" s="10" t="s">
        <v>8315</v>
      </c>
      <c r="R3319" t="s">
        <v>8316</v>
      </c>
      <c r="S3319" s="15">
        <f t="shared" si="264"/>
        <v>42499.039629629624</v>
      </c>
      <c r="T3319" s="15">
        <f t="shared" si="265"/>
        <v>42529.039629629624</v>
      </c>
      <c r="U3319">
        <f t="shared" si="266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3"/>
        <v>126</v>
      </c>
      <c r="P3320">
        <f t="shared" si="262"/>
        <v>78.5</v>
      </c>
      <c r="Q3320" s="10" t="s">
        <v>8315</v>
      </c>
      <c r="R3320" t="s">
        <v>8316</v>
      </c>
      <c r="S3320" s="15">
        <f t="shared" si="264"/>
        <v>42431.302002314813</v>
      </c>
      <c r="T3320" s="15">
        <f t="shared" si="265"/>
        <v>42471.104166666672</v>
      </c>
      <c r="U3320">
        <f t="shared" si="266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3"/>
        <v>108</v>
      </c>
      <c r="P3321">
        <f t="shared" si="262"/>
        <v>33.75</v>
      </c>
      <c r="Q3321" s="10" t="s">
        <v>8315</v>
      </c>
      <c r="R3321" t="s">
        <v>8316</v>
      </c>
      <c r="S3321" s="15">
        <f t="shared" si="264"/>
        <v>41990.585486111115</v>
      </c>
      <c r="T3321" s="15">
        <f t="shared" si="265"/>
        <v>42035.585486111115</v>
      </c>
      <c r="U3321">
        <f t="shared" si="266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3"/>
        <v>101</v>
      </c>
      <c r="P3322">
        <f t="shared" si="262"/>
        <v>66.45</v>
      </c>
      <c r="Q3322" s="10" t="s">
        <v>8315</v>
      </c>
      <c r="R3322" t="s">
        <v>8316</v>
      </c>
      <c r="S3322" s="15">
        <f t="shared" si="264"/>
        <v>42513.045798611114</v>
      </c>
      <c r="T3322" s="15">
        <f t="shared" si="265"/>
        <v>42543.045798611114</v>
      </c>
      <c r="U3322">
        <f t="shared" si="266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3"/>
        <v>107</v>
      </c>
      <c r="P3323">
        <f t="shared" si="262"/>
        <v>35.799999999999997</v>
      </c>
      <c r="Q3323" s="10" t="s">
        <v>8315</v>
      </c>
      <c r="R3323" t="s">
        <v>8316</v>
      </c>
      <c r="S3323" s="15">
        <f t="shared" si="264"/>
        <v>41914.100289351853</v>
      </c>
      <c r="T3323" s="15">
        <f t="shared" si="265"/>
        <v>41928.165972222225</v>
      </c>
      <c r="U3323">
        <f t="shared" si="266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3"/>
        <v>102</v>
      </c>
      <c r="P3324">
        <f t="shared" ref="P3324:P3387" si="267">IFERROR(ROUND(E3324/L3324,2),"N/A")</f>
        <v>145.65</v>
      </c>
      <c r="Q3324" s="10" t="s">
        <v>8315</v>
      </c>
      <c r="R3324" t="s">
        <v>8316</v>
      </c>
      <c r="S3324" s="15">
        <f t="shared" si="264"/>
        <v>42521.010370370372</v>
      </c>
      <c r="T3324" s="15">
        <f t="shared" si="265"/>
        <v>42543.163194444445</v>
      </c>
      <c r="U3324">
        <f t="shared" si="266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3"/>
        <v>126</v>
      </c>
      <c r="P3325">
        <f t="shared" si="267"/>
        <v>25.69</v>
      </c>
      <c r="Q3325" s="10" t="s">
        <v>8315</v>
      </c>
      <c r="R3325" t="s">
        <v>8316</v>
      </c>
      <c r="S3325" s="15">
        <f t="shared" si="264"/>
        <v>42608.36583333333</v>
      </c>
      <c r="T3325" s="15">
        <f t="shared" si="265"/>
        <v>42638.36583333333</v>
      </c>
      <c r="U3325">
        <f t="shared" si="266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3"/>
        <v>102</v>
      </c>
      <c r="P3326">
        <f t="shared" si="267"/>
        <v>152.5</v>
      </c>
      <c r="Q3326" s="10" t="s">
        <v>8315</v>
      </c>
      <c r="R3326" t="s">
        <v>8316</v>
      </c>
      <c r="S3326" s="15">
        <f t="shared" si="264"/>
        <v>42512.58321759259</v>
      </c>
      <c r="T3326" s="15">
        <f t="shared" si="265"/>
        <v>42526.58321759259</v>
      </c>
      <c r="U3326">
        <f t="shared" si="266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3"/>
        <v>113</v>
      </c>
      <c r="P3327">
        <f t="shared" si="267"/>
        <v>30</v>
      </c>
      <c r="Q3327" s="10" t="s">
        <v>8315</v>
      </c>
      <c r="R3327" t="s">
        <v>8316</v>
      </c>
      <c r="S3327" s="15">
        <f t="shared" si="264"/>
        <v>42064.785613425927</v>
      </c>
      <c r="T3327" s="15">
        <f t="shared" si="265"/>
        <v>42099.743946759263</v>
      </c>
      <c r="U3327">
        <f t="shared" si="266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3"/>
        <v>101</v>
      </c>
      <c r="P3328">
        <f t="shared" si="267"/>
        <v>142.28</v>
      </c>
      <c r="Q3328" s="10" t="s">
        <v>8315</v>
      </c>
      <c r="R3328" t="s">
        <v>8316</v>
      </c>
      <c r="S3328" s="15">
        <f t="shared" si="264"/>
        <v>42041.714178240742</v>
      </c>
      <c r="T3328" s="15">
        <f t="shared" si="265"/>
        <v>42071.67251157407</v>
      </c>
      <c r="U3328">
        <f t="shared" si="266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3"/>
        <v>101</v>
      </c>
      <c r="P3329">
        <f t="shared" si="267"/>
        <v>24.55</v>
      </c>
      <c r="Q3329" s="10" t="s">
        <v>8315</v>
      </c>
      <c r="R3329" t="s">
        <v>8316</v>
      </c>
      <c r="S3329" s="15">
        <f t="shared" si="264"/>
        <v>42468.374606481477</v>
      </c>
      <c r="T3329" s="15">
        <f t="shared" si="265"/>
        <v>42498.374606481477</v>
      </c>
      <c r="U3329">
        <f t="shared" si="266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8">ROUND(E3330/D3330*100,0)</f>
        <v>146</v>
      </c>
      <c r="P3330">
        <f t="shared" si="267"/>
        <v>292.77999999999997</v>
      </c>
      <c r="Q3330" s="10" t="s">
        <v>8315</v>
      </c>
      <c r="R3330" t="s">
        <v>8316</v>
      </c>
      <c r="S3330" s="15">
        <f t="shared" ref="S3330:S3393" si="269">(((J3330/60)/60)/24)+DATE(1970,1,1)</f>
        <v>41822.57503472222</v>
      </c>
      <c r="T3330" s="15">
        <f t="shared" ref="T3330:T3393" si="270">(((I3330/60)/60)/24)+DATE(1970,1,1)</f>
        <v>41825.041666666664</v>
      </c>
      <c r="U3330">
        <f t="shared" si="266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8"/>
        <v>117</v>
      </c>
      <c r="P3331">
        <f t="shared" si="267"/>
        <v>44.92</v>
      </c>
      <c r="Q3331" s="10" t="s">
        <v>8315</v>
      </c>
      <c r="R3331" t="s">
        <v>8316</v>
      </c>
      <c r="S3331" s="15">
        <f t="shared" si="269"/>
        <v>41837.323009259257</v>
      </c>
      <c r="T3331" s="15">
        <f t="shared" si="270"/>
        <v>41847.958333333336</v>
      </c>
      <c r="U3331">
        <f t="shared" si="266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8"/>
        <v>106</v>
      </c>
      <c r="P3332">
        <f t="shared" si="267"/>
        <v>23.1</v>
      </c>
      <c r="Q3332" s="10" t="s">
        <v>8315</v>
      </c>
      <c r="R3332" t="s">
        <v>8316</v>
      </c>
      <c r="S3332" s="15">
        <f t="shared" si="269"/>
        <v>42065.887361111112</v>
      </c>
      <c r="T3332" s="15">
        <f t="shared" si="270"/>
        <v>42095.845694444448</v>
      </c>
      <c r="U3332">
        <f t="shared" si="266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8"/>
        <v>105</v>
      </c>
      <c r="P3333">
        <f t="shared" si="267"/>
        <v>80.400000000000006</v>
      </c>
      <c r="Q3333" s="10" t="s">
        <v>8315</v>
      </c>
      <c r="R3333" t="s">
        <v>8316</v>
      </c>
      <c r="S3333" s="15">
        <f t="shared" si="269"/>
        <v>42248.697754629626</v>
      </c>
      <c r="T3333" s="15">
        <f t="shared" si="270"/>
        <v>42283.697754629626</v>
      </c>
      <c r="U3333">
        <f t="shared" si="266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8"/>
        <v>100</v>
      </c>
      <c r="P3334">
        <f t="shared" si="267"/>
        <v>72.290000000000006</v>
      </c>
      <c r="Q3334" s="10" t="s">
        <v>8315</v>
      </c>
      <c r="R3334" t="s">
        <v>8316</v>
      </c>
      <c r="S3334" s="15">
        <f t="shared" si="269"/>
        <v>41809.860300925924</v>
      </c>
      <c r="T3334" s="15">
        <f t="shared" si="270"/>
        <v>41839.860300925924</v>
      </c>
      <c r="U3334">
        <f t="shared" si="266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8"/>
        <v>105</v>
      </c>
      <c r="P3335">
        <f t="shared" si="267"/>
        <v>32.97</v>
      </c>
      <c r="Q3335" s="10" t="s">
        <v>8315</v>
      </c>
      <c r="R3335" t="s">
        <v>8316</v>
      </c>
      <c r="S3335" s="15">
        <f t="shared" si="269"/>
        <v>42148.676851851851</v>
      </c>
      <c r="T3335" s="15">
        <f t="shared" si="270"/>
        <v>42170.676851851851</v>
      </c>
      <c r="U3335">
        <f t="shared" si="266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8"/>
        <v>139</v>
      </c>
      <c r="P3336">
        <f t="shared" si="267"/>
        <v>116.65</v>
      </c>
      <c r="Q3336" s="10" t="s">
        <v>8315</v>
      </c>
      <c r="R3336" t="s">
        <v>8316</v>
      </c>
      <c r="S3336" s="15">
        <f t="shared" si="269"/>
        <v>42185.521087962959</v>
      </c>
      <c r="T3336" s="15">
        <f t="shared" si="270"/>
        <v>42215.521087962959</v>
      </c>
      <c r="U3336">
        <f t="shared" ref="U3336:U3399" si="271">YEAR(S3336)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8"/>
        <v>100</v>
      </c>
      <c r="P3337">
        <f t="shared" si="267"/>
        <v>79.62</v>
      </c>
      <c r="Q3337" s="10" t="s">
        <v>8315</v>
      </c>
      <c r="R3337" t="s">
        <v>8316</v>
      </c>
      <c r="S3337" s="15">
        <f t="shared" si="269"/>
        <v>41827.674143518518</v>
      </c>
      <c r="T3337" s="15">
        <f t="shared" si="270"/>
        <v>41854.958333333336</v>
      </c>
      <c r="U3337">
        <f t="shared" si="27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8"/>
        <v>100</v>
      </c>
      <c r="P3338">
        <f t="shared" si="267"/>
        <v>27.78</v>
      </c>
      <c r="Q3338" s="10" t="s">
        <v>8315</v>
      </c>
      <c r="R3338" t="s">
        <v>8316</v>
      </c>
      <c r="S3338" s="15">
        <f t="shared" si="269"/>
        <v>42437.398680555561</v>
      </c>
      <c r="T3338" s="15">
        <f t="shared" si="270"/>
        <v>42465.35701388889</v>
      </c>
      <c r="U3338">
        <f t="shared" si="27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8"/>
        <v>110</v>
      </c>
      <c r="P3339">
        <f t="shared" si="267"/>
        <v>81.03</v>
      </c>
      <c r="Q3339" s="10" t="s">
        <v>8315</v>
      </c>
      <c r="R3339" t="s">
        <v>8316</v>
      </c>
      <c r="S3339" s="15">
        <f t="shared" si="269"/>
        <v>41901.282025462962</v>
      </c>
      <c r="T3339" s="15">
        <f t="shared" si="270"/>
        <v>41922.875</v>
      </c>
      <c r="U3339">
        <f t="shared" si="27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8"/>
        <v>102</v>
      </c>
      <c r="P3340">
        <f t="shared" si="267"/>
        <v>136.85</v>
      </c>
      <c r="Q3340" s="10" t="s">
        <v>8315</v>
      </c>
      <c r="R3340" t="s">
        <v>8316</v>
      </c>
      <c r="S3340" s="15">
        <f t="shared" si="269"/>
        <v>42769.574999999997</v>
      </c>
      <c r="T3340" s="15">
        <f t="shared" si="270"/>
        <v>42790.574999999997</v>
      </c>
      <c r="U3340">
        <f t="shared" si="27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8"/>
        <v>104</v>
      </c>
      <c r="P3341">
        <f t="shared" si="267"/>
        <v>177.62</v>
      </c>
      <c r="Q3341" s="10" t="s">
        <v>8315</v>
      </c>
      <c r="R3341" t="s">
        <v>8316</v>
      </c>
      <c r="S3341" s="15">
        <f t="shared" si="269"/>
        <v>42549.665717592594</v>
      </c>
      <c r="T3341" s="15">
        <f t="shared" si="270"/>
        <v>42579.665717592594</v>
      </c>
      <c r="U3341">
        <f t="shared" si="27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8"/>
        <v>138</v>
      </c>
      <c r="P3342">
        <f t="shared" si="267"/>
        <v>109.08</v>
      </c>
      <c r="Q3342" s="10" t="s">
        <v>8315</v>
      </c>
      <c r="R3342" t="s">
        <v>8316</v>
      </c>
      <c r="S3342" s="15">
        <f t="shared" si="269"/>
        <v>42685.974004629628</v>
      </c>
      <c r="T3342" s="15">
        <f t="shared" si="270"/>
        <v>42710.974004629628</v>
      </c>
      <c r="U3342">
        <f t="shared" si="27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8"/>
        <v>100</v>
      </c>
      <c r="P3343">
        <f t="shared" si="267"/>
        <v>119.64</v>
      </c>
      <c r="Q3343" s="10" t="s">
        <v>8315</v>
      </c>
      <c r="R3343" t="s">
        <v>8316</v>
      </c>
      <c r="S3343" s="15">
        <f t="shared" si="269"/>
        <v>42510.798854166671</v>
      </c>
      <c r="T3343" s="15">
        <f t="shared" si="270"/>
        <v>42533.708333333328</v>
      </c>
      <c r="U3343">
        <f t="shared" si="27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8"/>
        <v>102</v>
      </c>
      <c r="P3344">
        <f t="shared" si="267"/>
        <v>78.209999999999994</v>
      </c>
      <c r="Q3344" s="10" t="s">
        <v>8315</v>
      </c>
      <c r="R3344" t="s">
        <v>8316</v>
      </c>
      <c r="S3344" s="15">
        <f t="shared" si="269"/>
        <v>42062.296412037031</v>
      </c>
      <c r="T3344" s="15">
        <f t="shared" si="270"/>
        <v>42095.207638888889</v>
      </c>
      <c r="U3344">
        <f t="shared" si="27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8"/>
        <v>171</v>
      </c>
      <c r="P3345">
        <f t="shared" si="267"/>
        <v>52.17</v>
      </c>
      <c r="Q3345" s="10" t="s">
        <v>8315</v>
      </c>
      <c r="R3345" t="s">
        <v>8316</v>
      </c>
      <c r="S3345" s="15">
        <f t="shared" si="269"/>
        <v>42452.916481481487</v>
      </c>
      <c r="T3345" s="15">
        <f t="shared" si="270"/>
        <v>42473.554166666669</v>
      </c>
      <c r="U3345">
        <f t="shared" si="27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8"/>
        <v>101</v>
      </c>
      <c r="P3346">
        <f t="shared" si="267"/>
        <v>114.13</v>
      </c>
      <c r="Q3346" s="10" t="s">
        <v>8315</v>
      </c>
      <c r="R3346" t="s">
        <v>8316</v>
      </c>
      <c r="S3346" s="15">
        <f t="shared" si="269"/>
        <v>41851.200150462959</v>
      </c>
      <c r="T3346" s="15">
        <f t="shared" si="270"/>
        <v>41881.200150462959</v>
      </c>
      <c r="U3346">
        <f t="shared" si="27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8"/>
        <v>130</v>
      </c>
      <c r="P3347">
        <f t="shared" si="267"/>
        <v>50</v>
      </c>
      <c r="Q3347" s="10" t="s">
        <v>8315</v>
      </c>
      <c r="R3347" t="s">
        <v>8316</v>
      </c>
      <c r="S3347" s="15">
        <f t="shared" si="269"/>
        <v>42053.106111111112</v>
      </c>
      <c r="T3347" s="15">
        <f t="shared" si="270"/>
        <v>42112.025694444441</v>
      </c>
      <c r="U3347">
        <f t="shared" si="27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8"/>
        <v>110</v>
      </c>
      <c r="P3348">
        <f t="shared" si="267"/>
        <v>91.67</v>
      </c>
      <c r="Q3348" s="10" t="s">
        <v>8315</v>
      </c>
      <c r="R3348" t="s">
        <v>8316</v>
      </c>
      <c r="S3348" s="15">
        <f t="shared" si="269"/>
        <v>42054.024421296301</v>
      </c>
      <c r="T3348" s="15">
        <f t="shared" si="270"/>
        <v>42061.024421296301</v>
      </c>
      <c r="U3348">
        <f t="shared" si="27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8"/>
        <v>119</v>
      </c>
      <c r="P3349">
        <f t="shared" si="267"/>
        <v>108.59</v>
      </c>
      <c r="Q3349" s="10" t="s">
        <v>8315</v>
      </c>
      <c r="R3349" t="s">
        <v>8316</v>
      </c>
      <c r="S3349" s="15">
        <f t="shared" si="269"/>
        <v>42484.551550925928</v>
      </c>
      <c r="T3349" s="15">
        <f t="shared" si="270"/>
        <v>42498.875</v>
      </c>
      <c r="U3349">
        <f t="shared" si="27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8"/>
        <v>100</v>
      </c>
      <c r="P3350">
        <f t="shared" si="267"/>
        <v>69.819999999999993</v>
      </c>
      <c r="Q3350" s="10" t="s">
        <v>8315</v>
      </c>
      <c r="R3350" t="s">
        <v>8316</v>
      </c>
      <c r="S3350" s="15">
        <f t="shared" si="269"/>
        <v>42466.558796296296</v>
      </c>
      <c r="T3350" s="15">
        <f t="shared" si="270"/>
        <v>42490.165972222225</v>
      </c>
      <c r="U3350">
        <f t="shared" si="27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8"/>
        <v>153</v>
      </c>
      <c r="P3351">
        <f t="shared" si="267"/>
        <v>109.57</v>
      </c>
      <c r="Q3351" s="10" t="s">
        <v>8315</v>
      </c>
      <c r="R3351" t="s">
        <v>8316</v>
      </c>
      <c r="S3351" s="15">
        <f t="shared" si="269"/>
        <v>42513.110787037032</v>
      </c>
      <c r="T3351" s="15">
        <f t="shared" si="270"/>
        <v>42534.708333333328</v>
      </c>
      <c r="U3351">
        <f t="shared" si="27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8"/>
        <v>104</v>
      </c>
      <c r="P3352">
        <f t="shared" si="267"/>
        <v>71.67</v>
      </c>
      <c r="Q3352" s="10" t="s">
        <v>8315</v>
      </c>
      <c r="R3352" t="s">
        <v>8316</v>
      </c>
      <c r="S3352" s="15">
        <f t="shared" si="269"/>
        <v>42302.701516203699</v>
      </c>
      <c r="T3352" s="15">
        <f t="shared" si="270"/>
        <v>42337.958333333328</v>
      </c>
      <c r="U3352">
        <f t="shared" si="27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8"/>
        <v>101</v>
      </c>
      <c r="P3353">
        <f t="shared" si="267"/>
        <v>93.61</v>
      </c>
      <c r="Q3353" s="10" t="s">
        <v>8315</v>
      </c>
      <c r="R3353" t="s">
        <v>8316</v>
      </c>
      <c r="S3353" s="15">
        <f t="shared" si="269"/>
        <v>41806.395428240743</v>
      </c>
      <c r="T3353" s="15">
        <f t="shared" si="270"/>
        <v>41843.458333333336</v>
      </c>
      <c r="U3353">
        <f t="shared" si="27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8"/>
        <v>108</v>
      </c>
      <c r="P3354">
        <f t="shared" si="267"/>
        <v>76.8</v>
      </c>
      <c r="Q3354" s="10" t="s">
        <v>8315</v>
      </c>
      <c r="R3354" t="s">
        <v>8316</v>
      </c>
      <c r="S3354" s="15">
        <f t="shared" si="269"/>
        <v>42495.992800925931</v>
      </c>
      <c r="T3354" s="15">
        <f t="shared" si="270"/>
        <v>42552.958333333328</v>
      </c>
      <c r="U3354">
        <f t="shared" si="27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8"/>
        <v>315</v>
      </c>
      <c r="P3355">
        <f t="shared" si="267"/>
        <v>35.799999999999997</v>
      </c>
      <c r="Q3355" s="10" t="s">
        <v>8315</v>
      </c>
      <c r="R3355" t="s">
        <v>8316</v>
      </c>
      <c r="S3355" s="15">
        <f t="shared" si="269"/>
        <v>42479.432291666672</v>
      </c>
      <c r="T3355" s="15">
        <f t="shared" si="270"/>
        <v>42492.958333333328</v>
      </c>
      <c r="U3355">
        <f t="shared" si="27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8"/>
        <v>102</v>
      </c>
      <c r="P3356">
        <f t="shared" si="267"/>
        <v>55.6</v>
      </c>
      <c r="Q3356" s="10" t="s">
        <v>8315</v>
      </c>
      <c r="R3356" t="s">
        <v>8316</v>
      </c>
      <c r="S3356" s="15">
        <f t="shared" si="269"/>
        <v>42270.7269212963</v>
      </c>
      <c r="T3356" s="15">
        <f t="shared" si="270"/>
        <v>42306.167361111111</v>
      </c>
      <c r="U3356">
        <f t="shared" si="27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8"/>
        <v>126</v>
      </c>
      <c r="P3357">
        <f t="shared" si="267"/>
        <v>147.33000000000001</v>
      </c>
      <c r="Q3357" s="10" t="s">
        <v>8315</v>
      </c>
      <c r="R3357" t="s">
        <v>8316</v>
      </c>
      <c r="S3357" s="15">
        <f t="shared" si="269"/>
        <v>42489.619525462964</v>
      </c>
      <c r="T3357" s="15">
        <f t="shared" si="270"/>
        <v>42500.470138888893</v>
      </c>
      <c r="U3357">
        <f t="shared" si="27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8"/>
        <v>101</v>
      </c>
      <c r="P3358">
        <f t="shared" si="267"/>
        <v>56.33</v>
      </c>
      <c r="Q3358" s="10" t="s">
        <v>8315</v>
      </c>
      <c r="R3358" t="s">
        <v>8316</v>
      </c>
      <c r="S3358" s="15">
        <f t="shared" si="269"/>
        <v>42536.815648148149</v>
      </c>
      <c r="T3358" s="15">
        <f t="shared" si="270"/>
        <v>42566.815648148149</v>
      </c>
      <c r="U3358">
        <f t="shared" si="27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8"/>
        <v>101</v>
      </c>
      <c r="P3359">
        <f t="shared" si="267"/>
        <v>96.19</v>
      </c>
      <c r="Q3359" s="10" t="s">
        <v>8315</v>
      </c>
      <c r="R3359" t="s">
        <v>8316</v>
      </c>
      <c r="S3359" s="15">
        <f t="shared" si="269"/>
        <v>41822.417939814812</v>
      </c>
      <c r="T3359" s="15">
        <f t="shared" si="270"/>
        <v>41852.417939814812</v>
      </c>
      <c r="U3359">
        <f t="shared" si="27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8"/>
        <v>103</v>
      </c>
      <c r="P3360">
        <f t="shared" si="267"/>
        <v>63.57</v>
      </c>
      <c r="Q3360" s="10" t="s">
        <v>8315</v>
      </c>
      <c r="R3360" t="s">
        <v>8316</v>
      </c>
      <c r="S3360" s="15">
        <f t="shared" si="269"/>
        <v>41932.311099537037</v>
      </c>
      <c r="T3360" s="15">
        <f t="shared" si="270"/>
        <v>41962.352766203709</v>
      </c>
      <c r="U3360">
        <f t="shared" si="27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8"/>
        <v>106</v>
      </c>
      <c r="P3361">
        <f t="shared" si="267"/>
        <v>184.78</v>
      </c>
      <c r="Q3361" s="10" t="s">
        <v>8315</v>
      </c>
      <c r="R3361" t="s">
        <v>8316</v>
      </c>
      <c r="S3361" s="15">
        <f t="shared" si="269"/>
        <v>42746.057106481487</v>
      </c>
      <c r="T3361" s="15">
        <f t="shared" si="270"/>
        <v>42791.057106481487</v>
      </c>
      <c r="U3361">
        <f t="shared" si="27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8"/>
        <v>101</v>
      </c>
      <c r="P3362">
        <f t="shared" si="267"/>
        <v>126.72</v>
      </c>
      <c r="Q3362" s="10" t="s">
        <v>8315</v>
      </c>
      <c r="R3362" t="s">
        <v>8316</v>
      </c>
      <c r="S3362" s="15">
        <f t="shared" si="269"/>
        <v>42697.082673611112</v>
      </c>
      <c r="T3362" s="15">
        <f t="shared" si="270"/>
        <v>42718.665972222225</v>
      </c>
      <c r="U3362">
        <f t="shared" si="27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8"/>
        <v>113</v>
      </c>
      <c r="P3363">
        <f t="shared" si="267"/>
        <v>83.43</v>
      </c>
      <c r="Q3363" s="10" t="s">
        <v>8315</v>
      </c>
      <c r="R3363" t="s">
        <v>8316</v>
      </c>
      <c r="S3363" s="15">
        <f t="shared" si="269"/>
        <v>41866.025347222225</v>
      </c>
      <c r="T3363" s="15">
        <f t="shared" si="270"/>
        <v>41883.665972222225</v>
      </c>
      <c r="U3363">
        <f t="shared" si="27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8"/>
        <v>218</v>
      </c>
      <c r="P3364">
        <f t="shared" si="267"/>
        <v>54.5</v>
      </c>
      <c r="Q3364" s="10" t="s">
        <v>8315</v>
      </c>
      <c r="R3364" t="s">
        <v>8316</v>
      </c>
      <c r="S3364" s="15">
        <f t="shared" si="269"/>
        <v>42056.091631944444</v>
      </c>
      <c r="T3364" s="15">
        <f t="shared" si="270"/>
        <v>42070.204861111109</v>
      </c>
      <c r="U3364">
        <f t="shared" si="27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8"/>
        <v>101</v>
      </c>
      <c r="P3365">
        <f t="shared" si="267"/>
        <v>302.31</v>
      </c>
      <c r="Q3365" s="10" t="s">
        <v>8315</v>
      </c>
      <c r="R3365" t="s">
        <v>8316</v>
      </c>
      <c r="S3365" s="15">
        <f t="shared" si="269"/>
        <v>41851.771354166667</v>
      </c>
      <c r="T3365" s="15">
        <f t="shared" si="270"/>
        <v>41870.666666666664</v>
      </c>
      <c r="U3365">
        <f t="shared" si="27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8"/>
        <v>106</v>
      </c>
      <c r="P3366">
        <f t="shared" si="267"/>
        <v>44.14</v>
      </c>
      <c r="Q3366" s="10" t="s">
        <v>8315</v>
      </c>
      <c r="R3366" t="s">
        <v>8316</v>
      </c>
      <c r="S3366" s="15">
        <f t="shared" si="269"/>
        <v>42422.977418981478</v>
      </c>
      <c r="T3366" s="15">
        <f t="shared" si="270"/>
        <v>42444.875</v>
      </c>
      <c r="U3366">
        <f t="shared" si="27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8"/>
        <v>104</v>
      </c>
      <c r="P3367">
        <f t="shared" si="267"/>
        <v>866.67</v>
      </c>
      <c r="Q3367" s="10" t="s">
        <v>8315</v>
      </c>
      <c r="R3367" t="s">
        <v>8316</v>
      </c>
      <c r="S3367" s="15">
        <f t="shared" si="269"/>
        <v>42321.101759259262</v>
      </c>
      <c r="T3367" s="15">
        <f t="shared" si="270"/>
        <v>42351.101759259262</v>
      </c>
      <c r="U3367">
        <f t="shared" si="27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8"/>
        <v>221</v>
      </c>
      <c r="P3368">
        <f t="shared" si="267"/>
        <v>61.39</v>
      </c>
      <c r="Q3368" s="10" t="s">
        <v>8315</v>
      </c>
      <c r="R3368" t="s">
        <v>8316</v>
      </c>
      <c r="S3368" s="15">
        <f t="shared" si="269"/>
        <v>42107.067557870367</v>
      </c>
      <c r="T3368" s="15">
        <f t="shared" si="270"/>
        <v>42137.067557870367</v>
      </c>
      <c r="U3368">
        <f t="shared" si="27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8"/>
        <v>119</v>
      </c>
      <c r="P3369">
        <f t="shared" si="267"/>
        <v>29.67</v>
      </c>
      <c r="Q3369" s="10" t="s">
        <v>8315</v>
      </c>
      <c r="R3369" t="s">
        <v>8316</v>
      </c>
      <c r="S3369" s="15">
        <f t="shared" si="269"/>
        <v>42192.933958333335</v>
      </c>
      <c r="T3369" s="15">
        <f t="shared" si="270"/>
        <v>42217.933958333335</v>
      </c>
      <c r="U3369">
        <f t="shared" si="27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8"/>
        <v>105</v>
      </c>
      <c r="P3370">
        <f t="shared" si="267"/>
        <v>45.48</v>
      </c>
      <c r="Q3370" s="10" t="s">
        <v>8315</v>
      </c>
      <c r="R3370" t="s">
        <v>8316</v>
      </c>
      <c r="S3370" s="15">
        <f t="shared" si="269"/>
        <v>41969.199756944443</v>
      </c>
      <c r="T3370" s="15">
        <f t="shared" si="270"/>
        <v>42005.208333333328</v>
      </c>
      <c r="U3370">
        <f t="shared" si="27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8"/>
        <v>104</v>
      </c>
      <c r="P3371">
        <f t="shared" si="267"/>
        <v>96.2</v>
      </c>
      <c r="Q3371" s="10" t="s">
        <v>8315</v>
      </c>
      <c r="R3371" t="s">
        <v>8316</v>
      </c>
      <c r="S3371" s="15">
        <f t="shared" si="269"/>
        <v>42690.041435185187</v>
      </c>
      <c r="T3371" s="15">
        <f t="shared" si="270"/>
        <v>42750.041435185187</v>
      </c>
      <c r="U3371">
        <f t="shared" si="27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8"/>
        <v>118</v>
      </c>
      <c r="P3372">
        <f t="shared" si="267"/>
        <v>67.92</v>
      </c>
      <c r="Q3372" s="10" t="s">
        <v>8315</v>
      </c>
      <c r="R3372" t="s">
        <v>8316</v>
      </c>
      <c r="S3372" s="15">
        <f t="shared" si="269"/>
        <v>42690.334317129629</v>
      </c>
      <c r="T3372" s="15">
        <f t="shared" si="270"/>
        <v>42721.333333333328</v>
      </c>
      <c r="U3372">
        <f t="shared" si="27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8"/>
        <v>139</v>
      </c>
      <c r="P3373">
        <f t="shared" si="267"/>
        <v>30.78</v>
      </c>
      <c r="Q3373" s="10" t="s">
        <v>8315</v>
      </c>
      <c r="R3373" t="s">
        <v>8316</v>
      </c>
      <c r="S3373" s="15">
        <f t="shared" si="269"/>
        <v>42312.874594907407</v>
      </c>
      <c r="T3373" s="15">
        <f t="shared" si="270"/>
        <v>42340.874594907407</v>
      </c>
      <c r="U3373">
        <f t="shared" si="27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8"/>
        <v>104</v>
      </c>
      <c r="P3374">
        <f t="shared" si="267"/>
        <v>38.33</v>
      </c>
      <c r="Q3374" s="10" t="s">
        <v>8315</v>
      </c>
      <c r="R3374" t="s">
        <v>8316</v>
      </c>
      <c r="S3374" s="15">
        <f t="shared" si="269"/>
        <v>41855.548101851848</v>
      </c>
      <c r="T3374" s="15">
        <f t="shared" si="270"/>
        <v>41876.207638888889</v>
      </c>
      <c r="U3374">
        <f t="shared" si="27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8"/>
        <v>100</v>
      </c>
      <c r="P3375">
        <f t="shared" si="267"/>
        <v>66.83</v>
      </c>
      <c r="Q3375" s="10" t="s">
        <v>8315</v>
      </c>
      <c r="R3375" t="s">
        <v>8316</v>
      </c>
      <c r="S3375" s="15">
        <f t="shared" si="269"/>
        <v>42179.854629629626</v>
      </c>
      <c r="T3375" s="15">
        <f t="shared" si="270"/>
        <v>42203.666666666672</v>
      </c>
      <c r="U3375">
        <f t="shared" si="27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8"/>
        <v>107</v>
      </c>
      <c r="P3376">
        <f t="shared" si="267"/>
        <v>71.73</v>
      </c>
      <c r="Q3376" s="10" t="s">
        <v>8315</v>
      </c>
      <c r="R3376" t="s">
        <v>8316</v>
      </c>
      <c r="S3376" s="15">
        <f t="shared" si="269"/>
        <v>42275.731666666667</v>
      </c>
      <c r="T3376" s="15">
        <f t="shared" si="270"/>
        <v>42305.731666666667</v>
      </c>
      <c r="U3376">
        <f t="shared" si="27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8"/>
        <v>100</v>
      </c>
      <c r="P3377">
        <f t="shared" si="267"/>
        <v>176.47</v>
      </c>
      <c r="Q3377" s="10" t="s">
        <v>8315</v>
      </c>
      <c r="R3377" t="s">
        <v>8316</v>
      </c>
      <c r="S3377" s="15">
        <f t="shared" si="269"/>
        <v>41765.610798611109</v>
      </c>
      <c r="T3377" s="15">
        <f t="shared" si="270"/>
        <v>41777.610798611109</v>
      </c>
      <c r="U3377">
        <f t="shared" si="27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8"/>
        <v>100</v>
      </c>
      <c r="P3378">
        <f t="shared" si="267"/>
        <v>421.11</v>
      </c>
      <c r="Q3378" s="10" t="s">
        <v>8315</v>
      </c>
      <c r="R3378" t="s">
        <v>8316</v>
      </c>
      <c r="S3378" s="15">
        <f t="shared" si="269"/>
        <v>42059.701319444444</v>
      </c>
      <c r="T3378" s="15">
        <f t="shared" si="270"/>
        <v>42119.659652777773</v>
      </c>
      <c r="U3378">
        <f t="shared" si="27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8"/>
        <v>101</v>
      </c>
      <c r="P3379">
        <f t="shared" si="267"/>
        <v>104.99</v>
      </c>
      <c r="Q3379" s="10" t="s">
        <v>8315</v>
      </c>
      <c r="R3379" t="s">
        <v>8316</v>
      </c>
      <c r="S3379" s="15">
        <f t="shared" si="269"/>
        <v>42053.732627314821</v>
      </c>
      <c r="T3379" s="15">
        <f t="shared" si="270"/>
        <v>42083.705555555556</v>
      </c>
      <c r="U3379">
        <f t="shared" si="27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8"/>
        <v>108</v>
      </c>
      <c r="P3380">
        <f t="shared" si="267"/>
        <v>28.19</v>
      </c>
      <c r="Q3380" s="10" t="s">
        <v>8315</v>
      </c>
      <c r="R3380" t="s">
        <v>8316</v>
      </c>
      <c r="S3380" s="15">
        <f t="shared" si="269"/>
        <v>41858.355393518519</v>
      </c>
      <c r="T3380" s="15">
        <f t="shared" si="270"/>
        <v>41882.547222222223</v>
      </c>
      <c r="U3380">
        <f t="shared" si="27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8"/>
        <v>104</v>
      </c>
      <c r="P3381">
        <f t="shared" si="267"/>
        <v>54.55</v>
      </c>
      <c r="Q3381" s="10" t="s">
        <v>8315</v>
      </c>
      <c r="R3381" t="s">
        <v>8316</v>
      </c>
      <c r="S3381" s="15">
        <f t="shared" si="269"/>
        <v>42225.513888888891</v>
      </c>
      <c r="T3381" s="15">
        <f t="shared" si="270"/>
        <v>42242.958333333328</v>
      </c>
      <c r="U3381">
        <f t="shared" si="27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8"/>
        <v>104</v>
      </c>
      <c r="P3382">
        <f t="shared" si="267"/>
        <v>111.89</v>
      </c>
      <c r="Q3382" s="10" t="s">
        <v>8315</v>
      </c>
      <c r="R3382" t="s">
        <v>8316</v>
      </c>
      <c r="S3382" s="15">
        <f t="shared" si="269"/>
        <v>41937.95344907407</v>
      </c>
      <c r="T3382" s="15">
        <f t="shared" si="270"/>
        <v>41972.995115740734</v>
      </c>
      <c r="U3382">
        <f t="shared" si="27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8"/>
        <v>102</v>
      </c>
      <c r="P3383">
        <f t="shared" si="267"/>
        <v>85.21</v>
      </c>
      <c r="Q3383" s="10" t="s">
        <v>8315</v>
      </c>
      <c r="R3383" t="s">
        <v>8316</v>
      </c>
      <c r="S3383" s="15">
        <f t="shared" si="269"/>
        <v>42044.184988425928</v>
      </c>
      <c r="T3383" s="15">
        <f t="shared" si="270"/>
        <v>42074.143321759257</v>
      </c>
      <c r="U3383">
        <f t="shared" si="27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8"/>
        <v>101</v>
      </c>
      <c r="P3384">
        <f t="shared" si="267"/>
        <v>76.650000000000006</v>
      </c>
      <c r="Q3384" s="10" t="s">
        <v>8315</v>
      </c>
      <c r="R3384" t="s">
        <v>8316</v>
      </c>
      <c r="S3384" s="15">
        <f t="shared" si="269"/>
        <v>42559.431203703702</v>
      </c>
      <c r="T3384" s="15">
        <f t="shared" si="270"/>
        <v>42583.957638888889</v>
      </c>
      <c r="U3384">
        <f t="shared" si="27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8"/>
        <v>112</v>
      </c>
      <c r="P3385">
        <f t="shared" si="267"/>
        <v>65.17</v>
      </c>
      <c r="Q3385" s="10" t="s">
        <v>8315</v>
      </c>
      <c r="R3385" t="s">
        <v>8316</v>
      </c>
      <c r="S3385" s="15">
        <f t="shared" si="269"/>
        <v>42524.782638888893</v>
      </c>
      <c r="T3385" s="15">
        <f t="shared" si="270"/>
        <v>42544.782638888893</v>
      </c>
      <c r="U3385">
        <f t="shared" si="27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8"/>
        <v>100</v>
      </c>
      <c r="P3386">
        <f t="shared" si="267"/>
        <v>93.76</v>
      </c>
      <c r="Q3386" s="10" t="s">
        <v>8315</v>
      </c>
      <c r="R3386" t="s">
        <v>8316</v>
      </c>
      <c r="S3386" s="15">
        <f t="shared" si="269"/>
        <v>42292.087592592594</v>
      </c>
      <c r="T3386" s="15">
        <f t="shared" si="270"/>
        <v>42329.125</v>
      </c>
      <c r="U3386">
        <f t="shared" si="27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8"/>
        <v>100</v>
      </c>
      <c r="P3387">
        <f t="shared" si="267"/>
        <v>133.33000000000001</v>
      </c>
      <c r="Q3387" s="10" t="s">
        <v>8315</v>
      </c>
      <c r="R3387" t="s">
        <v>8316</v>
      </c>
      <c r="S3387" s="15">
        <f t="shared" si="269"/>
        <v>41953.8675</v>
      </c>
      <c r="T3387" s="15">
        <f t="shared" si="270"/>
        <v>41983.8675</v>
      </c>
      <c r="U3387">
        <f t="shared" si="27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8"/>
        <v>105</v>
      </c>
      <c r="P3388">
        <f t="shared" ref="P3388:P3451" si="272">IFERROR(ROUND(E3388/L3388,2),"N/A")</f>
        <v>51.22</v>
      </c>
      <c r="Q3388" s="10" t="s">
        <v>8315</v>
      </c>
      <c r="R3388" t="s">
        <v>8316</v>
      </c>
      <c r="S3388" s="15">
        <f t="shared" si="269"/>
        <v>41946.644745370373</v>
      </c>
      <c r="T3388" s="15">
        <f t="shared" si="270"/>
        <v>41976.644745370373</v>
      </c>
      <c r="U3388">
        <f t="shared" si="27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8"/>
        <v>117</v>
      </c>
      <c r="P3389">
        <f t="shared" si="272"/>
        <v>100.17</v>
      </c>
      <c r="Q3389" s="10" t="s">
        <v>8315</v>
      </c>
      <c r="R3389" t="s">
        <v>8316</v>
      </c>
      <c r="S3389" s="15">
        <f t="shared" si="269"/>
        <v>41947.762592592589</v>
      </c>
      <c r="T3389" s="15">
        <f t="shared" si="270"/>
        <v>41987.762592592597</v>
      </c>
      <c r="U3389">
        <f t="shared" si="27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8"/>
        <v>104</v>
      </c>
      <c r="P3390">
        <f t="shared" si="272"/>
        <v>34.6</v>
      </c>
      <c r="Q3390" s="10" t="s">
        <v>8315</v>
      </c>
      <c r="R3390" t="s">
        <v>8316</v>
      </c>
      <c r="S3390" s="15">
        <f t="shared" si="269"/>
        <v>42143.461122685185</v>
      </c>
      <c r="T3390" s="15">
        <f t="shared" si="270"/>
        <v>42173.461122685185</v>
      </c>
      <c r="U3390">
        <f t="shared" si="27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8"/>
        <v>115</v>
      </c>
      <c r="P3391">
        <f t="shared" si="272"/>
        <v>184.68</v>
      </c>
      <c r="Q3391" s="10" t="s">
        <v>8315</v>
      </c>
      <c r="R3391" t="s">
        <v>8316</v>
      </c>
      <c r="S3391" s="15">
        <f t="shared" si="269"/>
        <v>42494.563449074078</v>
      </c>
      <c r="T3391" s="15">
        <f t="shared" si="270"/>
        <v>42524.563449074078</v>
      </c>
      <c r="U3391">
        <f t="shared" si="27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8"/>
        <v>102</v>
      </c>
      <c r="P3392">
        <f t="shared" si="272"/>
        <v>69.819999999999993</v>
      </c>
      <c r="Q3392" s="10" t="s">
        <v>8315</v>
      </c>
      <c r="R3392" t="s">
        <v>8316</v>
      </c>
      <c r="S3392" s="15">
        <f t="shared" si="269"/>
        <v>41815.774826388886</v>
      </c>
      <c r="T3392" s="15">
        <f t="shared" si="270"/>
        <v>41830.774826388886</v>
      </c>
      <c r="U3392">
        <f t="shared" si="27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8"/>
        <v>223</v>
      </c>
      <c r="P3393">
        <f t="shared" si="272"/>
        <v>61.94</v>
      </c>
      <c r="Q3393" s="10" t="s">
        <v>8315</v>
      </c>
      <c r="R3393" t="s">
        <v>8316</v>
      </c>
      <c r="S3393" s="15">
        <f t="shared" si="269"/>
        <v>41830.545694444445</v>
      </c>
      <c r="T3393" s="15">
        <f t="shared" si="270"/>
        <v>41859.936111111114</v>
      </c>
      <c r="U3393">
        <f t="shared" si="27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3">ROUND(E3394/D3394*100,0)</f>
        <v>100</v>
      </c>
      <c r="P3394">
        <f t="shared" si="272"/>
        <v>41.67</v>
      </c>
      <c r="Q3394" s="10" t="s">
        <v>8315</v>
      </c>
      <c r="R3394" t="s">
        <v>8316</v>
      </c>
      <c r="S3394" s="15">
        <f t="shared" ref="S3394:S3457" si="274">(((J3394/60)/60)/24)+DATE(1970,1,1)</f>
        <v>42446.845543981486</v>
      </c>
      <c r="T3394" s="15">
        <f t="shared" ref="T3394:T3457" si="275">(((I3394/60)/60)/24)+DATE(1970,1,1)</f>
        <v>42496.845543981486</v>
      </c>
      <c r="U3394">
        <f t="shared" si="27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3"/>
        <v>106</v>
      </c>
      <c r="P3395">
        <f t="shared" si="272"/>
        <v>36.07</v>
      </c>
      <c r="Q3395" s="10" t="s">
        <v>8315</v>
      </c>
      <c r="R3395" t="s">
        <v>8316</v>
      </c>
      <c r="S3395" s="15">
        <f t="shared" si="274"/>
        <v>41923.921643518523</v>
      </c>
      <c r="T3395" s="15">
        <f t="shared" si="275"/>
        <v>41949.031944444447</v>
      </c>
      <c r="U3395">
        <f t="shared" si="271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3"/>
        <v>142</v>
      </c>
      <c r="P3396">
        <f t="shared" si="272"/>
        <v>29</v>
      </c>
      <c r="Q3396" s="10" t="s">
        <v>8315</v>
      </c>
      <c r="R3396" t="s">
        <v>8316</v>
      </c>
      <c r="S3396" s="15">
        <f t="shared" si="274"/>
        <v>41817.59542824074</v>
      </c>
      <c r="T3396" s="15">
        <f t="shared" si="275"/>
        <v>41847.59542824074</v>
      </c>
      <c r="U3396">
        <f t="shared" si="271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3"/>
        <v>184</v>
      </c>
      <c r="P3397">
        <f t="shared" si="272"/>
        <v>24.21</v>
      </c>
      <c r="Q3397" s="10" t="s">
        <v>8315</v>
      </c>
      <c r="R3397" t="s">
        <v>8316</v>
      </c>
      <c r="S3397" s="15">
        <f t="shared" si="274"/>
        <v>42140.712314814817</v>
      </c>
      <c r="T3397" s="15">
        <f t="shared" si="275"/>
        <v>42154.756944444445</v>
      </c>
      <c r="U3397">
        <f t="shared" si="271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3"/>
        <v>104</v>
      </c>
      <c r="P3398">
        <f t="shared" si="272"/>
        <v>55.89</v>
      </c>
      <c r="Q3398" s="10" t="s">
        <v>8315</v>
      </c>
      <c r="R3398" t="s">
        <v>8316</v>
      </c>
      <c r="S3398" s="15">
        <f t="shared" si="274"/>
        <v>41764.44663194444</v>
      </c>
      <c r="T3398" s="15">
        <f t="shared" si="275"/>
        <v>41791.165972222225</v>
      </c>
      <c r="U3398">
        <f t="shared" si="271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3"/>
        <v>112</v>
      </c>
      <c r="P3399">
        <f t="shared" si="272"/>
        <v>11.67</v>
      </c>
      <c r="Q3399" s="10" t="s">
        <v>8315</v>
      </c>
      <c r="R3399" t="s">
        <v>8316</v>
      </c>
      <c r="S3399" s="15">
        <f t="shared" si="274"/>
        <v>42378.478344907402</v>
      </c>
      <c r="T3399" s="15">
        <f t="shared" si="275"/>
        <v>42418.916666666672</v>
      </c>
      <c r="U3399">
        <f t="shared" si="271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3"/>
        <v>111</v>
      </c>
      <c r="P3400">
        <f t="shared" si="272"/>
        <v>68.349999999999994</v>
      </c>
      <c r="Q3400" s="10" t="s">
        <v>8315</v>
      </c>
      <c r="R3400" t="s">
        <v>8316</v>
      </c>
      <c r="S3400" s="15">
        <f t="shared" si="274"/>
        <v>41941.75203703704</v>
      </c>
      <c r="T3400" s="15">
        <f t="shared" si="275"/>
        <v>41964.708333333328</v>
      </c>
      <c r="U3400">
        <f t="shared" ref="U3400:U3463" si="276"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3"/>
        <v>104</v>
      </c>
      <c r="P3401">
        <f t="shared" si="272"/>
        <v>27.07</v>
      </c>
      <c r="Q3401" s="10" t="s">
        <v>8315</v>
      </c>
      <c r="R3401" t="s">
        <v>8316</v>
      </c>
      <c r="S3401" s="15">
        <f t="shared" si="274"/>
        <v>42026.920428240745</v>
      </c>
      <c r="T3401" s="15">
        <f t="shared" si="275"/>
        <v>42056.920428240745</v>
      </c>
      <c r="U3401">
        <f t="shared" si="276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3"/>
        <v>100</v>
      </c>
      <c r="P3402">
        <f t="shared" si="272"/>
        <v>118.13</v>
      </c>
      <c r="Q3402" s="10" t="s">
        <v>8315</v>
      </c>
      <c r="R3402" t="s">
        <v>8316</v>
      </c>
      <c r="S3402" s="15">
        <f t="shared" si="274"/>
        <v>41834.953865740739</v>
      </c>
      <c r="T3402" s="15">
        <f t="shared" si="275"/>
        <v>41879.953865740739</v>
      </c>
      <c r="U3402">
        <f t="shared" si="276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3"/>
        <v>102</v>
      </c>
      <c r="P3403">
        <f t="shared" si="272"/>
        <v>44.76</v>
      </c>
      <c r="Q3403" s="10" t="s">
        <v>8315</v>
      </c>
      <c r="R3403" t="s">
        <v>8316</v>
      </c>
      <c r="S3403" s="15">
        <f t="shared" si="274"/>
        <v>42193.723912037036</v>
      </c>
      <c r="T3403" s="15">
        <f t="shared" si="275"/>
        <v>42223.723912037036</v>
      </c>
      <c r="U3403">
        <f t="shared" si="276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3"/>
        <v>110</v>
      </c>
      <c r="P3404">
        <f t="shared" si="272"/>
        <v>99.79</v>
      </c>
      <c r="Q3404" s="10" t="s">
        <v>8315</v>
      </c>
      <c r="R3404" t="s">
        <v>8316</v>
      </c>
      <c r="S3404" s="15">
        <f t="shared" si="274"/>
        <v>42290.61855324074</v>
      </c>
      <c r="T3404" s="15">
        <f t="shared" si="275"/>
        <v>42320.104861111111</v>
      </c>
      <c r="U3404">
        <f t="shared" si="276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3"/>
        <v>100</v>
      </c>
      <c r="P3405">
        <f t="shared" si="272"/>
        <v>117.65</v>
      </c>
      <c r="Q3405" s="10" t="s">
        <v>8315</v>
      </c>
      <c r="R3405" t="s">
        <v>8316</v>
      </c>
      <c r="S3405" s="15">
        <f t="shared" si="274"/>
        <v>42150.462083333332</v>
      </c>
      <c r="T3405" s="15">
        <f t="shared" si="275"/>
        <v>42180.462083333332</v>
      </c>
      <c r="U3405">
        <f t="shared" si="276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3"/>
        <v>122</v>
      </c>
      <c r="P3406">
        <f t="shared" si="272"/>
        <v>203.33</v>
      </c>
      <c r="Q3406" s="10" t="s">
        <v>8315</v>
      </c>
      <c r="R3406" t="s">
        <v>8316</v>
      </c>
      <c r="S3406" s="15">
        <f t="shared" si="274"/>
        <v>42152.503495370373</v>
      </c>
      <c r="T3406" s="15">
        <f t="shared" si="275"/>
        <v>42172.503495370373</v>
      </c>
      <c r="U3406">
        <f t="shared" si="276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3"/>
        <v>138</v>
      </c>
      <c r="P3407">
        <f t="shared" si="272"/>
        <v>28.32</v>
      </c>
      <c r="Q3407" s="10" t="s">
        <v>8315</v>
      </c>
      <c r="R3407" t="s">
        <v>8316</v>
      </c>
      <c r="S3407" s="15">
        <f t="shared" si="274"/>
        <v>42410.017199074078</v>
      </c>
      <c r="T3407" s="15">
        <f t="shared" si="275"/>
        <v>42430.999305555553</v>
      </c>
      <c r="U3407">
        <f t="shared" si="276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3"/>
        <v>100</v>
      </c>
      <c r="P3408">
        <f t="shared" si="272"/>
        <v>110.23</v>
      </c>
      <c r="Q3408" s="10" t="s">
        <v>8315</v>
      </c>
      <c r="R3408" t="s">
        <v>8316</v>
      </c>
      <c r="S3408" s="15">
        <f t="shared" si="274"/>
        <v>41791.492777777778</v>
      </c>
      <c r="T3408" s="15">
        <f t="shared" si="275"/>
        <v>41836.492777777778</v>
      </c>
      <c r="U3408">
        <f t="shared" si="276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3"/>
        <v>107</v>
      </c>
      <c r="P3409">
        <f t="shared" si="272"/>
        <v>31.97</v>
      </c>
      <c r="Q3409" s="10" t="s">
        <v>8315</v>
      </c>
      <c r="R3409" t="s">
        <v>8316</v>
      </c>
      <c r="S3409" s="15">
        <f t="shared" si="274"/>
        <v>41796.422326388885</v>
      </c>
      <c r="T3409" s="15">
        <f t="shared" si="275"/>
        <v>41826.422326388885</v>
      </c>
      <c r="U3409">
        <f t="shared" si="276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3"/>
        <v>211</v>
      </c>
      <c r="P3410">
        <f t="shared" si="272"/>
        <v>58.61</v>
      </c>
      <c r="Q3410" s="10" t="s">
        <v>8315</v>
      </c>
      <c r="R3410" t="s">
        <v>8316</v>
      </c>
      <c r="S3410" s="15">
        <f t="shared" si="274"/>
        <v>41808.991944444446</v>
      </c>
      <c r="T3410" s="15">
        <f t="shared" si="275"/>
        <v>41838.991944444446</v>
      </c>
      <c r="U3410">
        <f t="shared" si="276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3"/>
        <v>124</v>
      </c>
      <c r="P3411">
        <f t="shared" si="272"/>
        <v>29.43</v>
      </c>
      <c r="Q3411" s="10" t="s">
        <v>8315</v>
      </c>
      <c r="R3411" t="s">
        <v>8316</v>
      </c>
      <c r="S3411" s="15">
        <f t="shared" si="274"/>
        <v>42544.814328703709</v>
      </c>
      <c r="T3411" s="15">
        <f t="shared" si="275"/>
        <v>42582.873611111107</v>
      </c>
      <c r="U3411">
        <f t="shared" si="276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3"/>
        <v>109</v>
      </c>
      <c r="P3412">
        <f t="shared" si="272"/>
        <v>81.38</v>
      </c>
      <c r="Q3412" s="10" t="s">
        <v>8315</v>
      </c>
      <c r="R3412" t="s">
        <v>8316</v>
      </c>
      <c r="S3412" s="15">
        <f t="shared" si="274"/>
        <v>42500.041550925926</v>
      </c>
      <c r="T3412" s="15">
        <f t="shared" si="275"/>
        <v>42527.291666666672</v>
      </c>
      <c r="U3412">
        <f t="shared" si="276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3"/>
        <v>104</v>
      </c>
      <c r="P3413">
        <f t="shared" si="272"/>
        <v>199.17</v>
      </c>
      <c r="Q3413" s="10" t="s">
        <v>8315</v>
      </c>
      <c r="R3413" t="s">
        <v>8316</v>
      </c>
      <c r="S3413" s="15">
        <f t="shared" si="274"/>
        <v>42265.022824074069</v>
      </c>
      <c r="T3413" s="15">
        <f t="shared" si="275"/>
        <v>42285.022824074069</v>
      </c>
      <c r="U3413">
        <f t="shared" si="276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3"/>
        <v>100</v>
      </c>
      <c r="P3414">
        <f t="shared" si="272"/>
        <v>115.38</v>
      </c>
      <c r="Q3414" s="10" t="s">
        <v>8315</v>
      </c>
      <c r="R3414" t="s">
        <v>8316</v>
      </c>
      <c r="S3414" s="15">
        <f t="shared" si="274"/>
        <v>41879.959050925929</v>
      </c>
      <c r="T3414" s="15">
        <f t="shared" si="275"/>
        <v>41909.959050925929</v>
      </c>
      <c r="U3414">
        <f t="shared" si="276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3"/>
        <v>130</v>
      </c>
      <c r="P3415">
        <f t="shared" si="272"/>
        <v>46.43</v>
      </c>
      <c r="Q3415" s="10" t="s">
        <v>8315</v>
      </c>
      <c r="R3415" t="s">
        <v>8316</v>
      </c>
      <c r="S3415" s="15">
        <f t="shared" si="274"/>
        <v>42053.733078703706</v>
      </c>
      <c r="T3415" s="15">
        <f t="shared" si="275"/>
        <v>42063.207638888889</v>
      </c>
      <c r="U3415">
        <f t="shared" si="276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3"/>
        <v>104</v>
      </c>
      <c r="P3416">
        <f t="shared" si="272"/>
        <v>70.569999999999993</v>
      </c>
      <c r="Q3416" s="10" t="s">
        <v>8315</v>
      </c>
      <c r="R3416" t="s">
        <v>8316</v>
      </c>
      <c r="S3416" s="15">
        <f t="shared" si="274"/>
        <v>42675.832465277781</v>
      </c>
      <c r="T3416" s="15">
        <f t="shared" si="275"/>
        <v>42705.332638888889</v>
      </c>
      <c r="U3416">
        <f t="shared" si="276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3"/>
        <v>100</v>
      </c>
      <c r="P3417">
        <f t="shared" si="272"/>
        <v>22.22</v>
      </c>
      <c r="Q3417" s="10" t="s">
        <v>8315</v>
      </c>
      <c r="R3417" t="s">
        <v>8316</v>
      </c>
      <c r="S3417" s="15">
        <f t="shared" si="274"/>
        <v>42467.144166666665</v>
      </c>
      <c r="T3417" s="15">
        <f t="shared" si="275"/>
        <v>42477.979166666672</v>
      </c>
      <c r="U3417">
        <f t="shared" si="276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3"/>
        <v>120</v>
      </c>
      <c r="P3418">
        <f t="shared" si="272"/>
        <v>159.47</v>
      </c>
      <c r="Q3418" s="10" t="s">
        <v>8315</v>
      </c>
      <c r="R3418" t="s">
        <v>8316</v>
      </c>
      <c r="S3418" s="15">
        <f t="shared" si="274"/>
        <v>42089.412557870368</v>
      </c>
      <c r="T3418" s="15">
        <f t="shared" si="275"/>
        <v>42117.770833333328</v>
      </c>
      <c r="U3418">
        <f t="shared" si="276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3"/>
        <v>100</v>
      </c>
      <c r="P3419">
        <f t="shared" si="272"/>
        <v>37.78</v>
      </c>
      <c r="Q3419" s="10" t="s">
        <v>8315</v>
      </c>
      <c r="R3419" t="s">
        <v>8316</v>
      </c>
      <c r="S3419" s="15">
        <f t="shared" si="274"/>
        <v>41894.91375</v>
      </c>
      <c r="T3419" s="15">
        <f t="shared" si="275"/>
        <v>41938.029861111114</v>
      </c>
      <c r="U3419">
        <f t="shared" si="276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3"/>
        <v>101</v>
      </c>
      <c r="P3420">
        <f t="shared" si="272"/>
        <v>72.05</v>
      </c>
      <c r="Q3420" s="10" t="s">
        <v>8315</v>
      </c>
      <c r="R3420" t="s">
        <v>8316</v>
      </c>
      <c r="S3420" s="15">
        <f t="shared" si="274"/>
        <v>41752.83457175926</v>
      </c>
      <c r="T3420" s="15">
        <f t="shared" si="275"/>
        <v>41782.83457175926</v>
      </c>
      <c r="U3420">
        <f t="shared" si="276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3"/>
        <v>107</v>
      </c>
      <c r="P3421">
        <f t="shared" si="272"/>
        <v>63.7</v>
      </c>
      <c r="Q3421" s="10" t="s">
        <v>8315</v>
      </c>
      <c r="R3421" t="s">
        <v>8316</v>
      </c>
      <c r="S3421" s="15">
        <f t="shared" si="274"/>
        <v>42448.821585648147</v>
      </c>
      <c r="T3421" s="15">
        <f t="shared" si="275"/>
        <v>42466.895833333328</v>
      </c>
      <c r="U3421">
        <f t="shared" si="276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3"/>
        <v>138</v>
      </c>
      <c r="P3422">
        <f t="shared" si="272"/>
        <v>28.41</v>
      </c>
      <c r="Q3422" s="10" t="s">
        <v>8315</v>
      </c>
      <c r="R3422" t="s">
        <v>8316</v>
      </c>
      <c r="S3422" s="15">
        <f t="shared" si="274"/>
        <v>42405.090300925927</v>
      </c>
      <c r="T3422" s="15">
        <f t="shared" si="275"/>
        <v>42414</v>
      </c>
      <c r="U3422">
        <f t="shared" si="276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3"/>
        <v>101</v>
      </c>
      <c r="P3423">
        <f t="shared" si="272"/>
        <v>103.21</v>
      </c>
      <c r="Q3423" s="10" t="s">
        <v>8315</v>
      </c>
      <c r="R3423" t="s">
        <v>8316</v>
      </c>
      <c r="S3423" s="15">
        <f t="shared" si="274"/>
        <v>42037.791238425925</v>
      </c>
      <c r="T3423" s="15">
        <f t="shared" si="275"/>
        <v>42067.791238425925</v>
      </c>
      <c r="U3423">
        <f t="shared" si="276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3"/>
        <v>109</v>
      </c>
      <c r="P3424">
        <f t="shared" si="272"/>
        <v>71.150000000000006</v>
      </c>
      <c r="Q3424" s="10" t="s">
        <v>8315</v>
      </c>
      <c r="R3424" t="s">
        <v>8316</v>
      </c>
      <c r="S3424" s="15">
        <f t="shared" si="274"/>
        <v>42323.562222222223</v>
      </c>
      <c r="T3424" s="15">
        <f t="shared" si="275"/>
        <v>42352</v>
      </c>
      <c r="U3424">
        <f t="shared" si="276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3"/>
        <v>140</v>
      </c>
      <c r="P3425">
        <f t="shared" si="272"/>
        <v>35</v>
      </c>
      <c r="Q3425" s="10" t="s">
        <v>8315</v>
      </c>
      <c r="R3425" t="s">
        <v>8316</v>
      </c>
      <c r="S3425" s="15">
        <f t="shared" si="274"/>
        <v>42088.911354166667</v>
      </c>
      <c r="T3425" s="15">
        <f t="shared" si="275"/>
        <v>42118.911354166667</v>
      </c>
      <c r="U3425">
        <f t="shared" si="276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3"/>
        <v>104</v>
      </c>
      <c r="P3426">
        <f t="shared" si="272"/>
        <v>81.78</v>
      </c>
      <c r="Q3426" s="10" t="s">
        <v>8315</v>
      </c>
      <c r="R3426" t="s">
        <v>8316</v>
      </c>
      <c r="S3426" s="15">
        <f t="shared" si="274"/>
        <v>42018.676898148144</v>
      </c>
      <c r="T3426" s="15">
        <f t="shared" si="275"/>
        <v>42040.290972222225</v>
      </c>
      <c r="U3426">
        <f t="shared" si="276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3"/>
        <v>103</v>
      </c>
      <c r="P3427">
        <f t="shared" si="272"/>
        <v>297.02999999999997</v>
      </c>
      <c r="Q3427" s="10" t="s">
        <v>8315</v>
      </c>
      <c r="R3427" t="s">
        <v>8316</v>
      </c>
      <c r="S3427" s="15">
        <f t="shared" si="274"/>
        <v>41884.617314814815</v>
      </c>
      <c r="T3427" s="15">
        <f t="shared" si="275"/>
        <v>41916.617314814815</v>
      </c>
      <c r="U3427">
        <f t="shared" si="276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3"/>
        <v>108</v>
      </c>
      <c r="P3428">
        <f t="shared" si="272"/>
        <v>46.61</v>
      </c>
      <c r="Q3428" s="10" t="s">
        <v>8315</v>
      </c>
      <c r="R3428" t="s">
        <v>8316</v>
      </c>
      <c r="S3428" s="15">
        <f t="shared" si="274"/>
        <v>41884.056747685187</v>
      </c>
      <c r="T3428" s="15">
        <f t="shared" si="275"/>
        <v>41903.083333333336</v>
      </c>
      <c r="U3428">
        <f t="shared" si="276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3"/>
        <v>100</v>
      </c>
      <c r="P3429">
        <f t="shared" si="272"/>
        <v>51.72</v>
      </c>
      <c r="Q3429" s="10" t="s">
        <v>8315</v>
      </c>
      <c r="R3429" t="s">
        <v>8316</v>
      </c>
      <c r="S3429" s="15">
        <f t="shared" si="274"/>
        <v>41792.645277777774</v>
      </c>
      <c r="T3429" s="15">
        <f t="shared" si="275"/>
        <v>41822.645277777774</v>
      </c>
      <c r="U3429">
        <f t="shared" si="276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3"/>
        <v>103</v>
      </c>
      <c r="P3430">
        <f t="shared" si="272"/>
        <v>40.29</v>
      </c>
      <c r="Q3430" s="10" t="s">
        <v>8315</v>
      </c>
      <c r="R3430" t="s">
        <v>8316</v>
      </c>
      <c r="S3430" s="15">
        <f t="shared" si="274"/>
        <v>42038.720451388886</v>
      </c>
      <c r="T3430" s="15">
        <f t="shared" si="275"/>
        <v>42063.708333333328</v>
      </c>
      <c r="U3430">
        <f t="shared" si="276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3"/>
        <v>130</v>
      </c>
      <c r="P3431">
        <f t="shared" si="272"/>
        <v>16.25</v>
      </c>
      <c r="Q3431" s="10" t="s">
        <v>8315</v>
      </c>
      <c r="R3431" t="s">
        <v>8316</v>
      </c>
      <c r="S3431" s="15">
        <f t="shared" si="274"/>
        <v>42662.021539351852</v>
      </c>
      <c r="T3431" s="15">
        <f t="shared" si="275"/>
        <v>42676.021539351852</v>
      </c>
      <c r="U3431">
        <f t="shared" si="276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3"/>
        <v>109</v>
      </c>
      <c r="P3432">
        <f t="shared" si="272"/>
        <v>30.15</v>
      </c>
      <c r="Q3432" s="10" t="s">
        <v>8315</v>
      </c>
      <c r="R3432" t="s">
        <v>8316</v>
      </c>
      <c r="S3432" s="15">
        <f t="shared" si="274"/>
        <v>41820.945613425924</v>
      </c>
      <c r="T3432" s="15">
        <f t="shared" si="275"/>
        <v>41850.945613425924</v>
      </c>
      <c r="U3432">
        <f t="shared" si="276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3"/>
        <v>100</v>
      </c>
      <c r="P3433">
        <f t="shared" si="272"/>
        <v>95.24</v>
      </c>
      <c r="Q3433" s="10" t="s">
        <v>8315</v>
      </c>
      <c r="R3433" t="s">
        <v>8316</v>
      </c>
      <c r="S3433" s="15">
        <f t="shared" si="274"/>
        <v>41839.730937500004</v>
      </c>
      <c r="T3433" s="15">
        <f t="shared" si="275"/>
        <v>41869.730937500004</v>
      </c>
      <c r="U3433">
        <f t="shared" si="276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3"/>
        <v>110</v>
      </c>
      <c r="P3434">
        <f t="shared" si="272"/>
        <v>52.21</v>
      </c>
      <c r="Q3434" s="10" t="s">
        <v>8315</v>
      </c>
      <c r="R3434" t="s">
        <v>8316</v>
      </c>
      <c r="S3434" s="15">
        <f t="shared" si="274"/>
        <v>42380.581180555557</v>
      </c>
      <c r="T3434" s="15">
        <f t="shared" si="275"/>
        <v>42405.916666666672</v>
      </c>
      <c r="U3434">
        <f t="shared" si="276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3"/>
        <v>100</v>
      </c>
      <c r="P3435">
        <f t="shared" si="272"/>
        <v>134.15</v>
      </c>
      <c r="Q3435" s="10" t="s">
        <v>8315</v>
      </c>
      <c r="R3435" t="s">
        <v>8316</v>
      </c>
      <c r="S3435" s="15">
        <f t="shared" si="274"/>
        <v>41776.063136574077</v>
      </c>
      <c r="T3435" s="15">
        <f t="shared" si="275"/>
        <v>41807.125</v>
      </c>
      <c r="U3435">
        <f t="shared" si="276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3"/>
        <v>106</v>
      </c>
      <c r="P3436">
        <f t="shared" si="272"/>
        <v>62.83</v>
      </c>
      <c r="Q3436" s="10" t="s">
        <v>8315</v>
      </c>
      <c r="R3436" t="s">
        <v>8316</v>
      </c>
      <c r="S3436" s="15">
        <f t="shared" si="274"/>
        <v>41800.380428240744</v>
      </c>
      <c r="T3436" s="15">
        <f t="shared" si="275"/>
        <v>41830.380428240744</v>
      </c>
      <c r="U3436">
        <f t="shared" si="276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3"/>
        <v>112</v>
      </c>
      <c r="P3437">
        <f t="shared" si="272"/>
        <v>58.95</v>
      </c>
      <c r="Q3437" s="10" t="s">
        <v>8315</v>
      </c>
      <c r="R3437" t="s">
        <v>8316</v>
      </c>
      <c r="S3437" s="15">
        <f t="shared" si="274"/>
        <v>42572.61681712963</v>
      </c>
      <c r="T3437" s="15">
        <f t="shared" si="275"/>
        <v>42589.125</v>
      </c>
      <c r="U3437">
        <f t="shared" si="276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3"/>
        <v>106</v>
      </c>
      <c r="P3438">
        <f t="shared" si="272"/>
        <v>143.11000000000001</v>
      </c>
      <c r="Q3438" s="10" t="s">
        <v>8315</v>
      </c>
      <c r="R3438" t="s">
        <v>8316</v>
      </c>
      <c r="S3438" s="15">
        <f t="shared" si="274"/>
        <v>41851.541585648149</v>
      </c>
      <c r="T3438" s="15">
        <f t="shared" si="275"/>
        <v>41872.686111111114</v>
      </c>
      <c r="U3438">
        <f t="shared" si="276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3"/>
        <v>101</v>
      </c>
      <c r="P3439">
        <f t="shared" si="272"/>
        <v>84.17</v>
      </c>
      <c r="Q3439" s="10" t="s">
        <v>8315</v>
      </c>
      <c r="R3439" t="s">
        <v>8316</v>
      </c>
      <c r="S3439" s="15">
        <f t="shared" si="274"/>
        <v>42205.710879629631</v>
      </c>
      <c r="T3439" s="15">
        <f t="shared" si="275"/>
        <v>42235.710879629631</v>
      </c>
      <c r="U3439">
        <f t="shared" si="276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3"/>
        <v>104</v>
      </c>
      <c r="P3440">
        <f t="shared" si="272"/>
        <v>186.07</v>
      </c>
      <c r="Q3440" s="10" t="s">
        <v>8315</v>
      </c>
      <c r="R3440" t="s">
        <v>8316</v>
      </c>
      <c r="S3440" s="15">
        <f t="shared" si="274"/>
        <v>42100.927858796291</v>
      </c>
      <c r="T3440" s="15">
        <f t="shared" si="275"/>
        <v>42126.875</v>
      </c>
      <c r="U3440">
        <f t="shared" si="276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3"/>
        <v>135</v>
      </c>
      <c r="P3441">
        <f t="shared" si="272"/>
        <v>89.79</v>
      </c>
      <c r="Q3441" s="10" t="s">
        <v>8315</v>
      </c>
      <c r="R3441" t="s">
        <v>8316</v>
      </c>
      <c r="S3441" s="15">
        <f t="shared" si="274"/>
        <v>42374.911226851851</v>
      </c>
      <c r="T3441" s="15">
        <f t="shared" si="275"/>
        <v>42388.207638888889</v>
      </c>
      <c r="U3441">
        <f t="shared" si="276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3"/>
        <v>105</v>
      </c>
      <c r="P3442">
        <f t="shared" si="272"/>
        <v>64.16</v>
      </c>
      <c r="Q3442" s="10" t="s">
        <v>8315</v>
      </c>
      <c r="R3442" t="s">
        <v>8316</v>
      </c>
      <c r="S3442" s="15">
        <f t="shared" si="274"/>
        <v>41809.12300925926</v>
      </c>
      <c r="T3442" s="15">
        <f t="shared" si="275"/>
        <v>41831.677083333336</v>
      </c>
      <c r="U3442">
        <f t="shared" si="276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3"/>
        <v>103</v>
      </c>
      <c r="P3443">
        <f t="shared" si="272"/>
        <v>59.65</v>
      </c>
      <c r="Q3443" s="10" t="s">
        <v>8315</v>
      </c>
      <c r="R3443" t="s">
        <v>8316</v>
      </c>
      <c r="S3443" s="15">
        <f t="shared" si="274"/>
        <v>42294.429641203707</v>
      </c>
      <c r="T3443" s="15">
        <f t="shared" si="275"/>
        <v>42321.845138888893</v>
      </c>
      <c r="U3443">
        <f t="shared" si="276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3"/>
        <v>100</v>
      </c>
      <c r="P3444">
        <f t="shared" si="272"/>
        <v>31.25</v>
      </c>
      <c r="Q3444" s="10" t="s">
        <v>8315</v>
      </c>
      <c r="R3444" t="s">
        <v>8316</v>
      </c>
      <c r="S3444" s="15">
        <f t="shared" si="274"/>
        <v>42124.841111111105</v>
      </c>
      <c r="T3444" s="15">
        <f t="shared" si="275"/>
        <v>42154.841111111105</v>
      </c>
      <c r="U3444">
        <f t="shared" si="276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3"/>
        <v>186</v>
      </c>
      <c r="P3445">
        <f t="shared" si="272"/>
        <v>41.22</v>
      </c>
      <c r="Q3445" s="10" t="s">
        <v>8315</v>
      </c>
      <c r="R3445" t="s">
        <v>8316</v>
      </c>
      <c r="S3445" s="15">
        <f t="shared" si="274"/>
        <v>41861.524837962963</v>
      </c>
      <c r="T3445" s="15">
        <f t="shared" si="275"/>
        <v>41891.524837962963</v>
      </c>
      <c r="U3445">
        <f t="shared" si="276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3"/>
        <v>289</v>
      </c>
      <c r="P3446">
        <f t="shared" si="272"/>
        <v>43.35</v>
      </c>
      <c r="Q3446" s="10" t="s">
        <v>8315</v>
      </c>
      <c r="R3446" t="s">
        <v>8316</v>
      </c>
      <c r="S3446" s="15">
        <f t="shared" si="274"/>
        <v>42521.291504629626</v>
      </c>
      <c r="T3446" s="15">
        <f t="shared" si="275"/>
        <v>42529.582638888889</v>
      </c>
      <c r="U3446">
        <f t="shared" si="276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3"/>
        <v>100</v>
      </c>
      <c r="P3447">
        <f t="shared" si="272"/>
        <v>64.52</v>
      </c>
      <c r="Q3447" s="10" t="s">
        <v>8315</v>
      </c>
      <c r="R3447" t="s">
        <v>8316</v>
      </c>
      <c r="S3447" s="15">
        <f t="shared" si="274"/>
        <v>42272.530509259261</v>
      </c>
      <c r="T3447" s="15">
        <f t="shared" si="275"/>
        <v>42300.530509259261</v>
      </c>
      <c r="U3447">
        <f t="shared" si="276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3"/>
        <v>108</v>
      </c>
      <c r="P3448">
        <f t="shared" si="272"/>
        <v>43.28</v>
      </c>
      <c r="Q3448" s="10" t="s">
        <v>8315</v>
      </c>
      <c r="R3448" t="s">
        <v>8316</v>
      </c>
      <c r="S3448" s="15">
        <f t="shared" si="274"/>
        <v>42016.832465277781</v>
      </c>
      <c r="T3448" s="15">
        <f t="shared" si="275"/>
        <v>42040.513888888891</v>
      </c>
      <c r="U3448">
        <f t="shared" si="276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3"/>
        <v>108</v>
      </c>
      <c r="P3449">
        <f t="shared" si="272"/>
        <v>77</v>
      </c>
      <c r="Q3449" s="10" t="s">
        <v>8315</v>
      </c>
      <c r="R3449" t="s">
        <v>8316</v>
      </c>
      <c r="S3449" s="15">
        <f t="shared" si="274"/>
        <v>42402.889027777783</v>
      </c>
      <c r="T3449" s="15">
        <f t="shared" si="275"/>
        <v>42447.847361111111</v>
      </c>
      <c r="U3449">
        <f t="shared" si="276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3"/>
        <v>110</v>
      </c>
      <c r="P3450">
        <f t="shared" si="272"/>
        <v>51.22</v>
      </c>
      <c r="Q3450" s="10" t="s">
        <v>8315</v>
      </c>
      <c r="R3450" t="s">
        <v>8316</v>
      </c>
      <c r="S3450" s="15">
        <f t="shared" si="274"/>
        <v>41960.119085648148</v>
      </c>
      <c r="T3450" s="15">
        <f t="shared" si="275"/>
        <v>41990.119085648148</v>
      </c>
      <c r="U3450">
        <f t="shared" si="276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3"/>
        <v>171</v>
      </c>
      <c r="P3451">
        <f t="shared" si="272"/>
        <v>68.25</v>
      </c>
      <c r="Q3451" s="10" t="s">
        <v>8315</v>
      </c>
      <c r="R3451" t="s">
        <v>8316</v>
      </c>
      <c r="S3451" s="15">
        <f t="shared" si="274"/>
        <v>42532.052523148144</v>
      </c>
      <c r="T3451" s="15">
        <f t="shared" si="275"/>
        <v>42560.166666666672</v>
      </c>
      <c r="U3451">
        <f t="shared" si="276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3"/>
        <v>152</v>
      </c>
      <c r="P3452">
        <f t="shared" ref="P3452:P3515" si="277">IFERROR(ROUND(E3452/L3452,2),"N/A")</f>
        <v>19.489999999999998</v>
      </c>
      <c r="Q3452" s="10" t="s">
        <v>8315</v>
      </c>
      <c r="R3452" t="s">
        <v>8316</v>
      </c>
      <c r="S3452" s="15">
        <f t="shared" si="274"/>
        <v>42036.704525462963</v>
      </c>
      <c r="T3452" s="15">
        <f t="shared" si="275"/>
        <v>42096.662858796291</v>
      </c>
      <c r="U3452">
        <f t="shared" si="276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3"/>
        <v>101</v>
      </c>
      <c r="P3453">
        <f t="shared" si="277"/>
        <v>41.13</v>
      </c>
      <c r="Q3453" s="10" t="s">
        <v>8315</v>
      </c>
      <c r="R3453" t="s">
        <v>8316</v>
      </c>
      <c r="S3453" s="15">
        <f t="shared" si="274"/>
        <v>42088.723692129628</v>
      </c>
      <c r="T3453" s="15">
        <f t="shared" si="275"/>
        <v>42115.723692129628</v>
      </c>
      <c r="U3453">
        <f t="shared" si="276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3"/>
        <v>153</v>
      </c>
      <c r="P3454">
        <f t="shared" si="277"/>
        <v>41.41</v>
      </c>
      <c r="Q3454" s="10" t="s">
        <v>8315</v>
      </c>
      <c r="R3454" t="s">
        <v>8316</v>
      </c>
      <c r="S3454" s="15">
        <f t="shared" si="274"/>
        <v>41820.639189814814</v>
      </c>
      <c r="T3454" s="15">
        <f t="shared" si="275"/>
        <v>41843.165972222225</v>
      </c>
      <c r="U3454">
        <f t="shared" si="276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3"/>
        <v>128</v>
      </c>
      <c r="P3455">
        <f t="shared" si="277"/>
        <v>27.5</v>
      </c>
      <c r="Q3455" s="10" t="s">
        <v>8315</v>
      </c>
      <c r="R3455" t="s">
        <v>8316</v>
      </c>
      <c r="S3455" s="15">
        <f t="shared" si="274"/>
        <v>42535.97865740741</v>
      </c>
      <c r="T3455" s="15">
        <f t="shared" si="275"/>
        <v>42595.97865740741</v>
      </c>
      <c r="U3455">
        <f t="shared" si="276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3"/>
        <v>101</v>
      </c>
      <c r="P3456">
        <f t="shared" si="277"/>
        <v>33.57</v>
      </c>
      <c r="Q3456" s="10" t="s">
        <v>8315</v>
      </c>
      <c r="R3456" t="s">
        <v>8316</v>
      </c>
      <c r="S3456" s="15">
        <f t="shared" si="274"/>
        <v>41821.698599537034</v>
      </c>
      <c r="T3456" s="15">
        <f t="shared" si="275"/>
        <v>41851.698599537034</v>
      </c>
      <c r="U3456">
        <f t="shared" si="276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3"/>
        <v>101</v>
      </c>
      <c r="P3457">
        <f t="shared" si="277"/>
        <v>145.87</v>
      </c>
      <c r="Q3457" s="10" t="s">
        <v>8315</v>
      </c>
      <c r="R3457" t="s">
        <v>8316</v>
      </c>
      <c r="S3457" s="15">
        <f t="shared" si="274"/>
        <v>42626.7503125</v>
      </c>
      <c r="T3457" s="15">
        <f t="shared" si="275"/>
        <v>42656.7503125</v>
      </c>
      <c r="U3457">
        <f t="shared" si="276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8">ROUND(E3458/D3458*100,0)</f>
        <v>191</v>
      </c>
      <c r="P3458">
        <f t="shared" si="277"/>
        <v>358.69</v>
      </c>
      <c r="Q3458" s="10" t="s">
        <v>8315</v>
      </c>
      <c r="R3458" t="s">
        <v>8316</v>
      </c>
      <c r="S3458" s="15">
        <f t="shared" ref="S3458:S3521" si="279">(((J3458/60)/60)/24)+DATE(1970,1,1)</f>
        <v>41821.205636574072</v>
      </c>
      <c r="T3458" s="15">
        <f t="shared" ref="T3458:T3521" si="280">(((I3458/60)/60)/24)+DATE(1970,1,1)</f>
        <v>41852.290972222225</v>
      </c>
      <c r="U3458">
        <f t="shared" si="276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8"/>
        <v>140</v>
      </c>
      <c r="P3459">
        <f t="shared" si="277"/>
        <v>50.98</v>
      </c>
      <c r="Q3459" s="10" t="s">
        <v>8315</v>
      </c>
      <c r="R3459" t="s">
        <v>8316</v>
      </c>
      <c r="S3459" s="15">
        <f t="shared" si="279"/>
        <v>42016.706678240742</v>
      </c>
      <c r="T3459" s="15">
        <f t="shared" si="280"/>
        <v>42047.249305555553</v>
      </c>
      <c r="U3459">
        <f t="shared" si="276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8"/>
        <v>124</v>
      </c>
      <c r="P3460">
        <f t="shared" si="277"/>
        <v>45.04</v>
      </c>
      <c r="Q3460" s="10" t="s">
        <v>8315</v>
      </c>
      <c r="R3460" t="s">
        <v>8316</v>
      </c>
      <c r="S3460" s="15">
        <f t="shared" si="279"/>
        <v>42011.202581018515</v>
      </c>
      <c r="T3460" s="15">
        <f t="shared" si="280"/>
        <v>42038.185416666667</v>
      </c>
      <c r="U3460">
        <f t="shared" si="276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8"/>
        <v>126</v>
      </c>
      <c r="P3461">
        <f t="shared" si="277"/>
        <v>17.53</v>
      </c>
      <c r="Q3461" s="10" t="s">
        <v>8315</v>
      </c>
      <c r="R3461" t="s">
        <v>8316</v>
      </c>
      <c r="S3461" s="15">
        <f t="shared" si="279"/>
        <v>42480.479861111111</v>
      </c>
      <c r="T3461" s="15">
        <f t="shared" si="280"/>
        <v>42510.479861111111</v>
      </c>
      <c r="U3461">
        <f t="shared" si="276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8"/>
        <v>190</v>
      </c>
      <c r="P3462">
        <f t="shared" si="277"/>
        <v>50</v>
      </c>
      <c r="Q3462" s="10" t="s">
        <v>8315</v>
      </c>
      <c r="R3462" t="s">
        <v>8316</v>
      </c>
      <c r="S3462" s="15">
        <f t="shared" si="279"/>
        <v>41852.527222222219</v>
      </c>
      <c r="T3462" s="15">
        <f t="shared" si="280"/>
        <v>41866.527222222219</v>
      </c>
      <c r="U3462">
        <f t="shared" si="276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8"/>
        <v>139</v>
      </c>
      <c r="P3463">
        <f t="shared" si="277"/>
        <v>57.92</v>
      </c>
      <c r="Q3463" s="10" t="s">
        <v>8315</v>
      </c>
      <c r="R3463" t="s">
        <v>8316</v>
      </c>
      <c r="S3463" s="15">
        <f t="shared" si="279"/>
        <v>42643.632858796293</v>
      </c>
      <c r="T3463" s="15">
        <f t="shared" si="280"/>
        <v>42672.125</v>
      </c>
      <c r="U3463">
        <f t="shared" si="276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8"/>
        <v>202</v>
      </c>
      <c r="P3464">
        <f t="shared" si="277"/>
        <v>29.71</v>
      </c>
      <c r="Q3464" s="10" t="s">
        <v>8315</v>
      </c>
      <c r="R3464" t="s">
        <v>8316</v>
      </c>
      <c r="S3464" s="15">
        <f t="shared" si="279"/>
        <v>42179.898472222223</v>
      </c>
      <c r="T3464" s="15">
        <f t="shared" si="280"/>
        <v>42195.75</v>
      </c>
      <c r="U3464">
        <f t="shared" ref="U3464:U3527" si="281">YEAR(S3464)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8"/>
        <v>103</v>
      </c>
      <c r="P3465">
        <f t="shared" si="277"/>
        <v>90.68</v>
      </c>
      <c r="Q3465" s="10" t="s">
        <v>8315</v>
      </c>
      <c r="R3465" t="s">
        <v>8316</v>
      </c>
      <c r="S3465" s="15">
        <f t="shared" si="279"/>
        <v>42612.918807870374</v>
      </c>
      <c r="T3465" s="15">
        <f t="shared" si="280"/>
        <v>42654.165972222225</v>
      </c>
      <c r="U3465">
        <f t="shared" si="281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8"/>
        <v>102</v>
      </c>
      <c r="P3466">
        <f t="shared" si="277"/>
        <v>55.01</v>
      </c>
      <c r="Q3466" s="10" t="s">
        <v>8315</v>
      </c>
      <c r="R3466" t="s">
        <v>8316</v>
      </c>
      <c r="S3466" s="15">
        <f t="shared" si="279"/>
        <v>42575.130057870367</v>
      </c>
      <c r="T3466" s="15">
        <f t="shared" si="280"/>
        <v>42605.130057870367</v>
      </c>
      <c r="U3466">
        <f t="shared" si="281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8"/>
        <v>103</v>
      </c>
      <c r="P3467">
        <f t="shared" si="277"/>
        <v>57.22</v>
      </c>
      <c r="Q3467" s="10" t="s">
        <v>8315</v>
      </c>
      <c r="R3467" t="s">
        <v>8316</v>
      </c>
      <c r="S3467" s="15">
        <f t="shared" si="279"/>
        <v>42200.625833333332</v>
      </c>
      <c r="T3467" s="15">
        <f t="shared" si="280"/>
        <v>42225.666666666672</v>
      </c>
      <c r="U3467">
        <f t="shared" si="281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8"/>
        <v>127</v>
      </c>
      <c r="P3468">
        <f t="shared" si="277"/>
        <v>72.95</v>
      </c>
      <c r="Q3468" s="10" t="s">
        <v>8315</v>
      </c>
      <c r="R3468" t="s">
        <v>8316</v>
      </c>
      <c r="S3468" s="15">
        <f t="shared" si="279"/>
        <v>42420.019097222219</v>
      </c>
      <c r="T3468" s="15">
        <f t="shared" si="280"/>
        <v>42479.977430555555</v>
      </c>
      <c r="U3468">
        <f t="shared" si="281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8"/>
        <v>101</v>
      </c>
      <c r="P3469">
        <f t="shared" si="277"/>
        <v>64.47</v>
      </c>
      <c r="Q3469" s="10" t="s">
        <v>8315</v>
      </c>
      <c r="R3469" t="s">
        <v>8316</v>
      </c>
      <c r="S3469" s="15">
        <f t="shared" si="279"/>
        <v>42053.671666666662</v>
      </c>
      <c r="T3469" s="15">
        <f t="shared" si="280"/>
        <v>42083.630000000005</v>
      </c>
      <c r="U3469">
        <f t="shared" si="281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8"/>
        <v>122</v>
      </c>
      <c r="P3470">
        <f t="shared" si="277"/>
        <v>716.35</v>
      </c>
      <c r="Q3470" s="10" t="s">
        <v>8315</v>
      </c>
      <c r="R3470" t="s">
        <v>8316</v>
      </c>
      <c r="S3470" s="15">
        <f t="shared" si="279"/>
        <v>42605.765381944439</v>
      </c>
      <c r="T3470" s="15">
        <f t="shared" si="280"/>
        <v>42634.125</v>
      </c>
      <c r="U3470">
        <f t="shared" si="281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8"/>
        <v>113</v>
      </c>
      <c r="P3471">
        <f t="shared" si="277"/>
        <v>50.4</v>
      </c>
      <c r="Q3471" s="10" t="s">
        <v>8315</v>
      </c>
      <c r="R3471" t="s">
        <v>8316</v>
      </c>
      <c r="S3471" s="15">
        <f t="shared" si="279"/>
        <v>42458.641724537039</v>
      </c>
      <c r="T3471" s="15">
        <f t="shared" si="280"/>
        <v>42488.641724537039</v>
      </c>
      <c r="U3471">
        <f t="shared" si="281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8"/>
        <v>150</v>
      </c>
      <c r="P3472">
        <f t="shared" si="277"/>
        <v>41.67</v>
      </c>
      <c r="Q3472" s="10" t="s">
        <v>8315</v>
      </c>
      <c r="R3472" t="s">
        <v>8316</v>
      </c>
      <c r="S3472" s="15">
        <f t="shared" si="279"/>
        <v>42529.022013888884</v>
      </c>
      <c r="T3472" s="15">
        <f t="shared" si="280"/>
        <v>42566.901388888888</v>
      </c>
      <c r="U3472">
        <f t="shared" si="281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8"/>
        <v>215</v>
      </c>
      <c r="P3473">
        <f t="shared" si="277"/>
        <v>35.770000000000003</v>
      </c>
      <c r="Q3473" s="10" t="s">
        <v>8315</v>
      </c>
      <c r="R3473" t="s">
        <v>8316</v>
      </c>
      <c r="S3473" s="15">
        <f t="shared" si="279"/>
        <v>41841.820486111108</v>
      </c>
      <c r="T3473" s="15">
        <f t="shared" si="280"/>
        <v>41882.833333333336</v>
      </c>
      <c r="U3473">
        <f t="shared" si="281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8"/>
        <v>102</v>
      </c>
      <c r="P3474">
        <f t="shared" si="277"/>
        <v>88.74</v>
      </c>
      <c r="Q3474" s="10" t="s">
        <v>8315</v>
      </c>
      <c r="R3474" t="s">
        <v>8316</v>
      </c>
      <c r="S3474" s="15">
        <f t="shared" si="279"/>
        <v>41928.170497685183</v>
      </c>
      <c r="T3474" s="15">
        <f t="shared" si="280"/>
        <v>41949.249305555553</v>
      </c>
      <c r="U3474">
        <f t="shared" si="281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8"/>
        <v>100</v>
      </c>
      <c r="P3475">
        <f t="shared" si="277"/>
        <v>148.47999999999999</v>
      </c>
      <c r="Q3475" s="10" t="s">
        <v>8315</v>
      </c>
      <c r="R3475" t="s">
        <v>8316</v>
      </c>
      <c r="S3475" s="15">
        <f t="shared" si="279"/>
        <v>42062.834444444445</v>
      </c>
      <c r="T3475" s="15">
        <f t="shared" si="280"/>
        <v>42083.852083333331</v>
      </c>
      <c r="U3475">
        <f t="shared" si="281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8"/>
        <v>101</v>
      </c>
      <c r="P3476">
        <f t="shared" si="277"/>
        <v>51.79</v>
      </c>
      <c r="Q3476" s="10" t="s">
        <v>8315</v>
      </c>
      <c r="R3476" t="s">
        <v>8316</v>
      </c>
      <c r="S3476" s="15">
        <f t="shared" si="279"/>
        <v>42541.501516203702</v>
      </c>
      <c r="T3476" s="15">
        <f t="shared" si="280"/>
        <v>42571.501516203702</v>
      </c>
      <c r="U3476">
        <f t="shared" si="281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8"/>
        <v>113</v>
      </c>
      <c r="P3477">
        <f t="shared" si="277"/>
        <v>20</v>
      </c>
      <c r="Q3477" s="10" t="s">
        <v>8315</v>
      </c>
      <c r="R3477" t="s">
        <v>8316</v>
      </c>
      <c r="S3477" s="15">
        <f t="shared" si="279"/>
        <v>41918.880833333329</v>
      </c>
      <c r="T3477" s="15">
        <f t="shared" si="280"/>
        <v>41946</v>
      </c>
      <c r="U3477">
        <f t="shared" si="281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8"/>
        <v>104</v>
      </c>
      <c r="P3478">
        <f t="shared" si="277"/>
        <v>52</v>
      </c>
      <c r="Q3478" s="10" t="s">
        <v>8315</v>
      </c>
      <c r="R3478" t="s">
        <v>8316</v>
      </c>
      <c r="S3478" s="15">
        <f t="shared" si="279"/>
        <v>41921.279976851853</v>
      </c>
      <c r="T3478" s="15">
        <f t="shared" si="280"/>
        <v>41939.125</v>
      </c>
      <c r="U3478">
        <f t="shared" si="281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8"/>
        <v>115</v>
      </c>
      <c r="P3479">
        <f t="shared" si="277"/>
        <v>53.23</v>
      </c>
      <c r="Q3479" s="10" t="s">
        <v>8315</v>
      </c>
      <c r="R3479" t="s">
        <v>8316</v>
      </c>
      <c r="S3479" s="15">
        <f t="shared" si="279"/>
        <v>42128.736608796295</v>
      </c>
      <c r="T3479" s="15">
        <f t="shared" si="280"/>
        <v>42141.125</v>
      </c>
      <c r="U3479">
        <f t="shared" si="281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8"/>
        <v>113</v>
      </c>
      <c r="P3480">
        <f t="shared" si="277"/>
        <v>39.6</v>
      </c>
      <c r="Q3480" s="10" t="s">
        <v>8315</v>
      </c>
      <c r="R3480" t="s">
        <v>8316</v>
      </c>
      <c r="S3480" s="15">
        <f t="shared" si="279"/>
        <v>42053.916921296302</v>
      </c>
      <c r="T3480" s="15">
        <f t="shared" si="280"/>
        <v>42079.875</v>
      </c>
      <c r="U3480">
        <f t="shared" si="281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8"/>
        <v>128</v>
      </c>
      <c r="P3481">
        <f t="shared" si="277"/>
        <v>34.25</v>
      </c>
      <c r="Q3481" s="10" t="s">
        <v>8315</v>
      </c>
      <c r="R3481" t="s">
        <v>8316</v>
      </c>
      <c r="S3481" s="15">
        <f t="shared" si="279"/>
        <v>41781.855092592588</v>
      </c>
      <c r="T3481" s="15">
        <f t="shared" si="280"/>
        <v>41811.855092592588</v>
      </c>
      <c r="U3481">
        <f t="shared" si="281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8"/>
        <v>143</v>
      </c>
      <c r="P3482">
        <f t="shared" si="277"/>
        <v>164.62</v>
      </c>
      <c r="Q3482" s="10" t="s">
        <v>8315</v>
      </c>
      <c r="R3482" t="s">
        <v>8316</v>
      </c>
      <c r="S3482" s="15">
        <f t="shared" si="279"/>
        <v>42171.317442129628</v>
      </c>
      <c r="T3482" s="15">
        <f t="shared" si="280"/>
        <v>42195.875</v>
      </c>
      <c r="U3482">
        <f t="shared" si="281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8"/>
        <v>119</v>
      </c>
      <c r="P3483">
        <f t="shared" si="277"/>
        <v>125.05</v>
      </c>
      <c r="Q3483" s="10" t="s">
        <v>8315</v>
      </c>
      <c r="R3483" t="s">
        <v>8316</v>
      </c>
      <c r="S3483" s="15">
        <f t="shared" si="279"/>
        <v>41989.24754629629</v>
      </c>
      <c r="T3483" s="15">
        <f t="shared" si="280"/>
        <v>42006.24754629629</v>
      </c>
      <c r="U3483">
        <f t="shared" si="281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8"/>
        <v>138</v>
      </c>
      <c r="P3484">
        <f t="shared" si="277"/>
        <v>51.88</v>
      </c>
      <c r="Q3484" s="10" t="s">
        <v>8315</v>
      </c>
      <c r="R3484" t="s">
        <v>8316</v>
      </c>
      <c r="S3484" s="15">
        <f t="shared" si="279"/>
        <v>41796.771597222221</v>
      </c>
      <c r="T3484" s="15">
        <f t="shared" si="280"/>
        <v>41826.771597222221</v>
      </c>
      <c r="U3484">
        <f t="shared" si="281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8"/>
        <v>160</v>
      </c>
      <c r="P3485">
        <f t="shared" si="277"/>
        <v>40.29</v>
      </c>
      <c r="Q3485" s="10" t="s">
        <v>8315</v>
      </c>
      <c r="R3485" t="s">
        <v>8316</v>
      </c>
      <c r="S3485" s="15">
        <f t="shared" si="279"/>
        <v>41793.668761574074</v>
      </c>
      <c r="T3485" s="15">
        <f t="shared" si="280"/>
        <v>41823.668761574074</v>
      </c>
      <c r="U3485">
        <f t="shared" si="281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8"/>
        <v>114</v>
      </c>
      <c r="P3486">
        <f t="shared" si="277"/>
        <v>64.91</v>
      </c>
      <c r="Q3486" s="10" t="s">
        <v>8315</v>
      </c>
      <c r="R3486" t="s">
        <v>8316</v>
      </c>
      <c r="S3486" s="15">
        <f t="shared" si="279"/>
        <v>42506.760405092587</v>
      </c>
      <c r="T3486" s="15">
        <f t="shared" si="280"/>
        <v>42536.760405092587</v>
      </c>
      <c r="U3486">
        <f t="shared" si="281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8"/>
        <v>101</v>
      </c>
      <c r="P3487">
        <f t="shared" si="277"/>
        <v>55.33</v>
      </c>
      <c r="Q3487" s="10" t="s">
        <v>8315</v>
      </c>
      <c r="R3487" t="s">
        <v>8316</v>
      </c>
      <c r="S3487" s="15">
        <f t="shared" si="279"/>
        <v>42372.693055555559</v>
      </c>
      <c r="T3487" s="15">
        <f t="shared" si="280"/>
        <v>42402.693055555559</v>
      </c>
      <c r="U3487">
        <f t="shared" si="281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8"/>
        <v>155</v>
      </c>
      <c r="P3488">
        <f t="shared" si="277"/>
        <v>83.14</v>
      </c>
      <c r="Q3488" s="10" t="s">
        <v>8315</v>
      </c>
      <c r="R3488" t="s">
        <v>8316</v>
      </c>
      <c r="S3488" s="15">
        <f t="shared" si="279"/>
        <v>42126.87501157407</v>
      </c>
      <c r="T3488" s="15">
        <f t="shared" si="280"/>
        <v>42158.290972222225</v>
      </c>
      <c r="U3488">
        <f t="shared" si="281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8"/>
        <v>128</v>
      </c>
      <c r="P3489">
        <f t="shared" si="277"/>
        <v>38.71</v>
      </c>
      <c r="Q3489" s="10" t="s">
        <v>8315</v>
      </c>
      <c r="R3489" t="s">
        <v>8316</v>
      </c>
      <c r="S3489" s="15">
        <f t="shared" si="279"/>
        <v>42149.940416666665</v>
      </c>
      <c r="T3489" s="15">
        <f t="shared" si="280"/>
        <v>42179.940416666665</v>
      </c>
      <c r="U3489">
        <f t="shared" si="281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8"/>
        <v>121</v>
      </c>
      <c r="P3490">
        <f t="shared" si="277"/>
        <v>125.38</v>
      </c>
      <c r="Q3490" s="10" t="s">
        <v>8315</v>
      </c>
      <c r="R3490" t="s">
        <v>8316</v>
      </c>
      <c r="S3490" s="15">
        <f t="shared" si="279"/>
        <v>42087.768055555556</v>
      </c>
      <c r="T3490" s="15">
        <f t="shared" si="280"/>
        <v>42111.666666666672</v>
      </c>
      <c r="U3490">
        <f t="shared" si="281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8"/>
        <v>113</v>
      </c>
      <c r="P3491">
        <f t="shared" si="277"/>
        <v>78.260000000000005</v>
      </c>
      <c r="Q3491" s="10" t="s">
        <v>8315</v>
      </c>
      <c r="R3491" t="s">
        <v>8316</v>
      </c>
      <c r="S3491" s="15">
        <f t="shared" si="279"/>
        <v>41753.635775462964</v>
      </c>
      <c r="T3491" s="15">
        <f t="shared" si="280"/>
        <v>41783.875</v>
      </c>
      <c r="U3491">
        <f t="shared" si="281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8"/>
        <v>128</v>
      </c>
      <c r="P3492">
        <f t="shared" si="277"/>
        <v>47.22</v>
      </c>
      <c r="Q3492" s="10" t="s">
        <v>8315</v>
      </c>
      <c r="R3492" t="s">
        <v>8316</v>
      </c>
      <c r="S3492" s="15">
        <f t="shared" si="279"/>
        <v>42443.802361111113</v>
      </c>
      <c r="T3492" s="15">
        <f t="shared" si="280"/>
        <v>42473.802361111113</v>
      </c>
      <c r="U3492">
        <f t="shared" si="281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8"/>
        <v>158</v>
      </c>
      <c r="P3493">
        <f t="shared" si="277"/>
        <v>79.099999999999994</v>
      </c>
      <c r="Q3493" s="10" t="s">
        <v>8315</v>
      </c>
      <c r="R3493" t="s">
        <v>8316</v>
      </c>
      <c r="S3493" s="15">
        <f t="shared" si="279"/>
        <v>42121.249814814815</v>
      </c>
      <c r="T3493" s="15">
        <f t="shared" si="280"/>
        <v>42142.249814814815</v>
      </c>
      <c r="U3493">
        <f t="shared" si="281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8"/>
        <v>105</v>
      </c>
      <c r="P3494">
        <f t="shared" si="277"/>
        <v>114.29</v>
      </c>
      <c r="Q3494" s="10" t="s">
        <v>8315</v>
      </c>
      <c r="R3494" t="s">
        <v>8316</v>
      </c>
      <c r="S3494" s="15">
        <f t="shared" si="279"/>
        <v>42268.009224537032</v>
      </c>
      <c r="T3494" s="15">
        <f t="shared" si="280"/>
        <v>42303.009224537032</v>
      </c>
      <c r="U3494">
        <f t="shared" si="281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8"/>
        <v>100</v>
      </c>
      <c r="P3495">
        <f t="shared" si="277"/>
        <v>51.72</v>
      </c>
      <c r="Q3495" s="10" t="s">
        <v>8315</v>
      </c>
      <c r="R3495" t="s">
        <v>8316</v>
      </c>
      <c r="S3495" s="15">
        <f t="shared" si="279"/>
        <v>41848.866157407407</v>
      </c>
      <c r="T3495" s="15">
        <f t="shared" si="280"/>
        <v>41868.21597222222</v>
      </c>
      <c r="U3495">
        <f t="shared" si="281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8"/>
        <v>100</v>
      </c>
      <c r="P3496">
        <f t="shared" si="277"/>
        <v>30.77</v>
      </c>
      <c r="Q3496" s="10" t="s">
        <v>8315</v>
      </c>
      <c r="R3496" t="s">
        <v>8316</v>
      </c>
      <c r="S3496" s="15">
        <f t="shared" si="279"/>
        <v>42689.214988425927</v>
      </c>
      <c r="T3496" s="15">
        <f t="shared" si="280"/>
        <v>42700.25</v>
      </c>
      <c r="U3496">
        <f t="shared" si="281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8"/>
        <v>107</v>
      </c>
      <c r="P3497">
        <f t="shared" si="277"/>
        <v>74.209999999999994</v>
      </c>
      <c r="Q3497" s="10" t="s">
        <v>8315</v>
      </c>
      <c r="R3497" t="s">
        <v>8316</v>
      </c>
      <c r="S3497" s="15">
        <f t="shared" si="279"/>
        <v>41915.762835648151</v>
      </c>
      <c r="T3497" s="15">
        <f t="shared" si="280"/>
        <v>41944.720833333333</v>
      </c>
      <c r="U3497">
        <f t="shared" si="281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8"/>
        <v>124</v>
      </c>
      <c r="P3498">
        <f t="shared" si="277"/>
        <v>47.85</v>
      </c>
      <c r="Q3498" s="10" t="s">
        <v>8315</v>
      </c>
      <c r="R3498" t="s">
        <v>8316</v>
      </c>
      <c r="S3498" s="15">
        <f t="shared" si="279"/>
        <v>42584.846828703703</v>
      </c>
      <c r="T3498" s="15">
        <f t="shared" si="280"/>
        <v>42624.846828703703</v>
      </c>
      <c r="U3498">
        <f t="shared" si="281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8"/>
        <v>109</v>
      </c>
      <c r="P3499">
        <f t="shared" si="277"/>
        <v>34.409999999999997</v>
      </c>
      <c r="Q3499" s="10" t="s">
        <v>8315</v>
      </c>
      <c r="R3499" t="s">
        <v>8316</v>
      </c>
      <c r="S3499" s="15">
        <f t="shared" si="279"/>
        <v>42511.741944444439</v>
      </c>
      <c r="T3499" s="15">
        <f t="shared" si="280"/>
        <v>42523.916666666672</v>
      </c>
      <c r="U3499">
        <f t="shared" si="281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8"/>
        <v>102</v>
      </c>
      <c r="P3500">
        <f t="shared" si="277"/>
        <v>40.24</v>
      </c>
      <c r="Q3500" s="10" t="s">
        <v>8315</v>
      </c>
      <c r="R3500" t="s">
        <v>8316</v>
      </c>
      <c r="S3500" s="15">
        <f t="shared" si="279"/>
        <v>42459.15861111111</v>
      </c>
      <c r="T3500" s="15">
        <f t="shared" si="280"/>
        <v>42518.905555555553</v>
      </c>
      <c r="U3500">
        <f t="shared" si="281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8"/>
        <v>106</v>
      </c>
      <c r="P3501">
        <f t="shared" si="277"/>
        <v>60.29</v>
      </c>
      <c r="Q3501" s="10" t="s">
        <v>8315</v>
      </c>
      <c r="R3501" t="s">
        <v>8316</v>
      </c>
      <c r="S3501" s="15">
        <f t="shared" si="279"/>
        <v>42132.036168981482</v>
      </c>
      <c r="T3501" s="15">
        <f t="shared" si="280"/>
        <v>42186.290972222225</v>
      </c>
      <c r="U3501">
        <f t="shared" si="281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8"/>
        <v>106</v>
      </c>
      <c r="P3502">
        <f t="shared" si="277"/>
        <v>25.31</v>
      </c>
      <c r="Q3502" s="10" t="s">
        <v>8315</v>
      </c>
      <c r="R3502" t="s">
        <v>8316</v>
      </c>
      <c r="S3502" s="15">
        <f t="shared" si="279"/>
        <v>42419.91942129629</v>
      </c>
      <c r="T3502" s="15">
        <f t="shared" si="280"/>
        <v>42436.207638888889</v>
      </c>
      <c r="U3502">
        <f t="shared" si="281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8"/>
        <v>101</v>
      </c>
      <c r="P3503">
        <f t="shared" si="277"/>
        <v>35.950000000000003</v>
      </c>
      <c r="Q3503" s="10" t="s">
        <v>8315</v>
      </c>
      <c r="R3503" t="s">
        <v>8316</v>
      </c>
      <c r="S3503" s="15">
        <f t="shared" si="279"/>
        <v>42233.763831018514</v>
      </c>
      <c r="T3503" s="15">
        <f t="shared" si="280"/>
        <v>42258.763831018514</v>
      </c>
      <c r="U3503">
        <f t="shared" si="281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8"/>
        <v>105</v>
      </c>
      <c r="P3504">
        <f t="shared" si="277"/>
        <v>136</v>
      </c>
      <c r="Q3504" s="10" t="s">
        <v>8315</v>
      </c>
      <c r="R3504" t="s">
        <v>8316</v>
      </c>
      <c r="S3504" s="15">
        <f t="shared" si="279"/>
        <v>42430.839398148149</v>
      </c>
      <c r="T3504" s="15">
        <f t="shared" si="280"/>
        <v>42445.165972222225</v>
      </c>
      <c r="U3504">
        <f t="shared" si="281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8"/>
        <v>108</v>
      </c>
      <c r="P3505">
        <f t="shared" si="277"/>
        <v>70.760000000000005</v>
      </c>
      <c r="Q3505" s="10" t="s">
        <v>8315</v>
      </c>
      <c r="R3505" t="s">
        <v>8316</v>
      </c>
      <c r="S3505" s="15">
        <f t="shared" si="279"/>
        <v>42545.478333333333</v>
      </c>
      <c r="T3505" s="15">
        <f t="shared" si="280"/>
        <v>42575.478333333333</v>
      </c>
      <c r="U3505">
        <f t="shared" si="281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8"/>
        <v>100</v>
      </c>
      <c r="P3506">
        <f t="shared" si="277"/>
        <v>125</v>
      </c>
      <c r="Q3506" s="10" t="s">
        <v>8315</v>
      </c>
      <c r="R3506" t="s">
        <v>8316</v>
      </c>
      <c r="S3506" s="15">
        <f t="shared" si="279"/>
        <v>42297.748738425929</v>
      </c>
      <c r="T3506" s="15">
        <f t="shared" si="280"/>
        <v>42327.790405092594</v>
      </c>
      <c r="U3506">
        <f t="shared" si="281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8"/>
        <v>104</v>
      </c>
      <c r="P3507">
        <f t="shared" si="277"/>
        <v>66.510000000000005</v>
      </c>
      <c r="Q3507" s="10" t="s">
        <v>8315</v>
      </c>
      <c r="R3507" t="s">
        <v>8316</v>
      </c>
      <c r="S3507" s="15">
        <f t="shared" si="279"/>
        <v>41760.935706018521</v>
      </c>
      <c r="T3507" s="15">
        <f t="shared" si="280"/>
        <v>41772.166666666664</v>
      </c>
      <c r="U3507">
        <f t="shared" si="281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8"/>
        <v>102</v>
      </c>
      <c r="P3508">
        <f t="shared" si="277"/>
        <v>105</v>
      </c>
      <c r="Q3508" s="10" t="s">
        <v>8315</v>
      </c>
      <c r="R3508" t="s">
        <v>8316</v>
      </c>
      <c r="S3508" s="15">
        <f t="shared" si="279"/>
        <v>41829.734259259261</v>
      </c>
      <c r="T3508" s="15">
        <f t="shared" si="280"/>
        <v>41874.734259259261</v>
      </c>
      <c r="U3508">
        <f t="shared" si="281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8"/>
        <v>104</v>
      </c>
      <c r="P3509">
        <f t="shared" si="277"/>
        <v>145</v>
      </c>
      <c r="Q3509" s="10" t="s">
        <v>8315</v>
      </c>
      <c r="R3509" t="s">
        <v>8316</v>
      </c>
      <c r="S3509" s="15">
        <f t="shared" si="279"/>
        <v>42491.92288194444</v>
      </c>
      <c r="T3509" s="15">
        <f t="shared" si="280"/>
        <v>42521.92288194444</v>
      </c>
      <c r="U3509">
        <f t="shared" si="281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8"/>
        <v>180</v>
      </c>
      <c r="P3510">
        <f t="shared" si="277"/>
        <v>12</v>
      </c>
      <c r="Q3510" s="10" t="s">
        <v>8315</v>
      </c>
      <c r="R3510" t="s">
        <v>8316</v>
      </c>
      <c r="S3510" s="15">
        <f t="shared" si="279"/>
        <v>42477.729780092588</v>
      </c>
      <c r="T3510" s="15">
        <f t="shared" si="280"/>
        <v>42500.875</v>
      </c>
      <c r="U3510">
        <f t="shared" si="281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8"/>
        <v>106</v>
      </c>
      <c r="P3511">
        <f t="shared" si="277"/>
        <v>96.67</v>
      </c>
      <c r="Q3511" s="10" t="s">
        <v>8315</v>
      </c>
      <c r="R3511" t="s">
        <v>8316</v>
      </c>
      <c r="S3511" s="15">
        <f t="shared" si="279"/>
        <v>41950.859560185185</v>
      </c>
      <c r="T3511" s="15">
        <f t="shared" si="280"/>
        <v>41964.204861111109</v>
      </c>
      <c r="U3511">
        <f t="shared" si="281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8"/>
        <v>101</v>
      </c>
      <c r="P3512">
        <f t="shared" si="277"/>
        <v>60.33</v>
      </c>
      <c r="Q3512" s="10" t="s">
        <v>8315</v>
      </c>
      <c r="R3512" t="s">
        <v>8316</v>
      </c>
      <c r="S3512" s="15">
        <f t="shared" si="279"/>
        <v>41802.62090277778</v>
      </c>
      <c r="T3512" s="15">
        <f t="shared" si="280"/>
        <v>41822.62090277778</v>
      </c>
      <c r="U3512">
        <f t="shared" si="281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8"/>
        <v>101</v>
      </c>
      <c r="P3513">
        <f t="shared" si="277"/>
        <v>79.89</v>
      </c>
      <c r="Q3513" s="10" t="s">
        <v>8315</v>
      </c>
      <c r="R3513" t="s">
        <v>8316</v>
      </c>
      <c r="S3513" s="15">
        <f t="shared" si="279"/>
        <v>41927.873784722222</v>
      </c>
      <c r="T3513" s="15">
        <f t="shared" si="280"/>
        <v>41950.770833333336</v>
      </c>
      <c r="U3513">
        <f t="shared" si="281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8"/>
        <v>100</v>
      </c>
      <c r="P3514">
        <f t="shared" si="277"/>
        <v>58.82</v>
      </c>
      <c r="Q3514" s="10" t="s">
        <v>8315</v>
      </c>
      <c r="R3514" t="s">
        <v>8316</v>
      </c>
      <c r="S3514" s="15">
        <f t="shared" si="279"/>
        <v>42057.536944444444</v>
      </c>
      <c r="T3514" s="15">
        <f t="shared" si="280"/>
        <v>42117.49527777778</v>
      </c>
      <c r="U3514">
        <f t="shared" si="281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8"/>
        <v>118</v>
      </c>
      <c r="P3515">
        <f t="shared" si="277"/>
        <v>75.34</v>
      </c>
      <c r="Q3515" s="10" t="s">
        <v>8315</v>
      </c>
      <c r="R3515" t="s">
        <v>8316</v>
      </c>
      <c r="S3515" s="15">
        <f t="shared" si="279"/>
        <v>41781.096203703702</v>
      </c>
      <c r="T3515" s="15">
        <f t="shared" si="280"/>
        <v>41794.207638888889</v>
      </c>
      <c r="U3515">
        <f t="shared" si="281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8"/>
        <v>110</v>
      </c>
      <c r="P3516">
        <f t="shared" ref="P3516:P3579" si="282">IFERROR(ROUND(E3516/L3516,2),"N/A")</f>
        <v>55</v>
      </c>
      <c r="Q3516" s="10" t="s">
        <v>8315</v>
      </c>
      <c r="R3516" t="s">
        <v>8316</v>
      </c>
      <c r="S3516" s="15">
        <f t="shared" si="279"/>
        <v>42020.846666666665</v>
      </c>
      <c r="T3516" s="15">
        <f t="shared" si="280"/>
        <v>42037.207638888889</v>
      </c>
      <c r="U3516">
        <f t="shared" si="281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8"/>
        <v>103</v>
      </c>
      <c r="P3517">
        <f t="shared" si="282"/>
        <v>66.959999999999994</v>
      </c>
      <c r="Q3517" s="10" t="s">
        <v>8315</v>
      </c>
      <c r="R3517" t="s">
        <v>8316</v>
      </c>
      <c r="S3517" s="15">
        <f t="shared" si="279"/>
        <v>42125.772812499999</v>
      </c>
      <c r="T3517" s="15">
        <f t="shared" si="280"/>
        <v>42155.772812499999</v>
      </c>
      <c r="U3517">
        <f t="shared" si="281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8"/>
        <v>100</v>
      </c>
      <c r="P3518">
        <f t="shared" si="282"/>
        <v>227.27</v>
      </c>
      <c r="Q3518" s="10" t="s">
        <v>8315</v>
      </c>
      <c r="R3518" t="s">
        <v>8316</v>
      </c>
      <c r="S3518" s="15">
        <f t="shared" si="279"/>
        <v>41856.010069444441</v>
      </c>
      <c r="T3518" s="15">
        <f t="shared" si="280"/>
        <v>41890.125</v>
      </c>
      <c r="U3518">
        <f t="shared" si="281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8"/>
        <v>100</v>
      </c>
      <c r="P3519">
        <f t="shared" si="282"/>
        <v>307.69</v>
      </c>
      <c r="Q3519" s="10" t="s">
        <v>8315</v>
      </c>
      <c r="R3519" t="s">
        <v>8316</v>
      </c>
      <c r="S3519" s="15">
        <f t="shared" si="279"/>
        <v>41794.817523148151</v>
      </c>
      <c r="T3519" s="15">
        <f t="shared" si="280"/>
        <v>41824.458333333336</v>
      </c>
      <c r="U3519">
        <f t="shared" si="281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8"/>
        <v>110</v>
      </c>
      <c r="P3520">
        <f t="shared" si="282"/>
        <v>50.02</v>
      </c>
      <c r="Q3520" s="10" t="s">
        <v>8315</v>
      </c>
      <c r="R3520" t="s">
        <v>8316</v>
      </c>
      <c r="S3520" s="15">
        <f t="shared" si="279"/>
        <v>41893.783553240741</v>
      </c>
      <c r="T3520" s="15">
        <f t="shared" si="280"/>
        <v>41914.597916666666</v>
      </c>
      <c r="U3520">
        <f t="shared" si="281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8"/>
        <v>101</v>
      </c>
      <c r="P3521">
        <f t="shared" si="282"/>
        <v>72.39</v>
      </c>
      <c r="Q3521" s="10" t="s">
        <v>8315</v>
      </c>
      <c r="R3521" t="s">
        <v>8316</v>
      </c>
      <c r="S3521" s="15">
        <f t="shared" si="279"/>
        <v>42037.598958333328</v>
      </c>
      <c r="T3521" s="15">
        <f t="shared" si="280"/>
        <v>42067.598958333328</v>
      </c>
      <c r="U3521">
        <f t="shared" si="281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3">ROUND(E3522/D3522*100,0)</f>
        <v>101</v>
      </c>
      <c r="P3522">
        <f t="shared" si="282"/>
        <v>95.95</v>
      </c>
      <c r="Q3522" s="10" t="s">
        <v>8315</v>
      </c>
      <c r="R3522" t="s">
        <v>8316</v>
      </c>
      <c r="S3522" s="15">
        <f t="shared" ref="S3522:S3585" si="284">(((J3522/60)/60)/24)+DATE(1970,1,1)</f>
        <v>42227.824212962965</v>
      </c>
      <c r="T3522" s="15">
        <f t="shared" ref="T3522:T3585" si="285">(((I3522/60)/60)/24)+DATE(1970,1,1)</f>
        <v>42253.57430555555</v>
      </c>
      <c r="U3522">
        <f t="shared" si="281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3"/>
        <v>169</v>
      </c>
      <c r="P3523">
        <f t="shared" si="282"/>
        <v>45.62</v>
      </c>
      <c r="Q3523" s="10" t="s">
        <v>8315</v>
      </c>
      <c r="R3523" t="s">
        <v>8316</v>
      </c>
      <c r="S3523" s="15">
        <f t="shared" si="284"/>
        <v>41881.361342592594</v>
      </c>
      <c r="T3523" s="15">
        <f t="shared" si="285"/>
        <v>41911.361342592594</v>
      </c>
      <c r="U3523">
        <f t="shared" si="281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3"/>
        <v>100</v>
      </c>
      <c r="P3524">
        <f t="shared" si="282"/>
        <v>41.03</v>
      </c>
      <c r="Q3524" s="10" t="s">
        <v>8315</v>
      </c>
      <c r="R3524" t="s">
        <v>8316</v>
      </c>
      <c r="S3524" s="15">
        <f t="shared" si="284"/>
        <v>42234.789884259255</v>
      </c>
      <c r="T3524" s="15">
        <f t="shared" si="285"/>
        <v>42262.420833333337</v>
      </c>
      <c r="U3524">
        <f t="shared" si="28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3"/>
        <v>114</v>
      </c>
      <c r="P3525">
        <f t="shared" si="282"/>
        <v>56.83</v>
      </c>
      <c r="Q3525" s="10" t="s">
        <v>8315</v>
      </c>
      <c r="R3525" t="s">
        <v>8316</v>
      </c>
      <c r="S3525" s="15">
        <f t="shared" si="284"/>
        <v>42581.397546296299</v>
      </c>
      <c r="T3525" s="15">
        <f t="shared" si="285"/>
        <v>42638.958333333328</v>
      </c>
      <c r="U3525">
        <f t="shared" si="28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3"/>
        <v>102</v>
      </c>
      <c r="P3526">
        <f t="shared" si="282"/>
        <v>137.24</v>
      </c>
      <c r="Q3526" s="10" t="s">
        <v>8315</v>
      </c>
      <c r="R3526" t="s">
        <v>8316</v>
      </c>
      <c r="S3526" s="15">
        <f t="shared" si="284"/>
        <v>41880.76357638889</v>
      </c>
      <c r="T3526" s="15">
        <f t="shared" si="285"/>
        <v>41895.166666666664</v>
      </c>
      <c r="U3526">
        <f t="shared" si="28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3"/>
        <v>106</v>
      </c>
      <c r="P3527">
        <f t="shared" si="282"/>
        <v>75.709999999999994</v>
      </c>
      <c r="Q3527" s="10" t="s">
        <v>8315</v>
      </c>
      <c r="R3527" t="s">
        <v>8316</v>
      </c>
      <c r="S3527" s="15">
        <f t="shared" si="284"/>
        <v>42214.6956712963</v>
      </c>
      <c r="T3527" s="15">
        <f t="shared" si="285"/>
        <v>42225.666666666672</v>
      </c>
      <c r="U3527">
        <f t="shared" si="28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3"/>
        <v>102</v>
      </c>
      <c r="P3528">
        <f t="shared" si="282"/>
        <v>99</v>
      </c>
      <c r="Q3528" s="10" t="s">
        <v>8315</v>
      </c>
      <c r="R3528" t="s">
        <v>8316</v>
      </c>
      <c r="S3528" s="15">
        <f t="shared" si="284"/>
        <v>42460.335312499999</v>
      </c>
      <c r="T3528" s="15">
        <f t="shared" si="285"/>
        <v>42488.249305555553</v>
      </c>
      <c r="U3528">
        <f t="shared" ref="U3528:U3591" si="286">YEAR(S3528)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3"/>
        <v>117</v>
      </c>
      <c r="P3529">
        <f t="shared" si="282"/>
        <v>81.569999999999993</v>
      </c>
      <c r="Q3529" s="10" t="s">
        <v>8315</v>
      </c>
      <c r="R3529" t="s">
        <v>8316</v>
      </c>
      <c r="S3529" s="15">
        <f t="shared" si="284"/>
        <v>42167.023206018523</v>
      </c>
      <c r="T3529" s="15">
        <f t="shared" si="285"/>
        <v>42196.165972222225</v>
      </c>
      <c r="U3529">
        <f t="shared" si="286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3"/>
        <v>101</v>
      </c>
      <c r="P3530">
        <f t="shared" si="282"/>
        <v>45.11</v>
      </c>
      <c r="Q3530" s="10" t="s">
        <v>8315</v>
      </c>
      <c r="R3530" t="s">
        <v>8316</v>
      </c>
      <c r="S3530" s="15">
        <f t="shared" si="284"/>
        <v>42733.50136574074</v>
      </c>
      <c r="T3530" s="15">
        <f t="shared" si="285"/>
        <v>42753.50136574074</v>
      </c>
      <c r="U3530">
        <f t="shared" si="286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3"/>
        <v>132</v>
      </c>
      <c r="P3531">
        <f t="shared" si="282"/>
        <v>36.67</v>
      </c>
      <c r="Q3531" s="10" t="s">
        <v>8315</v>
      </c>
      <c r="R3531" t="s">
        <v>8316</v>
      </c>
      <c r="S3531" s="15">
        <f t="shared" si="284"/>
        <v>42177.761782407411</v>
      </c>
      <c r="T3531" s="15">
        <f t="shared" si="285"/>
        <v>42198.041666666672</v>
      </c>
      <c r="U3531">
        <f t="shared" si="286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3"/>
        <v>100</v>
      </c>
      <c r="P3532">
        <f t="shared" si="282"/>
        <v>125</v>
      </c>
      <c r="Q3532" s="10" t="s">
        <v>8315</v>
      </c>
      <c r="R3532" t="s">
        <v>8316</v>
      </c>
      <c r="S3532" s="15">
        <f t="shared" si="284"/>
        <v>42442.623344907406</v>
      </c>
      <c r="T3532" s="15">
        <f t="shared" si="285"/>
        <v>42470.833333333328</v>
      </c>
      <c r="U3532">
        <f t="shared" si="286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3"/>
        <v>128</v>
      </c>
      <c r="P3533">
        <f t="shared" si="282"/>
        <v>49.23</v>
      </c>
      <c r="Q3533" s="10" t="s">
        <v>8315</v>
      </c>
      <c r="R3533" t="s">
        <v>8316</v>
      </c>
      <c r="S3533" s="15">
        <f t="shared" si="284"/>
        <v>42521.654328703706</v>
      </c>
      <c r="T3533" s="15">
        <f t="shared" si="285"/>
        <v>42551.654328703706</v>
      </c>
      <c r="U3533">
        <f t="shared" si="286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3"/>
        <v>119</v>
      </c>
      <c r="P3534">
        <f t="shared" si="282"/>
        <v>42.3</v>
      </c>
      <c r="Q3534" s="10" t="s">
        <v>8315</v>
      </c>
      <c r="R3534" t="s">
        <v>8316</v>
      </c>
      <c r="S3534" s="15">
        <f t="shared" si="284"/>
        <v>41884.599849537037</v>
      </c>
      <c r="T3534" s="15">
        <f t="shared" si="285"/>
        <v>41900.165972222225</v>
      </c>
      <c r="U3534">
        <f t="shared" si="286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3"/>
        <v>126</v>
      </c>
      <c r="P3535">
        <f t="shared" si="282"/>
        <v>78.88</v>
      </c>
      <c r="Q3535" s="10" t="s">
        <v>8315</v>
      </c>
      <c r="R3535" t="s">
        <v>8316</v>
      </c>
      <c r="S3535" s="15">
        <f t="shared" si="284"/>
        <v>42289.761192129634</v>
      </c>
      <c r="T3535" s="15">
        <f t="shared" si="285"/>
        <v>42319.802858796291</v>
      </c>
      <c r="U3535">
        <f t="shared" si="286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3"/>
        <v>156</v>
      </c>
      <c r="P3536">
        <f t="shared" si="282"/>
        <v>38.28</v>
      </c>
      <c r="Q3536" s="10" t="s">
        <v>8315</v>
      </c>
      <c r="R3536" t="s">
        <v>8316</v>
      </c>
      <c r="S3536" s="15">
        <f t="shared" si="284"/>
        <v>42243.6252662037</v>
      </c>
      <c r="T3536" s="15">
        <f t="shared" si="285"/>
        <v>42278.6252662037</v>
      </c>
      <c r="U3536">
        <f t="shared" si="286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3"/>
        <v>103</v>
      </c>
      <c r="P3537">
        <f t="shared" si="282"/>
        <v>44.85</v>
      </c>
      <c r="Q3537" s="10" t="s">
        <v>8315</v>
      </c>
      <c r="R3537" t="s">
        <v>8316</v>
      </c>
      <c r="S3537" s="15">
        <f t="shared" si="284"/>
        <v>42248.640162037031</v>
      </c>
      <c r="T3537" s="15">
        <f t="shared" si="285"/>
        <v>42279.75</v>
      </c>
      <c r="U3537">
        <f t="shared" si="286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3"/>
        <v>153</v>
      </c>
      <c r="P3538">
        <f t="shared" si="282"/>
        <v>13.53</v>
      </c>
      <c r="Q3538" s="10" t="s">
        <v>8315</v>
      </c>
      <c r="R3538" t="s">
        <v>8316</v>
      </c>
      <c r="S3538" s="15">
        <f t="shared" si="284"/>
        <v>42328.727141203708</v>
      </c>
      <c r="T3538" s="15">
        <f t="shared" si="285"/>
        <v>42358.499305555553</v>
      </c>
      <c r="U3538">
        <f t="shared" si="286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3"/>
        <v>180</v>
      </c>
      <c r="P3539">
        <f t="shared" si="282"/>
        <v>43.5</v>
      </c>
      <c r="Q3539" s="10" t="s">
        <v>8315</v>
      </c>
      <c r="R3539" t="s">
        <v>8316</v>
      </c>
      <c r="S3539" s="15">
        <f t="shared" si="284"/>
        <v>41923.354351851849</v>
      </c>
      <c r="T3539" s="15">
        <f t="shared" si="285"/>
        <v>41960.332638888889</v>
      </c>
      <c r="U3539">
        <f t="shared" si="286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3"/>
        <v>128</v>
      </c>
      <c r="P3540">
        <f t="shared" si="282"/>
        <v>30.95</v>
      </c>
      <c r="Q3540" s="10" t="s">
        <v>8315</v>
      </c>
      <c r="R3540" t="s">
        <v>8316</v>
      </c>
      <c r="S3540" s="15">
        <f t="shared" si="284"/>
        <v>42571.420601851853</v>
      </c>
      <c r="T3540" s="15">
        <f t="shared" si="285"/>
        <v>42599.420601851853</v>
      </c>
      <c r="U3540">
        <f t="shared" si="286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3"/>
        <v>120</v>
      </c>
      <c r="P3541">
        <f t="shared" si="282"/>
        <v>55.23</v>
      </c>
      <c r="Q3541" s="10" t="s">
        <v>8315</v>
      </c>
      <c r="R3541" t="s">
        <v>8316</v>
      </c>
      <c r="S3541" s="15">
        <f t="shared" si="284"/>
        <v>42600.756041666667</v>
      </c>
      <c r="T3541" s="15">
        <f t="shared" si="285"/>
        <v>42621.756041666667</v>
      </c>
      <c r="U3541">
        <f t="shared" si="286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3"/>
        <v>123</v>
      </c>
      <c r="P3542">
        <f t="shared" si="282"/>
        <v>46.13</v>
      </c>
      <c r="Q3542" s="10" t="s">
        <v>8315</v>
      </c>
      <c r="R3542" t="s">
        <v>8316</v>
      </c>
      <c r="S3542" s="15">
        <f t="shared" si="284"/>
        <v>42517.003368055557</v>
      </c>
      <c r="T3542" s="15">
        <f t="shared" si="285"/>
        <v>42547.003368055557</v>
      </c>
      <c r="U3542">
        <f t="shared" si="286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3"/>
        <v>105</v>
      </c>
      <c r="P3543">
        <f t="shared" si="282"/>
        <v>39.380000000000003</v>
      </c>
      <c r="Q3543" s="10" t="s">
        <v>8315</v>
      </c>
      <c r="R3543" t="s">
        <v>8316</v>
      </c>
      <c r="S3543" s="15">
        <f t="shared" si="284"/>
        <v>42222.730034722219</v>
      </c>
      <c r="T3543" s="15">
        <f t="shared" si="285"/>
        <v>42247.730034722219</v>
      </c>
      <c r="U3543">
        <f t="shared" si="286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3"/>
        <v>102</v>
      </c>
      <c r="P3544">
        <f t="shared" si="282"/>
        <v>66.150000000000006</v>
      </c>
      <c r="Q3544" s="10" t="s">
        <v>8315</v>
      </c>
      <c r="R3544" t="s">
        <v>8316</v>
      </c>
      <c r="S3544" s="15">
        <f t="shared" si="284"/>
        <v>41829.599791666667</v>
      </c>
      <c r="T3544" s="15">
        <f t="shared" si="285"/>
        <v>41889.599791666667</v>
      </c>
      <c r="U3544">
        <f t="shared" si="286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3"/>
        <v>105</v>
      </c>
      <c r="P3545">
        <f t="shared" si="282"/>
        <v>54.14</v>
      </c>
      <c r="Q3545" s="10" t="s">
        <v>8315</v>
      </c>
      <c r="R3545" t="s">
        <v>8316</v>
      </c>
      <c r="S3545" s="15">
        <f t="shared" si="284"/>
        <v>42150.755312499998</v>
      </c>
      <c r="T3545" s="15">
        <f t="shared" si="285"/>
        <v>42180.755312499998</v>
      </c>
      <c r="U3545">
        <f t="shared" si="286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3"/>
        <v>100</v>
      </c>
      <c r="P3546">
        <f t="shared" si="282"/>
        <v>104.17</v>
      </c>
      <c r="Q3546" s="10" t="s">
        <v>8315</v>
      </c>
      <c r="R3546" t="s">
        <v>8316</v>
      </c>
      <c r="S3546" s="15">
        <f t="shared" si="284"/>
        <v>42040.831678240742</v>
      </c>
      <c r="T3546" s="15">
        <f t="shared" si="285"/>
        <v>42070.831678240742</v>
      </c>
      <c r="U3546">
        <f t="shared" si="286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3"/>
        <v>100</v>
      </c>
      <c r="P3547">
        <f t="shared" si="282"/>
        <v>31.38</v>
      </c>
      <c r="Q3547" s="10" t="s">
        <v>8315</v>
      </c>
      <c r="R3547" t="s">
        <v>8316</v>
      </c>
      <c r="S3547" s="15">
        <f t="shared" si="284"/>
        <v>42075.807395833333</v>
      </c>
      <c r="T3547" s="15">
        <f t="shared" si="285"/>
        <v>42105.807395833333</v>
      </c>
      <c r="U3547">
        <f t="shared" si="286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3"/>
        <v>102</v>
      </c>
      <c r="P3548">
        <f t="shared" si="282"/>
        <v>59.21</v>
      </c>
      <c r="Q3548" s="10" t="s">
        <v>8315</v>
      </c>
      <c r="R3548" t="s">
        <v>8316</v>
      </c>
      <c r="S3548" s="15">
        <f t="shared" si="284"/>
        <v>42073.660694444443</v>
      </c>
      <c r="T3548" s="15">
        <f t="shared" si="285"/>
        <v>42095.165972222225</v>
      </c>
      <c r="U3548">
        <f t="shared" si="286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3"/>
        <v>114</v>
      </c>
      <c r="P3549">
        <f t="shared" si="282"/>
        <v>119.18</v>
      </c>
      <c r="Q3549" s="10" t="s">
        <v>8315</v>
      </c>
      <c r="R3549" t="s">
        <v>8316</v>
      </c>
      <c r="S3549" s="15">
        <f t="shared" si="284"/>
        <v>42480.078715277778</v>
      </c>
      <c r="T3549" s="15">
        <f t="shared" si="285"/>
        <v>42504.165972222225</v>
      </c>
      <c r="U3549">
        <f t="shared" si="286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3"/>
        <v>102</v>
      </c>
      <c r="P3550">
        <f t="shared" si="282"/>
        <v>164.62</v>
      </c>
      <c r="Q3550" s="10" t="s">
        <v>8315</v>
      </c>
      <c r="R3550" t="s">
        <v>8316</v>
      </c>
      <c r="S3550" s="15">
        <f t="shared" si="284"/>
        <v>42411.942291666666</v>
      </c>
      <c r="T3550" s="15">
        <f t="shared" si="285"/>
        <v>42434.041666666672</v>
      </c>
      <c r="U3550">
        <f t="shared" si="286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3"/>
        <v>102</v>
      </c>
      <c r="P3551">
        <f t="shared" si="282"/>
        <v>24.29</v>
      </c>
      <c r="Q3551" s="10" t="s">
        <v>8315</v>
      </c>
      <c r="R3551" t="s">
        <v>8316</v>
      </c>
      <c r="S3551" s="15">
        <f t="shared" si="284"/>
        <v>42223.394363425927</v>
      </c>
      <c r="T3551" s="15">
        <f t="shared" si="285"/>
        <v>42251.394363425927</v>
      </c>
      <c r="U3551">
        <f t="shared" si="286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3"/>
        <v>105</v>
      </c>
      <c r="P3552">
        <f t="shared" si="282"/>
        <v>40.94</v>
      </c>
      <c r="Q3552" s="10" t="s">
        <v>8315</v>
      </c>
      <c r="R3552" t="s">
        <v>8316</v>
      </c>
      <c r="S3552" s="15">
        <f t="shared" si="284"/>
        <v>42462.893495370372</v>
      </c>
      <c r="T3552" s="15">
        <f t="shared" si="285"/>
        <v>42492.893495370372</v>
      </c>
      <c r="U3552">
        <f t="shared" si="286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3"/>
        <v>102</v>
      </c>
      <c r="P3553">
        <f t="shared" si="282"/>
        <v>61.1</v>
      </c>
      <c r="Q3553" s="10" t="s">
        <v>8315</v>
      </c>
      <c r="R3553" t="s">
        <v>8316</v>
      </c>
      <c r="S3553" s="15">
        <f t="shared" si="284"/>
        <v>41753.515856481477</v>
      </c>
      <c r="T3553" s="15">
        <f t="shared" si="285"/>
        <v>41781.921527777777</v>
      </c>
      <c r="U3553">
        <f t="shared" si="286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3"/>
        <v>100</v>
      </c>
      <c r="P3554">
        <f t="shared" si="282"/>
        <v>38.65</v>
      </c>
      <c r="Q3554" s="10" t="s">
        <v>8315</v>
      </c>
      <c r="R3554" t="s">
        <v>8316</v>
      </c>
      <c r="S3554" s="15">
        <f t="shared" si="284"/>
        <v>41788.587083333332</v>
      </c>
      <c r="T3554" s="15">
        <f t="shared" si="285"/>
        <v>41818.587083333332</v>
      </c>
      <c r="U3554">
        <f t="shared" si="286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3"/>
        <v>106</v>
      </c>
      <c r="P3555">
        <f t="shared" si="282"/>
        <v>56.2</v>
      </c>
      <c r="Q3555" s="10" t="s">
        <v>8315</v>
      </c>
      <c r="R3555" t="s">
        <v>8316</v>
      </c>
      <c r="S3555" s="15">
        <f t="shared" si="284"/>
        <v>42196.028703703705</v>
      </c>
      <c r="T3555" s="15">
        <f t="shared" si="285"/>
        <v>42228</v>
      </c>
      <c r="U3555">
        <f t="shared" si="286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3"/>
        <v>113</v>
      </c>
      <c r="P3556">
        <f t="shared" si="282"/>
        <v>107</v>
      </c>
      <c r="Q3556" s="10" t="s">
        <v>8315</v>
      </c>
      <c r="R3556" t="s">
        <v>8316</v>
      </c>
      <c r="S3556" s="15">
        <f t="shared" si="284"/>
        <v>42016.050451388888</v>
      </c>
      <c r="T3556" s="15">
        <f t="shared" si="285"/>
        <v>42046.708333333328</v>
      </c>
      <c r="U3556">
        <f t="shared" si="286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3"/>
        <v>100</v>
      </c>
      <c r="P3557">
        <f t="shared" si="282"/>
        <v>171.43</v>
      </c>
      <c r="Q3557" s="10" t="s">
        <v>8315</v>
      </c>
      <c r="R3557" t="s">
        <v>8316</v>
      </c>
      <c r="S3557" s="15">
        <f t="shared" si="284"/>
        <v>42661.442060185189</v>
      </c>
      <c r="T3557" s="15">
        <f t="shared" si="285"/>
        <v>42691.483726851846</v>
      </c>
      <c r="U3557">
        <f t="shared" si="286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3"/>
        <v>100</v>
      </c>
      <c r="P3558">
        <f t="shared" si="282"/>
        <v>110.5</v>
      </c>
      <c r="Q3558" s="10" t="s">
        <v>8315</v>
      </c>
      <c r="R3558" t="s">
        <v>8316</v>
      </c>
      <c r="S3558" s="15">
        <f t="shared" si="284"/>
        <v>41808.649583333332</v>
      </c>
      <c r="T3558" s="15">
        <f t="shared" si="285"/>
        <v>41868.649583333332</v>
      </c>
      <c r="U3558">
        <f t="shared" si="286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3"/>
        <v>100</v>
      </c>
      <c r="P3559">
        <f t="shared" si="282"/>
        <v>179.28</v>
      </c>
      <c r="Q3559" s="10" t="s">
        <v>8315</v>
      </c>
      <c r="R3559" t="s">
        <v>8316</v>
      </c>
      <c r="S3559" s="15">
        <f t="shared" si="284"/>
        <v>41730.276747685188</v>
      </c>
      <c r="T3559" s="15">
        <f t="shared" si="285"/>
        <v>41764.276747685188</v>
      </c>
      <c r="U3559">
        <f t="shared" si="286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3"/>
        <v>144</v>
      </c>
      <c r="P3560">
        <f t="shared" si="282"/>
        <v>22.91</v>
      </c>
      <c r="Q3560" s="10" t="s">
        <v>8315</v>
      </c>
      <c r="R3560" t="s">
        <v>8316</v>
      </c>
      <c r="S3560" s="15">
        <f t="shared" si="284"/>
        <v>42139.816840277781</v>
      </c>
      <c r="T3560" s="15">
        <f t="shared" si="285"/>
        <v>42181.875</v>
      </c>
      <c r="U3560">
        <f t="shared" si="286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3"/>
        <v>104</v>
      </c>
      <c r="P3561">
        <f t="shared" si="282"/>
        <v>43.13</v>
      </c>
      <c r="Q3561" s="10" t="s">
        <v>8315</v>
      </c>
      <c r="R3561" t="s">
        <v>8316</v>
      </c>
      <c r="S3561" s="15">
        <f t="shared" si="284"/>
        <v>42194.096157407403</v>
      </c>
      <c r="T3561" s="15">
        <f t="shared" si="285"/>
        <v>42216.373611111107</v>
      </c>
      <c r="U3561">
        <f t="shared" si="286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3"/>
        <v>108</v>
      </c>
      <c r="P3562">
        <f t="shared" si="282"/>
        <v>46.89</v>
      </c>
      <c r="Q3562" s="10" t="s">
        <v>8315</v>
      </c>
      <c r="R3562" t="s">
        <v>8316</v>
      </c>
      <c r="S3562" s="15">
        <f t="shared" si="284"/>
        <v>42115.889652777783</v>
      </c>
      <c r="T3562" s="15">
        <f t="shared" si="285"/>
        <v>42151.114583333328</v>
      </c>
      <c r="U3562">
        <f t="shared" si="286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3"/>
        <v>102</v>
      </c>
      <c r="P3563">
        <f t="shared" si="282"/>
        <v>47.41</v>
      </c>
      <c r="Q3563" s="10" t="s">
        <v>8315</v>
      </c>
      <c r="R3563" t="s">
        <v>8316</v>
      </c>
      <c r="S3563" s="15">
        <f t="shared" si="284"/>
        <v>42203.680300925931</v>
      </c>
      <c r="T3563" s="15">
        <f t="shared" si="285"/>
        <v>42221.774999999994</v>
      </c>
      <c r="U3563">
        <f t="shared" si="286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3"/>
        <v>149</v>
      </c>
      <c r="P3564">
        <f t="shared" si="282"/>
        <v>15.13</v>
      </c>
      <c r="Q3564" s="10" t="s">
        <v>8315</v>
      </c>
      <c r="R3564" t="s">
        <v>8316</v>
      </c>
      <c r="S3564" s="15">
        <f t="shared" si="284"/>
        <v>42433.761886574073</v>
      </c>
      <c r="T3564" s="15">
        <f t="shared" si="285"/>
        <v>42442.916666666672</v>
      </c>
      <c r="U3564">
        <f t="shared" si="286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3"/>
        <v>105</v>
      </c>
      <c r="P3565">
        <f t="shared" si="282"/>
        <v>21.1</v>
      </c>
      <c r="Q3565" s="10" t="s">
        <v>8315</v>
      </c>
      <c r="R3565" t="s">
        <v>8316</v>
      </c>
      <c r="S3565" s="15">
        <f t="shared" si="284"/>
        <v>42555.671944444446</v>
      </c>
      <c r="T3565" s="15">
        <f t="shared" si="285"/>
        <v>42583.791666666672</v>
      </c>
      <c r="U3565">
        <f t="shared" si="286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3"/>
        <v>101</v>
      </c>
      <c r="P3566">
        <f t="shared" si="282"/>
        <v>59.12</v>
      </c>
      <c r="Q3566" s="10" t="s">
        <v>8315</v>
      </c>
      <c r="R3566" t="s">
        <v>8316</v>
      </c>
      <c r="S3566" s="15">
        <f t="shared" si="284"/>
        <v>42236.623252314821</v>
      </c>
      <c r="T3566" s="15">
        <f t="shared" si="285"/>
        <v>42282.666666666672</v>
      </c>
      <c r="U3566">
        <f t="shared" si="286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3"/>
        <v>131</v>
      </c>
      <c r="P3567">
        <f t="shared" si="282"/>
        <v>97.92</v>
      </c>
      <c r="Q3567" s="10" t="s">
        <v>8315</v>
      </c>
      <c r="R3567" t="s">
        <v>8316</v>
      </c>
      <c r="S3567" s="15">
        <f t="shared" si="284"/>
        <v>41974.743148148147</v>
      </c>
      <c r="T3567" s="15">
        <f t="shared" si="285"/>
        <v>42004.743148148147</v>
      </c>
      <c r="U3567">
        <f t="shared" si="286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3"/>
        <v>105</v>
      </c>
      <c r="P3568">
        <f t="shared" si="282"/>
        <v>55.13</v>
      </c>
      <c r="Q3568" s="10" t="s">
        <v>8315</v>
      </c>
      <c r="R3568" t="s">
        <v>8316</v>
      </c>
      <c r="S3568" s="15">
        <f t="shared" si="284"/>
        <v>41997.507905092592</v>
      </c>
      <c r="T3568" s="15">
        <f t="shared" si="285"/>
        <v>42027.507905092592</v>
      </c>
      <c r="U3568">
        <f t="shared" si="286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3"/>
        <v>109</v>
      </c>
      <c r="P3569">
        <f t="shared" si="282"/>
        <v>26.54</v>
      </c>
      <c r="Q3569" s="10" t="s">
        <v>8315</v>
      </c>
      <c r="R3569" t="s">
        <v>8316</v>
      </c>
      <c r="S3569" s="15">
        <f t="shared" si="284"/>
        <v>42135.810694444444</v>
      </c>
      <c r="T3569" s="15">
        <f t="shared" si="285"/>
        <v>42165.810694444444</v>
      </c>
      <c r="U3569">
        <f t="shared" si="286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3"/>
        <v>111</v>
      </c>
      <c r="P3570">
        <f t="shared" si="282"/>
        <v>58.42</v>
      </c>
      <c r="Q3570" s="10" t="s">
        <v>8315</v>
      </c>
      <c r="R3570" t="s">
        <v>8316</v>
      </c>
      <c r="S3570" s="15">
        <f t="shared" si="284"/>
        <v>41869.740671296298</v>
      </c>
      <c r="T3570" s="15">
        <f t="shared" si="285"/>
        <v>41899.740671296298</v>
      </c>
      <c r="U3570">
        <f t="shared" si="286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3"/>
        <v>100</v>
      </c>
      <c r="P3571">
        <f t="shared" si="282"/>
        <v>122.54</v>
      </c>
      <c r="Q3571" s="10" t="s">
        <v>8315</v>
      </c>
      <c r="R3571" t="s">
        <v>8316</v>
      </c>
      <c r="S3571" s="15">
        <f t="shared" si="284"/>
        <v>41982.688611111109</v>
      </c>
      <c r="T3571" s="15">
        <f t="shared" si="285"/>
        <v>42012.688611111109</v>
      </c>
      <c r="U3571">
        <f t="shared" si="286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3"/>
        <v>114</v>
      </c>
      <c r="P3572">
        <f t="shared" si="282"/>
        <v>87.96</v>
      </c>
      <c r="Q3572" s="10" t="s">
        <v>8315</v>
      </c>
      <c r="R3572" t="s">
        <v>8316</v>
      </c>
      <c r="S3572" s="15">
        <f t="shared" si="284"/>
        <v>41976.331979166673</v>
      </c>
      <c r="T3572" s="15">
        <f t="shared" si="285"/>
        <v>42004.291666666672</v>
      </c>
      <c r="U3572">
        <f t="shared" si="286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3"/>
        <v>122</v>
      </c>
      <c r="P3573">
        <f t="shared" si="282"/>
        <v>73.239999999999995</v>
      </c>
      <c r="Q3573" s="10" t="s">
        <v>8315</v>
      </c>
      <c r="R3573" t="s">
        <v>8316</v>
      </c>
      <c r="S3573" s="15">
        <f t="shared" si="284"/>
        <v>41912.858946759261</v>
      </c>
      <c r="T3573" s="15">
        <f t="shared" si="285"/>
        <v>41942.858946759261</v>
      </c>
      <c r="U3573">
        <f t="shared" si="286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3"/>
        <v>100</v>
      </c>
      <c r="P3574">
        <f t="shared" si="282"/>
        <v>55.56</v>
      </c>
      <c r="Q3574" s="10" t="s">
        <v>8315</v>
      </c>
      <c r="R3574" t="s">
        <v>8316</v>
      </c>
      <c r="S3574" s="15">
        <f t="shared" si="284"/>
        <v>42146.570393518516</v>
      </c>
      <c r="T3574" s="15">
        <f t="shared" si="285"/>
        <v>42176.570393518516</v>
      </c>
      <c r="U3574">
        <f t="shared" si="286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3"/>
        <v>103</v>
      </c>
      <c r="P3575">
        <f t="shared" si="282"/>
        <v>39.54</v>
      </c>
      <c r="Q3575" s="10" t="s">
        <v>8315</v>
      </c>
      <c r="R3575" t="s">
        <v>8316</v>
      </c>
      <c r="S3575" s="15">
        <f t="shared" si="284"/>
        <v>41921.375532407408</v>
      </c>
      <c r="T3575" s="15">
        <f t="shared" si="285"/>
        <v>41951.417199074072</v>
      </c>
      <c r="U3575">
        <f t="shared" si="286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3"/>
        <v>106</v>
      </c>
      <c r="P3576">
        <f t="shared" si="282"/>
        <v>136.78</v>
      </c>
      <c r="Q3576" s="10" t="s">
        <v>8315</v>
      </c>
      <c r="R3576" t="s">
        <v>8316</v>
      </c>
      <c r="S3576" s="15">
        <f t="shared" si="284"/>
        <v>41926.942685185182</v>
      </c>
      <c r="T3576" s="15">
        <f t="shared" si="285"/>
        <v>41956.984351851846</v>
      </c>
      <c r="U3576">
        <f t="shared" si="286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3"/>
        <v>101</v>
      </c>
      <c r="P3577">
        <f t="shared" si="282"/>
        <v>99.34</v>
      </c>
      <c r="Q3577" s="10" t="s">
        <v>8315</v>
      </c>
      <c r="R3577" t="s">
        <v>8316</v>
      </c>
      <c r="S3577" s="15">
        <f t="shared" si="284"/>
        <v>42561.783877314811</v>
      </c>
      <c r="T3577" s="15">
        <f t="shared" si="285"/>
        <v>42593.165972222225</v>
      </c>
      <c r="U3577">
        <f t="shared" si="286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3"/>
        <v>100</v>
      </c>
      <c r="P3578">
        <f t="shared" si="282"/>
        <v>20</v>
      </c>
      <c r="Q3578" s="10" t="s">
        <v>8315</v>
      </c>
      <c r="R3578" t="s">
        <v>8316</v>
      </c>
      <c r="S3578" s="15">
        <f t="shared" si="284"/>
        <v>42649.54923611111</v>
      </c>
      <c r="T3578" s="15">
        <f t="shared" si="285"/>
        <v>42709.590902777782</v>
      </c>
      <c r="U3578">
        <f t="shared" si="286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3"/>
        <v>130</v>
      </c>
      <c r="P3579">
        <f t="shared" si="282"/>
        <v>28.89</v>
      </c>
      <c r="Q3579" s="10" t="s">
        <v>8315</v>
      </c>
      <c r="R3579" t="s">
        <v>8316</v>
      </c>
      <c r="S3579" s="15">
        <f t="shared" si="284"/>
        <v>42093.786840277782</v>
      </c>
      <c r="T3579" s="15">
        <f t="shared" si="285"/>
        <v>42120.26944444445</v>
      </c>
      <c r="U3579">
        <f t="shared" si="286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3"/>
        <v>100</v>
      </c>
      <c r="P3580">
        <f t="shared" ref="P3580:P3643" si="287">IFERROR(ROUND(E3580/L3580,2),"N/A")</f>
        <v>40.549999999999997</v>
      </c>
      <c r="Q3580" s="10" t="s">
        <v>8315</v>
      </c>
      <c r="R3580" t="s">
        <v>8316</v>
      </c>
      <c r="S3580" s="15">
        <f t="shared" si="284"/>
        <v>42460.733530092592</v>
      </c>
      <c r="T3580" s="15">
        <f t="shared" si="285"/>
        <v>42490.733530092592</v>
      </c>
      <c r="U3580">
        <f t="shared" si="286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3"/>
        <v>100</v>
      </c>
      <c r="P3581">
        <f t="shared" si="287"/>
        <v>35.71</v>
      </c>
      <c r="Q3581" s="10" t="s">
        <v>8315</v>
      </c>
      <c r="R3581" t="s">
        <v>8316</v>
      </c>
      <c r="S3581" s="15">
        <f t="shared" si="284"/>
        <v>42430.762222222227</v>
      </c>
      <c r="T3581" s="15">
        <f t="shared" si="285"/>
        <v>42460.720555555556</v>
      </c>
      <c r="U3581">
        <f t="shared" si="286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3"/>
        <v>114</v>
      </c>
      <c r="P3582">
        <f t="shared" si="287"/>
        <v>37.96</v>
      </c>
      <c r="Q3582" s="10" t="s">
        <v>8315</v>
      </c>
      <c r="R3582" t="s">
        <v>8316</v>
      </c>
      <c r="S3582" s="15">
        <f t="shared" si="284"/>
        <v>42026.176180555558</v>
      </c>
      <c r="T3582" s="15">
        <f t="shared" si="285"/>
        <v>42064.207638888889</v>
      </c>
      <c r="U3582">
        <f t="shared" si="286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3"/>
        <v>100</v>
      </c>
      <c r="P3583">
        <f t="shared" si="287"/>
        <v>33.33</v>
      </c>
      <c r="Q3583" s="10" t="s">
        <v>8315</v>
      </c>
      <c r="R3583" t="s">
        <v>8316</v>
      </c>
      <c r="S3583" s="15">
        <f t="shared" si="284"/>
        <v>41836.471180555556</v>
      </c>
      <c r="T3583" s="15">
        <f t="shared" si="285"/>
        <v>41850.471180555556</v>
      </c>
      <c r="U3583">
        <f t="shared" si="286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3"/>
        <v>287</v>
      </c>
      <c r="P3584">
        <f t="shared" si="287"/>
        <v>58.57</v>
      </c>
      <c r="Q3584" s="10" t="s">
        <v>8315</v>
      </c>
      <c r="R3584" t="s">
        <v>8316</v>
      </c>
      <c r="S3584" s="15">
        <f t="shared" si="284"/>
        <v>42451.095856481479</v>
      </c>
      <c r="T3584" s="15">
        <f t="shared" si="285"/>
        <v>42465.095856481479</v>
      </c>
      <c r="U3584">
        <f t="shared" si="286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3"/>
        <v>109</v>
      </c>
      <c r="P3585">
        <f t="shared" si="287"/>
        <v>135.63</v>
      </c>
      <c r="Q3585" s="10" t="s">
        <v>8315</v>
      </c>
      <c r="R3585" t="s">
        <v>8316</v>
      </c>
      <c r="S3585" s="15">
        <f t="shared" si="284"/>
        <v>42418.425983796296</v>
      </c>
      <c r="T3585" s="15">
        <f t="shared" si="285"/>
        <v>42478.384317129632</v>
      </c>
      <c r="U3585">
        <f t="shared" si="286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8">ROUND(E3586/D3586*100,0)</f>
        <v>116</v>
      </c>
      <c r="P3586">
        <f t="shared" si="287"/>
        <v>30.94</v>
      </c>
      <c r="Q3586" s="10" t="s">
        <v>8315</v>
      </c>
      <c r="R3586" t="s">
        <v>8316</v>
      </c>
      <c r="S3586" s="15">
        <f t="shared" ref="S3586:S3649" si="289">(((J3586/60)/60)/24)+DATE(1970,1,1)</f>
        <v>42168.316481481481</v>
      </c>
      <c r="T3586" s="15">
        <f t="shared" ref="T3586:T3649" si="290">(((I3586/60)/60)/24)+DATE(1970,1,1)</f>
        <v>42198.316481481481</v>
      </c>
      <c r="U3586">
        <f t="shared" si="286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8"/>
        <v>119</v>
      </c>
      <c r="P3587">
        <f t="shared" si="287"/>
        <v>176.09</v>
      </c>
      <c r="Q3587" s="10" t="s">
        <v>8315</v>
      </c>
      <c r="R3587" t="s">
        <v>8316</v>
      </c>
      <c r="S3587" s="15">
        <f t="shared" si="289"/>
        <v>41964.716319444444</v>
      </c>
      <c r="T3587" s="15">
        <f t="shared" si="290"/>
        <v>41994.716319444444</v>
      </c>
      <c r="U3587">
        <f t="shared" si="286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8"/>
        <v>109</v>
      </c>
      <c r="P3588">
        <f t="shared" si="287"/>
        <v>151.97999999999999</v>
      </c>
      <c r="Q3588" s="10" t="s">
        <v>8315</v>
      </c>
      <c r="R3588" t="s">
        <v>8316</v>
      </c>
      <c r="S3588" s="15">
        <f t="shared" si="289"/>
        <v>42576.697569444441</v>
      </c>
      <c r="T3588" s="15">
        <f t="shared" si="290"/>
        <v>42636.697569444441</v>
      </c>
      <c r="U3588">
        <f t="shared" si="286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8"/>
        <v>127</v>
      </c>
      <c r="P3589">
        <f t="shared" si="287"/>
        <v>22.61</v>
      </c>
      <c r="Q3589" s="10" t="s">
        <v>8315</v>
      </c>
      <c r="R3589" t="s">
        <v>8316</v>
      </c>
      <c r="S3589" s="15">
        <f t="shared" si="289"/>
        <v>42503.539976851855</v>
      </c>
      <c r="T3589" s="15">
        <f t="shared" si="290"/>
        <v>42548.791666666672</v>
      </c>
      <c r="U3589">
        <f t="shared" si="286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8"/>
        <v>101</v>
      </c>
      <c r="P3590">
        <f t="shared" si="287"/>
        <v>18.27</v>
      </c>
      <c r="Q3590" s="10" t="s">
        <v>8315</v>
      </c>
      <c r="R3590" t="s">
        <v>8316</v>
      </c>
      <c r="S3590" s="15">
        <f t="shared" si="289"/>
        <v>42101.828819444447</v>
      </c>
      <c r="T3590" s="15">
        <f t="shared" si="290"/>
        <v>42123.958333333328</v>
      </c>
      <c r="U3590">
        <f t="shared" si="286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8"/>
        <v>128</v>
      </c>
      <c r="P3591">
        <f t="shared" si="287"/>
        <v>82.26</v>
      </c>
      <c r="Q3591" s="10" t="s">
        <v>8315</v>
      </c>
      <c r="R3591" t="s">
        <v>8316</v>
      </c>
      <c r="S3591" s="15">
        <f t="shared" si="289"/>
        <v>42125.647534722222</v>
      </c>
      <c r="T3591" s="15">
        <f t="shared" si="290"/>
        <v>42150.647534722222</v>
      </c>
      <c r="U3591">
        <f t="shared" si="286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8"/>
        <v>100</v>
      </c>
      <c r="P3592">
        <f t="shared" si="287"/>
        <v>68.53</v>
      </c>
      <c r="Q3592" s="10" t="s">
        <v>8315</v>
      </c>
      <c r="R3592" t="s">
        <v>8316</v>
      </c>
      <c r="S3592" s="15">
        <f t="shared" si="289"/>
        <v>41902.333726851852</v>
      </c>
      <c r="T3592" s="15">
        <f t="shared" si="290"/>
        <v>41932.333726851852</v>
      </c>
      <c r="U3592">
        <f t="shared" ref="U3592:U3631" si="291">YEAR(S3592)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8"/>
        <v>175</v>
      </c>
      <c r="P3593">
        <f t="shared" si="287"/>
        <v>68.06</v>
      </c>
      <c r="Q3593" s="10" t="s">
        <v>8315</v>
      </c>
      <c r="R3593" t="s">
        <v>8316</v>
      </c>
      <c r="S3593" s="15">
        <f t="shared" si="289"/>
        <v>42003.948425925926</v>
      </c>
      <c r="T3593" s="15">
        <f t="shared" si="290"/>
        <v>42028.207638888889</v>
      </c>
      <c r="U3593">
        <f t="shared" si="291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8"/>
        <v>127</v>
      </c>
      <c r="P3594">
        <f t="shared" si="287"/>
        <v>72.709999999999994</v>
      </c>
      <c r="Q3594" s="10" t="s">
        <v>8315</v>
      </c>
      <c r="R3594" t="s">
        <v>8316</v>
      </c>
      <c r="S3594" s="15">
        <f t="shared" si="289"/>
        <v>41988.829942129625</v>
      </c>
      <c r="T3594" s="15">
        <f t="shared" si="290"/>
        <v>42046.207638888889</v>
      </c>
      <c r="U3594">
        <f t="shared" si="291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8"/>
        <v>111</v>
      </c>
      <c r="P3595">
        <f t="shared" si="287"/>
        <v>77.19</v>
      </c>
      <c r="Q3595" s="10" t="s">
        <v>8315</v>
      </c>
      <c r="R3595" t="s">
        <v>8316</v>
      </c>
      <c r="S3595" s="15">
        <f t="shared" si="289"/>
        <v>41974.898599537039</v>
      </c>
      <c r="T3595" s="15">
        <f t="shared" si="290"/>
        <v>42009.851388888885</v>
      </c>
      <c r="U3595">
        <f t="shared" si="291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8"/>
        <v>126</v>
      </c>
      <c r="P3596">
        <f t="shared" si="287"/>
        <v>55.97</v>
      </c>
      <c r="Q3596" s="10" t="s">
        <v>8315</v>
      </c>
      <c r="R3596" t="s">
        <v>8316</v>
      </c>
      <c r="S3596" s="15">
        <f t="shared" si="289"/>
        <v>42592.066921296297</v>
      </c>
      <c r="T3596" s="15">
        <f t="shared" si="290"/>
        <v>42617.066921296297</v>
      </c>
      <c r="U3596">
        <f t="shared" si="291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8"/>
        <v>119</v>
      </c>
      <c r="P3597">
        <f t="shared" si="287"/>
        <v>49.69</v>
      </c>
      <c r="Q3597" s="10" t="s">
        <v>8315</v>
      </c>
      <c r="R3597" t="s">
        <v>8316</v>
      </c>
      <c r="S3597" s="15">
        <f t="shared" si="289"/>
        <v>42050.008368055554</v>
      </c>
      <c r="T3597" s="15">
        <f t="shared" si="290"/>
        <v>42076.290972222225</v>
      </c>
      <c r="U3597">
        <f t="shared" si="291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8"/>
        <v>108</v>
      </c>
      <c r="P3598">
        <f t="shared" si="287"/>
        <v>79</v>
      </c>
      <c r="Q3598" s="10" t="s">
        <v>8315</v>
      </c>
      <c r="R3598" t="s">
        <v>8316</v>
      </c>
      <c r="S3598" s="15">
        <f t="shared" si="289"/>
        <v>41856.715069444443</v>
      </c>
      <c r="T3598" s="15">
        <f t="shared" si="290"/>
        <v>41877.715069444443</v>
      </c>
      <c r="U3598">
        <f t="shared" si="291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8"/>
        <v>103</v>
      </c>
      <c r="P3599">
        <f t="shared" si="287"/>
        <v>77.73</v>
      </c>
      <c r="Q3599" s="10" t="s">
        <v>8315</v>
      </c>
      <c r="R3599" t="s">
        <v>8316</v>
      </c>
      <c r="S3599" s="15">
        <f t="shared" si="289"/>
        <v>42417.585532407407</v>
      </c>
      <c r="T3599" s="15">
        <f t="shared" si="290"/>
        <v>42432.249305555553</v>
      </c>
      <c r="U3599">
        <f t="shared" si="291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8"/>
        <v>110</v>
      </c>
      <c r="P3600">
        <f t="shared" si="287"/>
        <v>40.78</v>
      </c>
      <c r="Q3600" s="10" t="s">
        <v>8315</v>
      </c>
      <c r="R3600" t="s">
        <v>8316</v>
      </c>
      <c r="S3600" s="15">
        <f t="shared" si="289"/>
        <v>41866.79886574074</v>
      </c>
      <c r="T3600" s="15">
        <f t="shared" si="290"/>
        <v>41885.207638888889</v>
      </c>
      <c r="U3600">
        <f t="shared" si="291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8"/>
        <v>202</v>
      </c>
      <c r="P3601">
        <f t="shared" si="287"/>
        <v>59.41</v>
      </c>
      <c r="Q3601" s="10" t="s">
        <v>8315</v>
      </c>
      <c r="R3601" t="s">
        <v>8316</v>
      </c>
      <c r="S3601" s="15">
        <f t="shared" si="289"/>
        <v>42220.79487268519</v>
      </c>
      <c r="T3601" s="15">
        <f t="shared" si="290"/>
        <v>42246</v>
      </c>
      <c r="U3601">
        <f t="shared" si="291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8"/>
        <v>130</v>
      </c>
      <c r="P3602">
        <f t="shared" si="287"/>
        <v>3.25</v>
      </c>
      <c r="Q3602" s="10" t="s">
        <v>8315</v>
      </c>
      <c r="R3602" t="s">
        <v>8316</v>
      </c>
      <c r="S3602" s="15">
        <f t="shared" si="289"/>
        <v>42628.849120370374</v>
      </c>
      <c r="T3602" s="15">
        <f t="shared" si="290"/>
        <v>42656.849120370374</v>
      </c>
      <c r="U3602">
        <f t="shared" si="291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8"/>
        <v>104</v>
      </c>
      <c r="P3603">
        <f t="shared" si="287"/>
        <v>39.380000000000003</v>
      </c>
      <c r="Q3603" s="10" t="s">
        <v>8315</v>
      </c>
      <c r="R3603" t="s">
        <v>8316</v>
      </c>
      <c r="S3603" s="15">
        <f t="shared" si="289"/>
        <v>41990.99863425926</v>
      </c>
      <c r="T3603" s="15">
        <f t="shared" si="290"/>
        <v>42020.99863425926</v>
      </c>
      <c r="U3603">
        <f t="shared" si="291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8"/>
        <v>100</v>
      </c>
      <c r="P3604">
        <f t="shared" si="287"/>
        <v>81.67</v>
      </c>
      <c r="Q3604" s="10" t="s">
        <v>8315</v>
      </c>
      <c r="R3604" t="s">
        <v>8316</v>
      </c>
      <c r="S3604" s="15">
        <f t="shared" si="289"/>
        <v>42447.894432870366</v>
      </c>
      <c r="T3604" s="15">
        <f t="shared" si="290"/>
        <v>42507.894432870366</v>
      </c>
      <c r="U3604">
        <f t="shared" si="291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8"/>
        <v>171</v>
      </c>
      <c r="P3605">
        <f t="shared" si="287"/>
        <v>44.91</v>
      </c>
      <c r="Q3605" s="10" t="s">
        <v>8315</v>
      </c>
      <c r="R3605" t="s">
        <v>8316</v>
      </c>
      <c r="S3605" s="15">
        <f t="shared" si="289"/>
        <v>42283.864351851851</v>
      </c>
      <c r="T3605" s="15">
        <f t="shared" si="290"/>
        <v>42313.906018518523</v>
      </c>
      <c r="U3605">
        <f t="shared" si="291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8"/>
        <v>113</v>
      </c>
      <c r="P3606">
        <f t="shared" si="287"/>
        <v>49.06</v>
      </c>
      <c r="Q3606" s="10" t="s">
        <v>8315</v>
      </c>
      <c r="R3606" t="s">
        <v>8316</v>
      </c>
      <c r="S3606" s="15">
        <f t="shared" si="289"/>
        <v>42483.015694444446</v>
      </c>
      <c r="T3606" s="15">
        <f t="shared" si="290"/>
        <v>42489.290972222225</v>
      </c>
      <c r="U3606">
        <f t="shared" si="291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8"/>
        <v>184</v>
      </c>
      <c r="P3607">
        <f t="shared" si="287"/>
        <v>30.67</v>
      </c>
      <c r="Q3607" s="10" t="s">
        <v>8315</v>
      </c>
      <c r="R3607" t="s">
        <v>8316</v>
      </c>
      <c r="S3607" s="15">
        <f t="shared" si="289"/>
        <v>42383.793124999997</v>
      </c>
      <c r="T3607" s="15">
        <f t="shared" si="290"/>
        <v>42413.793124999997</v>
      </c>
      <c r="U3607">
        <f t="shared" si="291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8"/>
        <v>130</v>
      </c>
      <c r="P3608">
        <f t="shared" si="287"/>
        <v>61.06</v>
      </c>
      <c r="Q3608" s="10" t="s">
        <v>8315</v>
      </c>
      <c r="R3608" t="s">
        <v>8316</v>
      </c>
      <c r="S3608" s="15">
        <f t="shared" si="289"/>
        <v>42566.604826388888</v>
      </c>
      <c r="T3608" s="15">
        <f t="shared" si="290"/>
        <v>42596.604826388888</v>
      </c>
      <c r="U3608">
        <f t="shared" si="291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8"/>
        <v>105</v>
      </c>
      <c r="P3609">
        <f t="shared" si="287"/>
        <v>29</v>
      </c>
      <c r="Q3609" s="10" t="s">
        <v>8315</v>
      </c>
      <c r="R3609" t="s">
        <v>8316</v>
      </c>
      <c r="S3609" s="15">
        <f t="shared" si="289"/>
        <v>42338.963912037041</v>
      </c>
      <c r="T3609" s="15">
        <f t="shared" si="290"/>
        <v>42353</v>
      </c>
      <c r="U3609">
        <f t="shared" si="291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8"/>
        <v>100</v>
      </c>
      <c r="P3610">
        <f t="shared" si="287"/>
        <v>29.63</v>
      </c>
      <c r="Q3610" s="10" t="s">
        <v>8315</v>
      </c>
      <c r="R3610" t="s">
        <v>8316</v>
      </c>
      <c r="S3610" s="15">
        <f t="shared" si="289"/>
        <v>42506.709375000006</v>
      </c>
      <c r="T3610" s="15">
        <f t="shared" si="290"/>
        <v>42538.583333333328</v>
      </c>
      <c r="U3610">
        <f t="shared" si="291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8"/>
        <v>153</v>
      </c>
      <c r="P3611">
        <f t="shared" si="287"/>
        <v>143.1</v>
      </c>
      <c r="Q3611" s="10" t="s">
        <v>8315</v>
      </c>
      <c r="R3611" t="s">
        <v>8316</v>
      </c>
      <c r="S3611" s="15">
        <f t="shared" si="289"/>
        <v>42429.991724537031</v>
      </c>
      <c r="T3611" s="15">
        <f t="shared" si="290"/>
        <v>42459.950057870374</v>
      </c>
      <c r="U3611">
        <f t="shared" si="291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8"/>
        <v>162</v>
      </c>
      <c r="P3612">
        <f t="shared" si="287"/>
        <v>52.35</v>
      </c>
      <c r="Q3612" s="10" t="s">
        <v>8315</v>
      </c>
      <c r="R3612" t="s">
        <v>8316</v>
      </c>
      <c r="S3612" s="15">
        <f t="shared" si="289"/>
        <v>42203.432129629626</v>
      </c>
      <c r="T3612" s="15">
        <f t="shared" si="290"/>
        <v>42233.432129629626</v>
      </c>
      <c r="U3612">
        <f t="shared" si="291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8"/>
        <v>136</v>
      </c>
      <c r="P3613">
        <f t="shared" si="287"/>
        <v>66.67</v>
      </c>
      <c r="Q3613" s="10" t="s">
        <v>8315</v>
      </c>
      <c r="R3613" t="s">
        <v>8316</v>
      </c>
      <c r="S3613" s="15">
        <f t="shared" si="289"/>
        <v>42072.370381944449</v>
      </c>
      <c r="T3613" s="15">
        <f t="shared" si="290"/>
        <v>42102.370381944449</v>
      </c>
      <c r="U3613">
        <f t="shared" si="291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8"/>
        <v>144</v>
      </c>
      <c r="P3614">
        <f t="shared" si="287"/>
        <v>126.67</v>
      </c>
      <c r="Q3614" s="10" t="s">
        <v>8315</v>
      </c>
      <c r="R3614" t="s">
        <v>8316</v>
      </c>
      <c r="S3614" s="15">
        <f t="shared" si="289"/>
        <v>41789.726979166669</v>
      </c>
      <c r="T3614" s="15">
        <f t="shared" si="290"/>
        <v>41799.726979166669</v>
      </c>
      <c r="U3614">
        <f t="shared" si="291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8"/>
        <v>100</v>
      </c>
      <c r="P3615">
        <f t="shared" si="287"/>
        <v>62.5</v>
      </c>
      <c r="Q3615" s="10" t="s">
        <v>8315</v>
      </c>
      <c r="R3615" t="s">
        <v>8316</v>
      </c>
      <c r="S3615" s="15">
        <f t="shared" si="289"/>
        <v>41788.58997685185</v>
      </c>
      <c r="T3615" s="15">
        <f t="shared" si="290"/>
        <v>41818.58997685185</v>
      </c>
      <c r="U3615">
        <f t="shared" si="291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8"/>
        <v>101</v>
      </c>
      <c r="P3616">
        <f t="shared" si="287"/>
        <v>35.49</v>
      </c>
      <c r="Q3616" s="10" t="s">
        <v>8315</v>
      </c>
      <c r="R3616" t="s">
        <v>8316</v>
      </c>
      <c r="S3616" s="15">
        <f t="shared" si="289"/>
        <v>42144.041851851856</v>
      </c>
      <c r="T3616" s="15">
        <f t="shared" si="290"/>
        <v>42174.041851851856</v>
      </c>
      <c r="U3616">
        <f t="shared" si="291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8"/>
        <v>107</v>
      </c>
      <c r="P3617">
        <f t="shared" si="287"/>
        <v>37.08</v>
      </c>
      <c r="Q3617" s="10" t="s">
        <v>8315</v>
      </c>
      <c r="R3617" t="s">
        <v>8316</v>
      </c>
      <c r="S3617" s="15">
        <f t="shared" si="289"/>
        <v>42318.593703703707</v>
      </c>
      <c r="T3617" s="15">
        <f t="shared" si="290"/>
        <v>42348.593703703707</v>
      </c>
      <c r="U3617">
        <f t="shared" si="291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8"/>
        <v>125</v>
      </c>
      <c r="P3618">
        <f t="shared" si="287"/>
        <v>69.33</v>
      </c>
      <c r="Q3618" s="10" t="s">
        <v>8315</v>
      </c>
      <c r="R3618" t="s">
        <v>8316</v>
      </c>
      <c r="S3618" s="15">
        <f t="shared" si="289"/>
        <v>42052.949814814812</v>
      </c>
      <c r="T3618" s="15">
        <f t="shared" si="290"/>
        <v>42082.908148148148</v>
      </c>
      <c r="U3618">
        <f t="shared" si="291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8"/>
        <v>119</v>
      </c>
      <c r="P3619">
        <f t="shared" si="287"/>
        <v>17.25</v>
      </c>
      <c r="Q3619" s="10" t="s">
        <v>8315</v>
      </c>
      <c r="R3619" t="s">
        <v>8316</v>
      </c>
      <c r="S3619" s="15">
        <f t="shared" si="289"/>
        <v>42779.610289351855</v>
      </c>
      <c r="T3619" s="15">
        <f t="shared" si="290"/>
        <v>42794</v>
      </c>
      <c r="U3619">
        <f t="shared" si="291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8"/>
        <v>101</v>
      </c>
      <c r="P3620">
        <f t="shared" si="287"/>
        <v>36.07</v>
      </c>
      <c r="Q3620" s="10" t="s">
        <v>8315</v>
      </c>
      <c r="R3620" t="s">
        <v>8316</v>
      </c>
      <c r="S3620" s="15">
        <f t="shared" si="289"/>
        <v>42128.627893518518</v>
      </c>
      <c r="T3620" s="15">
        <f t="shared" si="290"/>
        <v>42158.627893518518</v>
      </c>
      <c r="U3620">
        <f t="shared" si="291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8"/>
        <v>113</v>
      </c>
      <c r="P3621">
        <f t="shared" si="287"/>
        <v>66.47</v>
      </c>
      <c r="Q3621" s="10" t="s">
        <v>8315</v>
      </c>
      <c r="R3621" t="s">
        <v>8316</v>
      </c>
      <c r="S3621" s="15">
        <f t="shared" si="289"/>
        <v>42661.132245370376</v>
      </c>
      <c r="T3621" s="15">
        <f t="shared" si="290"/>
        <v>42693.916666666672</v>
      </c>
      <c r="U3621">
        <f t="shared" si="291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8"/>
        <v>105</v>
      </c>
      <c r="P3622">
        <f t="shared" si="287"/>
        <v>56.07</v>
      </c>
      <c r="Q3622" s="10" t="s">
        <v>8315</v>
      </c>
      <c r="R3622" t="s">
        <v>8316</v>
      </c>
      <c r="S3622" s="15">
        <f t="shared" si="289"/>
        <v>42037.938206018516</v>
      </c>
      <c r="T3622" s="15">
        <f t="shared" si="290"/>
        <v>42068.166666666672</v>
      </c>
      <c r="U3622">
        <f t="shared" si="291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8"/>
        <v>110</v>
      </c>
      <c r="P3623">
        <f t="shared" si="287"/>
        <v>47.03</v>
      </c>
      <c r="Q3623" s="10" t="s">
        <v>8315</v>
      </c>
      <c r="R3623" t="s">
        <v>8316</v>
      </c>
      <c r="S3623" s="15">
        <f t="shared" si="289"/>
        <v>42619.935694444444</v>
      </c>
      <c r="T3623" s="15">
        <f t="shared" si="290"/>
        <v>42643.875</v>
      </c>
      <c r="U3623">
        <f t="shared" si="291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8"/>
        <v>100</v>
      </c>
      <c r="P3624">
        <f t="shared" si="287"/>
        <v>47.67</v>
      </c>
      <c r="Q3624" s="10" t="s">
        <v>8315</v>
      </c>
      <c r="R3624" t="s">
        <v>8316</v>
      </c>
      <c r="S3624" s="15">
        <f t="shared" si="289"/>
        <v>41877.221886574072</v>
      </c>
      <c r="T3624" s="15">
        <f t="shared" si="290"/>
        <v>41910.140972222223</v>
      </c>
      <c r="U3624">
        <f t="shared" si="291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8"/>
        <v>120</v>
      </c>
      <c r="P3625">
        <f t="shared" si="287"/>
        <v>88.24</v>
      </c>
      <c r="Q3625" s="10" t="s">
        <v>8315</v>
      </c>
      <c r="R3625" t="s">
        <v>8316</v>
      </c>
      <c r="S3625" s="15">
        <f t="shared" si="289"/>
        <v>41828.736921296295</v>
      </c>
      <c r="T3625" s="15">
        <f t="shared" si="290"/>
        <v>41846.291666666664</v>
      </c>
      <c r="U3625">
        <f t="shared" si="291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8"/>
        <v>105</v>
      </c>
      <c r="P3626">
        <f t="shared" si="287"/>
        <v>80.72</v>
      </c>
      <c r="Q3626" s="10" t="s">
        <v>8315</v>
      </c>
      <c r="R3626" t="s">
        <v>8316</v>
      </c>
      <c r="S3626" s="15">
        <f t="shared" si="289"/>
        <v>42545.774189814809</v>
      </c>
      <c r="T3626" s="15">
        <f t="shared" si="290"/>
        <v>42605.774189814809</v>
      </c>
      <c r="U3626">
        <f t="shared" si="291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8"/>
        <v>103</v>
      </c>
      <c r="P3627">
        <f t="shared" si="287"/>
        <v>39.49</v>
      </c>
      <c r="Q3627" s="10" t="s">
        <v>8315</v>
      </c>
      <c r="R3627" t="s">
        <v>8316</v>
      </c>
      <c r="S3627" s="15">
        <f t="shared" si="289"/>
        <v>42157.652511574073</v>
      </c>
      <c r="T3627" s="15">
        <f t="shared" si="290"/>
        <v>42187.652511574073</v>
      </c>
      <c r="U3627">
        <f t="shared" si="291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8"/>
        <v>102</v>
      </c>
      <c r="P3628">
        <f t="shared" si="287"/>
        <v>84.85</v>
      </c>
      <c r="Q3628" s="10" t="s">
        <v>8315</v>
      </c>
      <c r="R3628" t="s">
        <v>8316</v>
      </c>
      <c r="S3628" s="15">
        <f t="shared" si="289"/>
        <v>41846.667326388888</v>
      </c>
      <c r="T3628" s="15">
        <f t="shared" si="290"/>
        <v>41867.667326388888</v>
      </c>
      <c r="U3628">
        <f t="shared" si="291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8"/>
        <v>100</v>
      </c>
      <c r="P3629">
        <f t="shared" si="287"/>
        <v>68.97</v>
      </c>
      <c r="Q3629" s="10" t="s">
        <v>8315</v>
      </c>
      <c r="R3629" t="s">
        <v>8316</v>
      </c>
      <c r="S3629" s="15">
        <f t="shared" si="289"/>
        <v>42460.741747685184</v>
      </c>
      <c r="T3629" s="15">
        <f t="shared" si="290"/>
        <v>42511.165972222225</v>
      </c>
      <c r="U3629">
        <f t="shared" si="291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8"/>
        <v>0</v>
      </c>
      <c r="P3630" t="str">
        <f t="shared" si="287"/>
        <v>N/A</v>
      </c>
      <c r="Q3630" s="10" t="s">
        <v>8315</v>
      </c>
      <c r="R3630" t="s">
        <v>8357</v>
      </c>
      <c r="S3630" s="15">
        <f t="shared" si="289"/>
        <v>42291.833287037036</v>
      </c>
      <c r="T3630" s="15">
        <f t="shared" si="290"/>
        <v>42351.874953703707</v>
      </c>
      <c r="U3630">
        <f t="shared" si="291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8"/>
        <v>0</v>
      </c>
      <c r="P3631">
        <f t="shared" si="287"/>
        <v>1</v>
      </c>
      <c r="Q3631" s="10" t="s">
        <v>8315</v>
      </c>
      <c r="R3631" t="s">
        <v>8357</v>
      </c>
      <c r="S3631" s="15">
        <f t="shared" si="289"/>
        <v>42437.094490740739</v>
      </c>
      <c r="T3631" s="15">
        <f t="shared" si="290"/>
        <v>42495.708333333328</v>
      </c>
      <c r="U3631">
        <f t="shared" si="291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8"/>
        <v>0</v>
      </c>
      <c r="P3632">
        <f t="shared" si="287"/>
        <v>1</v>
      </c>
      <c r="Q3632" s="10" t="s">
        <v>8315</v>
      </c>
      <c r="R3632" t="s">
        <v>8357</v>
      </c>
      <c r="S3632" s="15">
        <f t="shared" si="289"/>
        <v>41942.84710648148</v>
      </c>
      <c r="T3632" s="15">
        <f t="shared" si="290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8"/>
        <v>51</v>
      </c>
      <c r="P3633">
        <f t="shared" si="287"/>
        <v>147.88</v>
      </c>
      <c r="Q3633" s="10" t="s">
        <v>8315</v>
      </c>
      <c r="R3633" t="s">
        <v>8357</v>
      </c>
      <c r="S3633" s="15">
        <f t="shared" si="289"/>
        <v>41880.753437499996</v>
      </c>
      <c r="T3633" s="15">
        <f t="shared" si="290"/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8"/>
        <v>20</v>
      </c>
      <c r="P3634">
        <f t="shared" si="287"/>
        <v>100</v>
      </c>
      <c r="Q3634" s="10" t="s">
        <v>8315</v>
      </c>
      <c r="R3634" t="s">
        <v>8357</v>
      </c>
      <c r="S3634" s="15">
        <f t="shared" si="289"/>
        <v>41946.936909722222</v>
      </c>
      <c r="T3634" s="15">
        <f t="shared" si="290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8"/>
        <v>35</v>
      </c>
      <c r="P3635">
        <f t="shared" si="287"/>
        <v>56.84</v>
      </c>
      <c r="Q3635" s="10" t="s">
        <v>8315</v>
      </c>
      <c r="R3635" t="s">
        <v>8357</v>
      </c>
      <c r="S3635" s="15">
        <f t="shared" si="289"/>
        <v>42649.623460648145</v>
      </c>
      <c r="T3635" s="15">
        <f t="shared" si="290"/>
        <v>42693.041666666672</v>
      </c>
      <c r="U3635">
        <f t="shared" ref="U3635:U3648" si="292">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8"/>
        <v>4</v>
      </c>
      <c r="P3636">
        <f t="shared" si="287"/>
        <v>176.94</v>
      </c>
      <c r="Q3636" s="10" t="s">
        <v>8315</v>
      </c>
      <c r="R3636" t="s">
        <v>8357</v>
      </c>
      <c r="S3636" s="15">
        <f t="shared" si="289"/>
        <v>42701.166365740741</v>
      </c>
      <c r="T3636" s="15">
        <f t="shared" si="290"/>
        <v>42749.165972222225</v>
      </c>
      <c r="U3636">
        <f t="shared" si="292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8"/>
        <v>36</v>
      </c>
      <c r="P3637">
        <f t="shared" si="287"/>
        <v>127.6</v>
      </c>
      <c r="Q3637" s="10" t="s">
        <v>8315</v>
      </c>
      <c r="R3637" t="s">
        <v>8357</v>
      </c>
      <c r="S3637" s="15">
        <f t="shared" si="289"/>
        <v>42450.88282407407</v>
      </c>
      <c r="T3637" s="15">
        <f t="shared" si="290"/>
        <v>42480.88282407407</v>
      </c>
      <c r="U3637">
        <f t="shared" si="292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8"/>
        <v>0</v>
      </c>
      <c r="P3638" t="str">
        <f t="shared" si="287"/>
        <v>N/A</v>
      </c>
      <c r="Q3638" s="10" t="s">
        <v>8315</v>
      </c>
      <c r="R3638" t="s">
        <v>8357</v>
      </c>
      <c r="S3638" s="15">
        <f t="shared" si="289"/>
        <v>42226.694780092599</v>
      </c>
      <c r="T3638" s="15">
        <f t="shared" si="290"/>
        <v>42261.694780092599</v>
      </c>
      <c r="U3638">
        <f t="shared" si="292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8"/>
        <v>31</v>
      </c>
      <c r="P3639">
        <f t="shared" si="287"/>
        <v>66.14</v>
      </c>
      <c r="Q3639" s="10" t="s">
        <v>8315</v>
      </c>
      <c r="R3639" t="s">
        <v>8357</v>
      </c>
      <c r="S3639" s="15">
        <f t="shared" si="289"/>
        <v>41975.700636574074</v>
      </c>
      <c r="T3639" s="15">
        <f t="shared" si="290"/>
        <v>42005.700636574074</v>
      </c>
      <c r="U3639">
        <f t="shared" si="292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8"/>
        <v>7</v>
      </c>
      <c r="P3640">
        <f t="shared" si="287"/>
        <v>108</v>
      </c>
      <c r="Q3640" s="10" t="s">
        <v>8315</v>
      </c>
      <c r="R3640" t="s">
        <v>8357</v>
      </c>
      <c r="S3640" s="15">
        <f t="shared" si="289"/>
        <v>42053.672824074078</v>
      </c>
      <c r="T3640" s="15">
        <f t="shared" si="290"/>
        <v>42113.631157407406</v>
      </c>
      <c r="U3640">
        <f t="shared" si="292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8"/>
        <v>0</v>
      </c>
      <c r="P3641">
        <f t="shared" si="287"/>
        <v>1</v>
      </c>
      <c r="Q3641" s="10" t="s">
        <v>8315</v>
      </c>
      <c r="R3641" t="s">
        <v>8357</v>
      </c>
      <c r="S3641" s="15">
        <f t="shared" si="289"/>
        <v>42590.677152777775</v>
      </c>
      <c r="T3641" s="15">
        <f t="shared" si="290"/>
        <v>42650.632638888885</v>
      </c>
      <c r="U3641">
        <f t="shared" si="292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8"/>
        <v>6</v>
      </c>
      <c r="P3642">
        <f t="shared" si="287"/>
        <v>18.329999999999998</v>
      </c>
      <c r="Q3642" s="10" t="s">
        <v>8315</v>
      </c>
      <c r="R3642" t="s">
        <v>8357</v>
      </c>
      <c r="S3642" s="15">
        <f t="shared" si="289"/>
        <v>42104.781597222223</v>
      </c>
      <c r="T3642" s="15">
        <f t="shared" si="290"/>
        <v>42134.781597222223</v>
      </c>
      <c r="U3642">
        <f t="shared" si="292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8"/>
        <v>0</v>
      </c>
      <c r="P3643" t="str">
        <f t="shared" si="287"/>
        <v>N/A</v>
      </c>
      <c r="Q3643" s="10" t="s">
        <v>8315</v>
      </c>
      <c r="R3643" t="s">
        <v>8357</v>
      </c>
      <c r="S3643" s="15">
        <f t="shared" si="289"/>
        <v>41899.627071759263</v>
      </c>
      <c r="T3643" s="15">
        <f t="shared" si="290"/>
        <v>41917.208333333336</v>
      </c>
      <c r="U3643">
        <f t="shared" si="292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8"/>
        <v>2</v>
      </c>
      <c r="P3644">
        <f t="shared" ref="P3644:P3707" si="293">IFERROR(ROUND(E3644/L3644,2),"N/A")</f>
        <v>7.5</v>
      </c>
      <c r="Q3644" s="10" t="s">
        <v>8315</v>
      </c>
      <c r="R3644" t="s">
        <v>8357</v>
      </c>
      <c r="S3644" s="15">
        <f t="shared" si="289"/>
        <v>42297.816284722227</v>
      </c>
      <c r="T3644" s="15">
        <f t="shared" si="290"/>
        <v>42338.708333333328</v>
      </c>
      <c r="U3644">
        <f t="shared" si="292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8"/>
        <v>0</v>
      </c>
      <c r="P3645" t="str">
        <f t="shared" si="293"/>
        <v>N/A</v>
      </c>
      <c r="Q3645" s="10" t="s">
        <v>8315</v>
      </c>
      <c r="R3645" t="s">
        <v>8357</v>
      </c>
      <c r="S3645" s="15">
        <f t="shared" si="289"/>
        <v>42285.143969907411</v>
      </c>
      <c r="T3645" s="15">
        <f t="shared" si="290"/>
        <v>42325.185636574075</v>
      </c>
      <c r="U3645">
        <f t="shared" si="292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8"/>
        <v>16</v>
      </c>
      <c r="P3646">
        <f t="shared" si="293"/>
        <v>68.42</v>
      </c>
      <c r="Q3646" s="10" t="s">
        <v>8315</v>
      </c>
      <c r="R3646" t="s">
        <v>8357</v>
      </c>
      <c r="S3646" s="15">
        <f t="shared" si="289"/>
        <v>42409.241747685184</v>
      </c>
      <c r="T3646" s="15">
        <f t="shared" si="290"/>
        <v>42437.207638888889</v>
      </c>
      <c r="U3646">
        <f t="shared" si="292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8"/>
        <v>0</v>
      </c>
      <c r="P3647">
        <f t="shared" si="293"/>
        <v>1</v>
      </c>
      <c r="Q3647" s="10" t="s">
        <v>8315</v>
      </c>
      <c r="R3647" t="s">
        <v>8357</v>
      </c>
      <c r="S3647" s="15">
        <f t="shared" si="289"/>
        <v>42665.970347222217</v>
      </c>
      <c r="T3647" s="15">
        <f t="shared" si="290"/>
        <v>42696.012013888889</v>
      </c>
      <c r="U3647">
        <f t="shared" si="292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8"/>
        <v>5</v>
      </c>
      <c r="P3648">
        <f t="shared" si="293"/>
        <v>60.13</v>
      </c>
      <c r="Q3648" s="10" t="s">
        <v>8315</v>
      </c>
      <c r="R3648" t="s">
        <v>8357</v>
      </c>
      <c r="S3648" s="15">
        <f t="shared" si="289"/>
        <v>42140.421319444446</v>
      </c>
      <c r="T3648" s="15">
        <f t="shared" si="290"/>
        <v>42171.979166666672</v>
      </c>
      <c r="U3648">
        <f t="shared" si="292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8"/>
        <v>6</v>
      </c>
      <c r="P3649">
        <f t="shared" si="293"/>
        <v>15</v>
      </c>
      <c r="Q3649" s="10" t="s">
        <v>8315</v>
      </c>
      <c r="R3649" t="s">
        <v>8357</v>
      </c>
      <c r="S3649" s="15">
        <f t="shared" si="289"/>
        <v>42598.749155092592</v>
      </c>
      <c r="T3649" s="15">
        <f t="shared" si="290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4">ROUND(E3650/D3650*100,0)</f>
        <v>100</v>
      </c>
      <c r="P3650">
        <f t="shared" si="293"/>
        <v>550.04</v>
      </c>
      <c r="Q3650" s="10" t="s">
        <v>8315</v>
      </c>
      <c r="R3650" t="s">
        <v>8316</v>
      </c>
      <c r="S3650" s="15">
        <f t="shared" ref="S3650:S3713" si="295">(((J3650/60)/60)/24)+DATE(1970,1,1)</f>
        <v>41887.292187500003</v>
      </c>
      <c r="T3650" s="15">
        <f t="shared" ref="T3650:T3713" si="296">(((I3650/60)/60)/24)+DATE(1970,1,1)</f>
        <v>41917.292187500003</v>
      </c>
      <c r="U3650">
        <f t="shared" ref="U3650:U3713" si="297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4"/>
        <v>104</v>
      </c>
      <c r="P3651">
        <f t="shared" si="293"/>
        <v>97.5</v>
      </c>
      <c r="Q3651" s="10" t="s">
        <v>8315</v>
      </c>
      <c r="R3651" t="s">
        <v>8316</v>
      </c>
      <c r="S3651" s="15">
        <f t="shared" si="295"/>
        <v>41780.712893518517</v>
      </c>
      <c r="T3651" s="15">
        <f t="shared" si="296"/>
        <v>41806.712893518517</v>
      </c>
      <c r="U3651">
        <f t="shared" si="297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4"/>
        <v>100</v>
      </c>
      <c r="P3652">
        <f t="shared" si="293"/>
        <v>29.41</v>
      </c>
      <c r="Q3652" s="10" t="s">
        <v>8315</v>
      </c>
      <c r="R3652" t="s">
        <v>8316</v>
      </c>
      <c r="S3652" s="15">
        <f t="shared" si="295"/>
        <v>42381.478981481487</v>
      </c>
      <c r="T3652" s="15">
        <f t="shared" si="296"/>
        <v>42402.478981481487</v>
      </c>
      <c r="U3652">
        <f t="shared" si="297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4"/>
        <v>104</v>
      </c>
      <c r="P3653">
        <f t="shared" si="293"/>
        <v>57.78</v>
      </c>
      <c r="Q3653" s="10" t="s">
        <v>8315</v>
      </c>
      <c r="R3653" t="s">
        <v>8316</v>
      </c>
      <c r="S3653" s="15">
        <f t="shared" si="295"/>
        <v>41828.646319444444</v>
      </c>
      <c r="T3653" s="15">
        <f t="shared" si="296"/>
        <v>41861.665972222225</v>
      </c>
      <c r="U3653">
        <f t="shared" si="297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4"/>
        <v>251</v>
      </c>
      <c r="P3654">
        <f t="shared" si="293"/>
        <v>44.24</v>
      </c>
      <c r="Q3654" s="10" t="s">
        <v>8315</v>
      </c>
      <c r="R3654" t="s">
        <v>8316</v>
      </c>
      <c r="S3654" s="15">
        <f t="shared" si="295"/>
        <v>42596.644699074073</v>
      </c>
      <c r="T3654" s="15">
        <f t="shared" si="296"/>
        <v>42607.165972222225</v>
      </c>
      <c r="U3654">
        <f t="shared" si="297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4"/>
        <v>101</v>
      </c>
      <c r="P3655">
        <f t="shared" si="293"/>
        <v>60.91</v>
      </c>
      <c r="Q3655" s="10" t="s">
        <v>8315</v>
      </c>
      <c r="R3655" t="s">
        <v>8316</v>
      </c>
      <c r="S3655" s="15">
        <f t="shared" si="295"/>
        <v>42191.363506944443</v>
      </c>
      <c r="T3655" s="15">
        <f t="shared" si="296"/>
        <v>42221.363506944443</v>
      </c>
      <c r="U3655">
        <f t="shared" si="297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4"/>
        <v>174</v>
      </c>
      <c r="P3656">
        <f t="shared" si="293"/>
        <v>68.84</v>
      </c>
      <c r="Q3656" s="10" t="s">
        <v>8315</v>
      </c>
      <c r="R3656" t="s">
        <v>8316</v>
      </c>
      <c r="S3656" s="15">
        <f t="shared" si="295"/>
        <v>42440.416504629626</v>
      </c>
      <c r="T3656" s="15">
        <f t="shared" si="296"/>
        <v>42463.708333333328</v>
      </c>
      <c r="U3656">
        <f t="shared" si="297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4"/>
        <v>116</v>
      </c>
      <c r="P3657">
        <f t="shared" si="293"/>
        <v>73.58</v>
      </c>
      <c r="Q3657" s="10" t="s">
        <v>8315</v>
      </c>
      <c r="R3657" t="s">
        <v>8316</v>
      </c>
      <c r="S3657" s="15">
        <f t="shared" si="295"/>
        <v>42173.803217592591</v>
      </c>
      <c r="T3657" s="15">
        <f t="shared" si="296"/>
        <v>42203.290972222225</v>
      </c>
      <c r="U3657">
        <f t="shared" si="297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4"/>
        <v>106</v>
      </c>
      <c r="P3658">
        <f t="shared" si="293"/>
        <v>115.02</v>
      </c>
      <c r="Q3658" s="10" t="s">
        <v>8315</v>
      </c>
      <c r="R3658" t="s">
        <v>8316</v>
      </c>
      <c r="S3658" s="15">
        <f t="shared" si="295"/>
        <v>42737.910138888896</v>
      </c>
      <c r="T3658" s="15">
        <f t="shared" si="296"/>
        <v>42767.957638888889</v>
      </c>
      <c r="U3658">
        <f t="shared" si="297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4"/>
        <v>111</v>
      </c>
      <c r="P3659">
        <f t="shared" si="293"/>
        <v>110.75</v>
      </c>
      <c r="Q3659" s="10" t="s">
        <v>8315</v>
      </c>
      <c r="R3659" t="s">
        <v>8316</v>
      </c>
      <c r="S3659" s="15">
        <f t="shared" si="295"/>
        <v>42499.629849537043</v>
      </c>
      <c r="T3659" s="15">
        <f t="shared" si="296"/>
        <v>42522.904166666667</v>
      </c>
      <c r="U3659">
        <f t="shared" si="297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4"/>
        <v>101</v>
      </c>
      <c r="P3660">
        <f t="shared" si="293"/>
        <v>75.5</v>
      </c>
      <c r="Q3660" s="10" t="s">
        <v>8315</v>
      </c>
      <c r="R3660" t="s">
        <v>8316</v>
      </c>
      <c r="S3660" s="15">
        <f t="shared" si="295"/>
        <v>41775.858564814815</v>
      </c>
      <c r="T3660" s="15">
        <f t="shared" si="296"/>
        <v>41822.165972222225</v>
      </c>
      <c r="U3660">
        <f t="shared" si="297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4"/>
        <v>102</v>
      </c>
      <c r="P3661">
        <f t="shared" si="293"/>
        <v>235.46</v>
      </c>
      <c r="Q3661" s="10" t="s">
        <v>8315</v>
      </c>
      <c r="R3661" t="s">
        <v>8316</v>
      </c>
      <c r="S3661" s="15">
        <f t="shared" si="295"/>
        <v>42055.277199074073</v>
      </c>
      <c r="T3661" s="15">
        <f t="shared" si="296"/>
        <v>42082.610416666663</v>
      </c>
      <c r="U3661">
        <f t="shared" si="297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4"/>
        <v>100</v>
      </c>
      <c r="P3662">
        <f t="shared" si="293"/>
        <v>11.36</v>
      </c>
      <c r="Q3662" s="10" t="s">
        <v>8315</v>
      </c>
      <c r="R3662" t="s">
        <v>8316</v>
      </c>
      <c r="S3662" s="15">
        <f t="shared" si="295"/>
        <v>41971.881076388891</v>
      </c>
      <c r="T3662" s="15">
        <f t="shared" si="296"/>
        <v>41996.881076388891</v>
      </c>
      <c r="U3662">
        <f t="shared" si="297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4"/>
        <v>111</v>
      </c>
      <c r="P3663">
        <f t="shared" si="293"/>
        <v>92.5</v>
      </c>
      <c r="Q3663" s="10" t="s">
        <v>8315</v>
      </c>
      <c r="R3663" t="s">
        <v>8316</v>
      </c>
      <c r="S3663" s="15">
        <f t="shared" si="295"/>
        <v>42447.896666666667</v>
      </c>
      <c r="T3663" s="15">
        <f t="shared" si="296"/>
        <v>42470.166666666672</v>
      </c>
      <c r="U3663">
        <f t="shared" si="297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4"/>
        <v>101</v>
      </c>
      <c r="P3664">
        <f t="shared" si="293"/>
        <v>202.85</v>
      </c>
      <c r="Q3664" s="10" t="s">
        <v>8315</v>
      </c>
      <c r="R3664" t="s">
        <v>8316</v>
      </c>
      <c r="S3664" s="15">
        <f t="shared" si="295"/>
        <v>42064.220069444447</v>
      </c>
      <c r="T3664" s="15">
        <f t="shared" si="296"/>
        <v>42094.178402777776</v>
      </c>
      <c r="U3664">
        <f t="shared" si="297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4"/>
        <v>104</v>
      </c>
      <c r="P3665">
        <f t="shared" si="293"/>
        <v>26</v>
      </c>
      <c r="Q3665" s="10" t="s">
        <v>8315</v>
      </c>
      <c r="R3665" t="s">
        <v>8316</v>
      </c>
      <c r="S3665" s="15">
        <f t="shared" si="295"/>
        <v>42665.451736111107</v>
      </c>
      <c r="T3665" s="15">
        <f t="shared" si="296"/>
        <v>42725.493402777778</v>
      </c>
      <c r="U3665">
        <f t="shared" si="297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4"/>
        <v>109</v>
      </c>
      <c r="P3666">
        <f t="shared" si="293"/>
        <v>46.05</v>
      </c>
      <c r="Q3666" s="10" t="s">
        <v>8315</v>
      </c>
      <c r="R3666" t="s">
        <v>8316</v>
      </c>
      <c r="S3666" s="15">
        <f t="shared" si="295"/>
        <v>42523.248715277776</v>
      </c>
      <c r="T3666" s="15">
        <f t="shared" si="296"/>
        <v>42537.248715277776</v>
      </c>
      <c r="U3666">
        <f t="shared" si="297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4"/>
        <v>115</v>
      </c>
      <c r="P3667">
        <f t="shared" si="293"/>
        <v>51</v>
      </c>
      <c r="Q3667" s="10" t="s">
        <v>8315</v>
      </c>
      <c r="R3667" t="s">
        <v>8316</v>
      </c>
      <c r="S3667" s="15">
        <f t="shared" si="295"/>
        <v>42294.808124999996</v>
      </c>
      <c r="T3667" s="15">
        <f t="shared" si="296"/>
        <v>42305.829166666663</v>
      </c>
      <c r="U3667">
        <f t="shared" si="297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4"/>
        <v>100</v>
      </c>
      <c r="P3668">
        <f t="shared" si="293"/>
        <v>31.58</v>
      </c>
      <c r="Q3668" s="10" t="s">
        <v>8315</v>
      </c>
      <c r="R3668" t="s">
        <v>8316</v>
      </c>
      <c r="S3668" s="15">
        <f t="shared" si="295"/>
        <v>41822.90488425926</v>
      </c>
      <c r="T3668" s="15">
        <f t="shared" si="296"/>
        <v>41844.291666666664</v>
      </c>
      <c r="U3668">
        <f t="shared" si="297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4"/>
        <v>103</v>
      </c>
      <c r="P3669">
        <f t="shared" si="293"/>
        <v>53.36</v>
      </c>
      <c r="Q3669" s="10" t="s">
        <v>8315</v>
      </c>
      <c r="R3669" t="s">
        <v>8316</v>
      </c>
      <c r="S3669" s="15">
        <f t="shared" si="295"/>
        <v>42173.970127314817</v>
      </c>
      <c r="T3669" s="15">
        <f t="shared" si="296"/>
        <v>42203.970127314817</v>
      </c>
      <c r="U3669">
        <f t="shared" si="297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4"/>
        <v>104</v>
      </c>
      <c r="P3670">
        <f t="shared" si="293"/>
        <v>36.96</v>
      </c>
      <c r="Q3670" s="10" t="s">
        <v>8315</v>
      </c>
      <c r="R3670" t="s">
        <v>8316</v>
      </c>
      <c r="S3670" s="15">
        <f t="shared" si="295"/>
        <v>42185.556157407409</v>
      </c>
      <c r="T3670" s="15">
        <f t="shared" si="296"/>
        <v>42208.772916666669</v>
      </c>
      <c r="U3670">
        <f t="shared" si="297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4"/>
        <v>138</v>
      </c>
      <c r="P3671">
        <f t="shared" si="293"/>
        <v>81.290000000000006</v>
      </c>
      <c r="Q3671" s="10" t="s">
        <v>8315</v>
      </c>
      <c r="R3671" t="s">
        <v>8316</v>
      </c>
      <c r="S3671" s="15">
        <f t="shared" si="295"/>
        <v>42136.675196759257</v>
      </c>
      <c r="T3671" s="15">
        <f t="shared" si="296"/>
        <v>42166.675196759257</v>
      </c>
      <c r="U3671">
        <f t="shared" si="297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4"/>
        <v>110</v>
      </c>
      <c r="P3672">
        <f t="shared" si="293"/>
        <v>20.079999999999998</v>
      </c>
      <c r="Q3672" s="10" t="s">
        <v>8315</v>
      </c>
      <c r="R3672" t="s">
        <v>8316</v>
      </c>
      <c r="S3672" s="15">
        <f t="shared" si="295"/>
        <v>42142.514016203699</v>
      </c>
      <c r="T3672" s="15">
        <f t="shared" si="296"/>
        <v>42155.958333333328</v>
      </c>
      <c r="U3672">
        <f t="shared" si="297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4"/>
        <v>101</v>
      </c>
      <c r="P3673">
        <f t="shared" si="293"/>
        <v>88.25</v>
      </c>
      <c r="Q3673" s="10" t="s">
        <v>8315</v>
      </c>
      <c r="R3673" t="s">
        <v>8316</v>
      </c>
      <c r="S3673" s="15">
        <f t="shared" si="295"/>
        <v>41820.62809027778</v>
      </c>
      <c r="T3673" s="15">
        <f t="shared" si="296"/>
        <v>41841.165972222225</v>
      </c>
      <c r="U3673">
        <f t="shared" si="297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4"/>
        <v>102</v>
      </c>
      <c r="P3674">
        <f t="shared" si="293"/>
        <v>53.44</v>
      </c>
      <c r="Q3674" s="10" t="s">
        <v>8315</v>
      </c>
      <c r="R3674" t="s">
        <v>8316</v>
      </c>
      <c r="S3674" s="15">
        <f t="shared" si="295"/>
        <v>41878.946574074071</v>
      </c>
      <c r="T3674" s="15">
        <f t="shared" si="296"/>
        <v>41908.946574074071</v>
      </c>
      <c r="U3674">
        <f t="shared" si="297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4"/>
        <v>114</v>
      </c>
      <c r="P3675">
        <f t="shared" si="293"/>
        <v>39.869999999999997</v>
      </c>
      <c r="Q3675" s="10" t="s">
        <v>8315</v>
      </c>
      <c r="R3675" t="s">
        <v>8316</v>
      </c>
      <c r="S3675" s="15">
        <f t="shared" si="295"/>
        <v>41914.295104166667</v>
      </c>
      <c r="T3675" s="15">
        <f t="shared" si="296"/>
        <v>41948.536111111112</v>
      </c>
      <c r="U3675">
        <f t="shared" si="297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4"/>
        <v>100</v>
      </c>
      <c r="P3676">
        <f t="shared" si="293"/>
        <v>145.16</v>
      </c>
      <c r="Q3676" s="10" t="s">
        <v>8315</v>
      </c>
      <c r="R3676" t="s">
        <v>8316</v>
      </c>
      <c r="S3676" s="15">
        <f t="shared" si="295"/>
        <v>42556.873020833329</v>
      </c>
      <c r="T3676" s="15">
        <f t="shared" si="296"/>
        <v>42616.873020833329</v>
      </c>
      <c r="U3676">
        <f t="shared" si="297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4"/>
        <v>140</v>
      </c>
      <c r="P3677">
        <f t="shared" si="293"/>
        <v>23.33</v>
      </c>
      <c r="Q3677" s="10" t="s">
        <v>8315</v>
      </c>
      <c r="R3677" t="s">
        <v>8316</v>
      </c>
      <c r="S3677" s="15">
        <f t="shared" si="295"/>
        <v>42493.597013888888</v>
      </c>
      <c r="T3677" s="15">
        <f t="shared" si="296"/>
        <v>42505.958333333328</v>
      </c>
      <c r="U3677">
        <f t="shared" si="297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4"/>
        <v>129</v>
      </c>
      <c r="P3678">
        <f t="shared" si="293"/>
        <v>64.38</v>
      </c>
      <c r="Q3678" s="10" t="s">
        <v>8315</v>
      </c>
      <c r="R3678" t="s">
        <v>8316</v>
      </c>
      <c r="S3678" s="15">
        <f t="shared" si="295"/>
        <v>41876.815787037034</v>
      </c>
      <c r="T3678" s="15">
        <f t="shared" si="296"/>
        <v>41894.815787037034</v>
      </c>
      <c r="U3678">
        <f t="shared" si="297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4"/>
        <v>103</v>
      </c>
      <c r="P3679">
        <f t="shared" si="293"/>
        <v>62.05</v>
      </c>
      <c r="Q3679" s="10" t="s">
        <v>8315</v>
      </c>
      <c r="R3679" t="s">
        <v>8316</v>
      </c>
      <c r="S3679" s="15">
        <f t="shared" si="295"/>
        <v>41802.574282407404</v>
      </c>
      <c r="T3679" s="15">
        <f t="shared" si="296"/>
        <v>41823.165972222225</v>
      </c>
      <c r="U3679">
        <f t="shared" si="297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4"/>
        <v>103</v>
      </c>
      <c r="P3680">
        <f t="shared" si="293"/>
        <v>66.13</v>
      </c>
      <c r="Q3680" s="10" t="s">
        <v>8315</v>
      </c>
      <c r="R3680" t="s">
        <v>8316</v>
      </c>
      <c r="S3680" s="15">
        <f t="shared" si="295"/>
        <v>42120.531226851846</v>
      </c>
      <c r="T3680" s="15">
        <f t="shared" si="296"/>
        <v>42155.531226851846</v>
      </c>
      <c r="U3680">
        <f t="shared" si="297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4"/>
        <v>110</v>
      </c>
      <c r="P3681">
        <f t="shared" si="293"/>
        <v>73.400000000000006</v>
      </c>
      <c r="Q3681" s="10" t="s">
        <v>8315</v>
      </c>
      <c r="R3681" t="s">
        <v>8316</v>
      </c>
      <c r="S3681" s="15">
        <f t="shared" si="295"/>
        <v>41786.761354166665</v>
      </c>
      <c r="T3681" s="15">
        <f t="shared" si="296"/>
        <v>41821.207638888889</v>
      </c>
      <c r="U3681">
        <f t="shared" si="297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4"/>
        <v>113</v>
      </c>
      <c r="P3682">
        <f t="shared" si="293"/>
        <v>99.5</v>
      </c>
      <c r="Q3682" s="10" t="s">
        <v>8315</v>
      </c>
      <c r="R3682" t="s">
        <v>8316</v>
      </c>
      <c r="S3682" s="15">
        <f t="shared" si="295"/>
        <v>42627.454097222217</v>
      </c>
      <c r="T3682" s="15">
        <f t="shared" si="296"/>
        <v>42648.454097222217</v>
      </c>
      <c r="U3682">
        <f t="shared" si="297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4"/>
        <v>112</v>
      </c>
      <c r="P3683">
        <f t="shared" si="293"/>
        <v>62.17</v>
      </c>
      <c r="Q3683" s="10" t="s">
        <v>8315</v>
      </c>
      <c r="R3683" t="s">
        <v>8316</v>
      </c>
      <c r="S3683" s="15">
        <f t="shared" si="295"/>
        <v>42374.651504629626</v>
      </c>
      <c r="T3683" s="15">
        <f t="shared" si="296"/>
        <v>42384.651504629626</v>
      </c>
      <c r="U3683">
        <f t="shared" si="297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4"/>
        <v>139</v>
      </c>
      <c r="P3684">
        <f t="shared" si="293"/>
        <v>62.33</v>
      </c>
      <c r="Q3684" s="10" t="s">
        <v>8315</v>
      </c>
      <c r="R3684" t="s">
        <v>8316</v>
      </c>
      <c r="S3684" s="15">
        <f t="shared" si="295"/>
        <v>41772.685393518521</v>
      </c>
      <c r="T3684" s="15">
        <f t="shared" si="296"/>
        <v>41806.290972222225</v>
      </c>
      <c r="U3684">
        <f t="shared" si="297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4"/>
        <v>111</v>
      </c>
      <c r="P3685">
        <f t="shared" si="293"/>
        <v>58.79</v>
      </c>
      <c r="Q3685" s="10" t="s">
        <v>8315</v>
      </c>
      <c r="R3685" t="s">
        <v>8316</v>
      </c>
      <c r="S3685" s="15">
        <f t="shared" si="295"/>
        <v>42633.116851851853</v>
      </c>
      <c r="T3685" s="15">
        <f t="shared" si="296"/>
        <v>42663.116851851853</v>
      </c>
      <c r="U3685">
        <f t="shared" si="297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4"/>
        <v>139</v>
      </c>
      <c r="P3686">
        <f t="shared" si="293"/>
        <v>45.35</v>
      </c>
      <c r="Q3686" s="10" t="s">
        <v>8315</v>
      </c>
      <c r="R3686" t="s">
        <v>8316</v>
      </c>
      <c r="S3686" s="15">
        <f t="shared" si="295"/>
        <v>42219.180393518516</v>
      </c>
      <c r="T3686" s="15">
        <f t="shared" si="296"/>
        <v>42249.180393518516</v>
      </c>
      <c r="U3686">
        <f t="shared" si="297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4"/>
        <v>106</v>
      </c>
      <c r="P3687">
        <f t="shared" si="293"/>
        <v>41.94</v>
      </c>
      <c r="Q3687" s="10" t="s">
        <v>8315</v>
      </c>
      <c r="R3687" t="s">
        <v>8316</v>
      </c>
      <c r="S3687" s="15">
        <f t="shared" si="295"/>
        <v>41753.593275462961</v>
      </c>
      <c r="T3687" s="15">
        <f t="shared" si="296"/>
        <v>41778.875</v>
      </c>
      <c r="U3687">
        <f t="shared" si="297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4"/>
        <v>101</v>
      </c>
      <c r="P3688">
        <f t="shared" si="293"/>
        <v>59.17</v>
      </c>
      <c r="Q3688" s="10" t="s">
        <v>8315</v>
      </c>
      <c r="R3688" t="s">
        <v>8316</v>
      </c>
      <c r="S3688" s="15">
        <f t="shared" si="295"/>
        <v>42230.662731481483</v>
      </c>
      <c r="T3688" s="15">
        <f t="shared" si="296"/>
        <v>42245.165972222225</v>
      </c>
      <c r="U3688">
        <f t="shared" si="297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4"/>
        <v>100</v>
      </c>
      <c r="P3689">
        <f t="shared" si="293"/>
        <v>200.49</v>
      </c>
      <c r="Q3689" s="10" t="s">
        <v>8315</v>
      </c>
      <c r="R3689" t="s">
        <v>8316</v>
      </c>
      <c r="S3689" s="15">
        <f t="shared" si="295"/>
        <v>41787.218229166669</v>
      </c>
      <c r="T3689" s="15">
        <f t="shared" si="296"/>
        <v>41817.218229166669</v>
      </c>
      <c r="U3689">
        <f t="shared" si="297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4"/>
        <v>109</v>
      </c>
      <c r="P3690">
        <f t="shared" si="293"/>
        <v>83.97</v>
      </c>
      <c r="Q3690" s="10" t="s">
        <v>8315</v>
      </c>
      <c r="R3690" t="s">
        <v>8316</v>
      </c>
      <c r="S3690" s="15">
        <f t="shared" si="295"/>
        <v>41829.787083333329</v>
      </c>
      <c r="T3690" s="15">
        <f t="shared" si="296"/>
        <v>41859.787083333329</v>
      </c>
      <c r="U3690">
        <f t="shared" si="297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4"/>
        <v>118</v>
      </c>
      <c r="P3691">
        <f t="shared" si="293"/>
        <v>57.26</v>
      </c>
      <c r="Q3691" s="10" t="s">
        <v>8315</v>
      </c>
      <c r="R3691" t="s">
        <v>8316</v>
      </c>
      <c r="S3691" s="15">
        <f t="shared" si="295"/>
        <v>42147.826840277776</v>
      </c>
      <c r="T3691" s="15">
        <f t="shared" si="296"/>
        <v>42176.934027777781</v>
      </c>
      <c r="U3691">
        <f t="shared" si="297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4"/>
        <v>120</v>
      </c>
      <c r="P3692">
        <f t="shared" si="293"/>
        <v>58.06</v>
      </c>
      <c r="Q3692" s="10" t="s">
        <v>8315</v>
      </c>
      <c r="R3692" t="s">
        <v>8316</v>
      </c>
      <c r="S3692" s="15">
        <f t="shared" si="295"/>
        <v>41940.598182870373</v>
      </c>
      <c r="T3692" s="15">
        <f t="shared" si="296"/>
        <v>41970.639849537038</v>
      </c>
      <c r="U3692">
        <f t="shared" si="297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4"/>
        <v>128</v>
      </c>
      <c r="P3693">
        <f t="shared" si="293"/>
        <v>186.8</v>
      </c>
      <c r="Q3693" s="10" t="s">
        <v>8315</v>
      </c>
      <c r="R3693" t="s">
        <v>8316</v>
      </c>
      <c r="S3693" s="15">
        <f t="shared" si="295"/>
        <v>42020.700567129628</v>
      </c>
      <c r="T3693" s="15">
        <f t="shared" si="296"/>
        <v>42065.207638888889</v>
      </c>
      <c r="U3693">
        <f t="shared" si="297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4"/>
        <v>126</v>
      </c>
      <c r="P3694">
        <f t="shared" si="293"/>
        <v>74.12</v>
      </c>
      <c r="Q3694" s="10" t="s">
        <v>8315</v>
      </c>
      <c r="R3694" t="s">
        <v>8316</v>
      </c>
      <c r="S3694" s="15">
        <f t="shared" si="295"/>
        <v>41891.96503472222</v>
      </c>
      <c r="T3694" s="15">
        <f t="shared" si="296"/>
        <v>41901</v>
      </c>
      <c r="U3694">
        <f t="shared" si="297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4"/>
        <v>129</v>
      </c>
      <c r="P3695">
        <f t="shared" si="293"/>
        <v>30.71</v>
      </c>
      <c r="Q3695" s="10" t="s">
        <v>8315</v>
      </c>
      <c r="R3695" t="s">
        <v>8316</v>
      </c>
      <c r="S3695" s="15">
        <f t="shared" si="295"/>
        <v>42309.191307870366</v>
      </c>
      <c r="T3695" s="15">
        <f t="shared" si="296"/>
        <v>42338.9375</v>
      </c>
      <c r="U3695">
        <f t="shared" si="297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4"/>
        <v>107</v>
      </c>
      <c r="P3696">
        <f t="shared" si="293"/>
        <v>62.67</v>
      </c>
      <c r="Q3696" s="10" t="s">
        <v>8315</v>
      </c>
      <c r="R3696" t="s">
        <v>8316</v>
      </c>
      <c r="S3696" s="15">
        <f t="shared" si="295"/>
        <v>42490.133877314816</v>
      </c>
      <c r="T3696" s="15">
        <f t="shared" si="296"/>
        <v>42527.083333333328</v>
      </c>
      <c r="U3696">
        <f t="shared" si="297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4"/>
        <v>100</v>
      </c>
      <c r="P3697">
        <f t="shared" si="293"/>
        <v>121.36</v>
      </c>
      <c r="Q3697" s="10" t="s">
        <v>8315</v>
      </c>
      <c r="R3697" t="s">
        <v>8316</v>
      </c>
      <c r="S3697" s="15">
        <f t="shared" si="295"/>
        <v>41995.870486111111</v>
      </c>
      <c r="T3697" s="15">
        <f t="shared" si="296"/>
        <v>42015.870486111111</v>
      </c>
      <c r="U3697">
        <f t="shared" si="297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4"/>
        <v>155</v>
      </c>
      <c r="P3698">
        <f t="shared" si="293"/>
        <v>39.74</v>
      </c>
      <c r="Q3698" s="10" t="s">
        <v>8315</v>
      </c>
      <c r="R3698" t="s">
        <v>8316</v>
      </c>
      <c r="S3698" s="15">
        <f t="shared" si="295"/>
        <v>41988.617083333331</v>
      </c>
      <c r="T3698" s="15">
        <f t="shared" si="296"/>
        <v>42048.617083333331</v>
      </c>
      <c r="U3698">
        <f t="shared" si="297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4"/>
        <v>108</v>
      </c>
      <c r="P3699">
        <f t="shared" si="293"/>
        <v>72</v>
      </c>
      <c r="Q3699" s="10" t="s">
        <v>8315</v>
      </c>
      <c r="R3699" t="s">
        <v>8316</v>
      </c>
      <c r="S3699" s="15">
        <f t="shared" si="295"/>
        <v>42479.465833333335</v>
      </c>
      <c r="T3699" s="15">
        <f t="shared" si="296"/>
        <v>42500.465833333335</v>
      </c>
      <c r="U3699">
        <f t="shared" si="297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4"/>
        <v>111</v>
      </c>
      <c r="P3700">
        <f t="shared" si="293"/>
        <v>40.630000000000003</v>
      </c>
      <c r="Q3700" s="10" t="s">
        <v>8315</v>
      </c>
      <c r="R3700" t="s">
        <v>8316</v>
      </c>
      <c r="S3700" s="15">
        <f t="shared" si="295"/>
        <v>42401.806562500002</v>
      </c>
      <c r="T3700" s="15">
        <f t="shared" si="296"/>
        <v>42431.806562500002</v>
      </c>
      <c r="U3700">
        <f t="shared" si="297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4"/>
        <v>101</v>
      </c>
      <c r="P3701">
        <f t="shared" si="293"/>
        <v>63</v>
      </c>
      <c r="Q3701" s="10" t="s">
        <v>8315</v>
      </c>
      <c r="R3701" t="s">
        <v>8316</v>
      </c>
      <c r="S3701" s="15">
        <f t="shared" si="295"/>
        <v>41897.602037037039</v>
      </c>
      <c r="T3701" s="15">
        <f t="shared" si="296"/>
        <v>41927.602037037039</v>
      </c>
      <c r="U3701">
        <f t="shared" si="297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4"/>
        <v>121</v>
      </c>
      <c r="P3702">
        <f t="shared" si="293"/>
        <v>33.67</v>
      </c>
      <c r="Q3702" s="10" t="s">
        <v>8315</v>
      </c>
      <c r="R3702" t="s">
        <v>8316</v>
      </c>
      <c r="S3702" s="15">
        <f t="shared" si="295"/>
        <v>41882.585648148146</v>
      </c>
      <c r="T3702" s="15">
        <f t="shared" si="296"/>
        <v>41912.666666666664</v>
      </c>
      <c r="U3702">
        <f t="shared" si="297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4"/>
        <v>100</v>
      </c>
      <c r="P3703">
        <f t="shared" si="293"/>
        <v>38.590000000000003</v>
      </c>
      <c r="Q3703" s="10" t="s">
        <v>8315</v>
      </c>
      <c r="R3703" t="s">
        <v>8316</v>
      </c>
      <c r="S3703" s="15">
        <f t="shared" si="295"/>
        <v>42129.541585648149</v>
      </c>
      <c r="T3703" s="15">
        <f t="shared" si="296"/>
        <v>42159.541585648149</v>
      </c>
      <c r="U3703">
        <f t="shared" si="297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4"/>
        <v>109</v>
      </c>
      <c r="P3704">
        <f t="shared" si="293"/>
        <v>155.94999999999999</v>
      </c>
      <c r="Q3704" s="10" t="s">
        <v>8315</v>
      </c>
      <c r="R3704" t="s">
        <v>8316</v>
      </c>
      <c r="S3704" s="15">
        <f t="shared" si="295"/>
        <v>42524.53800925926</v>
      </c>
      <c r="T3704" s="15">
        <f t="shared" si="296"/>
        <v>42561.957638888889</v>
      </c>
      <c r="U3704">
        <f t="shared" si="297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4"/>
        <v>123</v>
      </c>
      <c r="P3705">
        <f t="shared" si="293"/>
        <v>43.2</v>
      </c>
      <c r="Q3705" s="10" t="s">
        <v>8315</v>
      </c>
      <c r="R3705" t="s">
        <v>8316</v>
      </c>
      <c r="S3705" s="15">
        <f t="shared" si="295"/>
        <v>42556.504490740743</v>
      </c>
      <c r="T3705" s="15">
        <f t="shared" si="296"/>
        <v>42595.290972222225</v>
      </c>
      <c r="U3705">
        <f t="shared" si="297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4"/>
        <v>136</v>
      </c>
      <c r="P3706">
        <f t="shared" si="293"/>
        <v>15.15</v>
      </c>
      <c r="Q3706" s="10" t="s">
        <v>8315</v>
      </c>
      <c r="R3706" t="s">
        <v>8316</v>
      </c>
      <c r="S3706" s="15">
        <f t="shared" si="295"/>
        <v>42461.689745370371</v>
      </c>
      <c r="T3706" s="15">
        <f t="shared" si="296"/>
        <v>42521.689745370371</v>
      </c>
      <c r="U3706">
        <f t="shared" si="297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4"/>
        <v>103</v>
      </c>
      <c r="P3707">
        <f t="shared" si="293"/>
        <v>83.57</v>
      </c>
      <c r="Q3707" s="10" t="s">
        <v>8315</v>
      </c>
      <c r="R3707" t="s">
        <v>8316</v>
      </c>
      <c r="S3707" s="15">
        <f t="shared" si="295"/>
        <v>41792.542986111112</v>
      </c>
      <c r="T3707" s="15">
        <f t="shared" si="296"/>
        <v>41813.75</v>
      </c>
      <c r="U3707">
        <f t="shared" si="297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4"/>
        <v>121</v>
      </c>
      <c r="P3708">
        <f t="shared" ref="P3708:P3771" si="298">IFERROR(ROUND(E3708/L3708,2),"N/A")</f>
        <v>140</v>
      </c>
      <c r="Q3708" s="10" t="s">
        <v>8315</v>
      </c>
      <c r="R3708" t="s">
        <v>8316</v>
      </c>
      <c r="S3708" s="15">
        <f t="shared" si="295"/>
        <v>41879.913761574076</v>
      </c>
      <c r="T3708" s="15">
        <f t="shared" si="296"/>
        <v>41894.913761574076</v>
      </c>
      <c r="U3708">
        <f t="shared" si="297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4"/>
        <v>186</v>
      </c>
      <c r="P3709">
        <f t="shared" si="298"/>
        <v>80.87</v>
      </c>
      <c r="Q3709" s="10" t="s">
        <v>8315</v>
      </c>
      <c r="R3709" t="s">
        <v>8316</v>
      </c>
      <c r="S3709" s="15">
        <f t="shared" si="295"/>
        <v>42552.048356481479</v>
      </c>
      <c r="T3709" s="15">
        <f t="shared" si="296"/>
        <v>42573.226388888885</v>
      </c>
      <c r="U3709">
        <f t="shared" si="297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4"/>
        <v>300</v>
      </c>
      <c r="P3710">
        <f t="shared" si="298"/>
        <v>53.85</v>
      </c>
      <c r="Q3710" s="10" t="s">
        <v>8315</v>
      </c>
      <c r="R3710" t="s">
        <v>8316</v>
      </c>
      <c r="S3710" s="15">
        <f t="shared" si="295"/>
        <v>41810.142199074071</v>
      </c>
      <c r="T3710" s="15">
        <f t="shared" si="296"/>
        <v>41824.142199074071</v>
      </c>
      <c r="U3710">
        <f t="shared" si="297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4"/>
        <v>108</v>
      </c>
      <c r="P3711">
        <f t="shared" si="298"/>
        <v>30.93</v>
      </c>
      <c r="Q3711" s="10" t="s">
        <v>8315</v>
      </c>
      <c r="R3711" t="s">
        <v>8316</v>
      </c>
      <c r="S3711" s="15">
        <f t="shared" si="295"/>
        <v>41785.707708333335</v>
      </c>
      <c r="T3711" s="15">
        <f t="shared" si="296"/>
        <v>41815.707708333335</v>
      </c>
      <c r="U3711">
        <f t="shared" si="297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4"/>
        <v>141</v>
      </c>
      <c r="P3712">
        <f t="shared" si="298"/>
        <v>67.959999999999994</v>
      </c>
      <c r="Q3712" s="10" t="s">
        <v>8315</v>
      </c>
      <c r="R3712" t="s">
        <v>8316</v>
      </c>
      <c r="S3712" s="15">
        <f t="shared" si="295"/>
        <v>42072.576249999998</v>
      </c>
      <c r="T3712" s="15">
        <f t="shared" si="296"/>
        <v>42097.576249999998</v>
      </c>
      <c r="U3712">
        <f t="shared" si="297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4"/>
        <v>114</v>
      </c>
      <c r="P3713">
        <f t="shared" si="298"/>
        <v>27.14</v>
      </c>
      <c r="Q3713" s="10" t="s">
        <v>8315</v>
      </c>
      <c r="R3713" t="s">
        <v>8316</v>
      </c>
      <c r="S3713" s="15">
        <f t="shared" si="295"/>
        <v>41779.724224537036</v>
      </c>
      <c r="T3713" s="15">
        <f t="shared" si="296"/>
        <v>41805.666666666664</v>
      </c>
      <c r="U3713">
        <f t="shared" si="297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9">ROUND(E3714/D3714*100,0)</f>
        <v>154</v>
      </c>
      <c r="P3714">
        <f t="shared" si="298"/>
        <v>110.87</v>
      </c>
      <c r="Q3714" s="10" t="s">
        <v>8315</v>
      </c>
      <c r="R3714" t="s">
        <v>8316</v>
      </c>
      <c r="S3714" s="15">
        <f t="shared" ref="S3714:S3777" si="300">(((J3714/60)/60)/24)+DATE(1970,1,1)</f>
        <v>42134.172071759262</v>
      </c>
      <c r="T3714" s="15">
        <f t="shared" ref="T3714:T3777" si="301">(((I3714/60)/60)/24)+DATE(1970,1,1)</f>
        <v>42155.290972222225</v>
      </c>
      <c r="U3714">
        <f t="shared" ref="U3714:U3753" si="302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9"/>
        <v>102</v>
      </c>
      <c r="P3715">
        <f t="shared" si="298"/>
        <v>106.84</v>
      </c>
      <c r="Q3715" s="10" t="s">
        <v>8315</v>
      </c>
      <c r="R3715" t="s">
        <v>8316</v>
      </c>
      <c r="S3715" s="15">
        <f t="shared" si="300"/>
        <v>42505.738032407404</v>
      </c>
      <c r="T3715" s="15">
        <f t="shared" si="301"/>
        <v>42525.738032407404</v>
      </c>
      <c r="U3715">
        <f t="shared" si="302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9"/>
        <v>102</v>
      </c>
      <c r="P3716">
        <f t="shared" si="298"/>
        <v>105.52</v>
      </c>
      <c r="Q3716" s="10" t="s">
        <v>8315</v>
      </c>
      <c r="R3716" t="s">
        <v>8316</v>
      </c>
      <c r="S3716" s="15">
        <f t="shared" si="300"/>
        <v>42118.556331018524</v>
      </c>
      <c r="T3716" s="15">
        <f t="shared" si="301"/>
        <v>42150.165972222225</v>
      </c>
      <c r="U3716">
        <f t="shared" si="30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9"/>
        <v>103</v>
      </c>
      <c r="P3717">
        <f t="shared" si="298"/>
        <v>132.96</v>
      </c>
      <c r="Q3717" s="10" t="s">
        <v>8315</v>
      </c>
      <c r="R3717" t="s">
        <v>8316</v>
      </c>
      <c r="S3717" s="15">
        <f t="shared" si="300"/>
        <v>42036.995590277773</v>
      </c>
      <c r="T3717" s="15">
        <f t="shared" si="301"/>
        <v>42094.536111111112</v>
      </c>
      <c r="U3717">
        <f t="shared" si="30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9"/>
        <v>156</v>
      </c>
      <c r="P3718">
        <f t="shared" si="298"/>
        <v>51.92</v>
      </c>
      <c r="Q3718" s="10" t="s">
        <v>8315</v>
      </c>
      <c r="R3718" t="s">
        <v>8316</v>
      </c>
      <c r="S3718" s="15">
        <f t="shared" si="300"/>
        <v>42360.887835648144</v>
      </c>
      <c r="T3718" s="15">
        <f t="shared" si="301"/>
        <v>42390.887835648144</v>
      </c>
      <c r="U3718">
        <f t="shared" si="30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9"/>
        <v>101</v>
      </c>
      <c r="P3719">
        <f t="shared" si="298"/>
        <v>310</v>
      </c>
      <c r="Q3719" s="10" t="s">
        <v>8315</v>
      </c>
      <c r="R3719" t="s">
        <v>8316</v>
      </c>
      <c r="S3719" s="15">
        <f t="shared" si="300"/>
        <v>42102.866307870368</v>
      </c>
      <c r="T3719" s="15">
        <f t="shared" si="301"/>
        <v>42133.866307870368</v>
      </c>
      <c r="U3719">
        <f t="shared" si="30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9"/>
        <v>239</v>
      </c>
      <c r="P3720">
        <f t="shared" si="298"/>
        <v>26.02</v>
      </c>
      <c r="Q3720" s="10" t="s">
        <v>8315</v>
      </c>
      <c r="R3720" t="s">
        <v>8316</v>
      </c>
      <c r="S3720" s="15">
        <f t="shared" si="300"/>
        <v>42032.716145833328</v>
      </c>
      <c r="T3720" s="15">
        <f t="shared" si="301"/>
        <v>42062.716145833328</v>
      </c>
      <c r="U3720">
        <f t="shared" si="30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9"/>
        <v>210</v>
      </c>
      <c r="P3721">
        <f t="shared" si="298"/>
        <v>105</v>
      </c>
      <c r="Q3721" s="10" t="s">
        <v>8315</v>
      </c>
      <c r="R3721" t="s">
        <v>8316</v>
      </c>
      <c r="S3721" s="15">
        <f t="shared" si="300"/>
        <v>42147.729930555557</v>
      </c>
      <c r="T3721" s="15">
        <f t="shared" si="301"/>
        <v>42177.729930555557</v>
      </c>
      <c r="U3721">
        <f t="shared" si="30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9"/>
        <v>105</v>
      </c>
      <c r="P3722">
        <f t="shared" si="298"/>
        <v>86.23</v>
      </c>
      <c r="Q3722" s="10" t="s">
        <v>8315</v>
      </c>
      <c r="R3722" t="s">
        <v>8316</v>
      </c>
      <c r="S3722" s="15">
        <f t="shared" si="300"/>
        <v>42165.993125000001</v>
      </c>
      <c r="T3722" s="15">
        <f t="shared" si="301"/>
        <v>42187.993125000001</v>
      </c>
      <c r="U3722">
        <f t="shared" si="30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9"/>
        <v>101</v>
      </c>
      <c r="P3723">
        <f t="shared" si="298"/>
        <v>114.55</v>
      </c>
      <c r="Q3723" s="10" t="s">
        <v>8315</v>
      </c>
      <c r="R3723" t="s">
        <v>8316</v>
      </c>
      <c r="S3723" s="15">
        <f t="shared" si="300"/>
        <v>41927.936157407406</v>
      </c>
      <c r="T3723" s="15">
        <f t="shared" si="301"/>
        <v>41948.977824074071</v>
      </c>
      <c r="U3723">
        <f t="shared" si="30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9"/>
        <v>111</v>
      </c>
      <c r="P3724">
        <f t="shared" si="298"/>
        <v>47.66</v>
      </c>
      <c r="Q3724" s="10" t="s">
        <v>8315</v>
      </c>
      <c r="R3724" t="s">
        <v>8316</v>
      </c>
      <c r="S3724" s="15">
        <f t="shared" si="300"/>
        <v>42381.671840277777</v>
      </c>
      <c r="T3724" s="15">
        <f t="shared" si="301"/>
        <v>42411.957638888889</v>
      </c>
      <c r="U3724">
        <f t="shared" si="30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9"/>
        <v>102</v>
      </c>
      <c r="P3725">
        <f t="shared" si="298"/>
        <v>72.89</v>
      </c>
      <c r="Q3725" s="10" t="s">
        <v>8315</v>
      </c>
      <c r="R3725" t="s">
        <v>8316</v>
      </c>
      <c r="S3725" s="15">
        <f t="shared" si="300"/>
        <v>41943.753032407411</v>
      </c>
      <c r="T3725" s="15">
        <f t="shared" si="301"/>
        <v>41973.794699074075</v>
      </c>
      <c r="U3725">
        <f t="shared" si="30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9"/>
        <v>103</v>
      </c>
      <c r="P3726">
        <f t="shared" si="298"/>
        <v>49.55</v>
      </c>
      <c r="Q3726" s="10" t="s">
        <v>8315</v>
      </c>
      <c r="R3726" t="s">
        <v>8316</v>
      </c>
      <c r="S3726" s="15">
        <f t="shared" si="300"/>
        <v>42465.491435185191</v>
      </c>
      <c r="T3726" s="15">
        <f t="shared" si="301"/>
        <v>42494.958333333328</v>
      </c>
      <c r="U3726">
        <f t="shared" si="30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9"/>
        <v>127</v>
      </c>
      <c r="P3727">
        <f t="shared" si="298"/>
        <v>25.4</v>
      </c>
      <c r="Q3727" s="10" t="s">
        <v>8315</v>
      </c>
      <c r="R3727" t="s">
        <v>8316</v>
      </c>
      <c r="S3727" s="15">
        <f t="shared" si="300"/>
        <v>42401.945219907408</v>
      </c>
      <c r="T3727" s="15">
        <f t="shared" si="301"/>
        <v>42418.895833333328</v>
      </c>
      <c r="U3727">
        <f t="shared" si="30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9"/>
        <v>339</v>
      </c>
      <c r="P3728">
        <f t="shared" si="298"/>
        <v>62.59</v>
      </c>
      <c r="Q3728" s="10" t="s">
        <v>8315</v>
      </c>
      <c r="R3728" t="s">
        <v>8316</v>
      </c>
      <c r="S3728" s="15">
        <f t="shared" si="300"/>
        <v>42462.140868055561</v>
      </c>
      <c r="T3728" s="15">
        <f t="shared" si="301"/>
        <v>42489.875</v>
      </c>
      <c r="U3728">
        <f t="shared" si="30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9"/>
        <v>101</v>
      </c>
      <c r="P3729">
        <f t="shared" si="298"/>
        <v>61.06</v>
      </c>
      <c r="Q3729" s="10" t="s">
        <v>8315</v>
      </c>
      <c r="R3729" t="s">
        <v>8316</v>
      </c>
      <c r="S3729" s="15">
        <f t="shared" si="300"/>
        <v>42632.348310185189</v>
      </c>
      <c r="T3729" s="15">
        <f t="shared" si="301"/>
        <v>42663.204861111109</v>
      </c>
      <c r="U3729">
        <f t="shared" si="30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9"/>
        <v>9</v>
      </c>
      <c r="P3730">
        <f t="shared" si="298"/>
        <v>60.06</v>
      </c>
      <c r="Q3730" s="10" t="s">
        <v>8315</v>
      </c>
      <c r="R3730" t="s">
        <v>8316</v>
      </c>
      <c r="S3730" s="15">
        <f t="shared" si="300"/>
        <v>42205.171018518522</v>
      </c>
      <c r="T3730" s="15">
        <f t="shared" si="301"/>
        <v>42235.171018518522</v>
      </c>
      <c r="U3730">
        <f t="shared" si="30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9"/>
        <v>7</v>
      </c>
      <c r="P3731">
        <f t="shared" si="298"/>
        <v>72.400000000000006</v>
      </c>
      <c r="Q3731" s="10" t="s">
        <v>8315</v>
      </c>
      <c r="R3731" t="s">
        <v>8316</v>
      </c>
      <c r="S3731" s="15">
        <f t="shared" si="300"/>
        <v>42041.205000000002</v>
      </c>
      <c r="T3731" s="15">
        <f t="shared" si="301"/>
        <v>42086.16333333333</v>
      </c>
      <c r="U3731">
        <f t="shared" si="30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9"/>
        <v>10</v>
      </c>
      <c r="P3732">
        <f t="shared" si="298"/>
        <v>100</v>
      </c>
      <c r="Q3732" s="10" t="s">
        <v>8315</v>
      </c>
      <c r="R3732" t="s">
        <v>8316</v>
      </c>
      <c r="S3732" s="15">
        <f t="shared" si="300"/>
        <v>42203.677766203706</v>
      </c>
      <c r="T3732" s="15">
        <f t="shared" si="301"/>
        <v>42233.677766203706</v>
      </c>
      <c r="U3732">
        <f t="shared" si="30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9"/>
        <v>11</v>
      </c>
      <c r="P3733">
        <f t="shared" si="298"/>
        <v>51.67</v>
      </c>
      <c r="Q3733" s="10" t="s">
        <v>8315</v>
      </c>
      <c r="R3733" t="s">
        <v>8316</v>
      </c>
      <c r="S3733" s="15">
        <f t="shared" si="300"/>
        <v>41983.752847222218</v>
      </c>
      <c r="T3733" s="15">
        <f t="shared" si="301"/>
        <v>42014.140972222223</v>
      </c>
      <c r="U3733">
        <f t="shared" si="30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9"/>
        <v>15</v>
      </c>
      <c r="P3734">
        <f t="shared" si="298"/>
        <v>32.75</v>
      </c>
      <c r="Q3734" s="10" t="s">
        <v>8315</v>
      </c>
      <c r="R3734" t="s">
        <v>8316</v>
      </c>
      <c r="S3734" s="15">
        <f t="shared" si="300"/>
        <v>41968.677465277782</v>
      </c>
      <c r="T3734" s="15">
        <f t="shared" si="301"/>
        <v>42028.5</v>
      </c>
      <c r="U3734">
        <f t="shared" si="30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9"/>
        <v>0</v>
      </c>
      <c r="P3735" t="str">
        <f t="shared" si="298"/>
        <v>N/A</v>
      </c>
      <c r="Q3735" s="10" t="s">
        <v>8315</v>
      </c>
      <c r="R3735" t="s">
        <v>8316</v>
      </c>
      <c r="S3735" s="15">
        <f t="shared" si="300"/>
        <v>42103.024398148147</v>
      </c>
      <c r="T3735" s="15">
        <f t="shared" si="301"/>
        <v>42112.9375</v>
      </c>
      <c r="U3735">
        <f t="shared" si="30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9"/>
        <v>28</v>
      </c>
      <c r="P3736">
        <f t="shared" si="298"/>
        <v>61</v>
      </c>
      <c r="Q3736" s="10" t="s">
        <v>8315</v>
      </c>
      <c r="R3736" t="s">
        <v>8316</v>
      </c>
      <c r="S3736" s="15">
        <f t="shared" si="300"/>
        <v>42089.901574074072</v>
      </c>
      <c r="T3736" s="15">
        <f t="shared" si="301"/>
        <v>42149.901574074072</v>
      </c>
      <c r="U3736">
        <f t="shared" si="30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9"/>
        <v>13</v>
      </c>
      <c r="P3737">
        <f t="shared" si="298"/>
        <v>10</v>
      </c>
      <c r="Q3737" s="10" t="s">
        <v>8315</v>
      </c>
      <c r="R3737" t="s">
        <v>8316</v>
      </c>
      <c r="S3737" s="15">
        <f t="shared" si="300"/>
        <v>42122.693159722221</v>
      </c>
      <c r="T3737" s="15">
        <f t="shared" si="301"/>
        <v>42152.693159722221</v>
      </c>
      <c r="U3737">
        <f t="shared" si="30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9"/>
        <v>1</v>
      </c>
      <c r="P3738">
        <f t="shared" si="298"/>
        <v>10</v>
      </c>
      <c r="Q3738" s="10" t="s">
        <v>8315</v>
      </c>
      <c r="R3738" t="s">
        <v>8316</v>
      </c>
      <c r="S3738" s="15">
        <f t="shared" si="300"/>
        <v>42048.711724537032</v>
      </c>
      <c r="T3738" s="15">
        <f t="shared" si="301"/>
        <v>42086.75</v>
      </c>
      <c r="U3738">
        <f t="shared" si="30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9"/>
        <v>21</v>
      </c>
      <c r="P3739">
        <f t="shared" si="298"/>
        <v>37.5</v>
      </c>
      <c r="Q3739" s="10" t="s">
        <v>8315</v>
      </c>
      <c r="R3739" t="s">
        <v>8316</v>
      </c>
      <c r="S3739" s="15">
        <f t="shared" si="300"/>
        <v>42297.691006944442</v>
      </c>
      <c r="T3739" s="15">
        <f t="shared" si="301"/>
        <v>42320.290972222225</v>
      </c>
      <c r="U3739">
        <f t="shared" si="30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9"/>
        <v>18</v>
      </c>
      <c r="P3740">
        <f t="shared" si="298"/>
        <v>45</v>
      </c>
      <c r="Q3740" s="10" t="s">
        <v>8315</v>
      </c>
      <c r="R3740" t="s">
        <v>8316</v>
      </c>
      <c r="S3740" s="15">
        <f t="shared" si="300"/>
        <v>41813.938715277778</v>
      </c>
      <c r="T3740" s="15">
        <f t="shared" si="301"/>
        <v>41835.916666666664</v>
      </c>
      <c r="U3740">
        <f t="shared" si="30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9"/>
        <v>20</v>
      </c>
      <c r="P3741">
        <f t="shared" si="298"/>
        <v>100.63</v>
      </c>
      <c r="Q3741" s="10" t="s">
        <v>8315</v>
      </c>
      <c r="R3741" t="s">
        <v>8316</v>
      </c>
      <c r="S3741" s="15">
        <f t="shared" si="300"/>
        <v>42548.449861111112</v>
      </c>
      <c r="T3741" s="15">
        <f t="shared" si="301"/>
        <v>42568.449861111112</v>
      </c>
      <c r="U3741">
        <f t="shared" si="30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9"/>
        <v>18</v>
      </c>
      <c r="P3742">
        <f t="shared" si="298"/>
        <v>25.57</v>
      </c>
      <c r="Q3742" s="10" t="s">
        <v>8315</v>
      </c>
      <c r="R3742" t="s">
        <v>8316</v>
      </c>
      <c r="S3742" s="15">
        <f t="shared" si="300"/>
        <v>41833.089756944442</v>
      </c>
      <c r="T3742" s="15">
        <f t="shared" si="301"/>
        <v>41863.079143518517</v>
      </c>
      <c r="U3742">
        <f t="shared" si="30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9"/>
        <v>0</v>
      </c>
      <c r="P3743" t="str">
        <f t="shared" si="298"/>
        <v>N/A</v>
      </c>
      <c r="Q3743" s="10" t="s">
        <v>8315</v>
      </c>
      <c r="R3743" t="s">
        <v>8316</v>
      </c>
      <c r="S3743" s="15">
        <f t="shared" si="300"/>
        <v>42325.920717592591</v>
      </c>
      <c r="T3743" s="15">
        <f t="shared" si="301"/>
        <v>42355.920717592591</v>
      </c>
      <c r="U3743">
        <f t="shared" si="30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9"/>
        <v>2</v>
      </c>
      <c r="P3744">
        <f t="shared" si="298"/>
        <v>25</v>
      </c>
      <c r="Q3744" s="10" t="s">
        <v>8315</v>
      </c>
      <c r="R3744" t="s">
        <v>8316</v>
      </c>
      <c r="S3744" s="15">
        <f t="shared" si="300"/>
        <v>41858.214629629627</v>
      </c>
      <c r="T3744" s="15">
        <f t="shared" si="301"/>
        <v>41888.214629629627</v>
      </c>
      <c r="U3744">
        <f t="shared" si="30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9"/>
        <v>0</v>
      </c>
      <c r="P3745" t="str">
        <f t="shared" si="298"/>
        <v>N/A</v>
      </c>
      <c r="Q3745" s="10" t="s">
        <v>8315</v>
      </c>
      <c r="R3745" t="s">
        <v>8316</v>
      </c>
      <c r="S3745" s="15">
        <f t="shared" si="300"/>
        <v>41793.710231481484</v>
      </c>
      <c r="T3745" s="15">
        <f t="shared" si="301"/>
        <v>41823.710231481484</v>
      </c>
      <c r="U3745">
        <f t="shared" si="30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9"/>
        <v>0</v>
      </c>
      <c r="P3746" t="str">
        <f t="shared" si="298"/>
        <v>N/A</v>
      </c>
      <c r="Q3746" s="10" t="s">
        <v>8315</v>
      </c>
      <c r="R3746" t="s">
        <v>8316</v>
      </c>
      <c r="S3746" s="15">
        <f t="shared" si="300"/>
        <v>41793.814259259263</v>
      </c>
      <c r="T3746" s="15">
        <f t="shared" si="301"/>
        <v>41825.165972222225</v>
      </c>
      <c r="U3746">
        <f t="shared" si="30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9"/>
        <v>10</v>
      </c>
      <c r="P3747">
        <f t="shared" si="298"/>
        <v>10</v>
      </c>
      <c r="Q3747" s="10" t="s">
        <v>8315</v>
      </c>
      <c r="R3747" t="s">
        <v>8316</v>
      </c>
      <c r="S3747" s="15">
        <f t="shared" si="300"/>
        <v>41831.697939814818</v>
      </c>
      <c r="T3747" s="15">
        <f t="shared" si="301"/>
        <v>41861.697939814818</v>
      </c>
      <c r="U3747">
        <f t="shared" si="30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9"/>
        <v>2</v>
      </c>
      <c r="P3748">
        <f t="shared" si="298"/>
        <v>202</v>
      </c>
      <c r="Q3748" s="10" t="s">
        <v>8315</v>
      </c>
      <c r="R3748" t="s">
        <v>8316</v>
      </c>
      <c r="S3748" s="15">
        <f t="shared" si="300"/>
        <v>42621.389340277776</v>
      </c>
      <c r="T3748" s="15">
        <f t="shared" si="301"/>
        <v>42651.389340277776</v>
      </c>
      <c r="U3748">
        <f t="shared" si="30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9"/>
        <v>1</v>
      </c>
      <c r="P3749">
        <f t="shared" si="298"/>
        <v>25</v>
      </c>
      <c r="Q3749" s="10" t="s">
        <v>8315</v>
      </c>
      <c r="R3749" t="s">
        <v>8316</v>
      </c>
      <c r="S3749" s="15">
        <f t="shared" si="300"/>
        <v>42164.299722222218</v>
      </c>
      <c r="T3749" s="15">
        <f t="shared" si="301"/>
        <v>42190.957638888889</v>
      </c>
      <c r="U3749">
        <f t="shared" si="30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9"/>
        <v>104</v>
      </c>
      <c r="P3750">
        <f t="shared" si="298"/>
        <v>99.54</v>
      </c>
      <c r="Q3750" s="10" t="s">
        <v>8315</v>
      </c>
      <c r="R3750" t="s">
        <v>8357</v>
      </c>
      <c r="S3750" s="15">
        <f t="shared" si="300"/>
        <v>42395.706435185188</v>
      </c>
      <c r="T3750" s="15">
        <f t="shared" si="301"/>
        <v>42416.249305555553</v>
      </c>
      <c r="U3750">
        <f t="shared" si="30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9"/>
        <v>105</v>
      </c>
      <c r="P3751">
        <f t="shared" si="298"/>
        <v>75</v>
      </c>
      <c r="Q3751" s="10" t="s">
        <v>8315</v>
      </c>
      <c r="R3751" t="s">
        <v>8357</v>
      </c>
      <c r="S3751" s="15">
        <f t="shared" si="300"/>
        <v>42458.127175925925</v>
      </c>
      <c r="T3751" s="15">
        <f t="shared" si="301"/>
        <v>42489.165972222225</v>
      </c>
      <c r="U3751">
        <f t="shared" si="30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9"/>
        <v>100</v>
      </c>
      <c r="P3752">
        <f t="shared" si="298"/>
        <v>215.25</v>
      </c>
      <c r="Q3752" s="10" t="s">
        <v>8315</v>
      </c>
      <c r="R3752" t="s">
        <v>8357</v>
      </c>
      <c r="S3752" s="15">
        <f t="shared" si="300"/>
        <v>42016.981574074074</v>
      </c>
      <c r="T3752" s="15">
        <f t="shared" si="301"/>
        <v>42045.332638888889</v>
      </c>
      <c r="U3752">
        <f t="shared" si="30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9"/>
        <v>133</v>
      </c>
      <c r="P3753">
        <f t="shared" si="298"/>
        <v>120.55</v>
      </c>
      <c r="Q3753" s="10" t="s">
        <v>8315</v>
      </c>
      <c r="R3753" t="s">
        <v>8357</v>
      </c>
      <c r="S3753" s="15">
        <f t="shared" si="300"/>
        <v>42403.035567129627</v>
      </c>
      <c r="T3753" s="15">
        <f t="shared" si="301"/>
        <v>42462.993900462956</v>
      </c>
      <c r="U3753">
        <f t="shared" si="30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9"/>
        <v>113</v>
      </c>
      <c r="P3754">
        <f t="shared" si="298"/>
        <v>37.67</v>
      </c>
      <c r="Q3754" s="10" t="s">
        <v>8315</v>
      </c>
      <c r="R3754" t="s">
        <v>8357</v>
      </c>
      <c r="S3754" s="15">
        <f t="shared" si="300"/>
        <v>42619.802488425921</v>
      </c>
      <c r="T3754" s="15">
        <f t="shared" si="301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9"/>
        <v>103</v>
      </c>
      <c r="P3755">
        <f t="shared" si="298"/>
        <v>172.23</v>
      </c>
      <c r="Q3755" s="10" t="s">
        <v>8315</v>
      </c>
      <c r="R3755" t="s">
        <v>8357</v>
      </c>
      <c r="S3755" s="15">
        <f t="shared" si="300"/>
        <v>42128.824074074073</v>
      </c>
      <c r="T3755" s="15">
        <f t="shared" si="301"/>
        <v>42158</v>
      </c>
      <c r="U3755">
        <f t="shared" ref="U3755:U3756" si="303"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9"/>
        <v>120</v>
      </c>
      <c r="P3756">
        <f t="shared" si="298"/>
        <v>111.11</v>
      </c>
      <c r="Q3756" s="10" t="s">
        <v>8315</v>
      </c>
      <c r="R3756" t="s">
        <v>8357</v>
      </c>
      <c r="S3756" s="15">
        <f t="shared" si="300"/>
        <v>41808.881215277775</v>
      </c>
      <c r="T3756" s="15">
        <f t="shared" si="301"/>
        <v>41846.207638888889</v>
      </c>
      <c r="U3756">
        <f t="shared" si="303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9"/>
        <v>130</v>
      </c>
      <c r="P3757">
        <f t="shared" si="298"/>
        <v>25.46</v>
      </c>
      <c r="Q3757" s="10" t="s">
        <v>8315</v>
      </c>
      <c r="R3757" t="s">
        <v>8357</v>
      </c>
      <c r="S3757" s="15">
        <f t="shared" si="300"/>
        <v>42445.866979166662</v>
      </c>
      <c r="T3757" s="15">
        <f t="shared" si="301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9"/>
        <v>101</v>
      </c>
      <c r="P3758">
        <f t="shared" si="298"/>
        <v>267.64999999999998</v>
      </c>
      <c r="Q3758" s="10" t="s">
        <v>8315</v>
      </c>
      <c r="R3758" t="s">
        <v>8357</v>
      </c>
      <c r="S3758" s="15">
        <f t="shared" si="300"/>
        <v>41771.814791666664</v>
      </c>
      <c r="T3758" s="15">
        <f t="shared" si="301"/>
        <v>41801.814791666664</v>
      </c>
      <c r="U3758">
        <f t="shared" ref="U3758:U3762" si="304">YEAR(S3758)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9"/>
        <v>109</v>
      </c>
      <c r="P3759">
        <f t="shared" si="298"/>
        <v>75.959999999999994</v>
      </c>
      <c r="Q3759" s="10" t="s">
        <v>8315</v>
      </c>
      <c r="R3759" t="s">
        <v>8357</v>
      </c>
      <c r="S3759" s="15">
        <f t="shared" si="300"/>
        <v>41954.850868055553</v>
      </c>
      <c r="T3759" s="15">
        <f t="shared" si="301"/>
        <v>41974.850868055553</v>
      </c>
      <c r="U3759">
        <f t="shared" si="30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9"/>
        <v>102</v>
      </c>
      <c r="P3760">
        <f t="shared" si="298"/>
        <v>59.04</v>
      </c>
      <c r="Q3760" s="10" t="s">
        <v>8315</v>
      </c>
      <c r="R3760" t="s">
        <v>8357</v>
      </c>
      <c r="S3760" s="15">
        <f t="shared" si="300"/>
        <v>41747.471504629626</v>
      </c>
      <c r="T3760" s="15">
        <f t="shared" si="301"/>
        <v>41778.208333333336</v>
      </c>
      <c r="U3760">
        <f t="shared" si="30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9"/>
        <v>110</v>
      </c>
      <c r="P3761">
        <f t="shared" si="298"/>
        <v>50.11</v>
      </c>
      <c r="Q3761" s="10" t="s">
        <v>8315</v>
      </c>
      <c r="R3761" t="s">
        <v>8357</v>
      </c>
      <c r="S3761" s="15">
        <f t="shared" si="300"/>
        <v>42182.108252314814</v>
      </c>
      <c r="T3761" s="15">
        <f t="shared" si="301"/>
        <v>42242.108252314814</v>
      </c>
      <c r="U3761">
        <f t="shared" si="30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9"/>
        <v>101</v>
      </c>
      <c r="P3762">
        <f t="shared" si="298"/>
        <v>55.5</v>
      </c>
      <c r="Q3762" s="10" t="s">
        <v>8315</v>
      </c>
      <c r="R3762" t="s">
        <v>8357</v>
      </c>
      <c r="S3762" s="15">
        <f t="shared" si="300"/>
        <v>41739.525300925925</v>
      </c>
      <c r="T3762" s="15">
        <f t="shared" si="301"/>
        <v>41764.525300925925</v>
      </c>
      <c r="U3762">
        <f t="shared" si="30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9"/>
        <v>100</v>
      </c>
      <c r="P3763">
        <f t="shared" si="298"/>
        <v>166.67</v>
      </c>
      <c r="Q3763" s="10" t="s">
        <v>8315</v>
      </c>
      <c r="R3763" t="s">
        <v>8357</v>
      </c>
      <c r="S3763" s="15">
        <f t="shared" si="300"/>
        <v>42173.466863425929</v>
      </c>
      <c r="T3763" s="15">
        <f t="shared" si="301"/>
        <v>42226.958333333328</v>
      </c>
      <c r="U3763">
        <f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9"/>
        <v>106</v>
      </c>
      <c r="P3764">
        <f t="shared" si="298"/>
        <v>47.43</v>
      </c>
      <c r="Q3764" s="10" t="s">
        <v>8315</v>
      </c>
      <c r="R3764" t="s">
        <v>8357</v>
      </c>
      <c r="S3764" s="15">
        <f t="shared" si="300"/>
        <v>42193.813530092593</v>
      </c>
      <c r="T3764" s="15">
        <f t="shared" si="301"/>
        <v>42218.813530092593</v>
      </c>
      <c r="U3764">
        <f>YEAR(S3764)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9"/>
        <v>100</v>
      </c>
      <c r="P3765">
        <f t="shared" si="298"/>
        <v>64.94</v>
      </c>
      <c r="Q3765" s="10" t="s">
        <v>8315</v>
      </c>
      <c r="R3765" t="s">
        <v>8357</v>
      </c>
      <c r="S3765" s="15">
        <f t="shared" si="300"/>
        <v>42065.750300925924</v>
      </c>
      <c r="T3765" s="15">
        <f t="shared" si="301"/>
        <v>42095.708634259259</v>
      </c>
      <c r="U3765">
        <f t="shared" ref="U3765:U3771" si="305">YEAR(S3765)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9"/>
        <v>100</v>
      </c>
      <c r="P3766">
        <f t="shared" si="298"/>
        <v>55.56</v>
      </c>
      <c r="Q3766" s="10" t="s">
        <v>8315</v>
      </c>
      <c r="R3766" t="s">
        <v>8357</v>
      </c>
      <c r="S3766" s="15">
        <f t="shared" si="300"/>
        <v>42499.842962962968</v>
      </c>
      <c r="T3766" s="15">
        <f t="shared" si="301"/>
        <v>42519.024999999994</v>
      </c>
      <c r="U3766">
        <f t="shared" si="30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9"/>
        <v>113</v>
      </c>
      <c r="P3767">
        <f t="shared" si="298"/>
        <v>74.22</v>
      </c>
      <c r="Q3767" s="10" t="s">
        <v>8315</v>
      </c>
      <c r="R3767" t="s">
        <v>8357</v>
      </c>
      <c r="S3767" s="15">
        <f t="shared" si="300"/>
        <v>41820.776412037041</v>
      </c>
      <c r="T3767" s="15">
        <f t="shared" si="301"/>
        <v>41850.776412037041</v>
      </c>
      <c r="U3767">
        <f t="shared" si="30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9"/>
        <v>103</v>
      </c>
      <c r="P3768">
        <f t="shared" si="298"/>
        <v>106.93</v>
      </c>
      <c r="Q3768" s="10" t="s">
        <v>8315</v>
      </c>
      <c r="R3768" t="s">
        <v>8357</v>
      </c>
      <c r="S3768" s="15">
        <f t="shared" si="300"/>
        <v>41788.167187500003</v>
      </c>
      <c r="T3768" s="15">
        <f t="shared" si="301"/>
        <v>41823.167187500003</v>
      </c>
      <c r="U3768">
        <f t="shared" si="30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9"/>
        <v>117</v>
      </c>
      <c r="P3769">
        <f t="shared" si="298"/>
        <v>41.7</v>
      </c>
      <c r="Q3769" s="10" t="s">
        <v>8315</v>
      </c>
      <c r="R3769" t="s">
        <v>8357</v>
      </c>
      <c r="S3769" s="15">
        <f t="shared" si="300"/>
        <v>42050.019641203704</v>
      </c>
      <c r="T3769" s="15">
        <f t="shared" si="301"/>
        <v>42064.207638888889</v>
      </c>
      <c r="U3769">
        <f t="shared" si="30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9"/>
        <v>108</v>
      </c>
      <c r="P3770">
        <f t="shared" si="298"/>
        <v>74.239999999999995</v>
      </c>
      <c r="Q3770" s="10" t="s">
        <v>8315</v>
      </c>
      <c r="R3770" t="s">
        <v>8357</v>
      </c>
      <c r="S3770" s="15">
        <f t="shared" si="300"/>
        <v>41772.727893518517</v>
      </c>
      <c r="T3770" s="15">
        <f t="shared" si="301"/>
        <v>41802.727893518517</v>
      </c>
      <c r="U3770">
        <f t="shared" si="30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9"/>
        <v>100</v>
      </c>
      <c r="P3771">
        <f t="shared" si="298"/>
        <v>73.33</v>
      </c>
      <c r="Q3771" s="10" t="s">
        <v>8315</v>
      </c>
      <c r="R3771" t="s">
        <v>8357</v>
      </c>
      <c r="S3771" s="15">
        <f t="shared" si="300"/>
        <v>42445.598136574074</v>
      </c>
      <c r="T3771" s="15">
        <f t="shared" si="301"/>
        <v>42475.598136574074</v>
      </c>
      <c r="U3771">
        <f t="shared" si="30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9"/>
        <v>100</v>
      </c>
      <c r="P3772">
        <f t="shared" ref="P3772:P3835" si="306">IFERROR(ROUND(E3772/L3772,2),"N/A")</f>
        <v>100</v>
      </c>
      <c r="Q3772" s="10" t="s">
        <v>8315</v>
      </c>
      <c r="R3772" t="s">
        <v>8357</v>
      </c>
      <c r="S3772" s="15">
        <f t="shared" si="300"/>
        <v>42138.930671296301</v>
      </c>
      <c r="T3772" s="15">
        <f t="shared" si="301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9"/>
        <v>146</v>
      </c>
      <c r="P3773">
        <f t="shared" si="306"/>
        <v>38.42</v>
      </c>
      <c r="Q3773" s="10" t="s">
        <v>8315</v>
      </c>
      <c r="R3773" t="s">
        <v>8357</v>
      </c>
      <c r="S3773" s="15">
        <f t="shared" si="300"/>
        <v>42493.857083333336</v>
      </c>
      <c r="T3773" s="15">
        <f t="shared" si="301"/>
        <v>42508</v>
      </c>
      <c r="U3773">
        <f t="shared" ref="U3773:U3836" si="307">YEAR(S3773)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9"/>
        <v>110</v>
      </c>
      <c r="P3774">
        <f t="shared" si="306"/>
        <v>166.97</v>
      </c>
      <c r="Q3774" s="10" t="s">
        <v>8315</v>
      </c>
      <c r="R3774" t="s">
        <v>8357</v>
      </c>
      <c r="S3774" s="15">
        <f t="shared" si="300"/>
        <v>42682.616967592592</v>
      </c>
      <c r="T3774" s="15">
        <f t="shared" si="301"/>
        <v>42703.25</v>
      </c>
      <c r="U3774">
        <f t="shared" si="307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9"/>
        <v>108</v>
      </c>
      <c r="P3775">
        <f t="shared" si="306"/>
        <v>94.91</v>
      </c>
      <c r="Q3775" s="10" t="s">
        <v>8315</v>
      </c>
      <c r="R3775" t="s">
        <v>8357</v>
      </c>
      <c r="S3775" s="15">
        <f t="shared" si="300"/>
        <v>42656.005173611105</v>
      </c>
      <c r="T3775" s="15">
        <f t="shared" si="301"/>
        <v>42689.088888888888</v>
      </c>
      <c r="U3775">
        <f t="shared" si="307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9"/>
        <v>100</v>
      </c>
      <c r="P3776">
        <f t="shared" si="306"/>
        <v>100</v>
      </c>
      <c r="Q3776" s="10" t="s">
        <v>8315</v>
      </c>
      <c r="R3776" t="s">
        <v>8357</v>
      </c>
      <c r="S3776" s="15">
        <f t="shared" si="300"/>
        <v>42087.792303240742</v>
      </c>
      <c r="T3776" s="15">
        <f t="shared" si="301"/>
        <v>42103.792303240742</v>
      </c>
      <c r="U3776">
        <f t="shared" si="307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9"/>
        <v>100</v>
      </c>
      <c r="P3777">
        <f t="shared" si="306"/>
        <v>143.21</v>
      </c>
      <c r="Q3777" s="10" t="s">
        <v>8315</v>
      </c>
      <c r="R3777" t="s">
        <v>8357</v>
      </c>
      <c r="S3777" s="15">
        <f t="shared" si="300"/>
        <v>42075.942627314813</v>
      </c>
      <c r="T3777" s="15">
        <f t="shared" si="301"/>
        <v>42103.166666666672</v>
      </c>
      <c r="U3777">
        <f t="shared" si="307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8">ROUND(E3778/D3778*100,0)</f>
        <v>107</v>
      </c>
      <c r="P3778">
        <f t="shared" si="306"/>
        <v>90.82</v>
      </c>
      <c r="Q3778" s="10" t="s">
        <v>8315</v>
      </c>
      <c r="R3778" t="s">
        <v>8357</v>
      </c>
      <c r="S3778" s="15">
        <f t="shared" ref="S3778:S3841" si="309">(((J3778/60)/60)/24)+DATE(1970,1,1)</f>
        <v>41814.367800925924</v>
      </c>
      <c r="T3778" s="15">
        <f t="shared" ref="T3778:T3841" si="310">(((I3778/60)/60)/24)+DATE(1970,1,1)</f>
        <v>41852.041666666664</v>
      </c>
      <c r="U3778">
        <f t="shared" si="307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8"/>
        <v>143</v>
      </c>
      <c r="P3779">
        <f t="shared" si="306"/>
        <v>48.54</v>
      </c>
      <c r="Q3779" s="10" t="s">
        <v>8315</v>
      </c>
      <c r="R3779" t="s">
        <v>8357</v>
      </c>
      <c r="S3779" s="15">
        <f t="shared" si="309"/>
        <v>41887.111354166671</v>
      </c>
      <c r="T3779" s="15">
        <f t="shared" si="310"/>
        <v>41909.166666666664</v>
      </c>
      <c r="U3779">
        <f t="shared" si="307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8"/>
        <v>105</v>
      </c>
      <c r="P3780">
        <f t="shared" si="306"/>
        <v>70.03</v>
      </c>
      <c r="Q3780" s="10" t="s">
        <v>8315</v>
      </c>
      <c r="R3780" t="s">
        <v>8357</v>
      </c>
      <c r="S3780" s="15">
        <f t="shared" si="309"/>
        <v>41989.819212962961</v>
      </c>
      <c r="T3780" s="15">
        <f t="shared" si="310"/>
        <v>42049.819212962961</v>
      </c>
      <c r="U3780">
        <f t="shared" si="307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8"/>
        <v>104</v>
      </c>
      <c r="P3781">
        <f t="shared" si="306"/>
        <v>135.63</v>
      </c>
      <c r="Q3781" s="10" t="s">
        <v>8315</v>
      </c>
      <c r="R3781" t="s">
        <v>8357</v>
      </c>
      <c r="S3781" s="15">
        <f t="shared" si="309"/>
        <v>42425.735416666663</v>
      </c>
      <c r="T3781" s="15">
        <f t="shared" si="310"/>
        <v>42455.693750000006</v>
      </c>
      <c r="U3781">
        <f t="shared" si="307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8"/>
        <v>120</v>
      </c>
      <c r="P3782">
        <f t="shared" si="306"/>
        <v>100</v>
      </c>
      <c r="Q3782" s="10" t="s">
        <v>8315</v>
      </c>
      <c r="R3782" t="s">
        <v>8357</v>
      </c>
      <c r="S3782" s="15">
        <f t="shared" si="309"/>
        <v>42166.219733796301</v>
      </c>
      <c r="T3782" s="15">
        <f t="shared" si="310"/>
        <v>42198.837499999994</v>
      </c>
      <c r="U3782">
        <f t="shared" si="307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8"/>
        <v>110</v>
      </c>
      <c r="P3783">
        <f t="shared" si="306"/>
        <v>94.9</v>
      </c>
      <c r="Q3783" s="10" t="s">
        <v>8315</v>
      </c>
      <c r="R3783" t="s">
        <v>8357</v>
      </c>
      <c r="S3783" s="15">
        <f t="shared" si="309"/>
        <v>41865.882928240739</v>
      </c>
      <c r="T3783" s="15">
        <f t="shared" si="310"/>
        <v>41890.882928240739</v>
      </c>
      <c r="U3783">
        <f t="shared" si="307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8"/>
        <v>102</v>
      </c>
      <c r="P3784">
        <f t="shared" si="306"/>
        <v>75.37</v>
      </c>
      <c r="Q3784" s="10" t="s">
        <v>8315</v>
      </c>
      <c r="R3784" t="s">
        <v>8357</v>
      </c>
      <c r="S3784" s="15">
        <f t="shared" si="309"/>
        <v>42546.862233796302</v>
      </c>
      <c r="T3784" s="15">
        <f t="shared" si="310"/>
        <v>42575.958333333328</v>
      </c>
      <c r="U3784">
        <f t="shared" si="307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8"/>
        <v>129</v>
      </c>
      <c r="P3785">
        <f t="shared" si="306"/>
        <v>64.459999999999994</v>
      </c>
      <c r="Q3785" s="10" t="s">
        <v>8315</v>
      </c>
      <c r="R3785" t="s">
        <v>8357</v>
      </c>
      <c r="S3785" s="15">
        <f t="shared" si="309"/>
        <v>42420.140277777777</v>
      </c>
      <c r="T3785" s="15">
        <f t="shared" si="310"/>
        <v>42444.666666666672</v>
      </c>
      <c r="U3785">
        <f t="shared" si="307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8"/>
        <v>115</v>
      </c>
      <c r="P3786">
        <f t="shared" si="306"/>
        <v>115</v>
      </c>
      <c r="Q3786" s="10" t="s">
        <v>8315</v>
      </c>
      <c r="R3786" t="s">
        <v>8357</v>
      </c>
      <c r="S3786" s="15">
        <f t="shared" si="309"/>
        <v>42531.980694444443</v>
      </c>
      <c r="T3786" s="15">
        <f t="shared" si="310"/>
        <v>42561.980694444443</v>
      </c>
      <c r="U3786">
        <f t="shared" si="307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8"/>
        <v>151</v>
      </c>
      <c r="P3787">
        <f t="shared" si="306"/>
        <v>100.5</v>
      </c>
      <c r="Q3787" s="10" t="s">
        <v>8315</v>
      </c>
      <c r="R3787" t="s">
        <v>8357</v>
      </c>
      <c r="S3787" s="15">
        <f t="shared" si="309"/>
        <v>42548.63853009259</v>
      </c>
      <c r="T3787" s="15">
        <f t="shared" si="310"/>
        <v>42584.418749999997</v>
      </c>
      <c r="U3787">
        <f t="shared" si="307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8"/>
        <v>111</v>
      </c>
      <c r="P3788">
        <f t="shared" si="306"/>
        <v>93.77</v>
      </c>
      <c r="Q3788" s="10" t="s">
        <v>8315</v>
      </c>
      <c r="R3788" t="s">
        <v>8357</v>
      </c>
      <c r="S3788" s="15">
        <f t="shared" si="309"/>
        <v>42487.037905092591</v>
      </c>
      <c r="T3788" s="15">
        <f t="shared" si="310"/>
        <v>42517.037905092591</v>
      </c>
      <c r="U3788">
        <f t="shared" si="307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8"/>
        <v>100</v>
      </c>
      <c r="P3789">
        <f t="shared" si="306"/>
        <v>35.1</v>
      </c>
      <c r="Q3789" s="10" t="s">
        <v>8315</v>
      </c>
      <c r="R3789" t="s">
        <v>8357</v>
      </c>
      <c r="S3789" s="15">
        <f t="shared" si="309"/>
        <v>42167.534791666665</v>
      </c>
      <c r="T3789" s="15">
        <f t="shared" si="310"/>
        <v>42196.165972222225</v>
      </c>
      <c r="U3789">
        <f t="shared" si="307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8"/>
        <v>1</v>
      </c>
      <c r="P3790">
        <f t="shared" si="306"/>
        <v>500</v>
      </c>
      <c r="Q3790" s="10" t="s">
        <v>8315</v>
      </c>
      <c r="R3790" t="s">
        <v>8357</v>
      </c>
      <c r="S3790" s="15">
        <f t="shared" si="309"/>
        <v>42333.695821759262</v>
      </c>
      <c r="T3790" s="15">
        <f t="shared" si="310"/>
        <v>42361.679166666669</v>
      </c>
      <c r="U3790">
        <f t="shared" si="307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8"/>
        <v>3</v>
      </c>
      <c r="P3791">
        <f t="shared" si="306"/>
        <v>29</v>
      </c>
      <c r="Q3791" s="10" t="s">
        <v>8315</v>
      </c>
      <c r="R3791" t="s">
        <v>8357</v>
      </c>
      <c r="S3791" s="15">
        <f t="shared" si="309"/>
        <v>42138.798819444448</v>
      </c>
      <c r="T3791" s="15">
        <f t="shared" si="310"/>
        <v>42170.798819444448</v>
      </c>
      <c r="U3791">
        <f t="shared" si="307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8"/>
        <v>0</v>
      </c>
      <c r="P3792" t="str">
        <f t="shared" si="306"/>
        <v>N/A</v>
      </c>
      <c r="Q3792" s="10" t="s">
        <v>8315</v>
      </c>
      <c r="R3792" t="s">
        <v>8357</v>
      </c>
      <c r="S3792" s="15">
        <f t="shared" si="309"/>
        <v>42666.666932870372</v>
      </c>
      <c r="T3792" s="15">
        <f t="shared" si="310"/>
        <v>42696.708599537036</v>
      </c>
      <c r="U3792">
        <f t="shared" si="307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8"/>
        <v>0</v>
      </c>
      <c r="P3793" t="str">
        <f t="shared" si="306"/>
        <v>N/A</v>
      </c>
      <c r="Q3793" s="10" t="s">
        <v>8315</v>
      </c>
      <c r="R3793" t="s">
        <v>8357</v>
      </c>
      <c r="S3793" s="15">
        <f t="shared" si="309"/>
        <v>41766.692037037035</v>
      </c>
      <c r="T3793" s="15">
        <f t="shared" si="310"/>
        <v>41826.692037037035</v>
      </c>
      <c r="U3793">
        <f t="shared" si="307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8"/>
        <v>0</v>
      </c>
      <c r="P3794">
        <f t="shared" si="306"/>
        <v>17.5</v>
      </c>
      <c r="Q3794" s="10" t="s">
        <v>8315</v>
      </c>
      <c r="R3794" t="s">
        <v>8357</v>
      </c>
      <c r="S3794" s="15">
        <f t="shared" si="309"/>
        <v>42170.447013888886</v>
      </c>
      <c r="T3794" s="15">
        <f t="shared" si="310"/>
        <v>42200.447013888886</v>
      </c>
      <c r="U3794">
        <f t="shared" si="307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8"/>
        <v>60</v>
      </c>
      <c r="P3795">
        <f t="shared" si="306"/>
        <v>174</v>
      </c>
      <c r="Q3795" s="10" t="s">
        <v>8315</v>
      </c>
      <c r="R3795" t="s">
        <v>8357</v>
      </c>
      <c r="S3795" s="15">
        <f t="shared" si="309"/>
        <v>41968.938993055555</v>
      </c>
      <c r="T3795" s="15">
        <f t="shared" si="310"/>
        <v>41989.938993055555</v>
      </c>
      <c r="U3795">
        <f t="shared" si="307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8"/>
        <v>1</v>
      </c>
      <c r="P3796">
        <f t="shared" si="306"/>
        <v>50</v>
      </c>
      <c r="Q3796" s="10" t="s">
        <v>8315</v>
      </c>
      <c r="R3796" t="s">
        <v>8357</v>
      </c>
      <c r="S3796" s="15">
        <f t="shared" si="309"/>
        <v>42132.58048611111</v>
      </c>
      <c r="T3796" s="15">
        <f t="shared" si="310"/>
        <v>42162.58048611111</v>
      </c>
      <c r="U3796">
        <f t="shared" si="307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8"/>
        <v>2</v>
      </c>
      <c r="P3797">
        <f t="shared" si="306"/>
        <v>5</v>
      </c>
      <c r="Q3797" s="10" t="s">
        <v>8315</v>
      </c>
      <c r="R3797" t="s">
        <v>8357</v>
      </c>
      <c r="S3797" s="15">
        <f t="shared" si="309"/>
        <v>42201.436226851853</v>
      </c>
      <c r="T3797" s="15">
        <f t="shared" si="310"/>
        <v>42244.9375</v>
      </c>
      <c r="U3797">
        <f t="shared" si="307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8"/>
        <v>0</v>
      </c>
      <c r="P3798">
        <f t="shared" si="306"/>
        <v>1</v>
      </c>
      <c r="Q3798" s="10" t="s">
        <v>8315</v>
      </c>
      <c r="R3798" t="s">
        <v>8357</v>
      </c>
      <c r="S3798" s="15">
        <f t="shared" si="309"/>
        <v>42689.029583333337</v>
      </c>
      <c r="T3798" s="15">
        <f t="shared" si="310"/>
        <v>42749.029583333337</v>
      </c>
      <c r="U3798">
        <f t="shared" si="307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8"/>
        <v>90</v>
      </c>
      <c r="P3799">
        <f t="shared" si="306"/>
        <v>145.41</v>
      </c>
      <c r="Q3799" s="10" t="s">
        <v>8315</v>
      </c>
      <c r="R3799" t="s">
        <v>8357</v>
      </c>
      <c r="S3799" s="15">
        <f t="shared" si="309"/>
        <v>42084.881539351853</v>
      </c>
      <c r="T3799" s="15">
        <f t="shared" si="310"/>
        <v>42114.881539351853</v>
      </c>
      <c r="U3799">
        <f t="shared" si="307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8"/>
        <v>1</v>
      </c>
      <c r="P3800">
        <f t="shared" si="306"/>
        <v>205</v>
      </c>
      <c r="Q3800" s="10" t="s">
        <v>8315</v>
      </c>
      <c r="R3800" t="s">
        <v>8357</v>
      </c>
      <c r="S3800" s="15">
        <f t="shared" si="309"/>
        <v>41831.722777777781</v>
      </c>
      <c r="T3800" s="15">
        <f t="shared" si="310"/>
        <v>41861.722777777781</v>
      </c>
      <c r="U3800">
        <f t="shared" si="307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8"/>
        <v>4</v>
      </c>
      <c r="P3801">
        <f t="shared" si="306"/>
        <v>100.5</v>
      </c>
      <c r="Q3801" s="10" t="s">
        <v>8315</v>
      </c>
      <c r="R3801" t="s">
        <v>8357</v>
      </c>
      <c r="S3801" s="15">
        <f t="shared" si="309"/>
        <v>42410.93105324074</v>
      </c>
      <c r="T3801" s="15">
        <f t="shared" si="310"/>
        <v>42440.93105324074</v>
      </c>
      <c r="U3801">
        <f t="shared" si="307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8"/>
        <v>4</v>
      </c>
      <c r="P3802">
        <f t="shared" si="306"/>
        <v>55.06</v>
      </c>
      <c r="Q3802" s="10" t="s">
        <v>8315</v>
      </c>
      <c r="R3802" t="s">
        <v>8357</v>
      </c>
      <c r="S3802" s="15">
        <f t="shared" si="309"/>
        <v>41982.737071759257</v>
      </c>
      <c r="T3802" s="15">
        <f t="shared" si="310"/>
        <v>42015.207638888889</v>
      </c>
      <c r="U3802">
        <f t="shared" si="307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8"/>
        <v>9</v>
      </c>
      <c r="P3803">
        <f t="shared" si="306"/>
        <v>47.33</v>
      </c>
      <c r="Q3803" s="10" t="s">
        <v>8315</v>
      </c>
      <c r="R3803" t="s">
        <v>8357</v>
      </c>
      <c r="S3803" s="15">
        <f t="shared" si="309"/>
        <v>41975.676111111112</v>
      </c>
      <c r="T3803" s="15">
        <f t="shared" si="310"/>
        <v>42006.676111111112</v>
      </c>
      <c r="U3803">
        <f t="shared" si="307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8"/>
        <v>0</v>
      </c>
      <c r="P3804" t="str">
        <f t="shared" si="306"/>
        <v>N/A</v>
      </c>
      <c r="Q3804" s="10" t="s">
        <v>8315</v>
      </c>
      <c r="R3804" t="s">
        <v>8357</v>
      </c>
      <c r="S3804" s="15">
        <f t="shared" si="309"/>
        <v>42269.126226851848</v>
      </c>
      <c r="T3804" s="15">
        <f t="shared" si="310"/>
        <v>42299.126226851848</v>
      </c>
      <c r="U3804">
        <f t="shared" si="307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8"/>
        <v>20</v>
      </c>
      <c r="P3805">
        <f t="shared" si="306"/>
        <v>58.95</v>
      </c>
      <c r="Q3805" s="10" t="s">
        <v>8315</v>
      </c>
      <c r="R3805" t="s">
        <v>8357</v>
      </c>
      <c r="S3805" s="15">
        <f t="shared" si="309"/>
        <v>42403.971851851849</v>
      </c>
      <c r="T3805" s="15">
        <f t="shared" si="310"/>
        <v>42433.971851851849</v>
      </c>
      <c r="U3805">
        <f t="shared" si="307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8"/>
        <v>0</v>
      </c>
      <c r="P3806" t="str">
        <f t="shared" si="306"/>
        <v>N/A</v>
      </c>
      <c r="Q3806" s="10" t="s">
        <v>8315</v>
      </c>
      <c r="R3806" t="s">
        <v>8357</v>
      </c>
      <c r="S3806" s="15">
        <f t="shared" si="309"/>
        <v>42527.00953703704</v>
      </c>
      <c r="T3806" s="15">
        <f t="shared" si="310"/>
        <v>42582.291666666672</v>
      </c>
      <c r="U3806">
        <f t="shared" si="307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8"/>
        <v>0</v>
      </c>
      <c r="P3807">
        <f t="shared" si="306"/>
        <v>1.5</v>
      </c>
      <c r="Q3807" s="10" t="s">
        <v>8315</v>
      </c>
      <c r="R3807" t="s">
        <v>8357</v>
      </c>
      <c r="S3807" s="15">
        <f t="shared" si="309"/>
        <v>41849.887037037035</v>
      </c>
      <c r="T3807" s="15">
        <f t="shared" si="310"/>
        <v>41909.887037037035</v>
      </c>
      <c r="U3807">
        <f t="shared" si="307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8"/>
        <v>0</v>
      </c>
      <c r="P3808">
        <f t="shared" si="306"/>
        <v>5</v>
      </c>
      <c r="Q3808" s="10" t="s">
        <v>8315</v>
      </c>
      <c r="R3808" t="s">
        <v>8357</v>
      </c>
      <c r="S3808" s="15">
        <f t="shared" si="309"/>
        <v>41799.259039351848</v>
      </c>
      <c r="T3808" s="15">
        <f t="shared" si="310"/>
        <v>41819.259039351848</v>
      </c>
      <c r="U3808">
        <f t="shared" si="307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8"/>
        <v>30</v>
      </c>
      <c r="P3809">
        <f t="shared" si="306"/>
        <v>50.56</v>
      </c>
      <c r="Q3809" s="10" t="s">
        <v>8315</v>
      </c>
      <c r="R3809" t="s">
        <v>8357</v>
      </c>
      <c r="S3809" s="15">
        <f t="shared" si="309"/>
        <v>42090.909016203703</v>
      </c>
      <c r="T3809" s="15">
        <f t="shared" si="310"/>
        <v>42097.909016203703</v>
      </c>
      <c r="U3809">
        <f t="shared" si="307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8"/>
        <v>100</v>
      </c>
      <c r="P3810">
        <f t="shared" si="306"/>
        <v>41.67</v>
      </c>
      <c r="Q3810" s="10" t="s">
        <v>8315</v>
      </c>
      <c r="R3810" t="s">
        <v>8316</v>
      </c>
      <c r="S3810" s="15">
        <f t="shared" si="309"/>
        <v>42059.453923611116</v>
      </c>
      <c r="T3810" s="15">
        <f t="shared" si="310"/>
        <v>42119.412256944444</v>
      </c>
      <c r="U3810">
        <f t="shared" si="307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8"/>
        <v>101</v>
      </c>
      <c r="P3811">
        <f t="shared" si="306"/>
        <v>53.29</v>
      </c>
      <c r="Q3811" s="10" t="s">
        <v>8315</v>
      </c>
      <c r="R3811" t="s">
        <v>8316</v>
      </c>
      <c r="S3811" s="15">
        <f t="shared" si="309"/>
        <v>41800.526701388888</v>
      </c>
      <c r="T3811" s="15">
        <f t="shared" si="310"/>
        <v>41850.958333333336</v>
      </c>
      <c r="U3811">
        <f t="shared" si="307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8"/>
        <v>122</v>
      </c>
      <c r="P3812">
        <f t="shared" si="306"/>
        <v>70.23</v>
      </c>
      <c r="Q3812" s="10" t="s">
        <v>8315</v>
      </c>
      <c r="R3812" t="s">
        <v>8316</v>
      </c>
      <c r="S3812" s="15">
        <f t="shared" si="309"/>
        <v>42054.849050925928</v>
      </c>
      <c r="T3812" s="15">
        <f t="shared" si="310"/>
        <v>42084.807384259257</v>
      </c>
      <c r="U3812">
        <f t="shared" si="307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8"/>
        <v>330</v>
      </c>
      <c r="P3813">
        <f t="shared" si="306"/>
        <v>43.42</v>
      </c>
      <c r="Q3813" s="10" t="s">
        <v>8315</v>
      </c>
      <c r="R3813" t="s">
        <v>8316</v>
      </c>
      <c r="S3813" s="15">
        <f t="shared" si="309"/>
        <v>42487.62700231481</v>
      </c>
      <c r="T3813" s="15">
        <f t="shared" si="310"/>
        <v>42521.458333333328</v>
      </c>
      <c r="U3813">
        <f t="shared" si="307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8"/>
        <v>110</v>
      </c>
      <c r="P3814">
        <f t="shared" si="306"/>
        <v>199.18</v>
      </c>
      <c r="Q3814" s="10" t="s">
        <v>8315</v>
      </c>
      <c r="R3814" t="s">
        <v>8316</v>
      </c>
      <c r="S3814" s="15">
        <f t="shared" si="309"/>
        <v>42109.751250000001</v>
      </c>
      <c r="T3814" s="15">
        <f t="shared" si="310"/>
        <v>42156.165972222225</v>
      </c>
      <c r="U3814">
        <f t="shared" si="307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8"/>
        <v>101</v>
      </c>
      <c r="P3815">
        <f t="shared" si="306"/>
        <v>78.52</v>
      </c>
      <c r="Q3815" s="10" t="s">
        <v>8315</v>
      </c>
      <c r="R3815" t="s">
        <v>8316</v>
      </c>
      <c r="S3815" s="15">
        <f t="shared" si="309"/>
        <v>42497.275706018518</v>
      </c>
      <c r="T3815" s="15">
        <f t="shared" si="310"/>
        <v>42535.904861111107</v>
      </c>
      <c r="U3815">
        <f t="shared" si="307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8"/>
        <v>140</v>
      </c>
      <c r="P3816">
        <f t="shared" si="306"/>
        <v>61.82</v>
      </c>
      <c r="Q3816" s="10" t="s">
        <v>8315</v>
      </c>
      <c r="R3816" t="s">
        <v>8316</v>
      </c>
      <c r="S3816" s="15">
        <f t="shared" si="309"/>
        <v>42058.904074074075</v>
      </c>
      <c r="T3816" s="15">
        <f t="shared" si="310"/>
        <v>42095.165972222225</v>
      </c>
      <c r="U3816">
        <f t="shared" si="307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8"/>
        <v>100</v>
      </c>
      <c r="P3817">
        <f t="shared" si="306"/>
        <v>50</v>
      </c>
      <c r="Q3817" s="10" t="s">
        <v>8315</v>
      </c>
      <c r="R3817" t="s">
        <v>8316</v>
      </c>
      <c r="S3817" s="15">
        <f t="shared" si="309"/>
        <v>42207.259918981479</v>
      </c>
      <c r="T3817" s="15">
        <f t="shared" si="310"/>
        <v>42236.958333333328</v>
      </c>
      <c r="U3817">
        <f t="shared" si="307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8"/>
        <v>119</v>
      </c>
      <c r="P3818">
        <f t="shared" si="306"/>
        <v>48.34</v>
      </c>
      <c r="Q3818" s="10" t="s">
        <v>8315</v>
      </c>
      <c r="R3818" t="s">
        <v>8316</v>
      </c>
      <c r="S3818" s="15">
        <f t="shared" si="309"/>
        <v>41807.690081018518</v>
      </c>
      <c r="T3818" s="15">
        <f t="shared" si="310"/>
        <v>41837.690081018518</v>
      </c>
      <c r="U3818">
        <f t="shared" si="307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8"/>
        <v>107</v>
      </c>
      <c r="P3819">
        <f t="shared" si="306"/>
        <v>107.25</v>
      </c>
      <c r="Q3819" s="10" t="s">
        <v>8315</v>
      </c>
      <c r="R3819" t="s">
        <v>8316</v>
      </c>
      <c r="S3819" s="15">
        <f t="shared" si="309"/>
        <v>42284.69694444444</v>
      </c>
      <c r="T3819" s="15">
        <f t="shared" si="310"/>
        <v>42301.165972222225</v>
      </c>
      <c r="U3819">
        <f t="shared" si="307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8"/>
        <v>228</v>
      </c>
      <c r="P3820">
        <f t="shared" si="306"/>
        <v>57</v>
      </c>
      <c r="Q3820" s="10" t="s">
        <v>8315</v>
      </c>
      <c r="R3820" t="s">
        <v>8316</v>
      </c>
      <c r="S3820" s="15">
        <f t="shared" si="309"/>
        <v>42045.84238425926</v>
      </c>
      <c r="T3820" s="15">
        <f t="shared" si="310"/>
        <v>42075.800717592589</v>
      </c>
      <c r="U3820">
        <f t="shared" si="307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8"/>
        <v>106</v>
      </c>
      <c r="P3821">
        <f t="shared" si="306"/>
        <v>40.92</v>
      </c>
      <c r="Q3821" s="10" t="s">
        <v>8315</v>
      </c>
      <c r="R3821" t="s">
        <v>8316</v>
      </c>
      <c r="S3821" s="15">
        <f t="shared" si="309"/>
        <v>42184.209537037037</v>
      </c>
      <c r="T3821" s="15">
        <f t="shared" si="310"/>
        <v>42202.876388888893</v>
      </c>
      <c r="U3821">
        <f t="shared" si="307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8"/>
        <v>143</v>
      </c>
      <c r="P3822">
        <f t="shared" si="306"/>
        <v>21.5</v>
      </c>
      <c r="Q3822" s="10" t="s">
        <v>8315</v>
      </c>
      <c r="R3822" t="s">
        <v>8316</v>
      </c>
      <c r="S3822" s="15">
        <f t="shared" si="309"/>
        <v>42160.651817129634</v>
      </c>
      <c r="T3822" s="15">
        <f t="shared" si="310"/>
        <v>42190.651817129634</v>
      </c>
      <c r="U3822">
        <f t="shared" si="307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8"/>
        <v>105</v>
      </c>
      <c r="P3823">
        <f t="shared" si="306"/>
        <v>79.540000000000006</v>
      </c>
      <c r="Q3823" s="10" t="s">
        <v>8315</v>
      </c>
      <c r="R3823" t="s">
        <v>8316</v>
      </c>
      <c r="S3823" s="15">
        <f t="shared" si="309"/>
        <v>42341.180636574078</v>
      </c>
      <c r="T3823" s="15">
        <f t="shared" si="310"/>
        <v>42373.180636574078</v>
      </c>
      <c r="U3823">
        <f t="shared" si="307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8"/>
        <v>110</v>
      </c>
      <c r="P3824">
        <f t="shared" si="306"/>
        <v>72.38</v>
      </c>
      <c r="Q3824" s="10" t="s">
        <v>8315</v>
      </c>
      <c r="R3824" t="s">
        <v>8316</v>
      </c>
      <c r="S3824" s="15">
        <f t="shared" si="309"/>
        <v>42329.838159722218</v>
      </c>
      <c r="T3824" s="15">
        <f t="shared" si="310"/>
        <v>42388.957638888889</v>
      </c>
      <c r="U3824">
        <f t="shared" si="307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8"/>
        <v>106</v>
      </c>
      <c r="P3825">
        <f t="shared" si="306"/>
        <v>64.63</v>
      </c>
      <c r="Q3825" s="10" t="s">
        <v>8315</v>
      </c>
      <c r="R3825" t="s">
        <v>8316</v>
      </c>
      <c r="S3825" s="15">
        <f t="shared" si="309"/>
        <v>42170.910231481481</v>
      </c>
      <c r="T3825" s="15">
        <f t="shared" si="310"/>
        <v>42205.165972222225</v>
      </c>
      <c r="U3825">
        <f t="shared" si="307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8"/>
        <v>108</v>
      </c>
      <c r="P3826">
        <f t="shared" si="306"/>
        <v>38.57</v>
      </c>
      <c r="Q3826" s="10" t="s">
        <v>8315</v>
      </c>
      <c r="R3826" t="s">
        <v>8316</v>
      </c>
      <c r="S3826" s="15">
        <f t="shared" si="309"/>
        <v>42571.626192129625</v>
      </c>
      <c r="T3826" s="15">
        <f t="shared" si="310"/>
        <v>42583.570138888885</v>
      </c>
      <c r="U3826">
        <f t="shared" si="307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8"/>
        <v>105</v>
      </c>
      <c r="P3827">
        <f t="shared" si="306"/>
        <v>107.57</v>
      </c>
      <c r="Q3827" s="10" t="s">
        <v>8315</v>
      </c>
      <c r="R3827" t="s">
        <v>8316</v>
      </c>
      <c r="S3827" s="15">
        <f t="shared" si="309"/>
        <v>42151.069606481484</v>
      </c>
      <c r="T3827" s="15">
        <f t="shared" si="310"/>
        <v>42172.069606481484</v>
      </c>
      <c r="U3827">
        <f t="shared" si="307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8"/>
        <v>119</v>
      </c>
      <c r="P3828">
        <f t="shared" si="306"/>
        <v>27.5</v>
      </c>
      <c r="Q3828" s="10" t="s">
        <v>8315</v>
      </c>
      <c r="R3828" t="s">
        <v>8316</v>
      </c>
      <c r="S3828" s="15">
        <f t="shared" si="309"/>
        <v>42101.423541666663</v>
      </c>
      <c r="T3828" s="15">
        <f t="shared" si="310"/>
        <v>42131.423541666663</v>
      </c>
      <c r="U3828">
        <f t="shared" si="307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8"/>
        <v>153</v>
      </c>
      <c r="P3829">
        <f t="shared" si="306"/>
        <v>70.459999999999994</v>
      </c>
      <c r="Q3829" s="10" t="s">
        <v>8315</v>
      </c>
      <c r="R3829" t="s">
        <v>8316</v>
      </c>
      <c r="S3829" s="15">
        <f t="shared" si="309"/>
        <v>42034.928252314814</v>
      </c>
      <c r="T3829" s="15">
        <f t="shared" si="310"/>
        <v>42090</v>
      </c>
      <c r="U3829">
        <f t="shared" si="307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8"/>
        <v>100</v>
      </c>
      <c r="P3830">
        <f t="shared" si="306"/>
        <v>178.57</v>
      </c>
      <c r="Q3830" s="10" t="s">
        <v>8315</v>
      </c>
      <c r="R3830" t="s">
        <v>8316</v>
      </c>
      <c r="S3830" s="15">
        <f t="shared" si="309"/>
        <v>41944.527627314819</v>
      </c>
      <c r="T3830" s="15">
        <f t="shared" si="310"/>
        <v>42004.569293981483</v>
      </c>
      <c r="U3830">
        <f t="shared" si="307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8"/>
        <v>100</v>
      </c>
      <c r="P3831">
        <f t="shared" si="306"/>
        <v>62.63</v>
      </c>
      <c r="Q3831" s="10" t="s">
        <v>8315</v>
      </c>
      <c r="R3831" t="s">
        <v>8316</v>
      </c>
      <c r="S3831" s="15">
        <f t="shared" si="309"/>
        <v>42593.865405092598</v>
      </c>
      <c r="T3831" s="15">
        <f t="shared" si="310"/>
        <v>42613.865405092598</v>
      </c>
      <c r="U3831">
        <f t="shared" si="307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8"/>
        <v>225</v>
      </c>
      <c r="P3832">
        <f t="shared" si="306"/>
        <v>75</v>
      </c>
      <c r="Q3832" s="10" t="s">
        <v>8315</v>
      </c>
      <c r="R3832" t="s">
        <v>8316</v>
      </c>
      <c r="S3832" s="15">
        <f t="shared" si="309"/>
        <v>42503.740868055553</v>
      </c>
      <c r="T3832" s="15">
        <f t="shared" si="310"/>
        <v>42517.740868055553</v>
      </c>
      <c r="U3832">
        <f t="shared" si="307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8"/>
        <v>106</v>
      </c>
      <c r="P3833">
        <f t="shared" si="306"/>
        <v>58.9</v>
      </c>
      <c r="Q3833" s="10" t="s">
        <v>8315</v>
      </c>
      <c r="R3833" t="s">
        <v>8316</v>
      </c>
      <c r="S3833" s="15">
        <f t="shared" si="309"/>
        <v>41927.848900462966</v>
      </c>
      <c r="T3833" s="15">
        <f t="shared" si="310"/>
        <v>41948.890567129631</v>
      </c>
      <c r="U3833">
        <f t="shared" si="307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8"/>
        <v>105</v>
      </c>
      <c r="P3834">
        <f t="shared" si="306"/>
        <v>139.56</v>
      </c>
      <c r="Q3834" s="10" t="s">
        <v>8315</v>
      </c>
      <c r="R3834" t="s">
        <v>8316</v>
      </c>
      <c r="S3834" s="15">
        <f t="shared" si="309"/>
        <v>42375.114988425921</v>
      </c>
      <c r="T3834" s="15">
        <f t="shared" si="310"/>
        <v>42420.114988425921</v>
      </c>
      <c r="U3834">
        <f t="shared" si="307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8"/>
        <v>117</v>
      </c>
      <c r="P3835">
        <f t="shared" si="306"/>
        <v>70</v>
      </c>
      <c r="Q3835" s="10" t="s">
        <v>8315</v>
      </c>
      <c r="R3835" t="s">
        <v>8316</v>
      </c>
      <c r="S3835" s="15">
        <f t="shared" si="309"/>
        <v>41963.872361111105</v>
      </c>
      <c r="T3835" s="15">
        <f t="shared" si="310"/>
        <v>41974.797916666663</v>
      </c>
      <c r="U3835">
        <f t="shared" si="307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8"/>
        <v>109</v>
      </c>
      <c r="P3836">
        <f t="shared" ref="P3836:P3899" si="311">IFERROR(ROUND(E3836/L3836,2),"N/A")</f>
        <v>57.39</v>
      </c>
      <c r="Q3836" s="10" t="s">
        <v>8315</v>
      </c>
      <c r="R3836" t="s">
        <v>8316</v>
      </c>
      <c r="S3836" s="15">
        <f t="shared" si="309"/>
        <v>42143.445219907408</v>
      </c>
      <c r="T3836" s="15">
        <f t="shared" si="310"/>
        <v>42173.445219907408</v>
      </c>
      <c r="U3836">
        <f t="shared" si="307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8"/>
        <v>160</v>
      </c>
      <c r="P3837">
        <f t="shared" si="311"/>
        <v>40</v>
      </c>
      <c r="Q3837" s="10" t="s">
        <v>8315</v>
      </c>
      <c r="R3837" t="s">
        <v>8316</v>
      </c>
      <c r="S3837" s="15">
        <f t="shared" si="309"/>
        <v>42460.94222222222</v>
      </c>
      <c r="T3837" s="15">
        <f t="shared" si="310"/>
        <v>42481.94222222222</v>
      </c>
      <c r="U3837">
        <f t="shared" ref="U3837:U3900" si="312">YEAR(S3837)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8"/>
        <v>113</v>
      </c>
      <c r="P3838">
        <f t="shared" si="311"/>
        <v>64.290000000000006</v>
      </c>
      <c r="Q3838" s="10" t="s">
        <v>8315</v>
      </c>
      <c r="R3838" t="s">
        <v>8316</v>
      </c>
      <c r="S3838" s="15">
        <f t="shared" si="309"/>
        <v>42553.926527777774</v>
      </c>
      <c r="T3838" s="15">
        <f t="shared" si="310"/>
        <v>42585.172916666663</v>
      </c>
      <c r="U3838">
        <f t="shared" si="312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8"/>
        <v>102</v>
      </c>
      <c r="P3839">
        <f t="shared" si="311"/>
        <v>120.12</v>
      </c>
      <c r="Q3839" s="10" t="s">
        <v>8315</v>
      </c>
      <c r="R3839" t="s">
        <v>8316</v>
      </c>
      <c r="S3839" s="15">
        <f t="shared" si="309"/>
        <v>42152.765717592592</v>
      </c>
      <c r="T3839" s="15">
        <f t="shared" si="310"/>
        <v>42188.765717592592</v>
      </c>
      <c r="U3839">
        <f t="shared" si="312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8"/>
        <v>101</v>
      </c>
      <c r="P3840">
        <f t="shared" si="311"/>
        <v>1008.24</v>
      </c>
      <c r="Q3840" s="10" t="s">
        <v>8315</v>
      </c>
      <c r="R3840" t="s">
        <v>8316</v>
      </c>
      <c r="S3840" s="15">
        <f t="shared" si="309"/>
        <v>42116.710752314815</v>
      </c>
      <c r="T3840" s="15">
        <f t="shared" si="310"/>
        <v>42146.710752314815</v>
      </c>
      <c r="U3840">
        <f t="shared" si="312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8"/>
        <v>101</v>
      </c>
      <c r="P3841">
        <f t="shared" si="311"/>
        <v>63.28</v>
      </c>
      <c r="Q3841" s="10" t="s">
        <v>8315</v>
      </c>
      <c r="R3841" t="s">
        <v>8316</v>
      </c>
      <c r="S3841" s="15">
        <f t="shared" si="309"/>
        <v>42155.142638888887</v>
      </c>
      <c r="T3841" s="15">
        <f t="shared" si="310"/>
        <v>42215.142638888887</v>
      </c>
      <c r="U3841">
        <f t="shared" si="312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13">ROUND(E3842/D3842*100,0)</f>
        <v>6500</v>
      </c>
      <c r="P3842">
        <f t="shared" si="311"/>
        <v>21.67</v>
      </c>
      <c r="Q3842" s="10" t="s">
        <v>8315</v>
      </c>
      <c r="R3842" t="s">
        <v>8316</v>
      </c>
      <c r="S3842" s="15">
        <f t="shared" ref="S3842:S3905" si="314">(((J3842/60)/60)/24)+DATE(1970,1,1)</f>
        <v>42432.701724537037</v>
      </c>
      <c r="T3842" s="15">
        <f t="shared" ref="T3842:T3905" si="315">(((I3842/60)/60)/24)+DATE(1970,1,1)</f>
        <v>42457.660057870366</v>
      </c>
      <c r="U3842">
        <f t="shared" si="312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13"/>
        <v>9</v>
      </c>
      <c r="P3843">
        <f t="shared" si="311"/>
        <v>25.65</v>
      </c>
      <c r="Q3843" s="10" t="s">
        <v>8315</v>
      </c>
      <c r="R3843" t="s">
        <v>8316</v>
      </c>
      <c r="S3843" s="15">
        <f t="shared" si="314"/>
        <v>41780.785729166666</v>
      </c>
      <c r="T3843" s="15">
        <f t="shared" si="315"/>
        <v>41840.785729166666</v>
      </c>
      <c r="U3843">
        <f t="shared" si="312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3"/>
        <v>22</v>
      </c>
      <c r="P3844">
        <f t="shared" si="311"/>
        <v>47.7</v>
      </c>
      <c r="Q3844" s="10" t="s">
        <v>8315</v>
      </c>
      <c r="R3844" t="s">
        <v>8316</v>
      </c>
      <c r="S3844" s="15">
        <f t="shared" si="314"/>
        <v>41740.493657407409</v>
      </c>
      <c r="T3844" s="15">
        <f t="shared" si="315"/>
        <v>41770.493657407409</v>
      </c>
      <c r="U3844">
        <f t="shared" si="312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3"/>
        <v>21</v>
      </c>
      <c r="P3845">
        <f t="shared" si="311"/>
        <v>56.05</v>
      </c>
      <c r="Q3845" s="10" t="s">
        <v>8315</v>
      </c>
      <c r="R3845" t="s">
        <v>8316</v>
      </c>
      <c r="S3845" s="15">
        <f t="shared" si="314"/>
        <v>41766.072500000002</v>
      </c>
      <c r="T3845" s="15">
        <f t="shared" si="315"/>
        <v>41791.072500000002</v>
      </c>
      <c r="U3845">
        <f t="shared" si="312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3"/>
        <v>41</v>
      </c>
      <c r="P3846">
        <f t="shared" si="311"/>
        <v>81.319999999999993</v>
      </c>
      <c r="Q3846" s="10" t="s">
        <v>8315</v>
      </c>
      <c r="R3846" t="s">
        <v>8316</v>
      </c>
      <c r="S3846" s="15">
        <f t="shared" si="314"/>
        <v>41766.617291666669</v>
      </c>
      <c r="T3846" s="15">
        <f t="shared" si="315"/>
        <v>41793.290972222225</v>
      </c>
      <c r="U3846">
        <f t="shared" si="312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3"/>
        <v>2</v>
      </c>
      <c r="P3847">
        <f t="shared" si="311"/>
        <v>70.17</v>
      </c>
      <c r="Q3847" s="10" t="s">
        <v>8315</v>
      </c>
      <c r="R3847" t="s">
        <v>8316</v>
      </c>
      <c r="S3847" s="15">
        <f t="shared" si="314"/>
        <v>42248.627013888887</v>
      </c>
      <c r="T3847" s="15">
        <f t="shared" si="315"/>
        <v>42278.627013888887</v>
      </c>
      <c r="U3847">
        <f t="shared" si="312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3"/>
        <v>3</v>
      </c>
      <c r="P3848">
        <f t="shared" si="311"/>
        <v>23.63</v>
      </c>
      <c r="Q3848" s="10" t="s">
        <v>8315</v>
      </c>
      <c r="R3848" t="s">
        <v>8316</v>
      </c>
      <c r="S3848" s="15">
        <f t="shared" si="314"/>
        <v>41885.221550925926</v>
      </c>
      <c r="T3848" s="15">
        <f t="shared" si="315"/>
        <v>41916.290972222225</v>
      </c>
      <c r="U3848">
        <f t="shared" si="312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3"/>
        <v>16</v>
      </c>
      <c r="P3849">
        <f t="shared" si="311"/>
        <v>188.56</v>
      </c>
      <c r="Q3849" s="10" t="s">
        <v>8315</v>
      </c>
      <c r="R3849" t="s">
        <v>8316</v>
      </c>
      <c r="S3849" s="15">
        <f t="shared" si="314"/>
        <v>42159.224432870367</v>
      </c>
      <c r="T3849" s="15">
        <f t="shared" si="315"/>
        <v>42204.224432870367</v>
      </c>
      <c r="U3849">
        <f t="shared" si="312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3"/>
        <v>16</v>
      </c>
      <c r="P3850">
        <f t="shared" si="311"/>
        <v>49.51</v>
      </c>
      <c r="Q3850" s="10" t="s">
        <v>8315</v>
      </c>
      <c r="R3850" t="s">
        <v>8316</v>
      </c>
      <c r="S3850" s="15">
        <f t="shared" si="314"/>
        <v>42265.817002314812</v>
      </c>
      <c r="T3850" s="15">
        <f t="shared" si="315"/>
        <v>42295.817002314812</v>
      </c>
      <c r="U3850">
        <f t="shared" si="312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3"/>
        <v>7</v>
      </c>
      <c r="P3851">
        <f t="shared" si="311"/>
        <v>75.459999999999994</v>
      </c>
      <c r="Q3851" s="10" t="s">
        <v>8315</v>
      </c>
      <c r="R3851" t="s">
        <v>8316</v>
      </c>
      <c r="S3851" s="15">
        <f t="shared" si="314"/>
        <v>42136.767175925925</v>
      </c>
      <c r="T3851" s="15">
        <f t="shared" si="315"/>
        <v>42166.767175925925</v>
      </c>
      <c r="U3851">
        <f t="shared" si="312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3"/>
        <v>4</v>
      </c>
      <c r="P3852">
        <f t="shared" si="311"/>
        <v>9.5</v>
      </c>
      <c r="Q3852" s="10" t="s">
        <v>8315</v>
      </c>
      <c r="R3852" t="s">
        <v>8316</v>
      </c>
      <c r="S3852" s="15">
        <f t="shared" si="314"/>
        <v>41975.124340277776</v>
      </c>
      <c r="T3852" s="15">
        <f t="shared" si="315"/>
        <v>42005.124340277776</v>
      </c>
      <c r="U3852">
        <f t="shared" si="312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3"/>
        <v>34</v>
      </c>
      <c r="P3853">
        <f t="shared" si="311"/>
        <v>35.5</v>
      </c>
      <c r="Q3853" s="10" t="s">
        <v>8315</v>
      </c>
      <c r="R3853" t="s">
        <v>8316</v>
      </c>
      <c r="S3853" s="15">
        <f t="shared" si="314"/>
        <v>42172.439571759256</v>
      </c>
      <c r="T3853" s="15">
        <f t="shared" si="315"/>
        <v>42202.439571759256</v>
      </c>
      <c r="U3853">
        <f t="shared" si="312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3"/>
        <v>0</v>
      </c>
      <c r="P3854">
        <f t="shared" si="311"/>
        <v>10</v>
      </c>
      <c r="Q3854" s="10" t="s">
        <v>8315</v>
      </c>
      <c r="R3854" t="s">
        <v>8316</v>
      </c>
      <c r="S3854" s="15">
        <f t="shared" si="314"/>
        <v>42065.190694444449</v>
      </c>
      <c r="T3854" s="15">
        <f t="shared" si="315"/>
        <v>42090.149027777778</v>
      </c>
      <c r="U3854">
        <f t="shared" si="312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3"/>
        <v>0</v>
      </c>
      <c r="P3855">
        <f t="shared" si="311"/>
        <v>13</v>
      </c>
      <c r="Q3855" s="10" t="s">
        <v>8315</v>
      </c>
      <c r="R3855" t="s">
        <v>8316</v>
      </c>
      <c r="S3855" s="15">
        <f t="shared" si="314"/>
        <v>41848.84002314815</v>
      </c>
      <c r="T3855" s="15">
        <f t="shared" si="315"/>
        <v>41883.84002314815</v>
      </c>
      <c r="U3855">
        <f t="shared" si="312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3"/>
        <v>16</v>
      </c>
      <c r="P3856">
        <f t="shared" si="311"/>
        <v>89.4</v>
      </c>
      <c r="Q3856" s="10" t="s">
        <v>8315</v>
      </c>
      <c r="R3856" t="s">
        <v>8316</v>
      </c>
      <c r="S3856" s="15">
        <f t="shared" si="314"/>
        <v>42103.884930555556</v>
      </c>
      <c r="T3856" s="15">
        <f t="shared" si="315"/>
        <v>42133.884930555556</v>
      </c>
      <c r="U3856">
        <f t="shared" si="312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3"/>
        <v>3</v>
      </c>
      <c r="P3857">
        <f t="shared" si="311"/>
        <v>25</v>
      </c>
      <c r="Q3857" s="10" t="s">
        <v>8315</v>
      </c>
      <c r="R3857" t="s">
        <v>8316</v>
      </c>
      <c r="S3857" s="15">
        <f t="shared" si="314"/>
        <v>42059.970729166671</v>
      </c>
      <c r="T3857" s="15">
        <f t="shared" si="315"/>
        <v>42089.929062499999</v>
      </c>
      <c r="U3857">
        <f t="shared" si="312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3"/>
        <v>0</v>
      </c>
      <c r="P3858">
        <f t="shared" si="311"/>
        <v>1</v>
      </c>
      <c r="Q3858" s="10" t="s">
        <v>8315</v>
      </c>
      <c r="R3858" t="s">
        <v>8316</v>
      </c>
      <c r="S3858" s="15">
        <f t="shared" si="314"/>
        <v>42041.743090277778</v>
      </c>
      <c r="T3858" s="15">
        <f t="shared" si="315"/>
        <v>42071.701423611114</v>
      </c>
      <c r="U3858">
        <f t="shared" si="312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3"/>
        <v>5</v>
      </c>
      <c r="P3859">
        <f t="shared" si="311"/>
        <v>65</v>
      </c>
      <c r="Q3859" s="10" t="s">
        <v>8315</v>
      </c>
      <c r="R3859" t="s">
        <v>8316</v>
      </c>
      <c r="S3859" s="15">
        <f t="shared" si="314"/>
        <v>41829.73715277778</v>
      </c>
      <c r="T3859" s="15">
        <f t="shared" si="315"/>
        <v>41852.716666666667</v>
      </c>
      <c r="U3859">
        <f t="shared" si="312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3"/>
        <v>2</v>
      </c>
      <c r="P3860">
        <f t="shared" si="311"/>
        <v>10</v>
      </c>
      <c r="Q3860" s="10" t="s">
        <v>8315</v>
      </c>
      <c r="R3860" t="s">
        <v>8316</v>
      </c>
      <c r="S3860" s="15">
        <f t="shared" si="314"/>
        <v>42128.431064814817</v>
      </c>
      <c r="T3860" s="15">
        <f t="shared" si="315"/>
        <v>42146.875</v>
      </c>
      <c r="U3860">
        <f t="shared" si="312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3"/>
        <v>0</v>
      </c>
      <c r="P3861">
        <f t="shared" si="311"/>
        <v>1</v>
      </c>
      <c r="Q3861" s="10" t="s">
        <v>8315</v>
      </c>
      <c r="R3861" t="s">
        <v>8316</v>
      </c>
      <c r="S3861" s="15">
        <f t="shared" si="314"/>
        <v>41789.893599537041</v>
      </c>
      <c r="T3861" s="15">
        <f t="shared" si="315"/>
        <v>41815.875</v>
      </c>
      <c r="U3861">
        <f t="shared" si="312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3"/>
        <v>18</v>
      </c>
      <c r="P3862">
        <f t="shared" si="311"/>
        <v>81.540000000000006</v>
      </c>
      <c r="Q3862" s="10" t="s">
        <v>8315</v>
      </c>
      <c r="R3862" t="s">
        <v>8316</v>
      </c>
      <c r="S3862" s="15">
        <f t="shared" si="314"/>
        <v>41833.660995370366</v>
      </c>
      <c r="T3862" s="15">
        <f t="shared" si="315"/>
        <v>41863.660995370366</v>
      </c>
      <c r="U3862">
        <f t="shared" si="312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3"/>
        <v>5</v>
      </c>
      <c r="P3863">
        <f t="shared" si="311"/>
        <v>100</v>
      </c>
      <c r="Q3863" s="10" t="s">
        <v>8315</v>
      </c>
      <c r="R3863" t="s">
        <v>8316</v>
      </c>
      <c r="S3863" s="15">
        <f t="shared" si="314"/>
        <v>41914.590011574073</v>
      </c>
      <c r="T3863" s="15">
        <f t="shared" si="315"/>
        <v>41955.907638888893</v>
      </c>
      <c r="U3863">
        <f t="shared" si="312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3"/>
        <v>0</v>
      </c>
      <c r="P3864">
        <f t="shared" si="311"/>
        <v>1</v>
      </c>
      <c r="Q3864" s="10" t="s">
        <v>8315</v>
      </c>
      <c r="R3864" t="s">
        <v>8316</v>
      </c>
      <c r="S3864" s="15">
        <f t="shared" si="314"/>
        <v>42611.261064814811</v>
      </c>
      <c r="T3864" s="15">
        <f t="shared" si="315"/>
        <v>42625.707638888889</v>
      </c>
      <c r="U3864">
        <f t="shared" si="312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3"/>
        <v>0</v>
      </c>
      <c r="P3865" t="str">
        <f t="shared" si="311"/>
        <v>N/A</v>
      </c>
      <c r="Q3865" s="10" t="s">
        <v>8315</v>
      </c>
      <c r="R3865" t="s">
        <v>8316</v>
      </c>
      <c r="S3865" s="15">
        <f t="shared" si="314"/>
        <v>42253.633159722223</v>
      </c>
      <c r="T3865" s="15">
        <f t="shared" si="315"/>
        <v>42313.674826388888</v>
      </c>
      <c r="U3865">
        <f t="shared" si="312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3"/>
        <v>1</v>
      </c>
      <c r="P3866">
        <f t="shared" si="311"/>
        <v>20</v>
      </c>
      <c r="Q3866" s="10" t="s">
        <v>8315</v>
      </c>
      <c r="R3866" t="s">
        <v>8316</v>
      </c>
      <c r="S3866" s="15">
        <f t="shared" si="314"/>
        <v>42295.891828703709</v>
      </c>
      <c r="T3866" s="15">
        <f t="shared" si="315"/>
        <v>42325.933495370366</v>
      </c>
      <c r="U3866">
        <f t="shared" si="312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3"/>
        <v>27</v>
      </c>
      <c r="P3867">
        <f t="shared" si="311"/>
        <v>46.43</v>
      </c>
      <c r="Q3867" s="10" t="s">
        <v>8315</v>
      </c>
      <c r="R3867" t="s">
        <v>8316</v>
      </c>
      <c r="S3867" s="15">
        <f t="shared" si="314"/>
        <v>41841.651597222226</v>
      </c>
      <c r="T3867" s="15">
        <f t="shared" si="315"/>
        <v>41881.229166666664</v>
      </c>
      <c r="U3867">
        <f t="shared" si="312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3"/>
        <v>1</v>
      </c>
      <c r="P3868">
        <f t="shared" si="311"/>
        <v>5.5</v>
      </c>
      <c r="Q3868" s="10" t="s">
        <v>8315</v>
      </c>
      <c r="R3868" t="s">
        <v>8316</v>
      </c>
      <c r="S3868" s="15">
        <f t="shared" si="314"/>
        <v>42402.947002314817</v>
      </c>
      <c r="T3868" s="15">
        <f t="shared" si="315"/>
        <v>42452.145138888889</v>
      </c>
      <c r="U3868">
        <f t="shared" si="312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3"/>
        <v>13</v>
      </c>
      <c r="P3869">
        <f t="shared" si="311"/>
        <v>50.2</v>
      </c>
      <c r="Q3869" s="10" t="s">
        <v>8315</v>
      </c>
      <c r="R3869" t="s">
        <v>8316</v>
      </c>
      <c r="S3869" s="15">
        <f t="shared" si="314"/>
        <v>42509.814108796301</v>
      </c>
      <c r="T3869" s="15">
        <f t="shared" si="315"/>
        <v>42539.814108796301</v>
      </c>
      <c r="U3869">
        <f t="shared" si="312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3"/>
        <v>0</v>
      </c>
      <c r="P3870">
        <f t="shared" si="311"/>
        <v>10</v>
      </c>
      <c r="Q3870" s="10" t="s">
        <v>8315</v>
      </c>
      <c r="R3870" t="s">
        <v>8357</v>
      </c>
      <c r="S3870" s="15">
        <f t="shared" si="314"/>
        <v>41865.659780092588</v>
      </c>
      <c r="T3870" s="15">
        <f t="shared" si="315"/>
        <v>41890.659780092588</v>
      </c>
      <c r="U3870">
        <f t="shared" si="312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3"/>
        <v>3</v>
      </c>
      <c r="P3871">
        <f t="shared" si="311"/>
        <v>30.13</v>
      </c>
      <c r="Q3871" s="10" t="s">
        <v>8315</v>
      </c>
      <c r="R3871" t="s">
        <v>8357</v>
      </c>
      <c r="S3871" s="15">
        <f t="shared" si="314"/>
        <v>42047.724444444444</v>
      </c>
      <c r="T3871" s="15">
        <f t="shared" si="315"/>
        <v>42077.132638888885</v>
      </c>
      <c r="U3871">
        <f t="shared" si="312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3"/>
        <v>15</v>
      </c>
      <c r="P3872">
        <f t="shared" si="311"/>
        <v>150</v>
      </c>
      <c r="Q3872" s="10" t="s">
        <v>8315</v>
      </c>
      <c r="R3872" t="s">
        <v>8357</v>
      </c>
      <c r="S3872" s="15">
        <f t="shared" si="314"/>
        <v>41793.17219907407</v>
      </c>
      <c r="T3872" s="15">
        <f t="shared" si="315"/>
        <v>41823.17219907407</v>
      </c>
      <c r="U3872">
        <f t="shared" si="312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3"/>
        <v>3</v>
      </c>
      <c r="P3873">
        <f t="shared" si="311"/>
        <v>13.33</v>
      </c>
      <c r="Q3873" s="10" t="s">
        <v>8315</v>
      </c>
      <c r="R3873" t="s">
        <v>8357</v>
      </c>
      <c r="S3873" s="15">
        <f t="shared" si="314"/>
        <v>42763.780671296292</v>
      </c>
      <c r="T3873" s="15">
        <f t="shared" si="315"/>
        <v>42823.739004629635</v>
      </c>
      <c r="U3873">
        <f t="shared" si="312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3"/>
        <v>0</v>
      </c>
      <c r="P3874" t="str">
        <f t="shared" si="311"/>
        <v>N/A</v>
      </c>
      <c r="Q3874" s="10" t="s">
        <v>8315</v>
      </c>
      <c r="R3874" t="s">
        <v>8357</v>
      </c>
      <c r="S3874" s="15">
        <f t="shared" si="314"/>
        <v>42180.145787037036</v>
      </c>
      <c r="T3874" s="15">
        <f t="shared" si="315"/>
        <v>42230.145787037036</v>
      </c>
      <c r="U3874">
        <f t="shared" si="312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3"/>
        <v>0</v>
      </c>
      <c r="P3875" t="str">
        <f t="shared" si="311"/>
        <v>N/A</v>
      </c>
      <c r="Q3875" s="10" t="s">
        <v>8315</v>
      </c>
      <c r="R3875" t="s">
        <v>8357</v>
      </c>
      <c r="S3875" s="15">
        <f t="shared" si="314"/>
        <v>42255.696006944447</v>
      </c>
      <c r="T3875" s="15">
        <f t="shared" si="315"/>
        <v>42285.696006944447</v>
      </c>
      <c r="U3875">
        <f t="shared" si="312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3"/>
        <v>0</v>
      </c>
      <c r="P3876" t="str">
        <f t="shared" si="311"/>
        <v>N/A</v>
      </c>
      <c r="Q3876" s="10" t="s">
        <v>8315</v>
      </c>
      <c r="R3876" t="s">
        <v>8357</v>
      </c>
      <c r="S3876" s="15">
        <f t="shared" si="314"/>
        <v>42007.016458333332</v>
      </c>
      <c r="T3876" s="15">
        <f t="shared" si="315"/>
        <v>42028.041666666672</v>
      </c>
      <c r="U3876">
        <f t="shared" si="312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3"/>
        <v>0</v>
      </c>
      <c r="P3877" t="str">
        <f t="shared" si="311"/>
        <v>N/A</v>
      </c>
      <c r="Q3877" s="10" t="s">
        <v>8315</v>
      </c>
      <c r="R3877" t="s">
        <v>8357</v>
      </c>
      <c r="S3877" s="15">
        <f t="shared" si="314"/>
        <v>42615.346817129626</v>
      </c>
      <c r="T3877" s="15">
        <f t="shared" si="315"/>
        <v>42616.416666666672</v>
      </c>
      <c r="U3877">
        <f t="shared" si="312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3"/>
        <v>53</v>
      </c>
      <c r="P3878">
        <f t="shared" si="311"/>
        <v>44.76</v>
      </c>
      <c r="Q3878" s="10" t="s">
        <v>8315</v>
      </c>
      <c r="R3878" t="s">
        <v>8357</v>
      </c>
      <c r="S3878" s="15">
        <f t="shared" si="314"/>
        <v>42372.624166666668</v>
      </c>
      <c r="T3878" s="15">
        <f t="shared" si="315"/>
        <v>42402.624166666668</v>
      </c>
      <c r="U3878">
        <f t="shared" si="312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3"/>
        <v>5</v>
      </c>
      <c r="P3879">
        <f t="shared" si="311"/>
        <v>88.64</v>
      </c>
      <c r="Q3879" s="10" t="s">
        <v>8315</v>
      </c>
      <c r="R3879" t="s">
        <v>8357</v>
      </c>
      <c r="S3879" s="15">
        <f t="shared" si="314"/>
        <v>42682.67768518519</v>
      </c>
      <c r="T3879" s="15">
        <f t="shared" si="315"/>
        <v>42712.67768518519</v>
      </c>
      <c r="U3879">
        <f t="shared" si="312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3"/>
        <v>0</v>
      </c>
      <c r="P3880">
        <f t="shared" si="311"/>
        <v>10</v>
      </c>
      <c r="Q3880" s="10" t="s">
        <v>8315</v>
      </c>
      <c r="R3880" t="s">
        <v>8357</v>
      </c>
      <c r="S3880" s="15">
        <f t="shared" si="314"/>
        <v>42154.818819444445</v>
      </c>
      <c r="T3880" s="15">
        <f t="shared" si="315"/>
        <v>42185.165972222225</v>
      </c>
      <c r="U3880">
        <f t="shared" si="312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3"/>
        <v>0</v>
      </c>
      <c r="P3881" t="str">
        <f t="shared" si="311"/>
        <v>N/A</v>
      </c>
      <c r="Q3881" s="10" t="s">
        <v>8315</v>
      </c>
      <c r="R3881" t="s">
        <v>8357</v>
      </c>
      <c r="S3881" s="15">
        <f t="shared" si="314"/>
        <v>41999.861064814817</v>
      </c>
      <c r="T3881" s="15">
        <f t="shared" si="315"/>
        <v>42029.861064814817</v>
      </c>
      <c r="U3881">
        <f t="shared" si="312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3"/>
        <v>13</v>
      </c>
      <c r="P3882">
        <f t="shared" si="311"/>
        <v>57.65</v>
      </c>
      <c r="Q3882" s="10" t="s">
        <v>8315</v>
      </c>
      <c r="R3882" t="s">
        <v>8357</v>
      </c>
      <c r="S3882" s="15">
        <f t="shared" si="314"/>
        <v>41815.815046296295</v>
      </c>
      <c r="T3882" s="15">
        <f t="shared" si="315"/>
        <v>41850.958333333336</v>
      </c>
      <c r="U3882">
        <f t="shared" si="312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3"/>
        <v>5</v>
      </c>
      <c r="P3883">
        <f t="shared" si="311"/>
        <v>25</v>
      </c>
      <c r="Q3883" s="10" t="s">
        <v>8315</v>
      </c>
      <c r="R3883" t="s">
        <v>8357</v>
      </c>
      <c r="S3883" s="15">
        <f t="shared" si="314"/>
        <v>42756.018506944441</v>
      </c>
      <c r="T3883" s="15">
        <f t="shared" si="315"/>
        <v>42786.018506944441</v>
      </c>
      <c r="U3883">
        <f t="shared" si="312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3"/>
        <v>0</v>
      </c>
      <c r="P3884" t="str">
        <f t="shared" si="311"/>
        <v>N/A</v>
      </c>
      <c r="Q3884" s="10" t="s">
        <v>8315</v>
      </c>
      <c r="R3884" t="s">
        <v>8357</v>
      </c>
      <c r="S3884" s="15">
        <f t="shared" si="314"/>
        <v>42373.983449074076</v>
      </c>
      <c r="T3884" s="15">
        <f t="shared" si="315"/>
        <v>42400.960416666669</v>
      </c>
      <c r="U3884">
        <f t="shared" si="312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3"/>
        <v>0</v>
      </c>
      <c r="P3885" t="str">
        <f t="shared" si="311"/>
        <v>N/A</v>
      </c>
      <c r="Q3885" s="10" t="s">
        <v>8315</v>
      </c>
      <c r="R3885" t="s">
        <v>8357</v>
      </c>
      <c r="S3885" s="15">
        <f t="shared" si="314"/>
        <v>41854.602650462963</v>
      </c>
      <c r="T3885" s="15">
        <f t="shared" si="315"/>
        <v>41884.602650462963</v>
      </c>
      <c r="U3885">
        <f t="shared" si="312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3"/>
        <v>0</v>
      </c>
      <c r="P3886" t="str">
        <f t="shared" si="311"/>
        <v>N/A</v>
      </c>
      <c r="Q3886" s="10" t="s">
        <v>8315</v>
      </c>
      <c r="R3886" t="s">
        <v>8357</v>
      </c>
      <c r="S3886" s="15">
        <f t="shared" si="314"/>
        <v>42065.791574074072</v>
      </c>
      <c r="T3886" s="15">
        <f t="shared" si="315"/>
        <v>42090.749907407408</v>
      </c>
      <c r="U3886">
        <f t="shared" si="312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3"/>
        <v>0</v>
      </c>
      <c r="P3887" t="str">
        <f t="shared" si="311"/>
        <v>N/A</v>
      </c>
      <c r="Q3887" s="10" t="s">
        <v>8315</v>
      </c>
      <c r="R3887" t="s">
        <v>8357</v>
      </c>
      <c r="S3887" s="15">
        <f t="shared" si="314"/>
        <v>42469.951284722221</v>
      </c>
      <c r="T3887" s="15">
        <f t="shared" si="315"/>
        <v>42499.951284722221</v>
      </c>
      <c r="U3887">
        <f t="shared" si="312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3"/>
        <v>0</v>
      </c>
      <c r="P3888" t="str">
        <f t="shared" si="311"/>
        <v>N/A</v>
      </c>
      <c r="Q3888" s="10" t="s">
        <v>8315</v>
      </c>
      <c r="R3888" t="s">
        <v>8357</v>
      </c>
      <c r="S3888" s="15">
        <f t="shared" si="314"/>
        <v>41954.228032407409</v>
      </c>
      <c r="T3888" s="15">
        <f t="shared" si="315"/>
        <v>41984.228032407409</v>
      </c>
      <c r="U3888">
        <f t="shared" si="312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3"/>
        <v>2</v>
      </c>
      <c r="P3889">
        <f t="shared" si="311"/>
        <v>17.5</v>
      </c>
      <c r="Q3889" s="10" t="s">
        <v>8315</v>
      </c>
      <c r="R3889" t="s">
        <v>8357</v>
      </c>
      <c r="S3889" s="15">
        <f t="shared" si="314"/>
        <v>42079.857974537037</v>
      </c>
      <c r="T3889" s="15">
        <f t="shared" si="315"/>
        <v>42125.916666666672</v>
      </c>
      <c r="U3889">
        <f t="shared" si="312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3"/>
        <v>27</v>
      </c>
      <c r="P3890">
        <f t="shared" si="311"/>
        <v>38.71</v>
      </c>
      <c r="Q3890" s="10" t="s">
        <v>8315</v>
      </c>
      <c r="R3890" t="s">
        <v>8316</v>
      </c>
      <c r="S3890" s="15">
        <f t="shared" si="314"/>
        <v>42762.545810185184</v>
      </c>
      <c r="T3890" s="15">
        <f t="shared" si="315"/>
        <v>42792.545810185184</v>
      </c>
      <c r="U3890">
        <f t="shared" si="312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3"/>
        <v>1</v>
      </c>
      <c r="P3891">
        <f t="shared" si="311"/>
        <v>13.11</v>
      </c>
      <c r="Q3891" s="10" t="s">
        <v>8315</v>
      </c>
      <c r="R3891" t="s">
        <v>8316</v>
      </c>
      <c r="S3891" s="15">
        <f t="shared" si="314"/>
        <v>41977.004976851851</v>
      </c>
      <c r="T3891" s="15">
        <f t="shared" si="315"/>
        <v>42008.976388888885</v>
      </c>
      <c r="U3891">
        <f t="shared" si="312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3"/>
        <v>17</v>
      </c>
      <c r="P3892">
        <f t="shared" si="311"/>
        <v>315.5</v>
      </c>
      <c r="Q3892" s="10" t="s">
        <v>8315</v>
      </c>
      <c r="R3892" t="s">
        <v>8316</v>
      </c>
      <c r="S3892" s="15">
        <f t="shared" si="314"/>
        <v>42171.758611111116</v>
      </c>
      <c r="T3892" s="15">
        <f t="shared" si="315"/>
        <v>42231.758611111116</v>
      </c>
      <c r="U3892">
        <f t="shared" si="312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3"/>
        <v>33</v>
      </c>
      <c r="P3893">
        <f t="shared" si="311"/>
        <v>37.14</v>
      </c>
      <c r="Q3893" s="10" t="s">
        <v>8315</v>
      </c>
      <c r="R3893" t="s">
        <v>8316</v>
      </c>
      <c r="S3893" s="15">
        <f t="shared" si="314"/>
        <v>42056.1324537037</v>
      </c>
      <c r="T3893" s="15">
        <f t="shared" si="315"/>
        <v>42086.207638888889</v>
      </c>
      <c r="U3893">
        <f t="shared" si="312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3"/>
        <v>0</v>
      </c>
      <c r="P3894" t="str">
        <f t="shared" si="311"/>
        <v>N/A</v>
      </c>
      <c r="Q3894" s="10" t="s">
        <v>8315</v>
      </c>
      <c r="R3894" t="s">
        <v>8316</v>
      </c>
      <c r="S3894" s="15">
        <f t="shared" si="314"/>
        <v>41867.652280092596</v>
      </c>
      <c r="T3894" s="15">
        <f t="shared" si="315"/>
        <v>41875.291666666664</v>
      </c>
      <c r="U3894">
        <f t="shared" si="312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3"/>
        <v>22</v>
      </c>
      <c r="P3895">
        <f t="shared" si="311"/>
        <v>128.27000000000001</v>
      </c>
      <c r="Q3895" s="10" t="s">
        <v>8315</v>
      </c>
      <c r="R3895" t="s">
        <v>8316</v>
      </c>
      <c r="S3895" s="15">
        <f t="shared" si="314"/>
        <v>41779.657870370371</v>
      </c>
      <c r="T3895" s="15">
        <f t="shared" si="315"/>
        <v>41821.25</v>
      </c>
      <c r="U3895">
        <f t="shared" si="312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3"/>
        <v>3</v>
      </c>
      <c r="P3896">
        <f t="shared" si="311"/>
        <v>47.27</v>
      </c>
      <c r="Q3896" s="10" t="s">
        <v>8315</v>
      </c>
      <c r="R3896" t="s">
        <v>8316</v>
      </c>
      <c r="S3896" s="15">
        <f t="shared" si="314"/>
        <v>42679.958472222221</v>
      </c>
      <c r="T3896" s="15">
        <f t="shared" si="315"/>
        <v>42710.207638888889</v>
      </c>
      <c r="U3896">
        <f t="shared" si="312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3"/>
        <v>5</v>
      </c>
      <c r="P3897">
        <f t="shared" si="311"/>
        <v>50</v>
      </c>
      <c r="Q3897" s="10" t="s">
        <v>8315</v>
      </c>
      <c r="R3897" t="s">
        <v>8316</v>
      </c>
      <c r="S3897" s="15">
        <f t="shared" si="314"/>
        <v>42032.250208333338</v>
      </c>
      <c r="T3897" s="15">
        <f t="shared" si="315"/>
        <v>42063.250208333338</v>
      </c>
      <c r="U3897">
        <f t="shared" si="312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3"/>
        <v>11</v>
      </c>
      <c r="P3898">
        <f t="shared" si="311"/>
        <v>42.5</v>
      </c>
      <c r="Q3898" s="10" t="s">
        <v>8315</v>
      </c>
      <c r="R3898" t="s">
        <v>8316</v>
      </c>
      <c r="S3898" s="15">
        <f t="shared" si="314"/>
        <v>41793.191875000004</v>
      </c>
      <c r="T3898" s="15">
        <f t="shared" si="315"/>
        <v>41807.191875000004</v>
      </c>
      <c r="U3898">
        <f t="shared" si="312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3"/>
        <v>18</v>
      </c>
      <c r="P3899">
        <f t="shared" si="311"/>
        <v>44</v>
      </c>
      <c r="Q3899" s="10" t="s">
        <v>8315</v>
      </c>
      <c r="R3899" t="s">
        <v>8316</v>
      </c>
      <c r="S3899" s="15">
        <f t="shared" si="314"/>
        <v>41982.87364583333</v>
      </c>
      <c r="T3899" s="15">
        <f t="shared" si="315"/>
        <v>42012.87364583333</v>
      </c>
      <c r="U3899">
        <f t="shared" si="312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3"/>
        <v>33</v>
      </c>
      <c r="P3900">
        <f t="shared" ref="P3900:P3963" si="316">IFERROR(ROUND(E3900/L3900,2),"N/A")</f>
        <v>50.88</v>
      </c>
      <c r="Q3900" s="10" t="s">
        <v>8315</v>
      </c>
      <c r="R3900" t="s">
        <v>8316</v>
      </c>
      <c r="S3900" s="15">
        <f t="shared" si="314"/>
        <v>42193.482291666667</v>
      </c>
      <c r="T3900" s="15">
        <f t="shared" si="315"/>
        <v>42233.666666666672</v>
      </c>
      <c r="U3900">
        <f t="shared" si="312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3"/>
        <v>1</v>
      </c>
      <c r="P3901">
        <f t="shared" si="316"/>
        <v>62.5</v>
      </c>
      <c r="Q3901" s="10" t="s">
        <v>8315</v>
      </c>
      <c r="R3901" t="s">
        <v>8316</v>
      </c>
      <c r="S3901" s="15">
        <f t="shared" si="314"/>
        <v>41843.775011574071</v>
      </c>
      <c r="T3901" s="15">
        <f t="shared" si="315"/>
        <v>41863.775011574071</v>
      </c>
      <c r="U3901">
        <f t="shared" ref="U3901:U3964" si="317"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3"/>
        <v>5</v>
      </c>
      <c r="P3902">
        <f t="shared" si="316"/>
        <v>27</v>
      </c>
      <c r="Q3902" s="10" t="s">
        <v>8315</v>
      </c>
      <c r="R3902" t="s">
        <v>8316</v>
      </c>
      <c r="S3902" s="15">
        <f t="shared" si="314"/>
        <v>42136.092488425929</v>
      </c>
      <c r="T3902" s="15">
        <f t="shared" si="315"/>
        <v>42166.092488425929</v>
      </c>
      <c r="U3902">
        <f t="shared" si="317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3"/>
        <v>1</v>
      </c>
      <c r="P3903">
        <f t="shared" si="316"/>
        <v>25</v>
      </c>
      <c r="Q3903" s="10" t="s">
        <v>8315</v>
      </c>
      <c r="R3903" t="s">
        <v>8316</v>
      </c>
      <c r="S3903" s="15">
        <f t="shared" si="314"/>
        <v>42317.826377314821</v>
      </c>
      <c r="T3903" s="15">
        <f t="shared" si="315"/>
        <v>42357.826377314821</v>
      </c>
      <c r="U3903">
        <f t="shared" si="317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3"/>
        <v>49</v>
      </c>
      <c r="P3904">
        <f t="shared" si="316"/>
        <v>47.26</v>
      </c>
      <c r="Q3904" s="10" t="s">
        <v>8315</v>
      </c>
      <c r="R3904" t="s">
        <v>8316</v>
      </c>
      <c r="S3904" s="15">
        <f t="shared" si="314"/>
        <v>42663.468078703707</v>
      </c>
      <c r="T3904" s="15">
        <f t="shared" si="315"/>
        <v>42688.509745370371</v>
      </c>
      <c r="U3904">
        <f t="shared" si="317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3"/>
        <v>0</v>
      </c>
      <c r="P3905" t="str">
        <f t="shared" si="316"/>
        <v>N/A</v>
      </c>
      <c r="Q3905" s="10" t="s">
        <v>8315</v>
      </c>
      <c r="R3905" t="s">
        <v>8316</v>
      </c>
      <c r="S3905" s="15">
        <f t="shared" si="314"/>
        <v>42186.01116898148</v>
      </c>
      <c r="T3905" s="15">
        <f t="shared" si="315"/>
        <v>42230.818055555559</v>
      </c>
      <c r="U3905">
        <f t="shared" si="317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8">ROUND(E3906/D3906*100,0)</f>
        <v>0</v>
      </c>
      <c r="P3906">
        <f t="shared" si="316"/>
        <v>1.5</v>
      </c>
      <c r="Q3906" s="10" t="s">
        <v>8315</v>
      </c>
      <c r="R3906" t="s">
        <v>8316</v>
      </c>
      <c r="S3906" s="15">
        <f t="shared" ref="S3906:S3969" si="319">(((J3906/60)/60)/24)+DATE(1970,1,1)</f>
        <v>42095.229166666672</v>
      </c>
      <c r="T3906" s="15">
        <f t="shared" ref="T3906:T3969" si="320">(((I3906/60)/60)/24)+DATE(1970,1,1)</f>
        <v>42109.211111111115</v>
      </c>
      <c r="U3906">
        <f t="shared" si="317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8"/>
        <v>12</v>
      </c>
      <c r="P3907">
        <f t="shared" si="316"/>
        <v>24.71</v>
      </c>
      <c r="Q3907" s="10" t="s">
        <v>8315</v>
      </c>
      <c r="R3907" t="s">
        <v>8316</v>
      </c>
      <c r="S3907" s="15">
        <f t="shared" si="319"/>
        <v>42124.623877314814</v>
      </c>
      <c r="T3907" s="15">
        <f t="shared" si="320"/>
        <v>42166.958333333328</v>
      </c>
      <c r="U3907">
        <f t="shared" si="317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8"/>
        <v>67</v>
      </c>
      <c r="P3908">
        <f t="shared" si="316"/>
        <v>63.13</v>
      </c>
      <c r="Q3908" s="10" t="s">
        <v>8315</v>
      </c>
      <c r="R3908" t="s">
        <v>8316</v>
      </c>
      <c r="S3908" s="15">
        <f t="shared" si="319"/>
        <v>42143.917743055557</v>
      </c>
      <c r="T3908" s="15">
        <f t="shared" si="320"/>
        <v>42181.559027777781</v>
      </c>
      <c r="U3908">
        <f t="shared" si="31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8"/>
        <v>15</v>
      </c>
      <c r="P3909">
        <f t="shared" si="316"/>
        <v>38.25</v>
      </c>
      <c r="Q3909" s="10" t="s">
        <v>8315</v>
      </c>
      <c r="R3909" t="s">
        <v>8316</v>
      </c>
      <c r="S3909" s="15">
        <f t="shared" si="319"/>
        <v>41906.819513888891</v>
      </c>
      <c r="T3909" s="15">
        <f t="shared" si="320"/>
        <v>41938.838888888888</v>
      </c>
      <c r="U3909">
        <f t="shared" si="31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8"/>
        <v>9</v>
      </c>
      <c r="P3910">
        <f t="shared" si="316"/>
        <v>16.25</v>
      </c>
      <c r="Q3910" s="10" t="s">
        <v>8315</v>
      </c>
      <c r="R3910" t="s">
        <v>8316</v>
      </c>
      <c r="S3910" s="15">
        <f t="shared" si="319"/>
        <v>41834.135370370372</v>
      </c>
      <c r="T3910" s="15">
        <f t="shared" si="320"/>
        <v>41849.135370370372</v>
      </c>
      <c r="U3910">
        <f t="shared" si="31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8"/>
        <v>0</v>
      </c>
      <c r="P3911">
        <f t="shared" si="316"/>
        <v>33.75</v>
      </c>
      <c r="Q3911" s="10" t="s">
        <v>8315</v>
      </c>
      <c r="R3911" t="s">
        <v>8316</v>
      </c>
      <c r="S3911" s="15">
        <f t="shared" si="319"/>
        <v>41863.359282407408</v>
      </c>
      <c r="T3911" s="15">
        <f t="shared" si="320"/>
        <v>41893.359282407408</v>
      </c>
      <c r="U3911">
        <f t="shared" si="31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8"/>
        <v>3</v>
      </c>
      <c r="P3912">
        <f t="shared" si="316"/>
        <v>61.67</v>
      </c>
      <c r="Q3912" s="10" t="s">
        <v>8315</v>
      </c>
      <c r="R3912" t="s">
        <v>8316</v>
      </c>
      <c r="S3912" s="15">
        <f t="shared" si="319"/>
        <v>42224.756909722222</v>
      </c>
      <c r="T3912" s="15">
        <f t="shared" si="320"/>
        <v>42254.756909722222</v>
      </c>
      <c r="U3912">
        <f t="shared" si="31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8"/>
        <v>37</v>
      </c>
      <c r="P3913">
        <f t="shared" si="316"/>
        <v>83.14</v>
      </c>
      <c r="Q3913" s="10" t="s">
        <v>8315</v>
      </c>
      <c r="R3913" t="s">
        <v>8316</v>
      </c>
      <c r="S3913" s="15">
        <f t="shared" si="319"/>
        <v>41939.8122337963</v>
      </c>
      <c r="T3913" s="15">
        <f t="shared" si="320"/>
        <v>41969.853900462964</v>
      </c>
      <c r="U3913">
        <f t="shared" si="31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8"/>
        <v>0</v>
      </c>
      <c r="P3914">
        <f t="shared" si="316"/>
        <v>1</v>
      </c>
      <c r="Q3914" s="10" t="s">
        <v>8315</v>
      </c>
      <c r="R3914" t="s">
        <v>8316</v>
      </c>
      <c r="S3914" s="15">
        <f t="shared" si="319"/>
        <v>42059.270023148143</v>
      </c>
      <c r="T3914" s="15">
        <f t="shared" si="320"/>
        <v>42119.190972222219</v>
      </c>
      <c r="U3914">
        <f t="shared" si="31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8"/>
        <v>10</v>
      </c>
      <c r="P3915">
        <f t="shared" si="316"/>
        <v>142.86000000000001</v>
      </c>
      <c r="Q3915" s="10" t="s">
        <v>8315</v>
      </c>
      <c r="R3915" t="s">
        <v>8316</v>
      </c>
      <c r="S3915" s="15">
        <f t="shared" si="319"/>
        <v>42308.211215277777</v>
      </c>
      <c r="T3915" s="15">
        <f t="shared" si="320"/>
        <v>42338.252881944441</v>
      </c>
      <c r="U3915">
        <f t="shared" si="31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8"/>
        <v>36</v>
      </c>
      <c r="P3916">
        <f t="shared" si="316"/>
        <v>33.67</v>
      </c>
      <c r="Q3916" s="10" t="s">
        <v>8315</v>
      </c>
      <c r="R3916" t="s">
        <v>8316</v>
      </c>
      <c r="S3916" s="15">
        <f t="shared" si="319"/>
        <v>42114.818935185183</v>
      </c>
      <c r="T3916" s="15">
        <f t="shared" si="320"/>
        <v>42134.957638888889</v>
      </c>
      <c r="U3916">
        <f t="shared" si="31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8"/>
        <v>0</v>
      </c>
      <c r="P3917">
        <f t="shared" si="316"/>
        <v>5</v>
      </c>
      <c r="Q3917" s="10" t="s">
        <v>8315</v>
      </c>
      <c r="R3917" t="s">
        <v>8316</v>
      </c>
      <c r="S3917" s="15">
        <f t="shared" si="319"/>
        <v>42492.98505787037</v>
      </c>
      <c r="T3917" s="15">
        <f t="shared" si="320"/>
        <v>42522.98505787037</v>
      </c>
      <c r="U3917">
        <f t="shared" si="31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8"/>
        <v>0</v>
      </c>
      <c r="P3918" t="str">
        <f t="shared" si="316"/>
        <v>N/A</v>
      </c>
      <c r="Q3918" s="10" t="s">
        <v>8315</v>
      </c>
      <c r="R3918" t="s">
        <v>8316</v>
      </c>
      <c r="S3918" s="15">
        <f t="shared" si="319"/>
        <v>42494.471666666665</v>
      </c>
      <c r="T3918" s="15">
        <f t="shared" si="320"/>
        <v>42524.471666666665</v>
      </c>
      <c r="U3918">
        <f t="shared" si="31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8"/>
        <v>0</v>
      </c>
      <c r="P3919">
        <f t="shared" si="316"/>
        <v>10</v>
      </c>
      <c r="Q3919" s="10" t="s">
        <v>8315</v>
      </c>
      <c r="R3919" t="s">
        <v>8316</v>
      </c>
      <c r="S3919" s="15">
        <f t="shared" si="319"/>
        <v>41863.527326388888</v>
      </c>
      <c r="T3919" s="15">
        <f t="shared" si="320"/>
        <v>41893.527326388888</v>
      </c>
      <c r="U3919">
        <f t="shared" si="31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8"/>
        <v>0</v>
      </c>
      <c r="P3920">
        <f t="shared" si="316"/>
        <v>40</v>
      </c>
      <c r="Q3920" s="10" t="s">
        <v>8315</v>
      </c>
      <c r="R3920" t="s">
        <v>8316</v>
      </c>
      <c r="S3920" s="15">
        <f t="shared" si="319"/>
        <v>41843.664618055554</v>
      </c>
      <c r="T3920" s="15">
        <f t="shared" si="320"/>
        <v>41855.666666666664</v>
      </c>
      <c r="U3920">
        <f t="shared" si="31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8"/>
        <v>2</v>
      </c>
      <c r="P3921">
        <f t="shared" si="316"/>
        <v>30</v>
      </c>
      <c r="Q3921" s="10" t="s">
        <v>8315</v>
      </c>
      <c r="R3921" t="s">
        <v>8316</v>
      </c>
      <c r="S3921" s="15">
        <f t="shared" si="319"/>
        <v>42358.684872685189</v>
      </c>
      <c r="T3921" s="15">
        <f t="shared" si="320"/>
        <v>42387</v>
      </c>
      <c r="U3921">
        <f t="shared" si="31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8"/>
        <v>5</v>
      </c>
      <c r="P3922">
        <f t="shared" si="316"/>
        <v>45</v>
      </c>
      <c r="Q3922" s="10" t="s">
        <v>8315</v>
      </c>
      <c r="R3922" t="s">
        <v>8316</v>
      </c>
      <c r="S3922" s="15">
        <f t="shared" si="319"/>
        <v>42657.38726851852</v>
      </c>
      <c r="T3922" s="15">
        <f t="shared" si="320"/>
        <v>42687.428935185191</v>
      </c>
      <c r="U3922">
        <f t="shared" si="31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8"/>
        <v>0</v>
      </c>
      <c r="P3923" t="str">
        <f t="shared" si="316"/>
        <v>N/A</v>
      </c>
      <c r="Q3923" s="10" t="s">
        <v>8315</v>
      </c>
      <c r="R3923" t="s">
        <v>8316</v>
      </c>
      <c r="S3923" s="15">
        <f t="shared" si="319"/>
        <v>41926.542303240742</v>
      </c>
      <c r="T3923" s="15">
        <f t="shared" si="320"/>
        <v>41938.75</v>
      </c>
      <c r="U3923">
        <f t="shared" si="31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8"/>
        <v>8</v>
      </c>
      <c r="P3924">
        <f t="shared" si="316"/>
        <v>10.17</v>
      </c>
      <c r="Q3924" s="10" t="s">
        <v>8315</v>
      </c>
      <c r="R3924" t="s">
        <v>8316</v>
      </c>
      <c r="S3924" s="15">
        <f t="shared" si="319"/>
        <v>42020.768634259264</v>
      </c>
      <c r="T3924" s="15">
        <f t="shared" si="320"/>
        <v>42065.958333333328</v>
      </c>
      <c r="U3924">
        <f t="shared" si="31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8"/>
        <v>12</v>
      </c>
      <c r="P3925">
        <f t="shared" si="316"/>
        <v>81.41</v>
      </c>
      <c r="Q3925" s="10" t="s">
        <v>8315</v>
      </c>
      <c r="R3925" t="s">
        <v>8316</v>
      </c>
      <c r="S3925" s="15">
        <f t="shared" si="319"/>
        <v>42075.979988425926</v>
      </c>
      <c r="T3925" s="15">
        <f t="shared" si="320"/>
        <v>42103.979988425926</v>
      </c>
      <c r="U3925">
        <f t="shared" si="31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8"/>
        <v>15</v>
      </c>
      <c r="P3926">
        <f t="shared" si="316"/>
        <v>57.25</v>
      </c>
      <c r="Q3926" s="10" t="s">
        <v>8315</v>
      </c>
      <c r="R3926" t="s">
        <v>8316</v>
      </c>
      <c r="S3926" s="15">
        <f t="shared" si="319"/>
        <v>41786.959745370368</v>
      </c>
      <c r="T3926" s="15">
        <f t="shared" si="320"/>
        <v>41816.959745370368</v>
      </c>
      <c r="U3926">
        <f t="shared" si="31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8"/>
        <v>10</v>
      </c>
      <c r="P3927">
        <f t="shared" si="316"/>
        <v>5</v>
      </c>
      <c r="Q3927" s="10" t="s">
        <v>8315</v>
      </c>
      <c r="R3927" t="s">
        <v>8316</v>
      </c>
      <c r="S3927" s="15">
        <f t="shared" si="319"/>
        <v>41820.870821759258</v>
      </c>
      <c r="T3927" s="15">
        <f t="shared" si="320"/>
        <v>41850.870821759258</v>
      </c>
      <c r="U3927">
        <f t="shared" si="31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8"/>
        <v>0</v>
      </c>
      <c r="P3928">
        <f t="shared" si="316"/>
        <v>15</v>
      </c>
      <c r="Q3928" s="10" t="s">
        <v>8315</v>
      </c>
      <c r="R3928" t="s">
        <v>8316</v>
      </c>
      <c r="S3928" s="15">
        <f t="shared" si="319"/>
        <v>41970.085046296299</v>
      </c>
      <c r="T3928" s="15">
        <f t="shared" si="320"/>
        <v>42000.085046296299</v>
      </c>
      <c r="U3928">
        <f t="shared" si="31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8"/>
        <v>1</v>
      </c>
      <c r="P3929">
        <f t="shared" si="316"/>
        <v>12.5</v>
      </c>
      <c r="Q3929" s="10" t="s">
        <v>8315</v>
      </c>
      <c r="R3929" t="s">
        <v>8316</v>
      </c>
      <c r="S3929" s="15">
        <f t="shared" si="319"/>
        <v>41830.267407407409</v>
      </c>
      <c r="T3929" s="15">
        <f t="shared" si="320"/>
        <v>41860.267407407409</v>
      </c>
      <c r="U3929">
        <f t="shared" si="31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8"/>
        <v>13</v>
      </c>
      <c r="P3930">
        <f t="shared" si="316"/>
        <v>93</v>
      </c>
      <c r="Q3930" s="10" t="s">
        <v>8315</v>
      </c>
      <c r="R3930" t="s">
        <v>8316</v>
      </c>
      <c r="S3930" s="15">
        <f t="shared" si="319"/>
        <v>42265.683182870373</v>
      </c>
      <c r="T3930" s="15">
        <f t="shared" si="320"/>
        <v>42293.207638888889</v>
      </c>
      <c r="U3930">
        <f t="shared" si="31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8"/>
        <v>2</v>
      </c>
      <c r="P3931">
        <f t="shared" si="316"/>
        <v>32.36</v>
      </c>
      <c r="Q3931" s="10" t="s">
        <v>8315</v>
      </c>
      <c r="R3931" t="s">
        <v>8316</v>
      </c>
      <c r="S3931" s="15">
        <f t="shared" si="319"/>
        <v>42601.827141203699</v>
      </c>
      <c r="T3931" s="15">
        <f t="shared" si="320"/>
        <v>42631.827141203699</v>
      </c>
      <c r="U3931">
        <f t="shared" si="31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8"/>
        <v>0</v>
      </c>
      <c r="P3932" t="str">
        <f t="shared" si="316"/>
        <v>N/A</v>
      </c>
      <c r="Q3932" s="10" t="s">
        <v>8315</v>
      </c>
      <c r="R3932" t="s">
        <v>8316</v>
      </c>
      <c r="S3932" s="15">
        <f t="shared" si="319"/>
        <v>42433.338749999995</v>
      </c>
      <c r="T3932" s="15">
        <f t="shared" si="320"/>
        <v>42461.25</v>
      </c>
      <c r="U3932">
        <f t="shared" si="31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8"/>
        <v>0</v>
      </c>
      <c r="P3933" t="str">
        <f t="shared" si="316"/>
        <v>N/A</v>
      </c>
      <c r="Q3933" s="10" t="s">
        <v>8315</v>
      </c>
      <c r="R3933" t="s">
        <v>8316</v>
      </c>
      <c r="S3933" s="15">
        <f t="shared" si="319"/>
        <v>42228.151701388888</v>
      </c>
      <c r="T3933" s="15">
        <f t="shared" si="320"/>
        <v>42253.151701388888</v>
      </c>
      <c r="U3933">
        <f t="shared" si="31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8"/>
        <v>0</v>
      </c>
      <c r="P3934">
        <f t="shared" si="316"/>
        <v>1</v>
      </c>
      <c r="Q3934" s="10" t="s">
        <v>8315</v>
      </c>
      <c r="R3934" t="s">
        <v>8316</v>
      </c>
      <c r="S3934" s="15">
        <f t="shared" si="319"/>
        <v>42415.168564814812</v>
      </c>
      <c r="T3934" s="15">
        <f t="shared" si="320"/>
        <v>42445.126898148148</v>
      </c>
      <c r="U3934">
        <f t="shared" si="31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8"/>
        <v>16</v>
      </c>
      <c r="P3935">
        <f t="shared" si="316"/>
        <v>91.83</v>
      </c>
      <c r="Q3935" s="10" t="s">
        <v>8315</v>
      </c>
      <c r="R3935" t="s">
        <v>8316</v>
      </c>
      <c r="S3935" s="15">
        <f t="shared" si="319"/>
        <v>42538.968310185184</v>
      </c>
      <c r="T3935" s="15">
        <f t="shared" si="320"/>
        <v>42568.029861111107</v>
      </c>
      <c r="U3935">
        <f t="shared" si="31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8"/>
        <v>11</v>
      </c>
      <c r="P3936">
        <f t="shared" si="316"/>
        <v>45.83</v>
      </c>
      <c r="Q3936" s="10" t="s">
        <v>8315</v>
      </c>
      <c r="R3936" t="s">
        <v>8316</v>
      </c>
      <c r="S3936" s="15">
        <f t="shared" si="319"/>
        <v>42233.671747685185</v>
      </c>
      <c r="T3936" s="15">
        <f t="shared" si="320"/>
        <v>42278.541666666672</v>
      </c>
      <c r="U3936">
        <f t="shared" si="31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8"/>
        <v>44</v>
      </c>
      <c r="P3937">
        <f t="shared" si="316"/>
        <v>57.17</v>
      </c>
      <c r="Q3937" s="10" t="s">
        <v>8315</v>
      </c>
      <c r="R3937" t="s">
        <v>8316</v>
      </c>
      <c r="S3937" s="15">
        <f t="shared" si="319"/>
        <v>42221.656782407401</v>
      </c>
      <c r="T3937" s="15">
        <f t="shared" si="320"/>
        <v>42281.656782407401</v>
      </c>
      <c r="U3937">
        <f t="shared" si="31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8"/>
        <v>0</v>
      </c>
      <c r="P3938" t="str">
        <f t="shared" si="316"/>
        <v>N/A</v>
      </c>
      <c r="Q3938" s="10" t="s">
        <v>8315</v>
      </c>
      <c r="R3938" t="s">
        <v>8316</v>
      </c>
      <c r="S3938" s="15">
        <f t="shared" si="319"/>
        <v>42675.262962962966</v>
      </c>
      <c r="T3938" s="15">
        <f t="shared" si="320"/>
        <v>42705.304629629631</v>
      </c>
      <c r="U3938">
        <f t="shared" si="31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8"/>
        <v>86</v>
      </c>
      <c r="P3939">
        <f t="shared" si="316"/>
        <v>248.5</v>
      </c>
      <c r="Q3939" s="10" t="s">
        <v>8315</v>
      </c>
      <c r="R3939" t="s">
        <v>8316</v>
      </c>
      <c r="S3939" s="15">
        <f t="shared" si="319"/>
        <v>42534.631481481483</v>
      </c>
      <c r="T3939" s="15">
        <f t="shared" si="320"/>
        <v>42562.631481481483</v>
      </c>
      <c r="U3939">
        <f t="shared" si="31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8"/>
        <v>12</v>
      </c>
      <c r="P3940">
        <f t="shared" si="316"/>
        <v>79.400000000000006</v>
      </c>
      <c r="Q3940" s="10" t="s">
        <v>8315</v>
      </c>
      <c r="R3940" t="s">
        <v>8316</v>
      </c>
      <c r="S3940" s="15">
        <f t="shared" si="319"/>
        <v>42151.905717592599</v>
      </c>
      <c r="T3940" s="15">
        <f t="shared" si="320"/>
        <v>42182.905717592599</v>
      </c>
      <c r="U3940">
        <f t="shared" si="31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8"/>
        <v>0</v>
      </c>
      <c r="P3941">
        <f t="shared" si="316"/>
        <v>5</v>
      </c>
      <c r="Q3941" s="10" t="s">
        <v>8315</v>
      </c>
      <c r="R3941" t="s">
        <v>8316</v>
      </c>
      <c r="S3941" s="15">
        <f t="shared" si="319"/>
        <v>41915.400219907409</v>
      </c>
      <c r="T3941" s="15">
        <f t="shared" si="320"/>
        <v>41919.1875</v>
      </c>
      <c r="U3941">
        <f t="shared" si="31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8"/>
        <v>0</v>
      </c>
      <c r="P3942">
        <f t="shared" si="316"/>
        <v>5.5</v>
      </c>
      <c r="Q3942" s="10" t="s">
        <v>8315</v>
      </c>
      <c r="R3942" t="s">
        <v>8316</v>
      </c>
      <c r="S3942" s="15">
        <f t="shared" si="319"/>
        <v>41961.492488425924</v>
      </c>
      <c r="T3942" s="15">
        <f t="shared" si="320"/>
        <v>42006.492488425924</v>
      </c>
      <c r="U3942">
        <f t="shared" si="31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8"/>
        <v>1</v>
      </c>
      <c r="P3943">
        <f t="shared" si="316"/>
        <v>25</v>
      </c>
      <c r="Q3943" s="10" t="s">
        <v>8315</v>
      </c>
      <c r="R3943" t="s">
        <v>8316</v>
      </c>
      <c r="S3943" s="15">
        <f t="shared" si="319"/>
        <v>41940.587233796294</v>
      </c>
      <c r="T3943" s="15">
        <f t="shared" si="320"/>
        <v>41968.041666666672</v>
      </c>
      <c r="U3943">
        <f t="shared" si="31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8"/>
        <v>0</v>
      </c>
      <c r="P3944" t="str">
        <f t="shared" si="316"/>
        <v>N/A</v>
      </c>
      <c r="Q3944" s="10" t="s">
        <v>8315</v>
      </c>
      <c r="R3944" t="s">
        <v>8316</v>
      </c>
      <c r="S3944" s="15">
        <f t="shared" si="319"/>
        <v>42111.904097222221</v>
      </c>
      <c r="T3944" s="15">
        <f t="shared" si="320"/>
        <v>42171.904097222221</v>
      </c>
      <c r="U3944">
        <f t="shared" si="31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8"/>
        <v>36</v>
      </c>
      <c r="P3945">
        <f t="shared" si="316"/>
        <v>137.08000000000001</v>
      </c>
      <c r="Q3945" s="10" t="s">
        <v>8315</v>
      </c>
      <c r="R3945" t="s">
        <v>8316</v>
      </c>
      <c r="S3945" s="15">
        <f t="shared" si="319"/>
        <v>42279.778564814813</v>
      </c>
      <c r="T3945" s="15">
        <f t="shared" si="320"/>
        <v>42310.701388888891</v>
      </c>
      <c r="U3945">
        <f t="shared" si="31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8"/>
        <v>0</v>
      </c>
      <c r="P3946" t="str">
        <f t="shared" si="316"/>
        <v>N/A</v>
      </c>
      <c r="Q3946" s="10" t="s">
        <v>8315</v>
      </c>
      <c r="R3946" t="s">
        <v>8316</v>
      </c>
      <c r="S3946" s="15">
        <f t="shared" si="319"/>
        <v>42213.662905092591</v>
      </c>
      <c r="T3946" s="15">
        <f t="shared" si="320"/>
        <v>42243.662905092591</v>
      </c>
      <c r="U3946">
        <f t="shared" si="31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8"/>
        <v>0</v>
      </c>
      <c r="P3947">
        <f t="shared" si="316"/>
        <v>5</v>
      </c>
      <c r="Q3947" s="10" t="s">
        <v>8315</v>
      </c>
      <c r="R3947" t="s">
        <v>8316</v>
      </c>
      <c r="S3947" s="15">
        <f t="shared" si="319"/>
        <v>42109.801712962959</v>
      </c>
      <c r="T3947" s="15">
        <f t="shared" si="320"/>
        <v>42139.801712962959</v>
      </c>
      <c r="U3947">
        <f t="shared" si="31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8"/>
        <v>3</v>
      </c>
      <c r="P3948">
        <f t="shared" si="316"/>
        <v>39</v>
      </c>
      <c r="Q3948" s="10" t="s">
        <v>8315</v>
      </c>
      <c r="R3948" t="s">
        <v>8316</v>
      </c>
      <c r="S3948" s="15">
        <f t="shared" si="319"/>
        <v>42031.833587962959</v>
      </c>
      <c r="T3948" s="15">
        <f t="shared" si="320"/>
        <v>42063.333333333328</v>
      </c>
      <c r="U3948">
        <f t="shared" si="31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8"/>
        <v>3</v>
      </c>
      <c r="P3949">
        <f t="shared" si="316"/>
        <v>50.5</v>
      </c>
      <c r="Q3949" s="10" t="s">
        <v>8315</v>
      </c>
      <c r="R3949" t="s">
        <v>8316</v>
      </c>
      <c r="S3949" s="15">
        <f t="shared" si="319"/>
        <v>42615.142870370371</v>
      </c>
      <c r="T3949" s="15">
        <f t="shared" si="320"/>
        <v>42645.142870370371</v>
      </c>
      <c r="U3949">
        <f t="shared" si="31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8"/>
        <v>0</v>
      </c>
      <c r="P3950" t="str">
        <f t="shared" si="316"/>
        <v>N/A</v>
      </c>
      <c r="Q3950" s="10" t="s">
        <v>8315</v>
      </c>
      <c r="R3950" t="s">
        <v>8316</v>
      </c>
      <c r="S3950" s="15">
        <f t="shared" si="319"/>
        <v>41829.325497685182</v>
      </c>
      <c r="T3950" s="15">
        <f t="shared" si="320"/>
        <v>41889.325497685182</v>
      </c>
      <c r="U3950">
        <f t="shared" si="31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8"/>
        <v>16</v>
      </c>
      <c r="P3951">
        <f t="shared" si="316"/>
        <v>49.28</v>
      </c>
      <c r="Q3951" s="10" t="s">
        <v>8315</v>
      </c>
      <c r="R3951" t="s">
        <v>8316</v>
      </c>
      <c r="S3951" s="15">
        <f t="shared" si="319"/>
        <v>42016.120613425926</v>
      </c>
      <c r="T3951" s="15">
        <f t="shared" si="320"/>
        <v>42046.120613425926</v>
      </c>
      <c r="U3951">
        <f t="shared" si="31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8"/>
        <v>1</v>
      </c>
      <c r="P3952">
        <f t="shared" si="316"/>
        <v>25</v>
      </c>
      <c r="Q3952" s="10" t="s">
        <v>8315</v>
      </c>
      <c r="R3952" t="s">
        <v>8316</v>
      </c>
      <c r="S3952" s="15">
        <f t="shared" si="319"/>
        <v>42439.702314814815</v>
      </c>
      <c r="T3952" s="15">
        <f t="shared" si="320"/>
        <v>42468.774305555555</v>
      </c>
      <c r="U3952">
        <f t="shared" si="31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8"/>
        <v>0</v>
      </c>
      <c r="P3953">
        <f t="shared" si="316"/>
        <v>1</v>
      </c>
      <c r="Q3953" s="10" t="s">
        <v>8315</v>
      </c>
      <c r="R3953" t="s">
        <v>8316</v>
      </c>
      <c r="S3953" s="15">
        <f t="shared" si="319"/>
        <v>42433.825717592597</v>
      </c>
      <c r="T3953" s="15">
        <f t="shared" si="320"/>
        <v>42493.784050925926</v>
      </c>
      <c r="U3953">
        <f t="shared" si="31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8"/>
        <v>0</v>
      </c>
      <c r="P3954">
        <f t="shared" si="316"/>
        <v>25</v>
      </c>
      <c r="Q3954" s="10" t="s">
        <v>8315</v>
      </c>
      <c r="R3954" t="s">
        <v>8316</v>
      </c>
      <c r="S3954" s="15">
        <f t="shared" si="319"/>
        <v>42243.790393518517</v>
      </c>
      <c r="T3954" s="15">
        <f t="shared" si="320"/>
        <v>42303.790393518517</v>
      </c>
      <c r="U3954">
        <f t="shared" si="31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8"/>
        <v>0</v>
      </c>
      <c r="P3955" t="str">
        <f t="shared" si="316"/>
        <v>N/A</v>
      </c>
      <c r="Q3955" s="10" t="s">
        <v>8315</v>
      </c>
      <c r="R3955" t="s">
        <v>8316</v>
      </c>
      <c r="S3955" s="15">
        <f t="shared" si="319"/>
        <v>42550.048449074078</v>
      </c>
      <c r="T3955" s="15">
        <f t="shared" si="320"/>
        <v>42580.978472222225</v>
      </c>
      <c r="U3955">
        <f t="shared" si="31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8"/>
        <v>0</v>
      </c>
      <c r="P3956" t="str">
        <f t="shared" si="316"/>
        <v>N/A</v>
      </c>
      <c r="Q3956" s="10" t="s">
        <v>8315</v>
      </c>
      <c r="R3956" t="s">
        <v>8316</v>
      </c>
      <c r="S3956" s="15">
        <f t="shared" si="319"/>
        <v>41774.651203703703</v>
      </c>
      <c r="T3956" s="15">
        <f t="shared" si="320"/>
        <v>41834.651203703703</v>
      </c>
      <c r="U3956">
        <f t="shared" si="31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8"/>
        <v>24</v>
      </c>
      <c r="P3957">
        <f t="shared" si="316"/>
        <v>53.13</v>
      </c>
      <c r="Q3957" s="10" t="s">
        <v>8315</v>
      </c>
      <c r="R3957" t="s">
        <v>8316</v>
      </c>
      <c r="S3957" s="15">
        <f t="shared" si="319"/>
        <v>42306.848854166667</v>
      </c>
      <c r="T3957" s="15">
        <f t="shared" si="320"/>
        <v>42336.890520833331</v>
      </c>
      <c r="U3957">
        <f t="shared" si="31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8"/>
        <v>0</v>
      </c>
      <c r="P3958" t="str">
        <f t="shared" si="316"/>
        <v>N/A</v>
      </c>
      <c r="Q3958" s="10" t="s">
        <v>8315</v>
      </c>
      <c r="R3958" t="s">
        <v>8316</v>
      </c>
      <c r="S3958" s="15">
        <f t="shared" si="319"/>
        <v>42457.932025462964</v>
      </c>
      <c r="T3958" s="15">
        <f t="shared" si="320"/>
        <v>42485.013888888891</v>
      </c>
      <c r="U3958">
        <f t="shared" si="31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8"/>
        <v>0</v>
      </c>
      <c r="P3959">
        <f t="shared" si="316"/>
        <v>7</v>
      </c>
      <c r="Q3959" s="10" t="s">
        <v>8315</v>
      </c>
      <c r="R3959" t="s">
        <v>8316</v>
      </c>
      <c r="S3959" s="15">
        <f t="shared" si="319"/>
        <v>42513.976319444439</v>
      </c>
      <c r="T3959" s="15">
        <f t="shared" si="320"/>
        <v>42559.976319444439</v>
      </c>
      <c r="U3959">
        <f t="shared" si="31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8"/>
        <v>32</v>
      </c>
      <c r="P3960">
        <f t="shared" si="316"/>
        <v>40.06</v>
      </c>
      <c r="Q3960" s="10" t="s">
        <v>8315</v>
      </c>
      <c r="R3960" t="s">
        <v>8316</v>
      </c>
      <c r="S3960" s="15">
        <f t="shared" si="319"/>
        <v>41816.950370370374</v>
      </c>
      <c r="T3960" s="15">
        <f t="shared" si="320"/>
        <v>41853.583333333336</v>
      </c>
      <c r="U3960">
        <f t="shared" si="31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8"/>
        <v>24</v>
      </c>
      <c r="P3961">
        <f t="shared" si="316"/>
        <v>24.33</v>
      </c>
      <c r="Q3961" s="10" t="s">
        <v>8315</v>
      </c>
      <c r="R3961" t="s">
        <v>8316</v>
      </c>
      <c r="S3961" s="15">
        <f t="shared" si="319"/>
        <v>41880.788842592592</v>
      </c>
      <c r="T3961" s="15">
        <f t="shared" si="320"/>
        <v>41910.788842592592</v>
      </c>
      <c r="U3961">
        <f t="shared" si="31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8"/>
        <v>2</v>
      </c>
      <c r="P3962">
        <f t="shared" si="316"/>
        <v>11.25</v>
      </c>
      <c r="Q3962" s="10" t="s">
        <v>8315</v>
      </c>
      <c r="R3962" t="s">
        <v>8316</v>
      </c>
      <c r="S3962" s="15">
        <f t="shared" si="319"/>
        <v>42342.845555555556</v>
      </c>
      <c r="T3962" s="15">
        <f t="shared" si="320"/>
        <v>42372.845555555556</v>
      </c>
      <c r="U3962">
        <f t="shared" si="31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8"/>
        <v>0</v>
      </c>
      <c r="P3963">
        <f t="shared" si="316"/>
        <v>10.5</v>
      </c>
      <c r="Q3963" s="10" t="s">
        <v>8315</v>
      </c>
      <c r="R3963" t="s">
        <v>8316</v>
      </c>
      <c r="S3963" s="15">
        <f t="shared" si="319"/>
        <v>41745.891319444447</v>
      </c>
      <c r="T3963" s="15">
        <f t="shared" si="320"/>
        <v>41767.891319444447</v>
      </c>
      <c r="U3963">
        <f t="shared" si="31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8"/>
        <v>3</v>
      </c>
      <c r="P3964">
        <f t="shared" ref="P3964:P4027" si="321">IFERROR(ROUND(E3964/L3964,2),"N/A")</f>
        <v>15</v>
      </c>
      <c r="Q3964" s="10" t="s">
        <v>8315</v>
      </c>
      <c r="R3964" t="s">
        <v>8316</v>
      </c>
      <c r="S3964" s="15">
        <f t="shared" si="319"/>
        <v>42311.621458333335</v>
      </c>
      <c r="T3964" s="15">
        <f t="shared" si="320"/>
        <v>42336.621458333335</v>
      </c>
      <c r="U3964">
        <f t="shared" si="31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8"/>
        <v>0</v>
      </c>
      <c r="P3965" t="str">
        <f t="shared" si="321"/>
        <v>N/A</v>
      </c>
      <c r="Q3965" s="10" t="s">
        <v>8315</v>
      </c>
      <c r="R3965" t="s">
        <v>8316</v>
      </c>
      <c r="S3965" s="15">
        <f t="shared" si="319"/>
        <v>42296.154131944444</v>
      </c>
      <c r="T3965" s="15">
        <f t="shared" si="320"/>
        <v>42326.195798611108</v>
      </c>
      <c r="U3965">
        <f t="shared" ref="U3965:U4028" si="322">YEAR(S3965)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8"/>
        <v>6</v>
      </c>
      <c r="P3966">
        <f t="shared" si="321"/>
        <v>42</v>
      </c>
      <c r="Q3966" s="10" t="s">
        <v>8315</v>
      </c>
      <c r="R3966" t="s">
        <v>8316</v>
      </c>
      <c r="S3966" s="15">
        <f t="shared" si="319"/>
        <v>42053.722060185188</v>
      </c>
      <c r="T3966" s="15">
        <f t="shared" si="320"/>
        <v>42113.680393518516</v>
      </c>
      <c r="U3966">
        <f t="shared" si="322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8"/>
        <v>14</v>
      </c>
      <c r="P3967">
        <f t="shared" si="321"/>
        <v>71.25</v>
      </c>
      <c r="Q3967" s="10" t="s">
        <v>8315</v>
      </c>
      <c r="R3967" t="s">
        <v>8316</v>
      </c>
      <c r="S3967" s="15">
        <f t="shared" si="319"/>
        <v>42414.235879629632</v>
      </c>
      <c r="T3967" s="15">
        <f t="shared" si="320"/>
        <v>42474.194212962961</v>
      </c>
      <c r="U3967">
        <f t="shared" si="322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8"/>
        <v>1</v>
      </c>
      <c r="P3968">
        <f t="shared" si="321"/>
        <v>22.5</v>
      </c>
      <c r="Q3968" s="10" t="s">
        <v>8315</v>
      </c>
      <c r="R3968" t="s">
        <v>8316</v>
      </c>
      <c r="S3968" s="15">
        <f t="shared" si="319"/>
        <v>41801.711550925924</v>
      </c>
      <c r="T3968" s="15">
        <f t="shared" si="320"/>
        <v>41844.124305555553</v>
      </c>
      <c r="U3968">
        <f t="shared" si="322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8"/>
        <v>24</v>
      </c>
      <c r="P3969">
        <f t="shared" si="321"/>
        <v>41</v>
      </c>
      <c r="Q3969" s="10" t="s">
        <v>8315</v>
      </c>
      <c r="R3969" t="s">
        <v>8316</v>
      </c>
      <c r="S3969" s="15">
        <f t="shared" si="319"/>
        <v>42770.290590277778</v>
      </c>
      <c r="T3969" s="15">
        <f t="shared" si="320"/>
        <v>42800.290590277778</v>
      </c>
      <c r="U3969">
        <f t="shared" si="322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23">ROUND(E3970/D3970*100,0)</f>
        <v>11</v>
      </c>
      <c r="P3970">
        <f t="shared" si="321"/>
        <v>47.91</v>
      </c>
      <c r="Q3970" s="10" t="s">
        <v>8315</v>
      </c>
      <c r="R3970" t="s">
        <v>8316</v>
      </c>
      <c r="S3970" s="15">
        <f t="shared" ref="S3970:S4033" si="324">(((J3970/60)/60)/24)+DATE(1970,1,1)</f>
        <v>42452.815659722226</v>
      </c>
      <c r="T3970" s="15">
        <f t="shared" ref="T3970:T4033" si="325">(((I3970/60)/60)/24)+DATE(1970,1,1)</f>
        <v>42512.815659722226</v>
      </c>
      <c r="U3970">
        <f t="shared" si="322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23"/>
        <v>7</v>
      </c>
      <c r="P3971">
        <f t="shared" si="321"/>
        <v>35.17</v>
      </c>
      <c r="Q3971" s="10" t="s">
        <v>8315</v>
      </c>
      <c r="R3971" t="s">
        <v>8316</v>
      </c>
      <c r="S3971" s="15">
        <f t="shared" si="324"/>
        <v>42601.854699074072</v>
      </c>
      <c r="T3971" s="15">
        <f t="shared" si="325"/>
        <v>42611.163194444445</v>
      </c>
      <c r="U3971">
        <f t="shared" si="322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3"/>
        <v>0</v>
      </c>
      <c r="P3972">
        <f t="shared" si="321"/>
        <v>5.5</v>
      </c>
      <c r="Q3972" s="10" t="s">
        <v>8315</v>
      </c>
      <c r="R3972" t="s">
        <v>8316</v>
      </c>
      <c r="S3972" s="15">
        <f t="shared" si="324"/>
        <v>42447.863553240735</v>
      </c>
      <c r="T3972" s="15">
        <f t="shared" si="325"/>
        <v>42477.863553240735</v>
      </c>
      <c r="U3972">
        <f t="shared" si="322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3"/>
        <v>1</v>
      </c>
      <c r="P3973">
        <f t="shared" si="321"/>
        <v>22.67</v>
      </c>
      <c r="Q3973" s="10" t="s">
        <v>8315</v>
      </c>
      <c r="R3973" t="s">
        <v>8316</v>
      </c>
      <c r="S3973" s="15">
        <f t="shared" si="324"/>
        <v>41811.536180555559</v>
      </c>
      <c r="T3973" s="15">
        <f t="shared" si="325"/>
        <v>41841.536180555559</v>
      </c>
      <c r="U3973">
        <f t="shared" si="322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3"/>
        <v>21</v>
      </c>
      <c r="P3974">
        <f t="shared" si="321"/>
        <v>26.38</v>
      </c>
      <c r="Q3974" s="10" t="s">
        <v>8315</v>
      </c>
      <c r="R3974" t="s">
        <v>8316</v>
      </c>
      <c r="S3974" s="15">
        <f t="shared" si="324"/>
        <v>41981.067523148144</v>
      </c>
      <c r="T3974" s="15">
        <f t="shared" si="325"/>
        <v>42041.067523148144</v>
      </c>
      <c r="U3974">
        <f t="shared" si="322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3"/>
        <v>78</v>
      </c>
      <c r="P3975">
        <f t="shared" si="321"/>
        <v>105.54</v>
      </c>
      <c r="Q3975" s="10" t="s">
        <v>8315</v>
      </c>
      <c r="R3975" t="s">
        <v>8316</v>
      </c>
      <c r="S3975" s="15">
        <f t="shared" si="324"/>
        <v>42469.68414351852</v>
      </c>
      <c r="T3975" s="15">
        <f t="shared" si="325"/>
        <v>42499.166666666672</v>
      </c>
      <c r="U3975">
        <f t="shared" si="322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3"/>
        <v>32</v>
      </c>
      <c r="P3976">
        <f t="shared" si="321"/>
        <v>29.09</v>
      </c>
      <c r="Q3976" s="10" t="s">
        <v>8315</v>
      </c>
      <c r="R3976" t="s">
        <v>8316</v>
      </c>
      <c r="S3976" s="15">
        <f t="shared" si="324"/>
        <v>42493.546851851846</v>
      </c>
      <c r="T3976" s="15">
        <f t="shared" si="325"/>
        <v>42523.546851851846</v>
      </c>
      <c r="U3976">
        <f t="shared" si="322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3"/>
        <v>0</v>
      </c>
      <c r="P3977" t="str">
        <f t="shared" si="321"/>
        <v>N/A</v>
      </c>
      <c r="Q3977" s="10" t="s">
        <v>8315</v>
      </c>
      <c r="R3977" t="s">
        <v>8316</v>
      </c>
      <c r="S3977" s="15">
        <f t="shared" si="324"/>
        <v>42534.866875</v>
      </c>
      <c r="T3977" s="15">
        <f t="shared" si="325"/>
        <v>42564.866875</v>
      </c>
      <c r="U3977">
        <f t="shared" si="322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3"/>
        <v>48</v>
      </c>
      <c r="P3978">
        <f t="shared" si="321"/>
        <v>62</v>
      </c>
      <c r="Q3978" s="10" t="s">
        <v>8315</v>
      </c>
      <c r="R3978" t="s">
        <v>8316</v>
      </c>
      <c r="S3978" s="15">
        <f t="shared" si="324"/>
        <v>41830.858344907407</v>
      </c>
      <c r="T3978" s="15">
        <f t="shared" si="325"/>
        <v>41852.291666666664</v>
      </c>
      <c r="U3978">
        <f t="shared" si="322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3"/>
        <v>1</v>
      </c>
      <c r="P3979">
        <f t="shared" si="321"/>
        <v>217.5</v>
      </c>
      <c r="Q3979" s="10" t="s">
        <v>8315</v>
      </c>
      <c r="R3979" t="s">
        <v>8316</v>
      </c>
      <c r="S3979" s="15">
        <f t="shared" si="324"/>
        <v>42543.788564814815</v>
      </c>
      <c r="T3979" s="15">
        <f t="shared" si="325"/>
        <v>42573.788564814815</v>
      </c>
      <c r="U3979">
        <f t="shared" si="322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3"/>
        <v>11</v>
      </c>
      <c r="P3980">
        <f t="shared" si="321"/>
        <v>26.75</v>
      </c>
      <c r="Q3980" s="10" t="s">
        <v>8315</v>
      </c>
      <c r="R3980" t="s">
        <v>8316</v>
      </c>
      <c r="S3980" s="15">
        <f t="shared" si="324"/>
        <v>41975.642974537041</v>
      </c>
      <c r="T3980" s="15">
        <f t="shared" si="325"/>
        <v>42035.642974537041</v>
      </c>
      <c r="U3980">
        <f t="shared" si="322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3"/>
        <v>2</v>
      </c>
      <c r="P3981">
        <f t="shared" si="321"/>
        <v>18.329999999999998</v>
      </c>
      <c r="Q3981" s="10" t="s">
        <v>8315</v>
      </c>
      <c r="R3981" t="s">
        <v>8316</v>
      </c>
      <c r="S3981" s="15">
        <f t="shared" si="324"/>
        <v>42069.903437500005</v>
      </c>
      <c r="T3981" s="15">
        <f t="shared" si="325"/>
        <v>42092.833333333328</v>
      </c>
      <c r="U3981">
        <f t="shared" si="322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3"/>
        <v>18</v>
      </c>
      <c r="P3982">
        <f t="shared" si="321"/>
        <v>64.290000000000006</v>
      </c>
      <c r="Q3982" s="10" t="s">
        <v>8315</v>
      </c>
      <c r="R3982" t="s">
        <v>8316</v>
      </c>
      <c r="S3982" s="15">
        <f t="shared" si="324"/>
        <v>41795.598923611113</v>
      </c>
      <c r="T3982" s="15">
        <f t="shared" si="325"/>
        <v>41825.598923611113</v>
      </c>
      <c r="U3982">
        <f t="shared" si="322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3"/>
        <v>4</v>
      </c>
      <c r="P3983">
        <f t="shared" si="321"/>
        <v>175</v>
      </c>
      <c r="Q3983" s="10" t="s">
        <v>8315</v>
      </c>
      <c r="R3983" t="s">
        <v>8316</v>
      </c>
      <c r="S3983" s="15">
        <f t="shared" si="324"/>
        <v>42508.179965277777</v>
      </c>
      <c r="T3983" s="15">
        <f t="shared" si="325"/>
        <v>42568.179965277777</v>
      </c>
      <c r="U3983">
        <f t="shared" si="322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3"/>
        <v>20</v>
      </c>
      <c r="P3984">
        <f t="shared" si="321"/>
        <v>34</v>
      </c>
      <c r="Q3984" s="10" t="s">
        <v>8315</v>
      </c>
      <c r="R3984" t="s">
        <v>8316</v>
      </c>
      <c r="S3984" s="15">
        <f t="shared" si="324"/>
        <v>42132.809953703705</v>
      </c>
      <c r="T3984" s="15">
        <f t="shared" si="325"/>
        <v>42192.809953703705</v>
      </c>
      <c r="U3984">
        <f t="shared" si="322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3"/>
        <v>35</v>
      </c>
      <c r="P3985">
        <f t="shared" si="321"/>
        <v>84.28</v>
      </c>
      <c r="Q3985" s="10" t="s">
        <v>8315</v>
      </c>
      <c r="R3985" t="s">
        <v>8316</v>
      </c>
      <c r="S3985" s="15">
        <f t="shared" si="324"/>
        <v>41747.86986111111</v>
      </c>
      <c r="T3985" s="15">
        <f t="shared" si="325"/>
        <v>41779.290972222225</v>
      </c>
      <c r="U3985">
        <f t="shared" si="322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3"/>
        <v>6</v>
      </c>
      <c r="P3986">
        <f t="shared" si="321"/>
        <v>9.5</v>
      </c>
      <c r="Q3986" s="10" t="s">
        <v>8315</v>
      </c>
      <c r="R3986" t="s">
        <v>8316</v>
      </c>
      <c r="S3986" s="15">
        <f t="shared" si="324"/>
        <v>41920.963472222218</v>
      </c>
      <c r="T3986" s="15">
        <f t="shared" si="325"/>
        <v>41951</v>
      </c>
      <c r="U3986">
        <f t="shared" si="322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3"/>
        <v>32</v>
      </c>
      <c r="P3987">
        <f t="shared" si="321"/>
        <v>33.74</v>
      </c>
      <c r="Q3987" s="10" t="s">
        <v>8315</v>
      </c>
      <c r="R3987" t="s">
        <v>8316</v>
      </c>
      <c r="S3987" s="15">
        <f t="shared" si="324"/>
        <v>42399.707407407404</v>
      </c>
      <c r="T3987" s="15">
        <f t="shared" si="325"/>
        <v>42420.878472222219</v>
      </c>
      <c r="U3987">
        <f t="shared" si="322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3"/>
        <v>10</v>
      </c>
      <c r="P3988">
        <f t="shared" si="321"/>
        <v>37.54</v>
      </c>
      <c r="Q3988" s="10" t="s">
        <v>8315</v>
      </c>
      <c r="R3988" t="s">
        <v>8316</v>
      </c>
      <c r="S3988" s="15">
        <f t="shared" si="324"/>
        <v>42467.548541666663</v>
      </c>
      <c r="T3988" s="15">
        <f t="shared" si="325"/>
        <v>42496.544444444444</v>
      </c>
      <c r="U3988">
        <f t="shared" si="322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3"/>
        <v>38</v>
      </c>
      <c r="P3989">
        <f t="shared" si="321"/>
        <v>11.62</v>
      </c>
      <c r="Q3989" s="10" t="s">
        <v>8315</v>
      </c>
      <c r="R3989" t="s">
        <v>8316</v>
      </c>
      <c r="S3989" s="15">
        <f t="shared" si="324"/>
        <v>41765.92465277778</v>
      </c>
      <c r="T3989" s="15">
        <f t="shared" si="325"/>
        <v>41775.92465277778</v>
      </c>
      <c r="U3989">
        <f t="shared" si="322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3"/>
        <v>2</v>
      </c>
      <c r="P3990">
        <f t="shared" si="321"/>
        <v>8</v>
      </c>
      <c r="Q3990" s="10" t="s">
        <v>8315</v>
      </c>
      <c r="R3990" t="s">
        <v>8316</v>
      </c>
      <c r="S3990" s="15">
        <f t="shared" si="324"/>
        <v>42230.08116898148</v>
      </c>
      <c r="T3990" s="15">
        <f t="shared" si="325"/>
        <v>42245.08116898148</v>
      </c>
      <c r="U3990">
        <f t="shared" si="322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3"/>
        <v>0</v>
      </c>
      <c r="P3991" t="str">
        <f t="shared" si="321"/>
        <v>N/A</v>
      </c>
      <c r="Q3991" s="10" t="s">
        <v>8315</v>
      </c>
      <c r="R3991" t="s">
        <v>8316</v>
      </c>
      <c r="S3991" s="15">
        <f t="shared" si="324"/>
        <v>42286.749780092592</v>
      </c>
      <c r="T3991" s="15">
        <f t="shared" si="325"/>
        <v>42316.791446759264</v>
      </c>
      <c r="U3991">
        <f t="shared" si="322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3"/>
        <v>4</v>
      </c>
      <c r="P3992">
        <f t="shared" si="321"/>
        <v>23</v>
      </c>
      <c r="Q3992" s="10" t="s">
        <v>8315</v>
      </c>
      <c r="R3992" t="s">
        <v>8316</v>
      </c>
      <c r="S3992" s="15">
        <f t="shared" si="324"/>
        <v>42401.672372685185</v>
      </c>
      <c r="T3992" s="15">
        <f t="shared" si="325"/>
        <v>42431.672372685185</v>
      </c>
      <c r="U3992">
        <f t="shared" si="322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3"/>
        <v>20</v>
      </c>
      <c r="P3993">
        <f t="shared" si="321"/>
        <v>100</v>
      </c>
      <c r="Q3993" s="10" t="s">
        <v>8315</v>
      </c>
      <c r="R3993" t="s">
        <v>8316</v>
      </c>
      <c r="S3993" s="15">
        <f t="shared" si="324"/>
        <v>42125.644467592589</v>
      </c>
      <c r="T3993" s="15">
        <f t="shared" si="325"/>
        <v>42155.644467592589</v>
      </c>
      <c r="U3993">
        <f t="shared" si="322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3"/>
        <v>5</v>
      </c>
      <c r="P3994">
        <f t="shared" si="321"/>
        <v>60.11</v>
      </c>
      <c r="Q3994" s="10" t="s">
        <v>8315</v>
      </c>
      <c r="R3994" t="s">
        <v>8316</v>
      </c>
      <c r="S3994" s="15">
        <f t="shared" si="324"/>
        <v>42289.94049768518</v>
      </c>
      <c r="T3994" s="15">
        <f t="shared" si="325"/>
        <v>42349.982164351852</v>
      </c>
      <c r="U3994">
        <f t="shared" si="322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3"/>
        <v>0</v>
      </c>
      <c r="P3995">
        <f t="shared" si="321"/>
        <v>3</v>
      </c>
      <c r="Q3995" s="10" t="s">
        <v>8315</v>
      </c>
      <c r="R3995" t="s">
        <v>8316</v>
      </c>
      <c r="S3995" s="15">
        <f t="shared" si="324"/>
        <v>42107.864722222221</v>
      </c>
      <c r="T3995" s="15">
        <f t="shared" si="325"/>
        <v>42137.864722222221</v>
      </c>
      <c r="U3995">
        <f t="shared" si="322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3"/>
        <v>0</v>
      </c>
      <c r="P3996">
        <f t="shared" si="321"/>
        <v>5</v>
      </c>
      <c r="Q3996" s="10" t="s">
        <v>8315</v>
      </c>
      <c r="R3996" t="s">
        <v>8316</v>
      </c>
      <c r="S3996" s="15">
        <f t="shared" si="324"/>
        <v>41809.389930555553</v>
      </c>
      <c r="T3996" s="15">
        <f t="shared" si="325"/>
        <v>41839.389930555553</v>
      </c>
      <c r="U3996">
        <f t="shared" si="322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3"/>
        <v>35</v>
      </c>
      <c r="P3997">
        <f t="shared" si="321"/>
        <v>17.5</v>
      </c>
      <c r="Q3997" s="10" t="s">
        <v>8315</v>
      </c>
      <c r="R3997" t="s">
        <v>8316</v>
      </c>
      <c r="S3997" s="15">
        <f t="shared" si="324"/>
        <v>42019.683761574073</v>
      </c>
      <c r="T3997" s="15">
        <f t="shared" si="325"/>
        <v>42049.477083333331</v>
      </c>
      <c r="U3997">
        <f t="shared" si="322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3"/>
        <v>17</v>
      </c>
      <c r="P3998">
        <f t="shared" si="321"/>
        <v>29.24</v>
      </c>
      <c r="Q3998" s="10" t="s">
        <v>8315</v>
      </c>
      <c r="R3998" t="s">
        <v>8316</v>
      </c>
      <c r="S3998" s="15">
        <f t="shared" si="324"/>
        <v>41950.26694444444</v>
      </c>
      <c r="T3998" s="15">
        <f t="shared" si="325"/>
        <v>41963.669444444444</v>
      </c>
      <c r="U3998">
        <f t="shared" si="322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3"/>
        <v>0</v>
      </c>
      <c r="P3999" t="str">
        <f t="shared" si="321"/>
        <v>N/A</v>
      </c>
      <c r="Q3999" s="10" t="s">
        <v>8315</v>
      </c>
      <c r="R3999" t="s">
        <v>8316</v>
      </c>
      <c r="S3999" s="15">
        <f t="shared" si="324"/>
        <v>42069.391446759255</v>
      </c>
      <c r="T3999" s="15">
        <f t="shared" si="325"/>
        <v>42099.349780092598</v>
      </c>
      <c r="U3999">
        <f t="shared" si="322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3"/>
        <v>57</v>
      </c>
      <c r="P4000">
        <f t="shared" si="321"/>
        <v>59.58</v>
      </c>
      <c r="Q4000" s="10" t="s">
        <v>8315</v>
      </c>
      <c r="R4000" t="s">
        <v>8316</v>
      </c>
      <c r="S4000" s="15">
        <f t="shared" si="324"/>
        <v>42061.963263888887</v>
      </c>
      <c r="T4000" s="15">
        <f t="shared" si="325"/>
        <v>42091.921597222223</v>
      </c>
      <c r="U4000">
        <f t="shared" si="322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3"/>
        <v>17</v>
      </c>
      <c r="P4001">
        <f t="shared" si="321"/>
        <v>82.57</v>
      </c>
      <c r="Q4001" s="10" t="s">
        <v>8315</v>
      </c>
      <c r="R4001" t="s">
        <v>8316</v>
      </c>
      <c r="S4001" s="15">
        <f t="shared" si="324"/>
        <v>41842.828680555554</v>
      </c>
      <c r="T4001" s="15">
        <f t="shared" si="325"/>
        <v>41882.827650462961</v>
      </c>
      <c r="U4001">
        <f t="shared" si="322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3"/>
        <v>0</v>
      </c>
      <c r="P4002">
        <f t="shared" si="321"/>
        <v>10</v>
      </c>
      <c r="Q4002" s="10" t="s">
        <v>8315</v>
      </c>
      <c r="R4002" t="s">
        <v>8316</v>
      </c>
      <c r="S4002" s="15">
        <f t="shared" si="324"/>
        <v>42437.64534722222</v>
      </c>
      <c r="T4002" s="15">
        <f t="shared" si="325"/>
        <v>42497.603680555556</v>
      </c>
      <c r="U4002">
        <f t="shared" si="322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3"/>
        <v>38</v>
      </c>
      <c r="P4003">
        <f t="shared" si="321"/>
        <v>32.36</v>
      </c>
      <c r="Q4003" s="10" t="s">
        <v>8315</v>
      </c>
      <c r="R4003" t="s">
        <v>8316</v>
      </c>
      <c r="S4003" s="15">
        <f t="shared" si="324"/>
        <v>42775.964212962965</v>
      </c>
      <c r="T4003" s="15">
        <f t="shared" si="325"/>
        <v>42795.791666666672</v>
      </c>
      <c r="U4003">
        <f t="shared" si="322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3"/>
        <v>2</v>
      </c>
      <c r="P4004">
        <f t="shared" si="321"/>
        <v>5.75</v>
      </c>
      <c r="Q4004" s="10" t="s">
        <v>8315</v>
      </c>
      <c r="R4004" t="s">
        <v>8316</v>
      </c>
      <c r="S4004" s="15">
        <f t="shared" si="324"/>
        <v>41879.043530092589</v>
      </c>
      <c r="T4004" s="15">
        <f t="shared" si="325"/>
        <v>41909.043530092589</v>
      </c>
      <c r="U4004">
        <f t="shared" si="322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3"/>
        <v>10</v>
      </c>
      <c r="P4005">
        <f t="shared" si="321"/>
        <v>100.5</v>
      </c>
      <c r="Q4005" s="10" t="s">
        <v>8315</v>
      </c>
      <c r="R4005" t="s">
        <v>8316</v>
      </c>
      <c r="S4005" s="15">
        <f t="shared" si="324"/>
        <v>42020.587349537032</v>
      </c>
      <c r="T4005" s="15">
        <f t="shared" si="325"/>
        <v>42050.587349537032</v>
      </c>
      <c r="U4005">
        <f t="shared" si="322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3"/>
        <v>0</v>
      </c>
      <c r="P4006">
        <f t="shared" si="321"/>
        <v>1</v>
      </c>
      <c r="Q4006" s="10" t="s">
        <v>8315</v>
      </c>
      <c r="R4006" t="s">
        <v>8316</v>
      </c>
      <c r="S4006" s="15">
        <f t="shared" si="324"/>
        <v>41890.16269675926</v>
      </c>
      <c r="T4006" s="15">
        <f t="shared" si="325"/>
        <v>41920.16269675926</v>
      </c>
      <c r="U4006">
        <f t="shared" si="322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3"/>
        <v>1</v>
      </c>
      <c r="P4007">
        <f t="shared" si="321"/>
        <v>20</v>
      </c>
      <c r="Q4007" s="10" t="s">
        <v>8315</v>
      </c>
      <c r="R4007" t="s">
        <v>8316</v>
      </c>
      <c r="S4007" s="15">
        <f t="shared" si="324"/>
        <v>41872.807696759257</v>
      </c>
      <c r="T4007" s="15">
        <f t="shared" si="325"/>
        <v>41932.807696759257</v>
      </c>
      <c r="U4007">
        <f t="shared" si="322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3"/>
        <v>0</v>
      </c>
      <c r="P4008">
        <f t="shared" si="321"/>
        <v>2</v>
      </c>
      <c r="Q4008" s="10" t="s">
        <v>8315</v>
      </c>
      <c r="R4008" t="s">
        <v>8316</v>
      </c>
      <c r="S4008" s="15">
        <f t="shared" si="324"/>
        <v>42391.772997685184</v>
      </c>
      <c r="T4008" s="15">
        <f t="shared" si="325"/>
        <v>42416.772997685184</v>
      </c>
      <c r="U4008">
        <f t="shared" si="322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3"/>
        <v>0</v>
      </c>
      <c r="P4009">
        <f t="shared" si="321"/>
        <v>5</v>
      </c>
      <c r="Q4009" s="10" t="s">
        <v>8315</v>
      </c>
      <c r="R4009" t="s">
        <v>8316</v>
      </c>
      <c r="S4009" s="15">
        <f t="shared" si="324"/>
        <v>41848.772928240738</v>
      </c>
      <c r="T4009" s="15">
        <f t="shared" si="325"/>
        <v>41877.686111111114</v>
      </c>
      <c r="U4009">
        <f t="shared" si="322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3"/>
        <v>6</v>
      </c>
      <c r="P4010">
        <f t="shared" si="321"/>
        <v>15</v>
      </c>
      <c r="Q4010" s="10" t="s">
        <v>8315</v>
      </c>
      <c r="R4010" t="s">
        <v>8316</v>
      </c>
      <c r="S4010" s="15">
        <f t="shared" si="324"/>
        <v>42177.964201388888</v>
      </c>
      <c r="T4010" s="15">
        <f t="shared" si="325"/>
        <v>42207.964201388888</v>
      </c>
      <c r="U4010">
        <f t="shared" si="322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3"/>
        <v>4</v>
      </c>
      <c r="P4011">
        <f t="shared" si="321"/>
        <v>25</v>
      </c>
      <c r="Q4011" s="10" t="s">
        <v>8315</v>
      </c>
      <c r="R4011" t="s">
        <v>8316</v>
      </c>
      <c r="S4011" s="15">
        <f t="shared" si="324"/>
        <v>41851.700925925928</v>
      </c>
      <c r="T4011" s="15">
        <f t="shared" si="325"/>
        <v>41891.700925925928</v>
      </c>
      <c r="U4011">
        <f t="shared" si="322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3"/>
        <v>24</v>
      </c>
      <c r="P4012">
        <f t="shared" si="321"/>
        <v>45.84</v>
      </c>
      <c r="Q4012" s="10" t="s">
        <v>8315</v>
      </c>
      <c r="R4012" t="s">
        <v>8316</v>
      </c>
      <c r="S4012" s="15">
        <f t="shared" si="324"/>
        <v>41921.770439814813</v>
      </c>
      <c r="T4012" s="15">
        <f t="shared" si="325"/>
        <v>41938.770439814813</v>
      </c>
      <c r="U4012">
        <f t="shared" si="322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3"/>
        <v>8</v>
      </c>
      <c r="P4013">
        <f t="shared" si="321"/>
        <v>4.75</v>
      </c>
      <c r="Q4013" s="10" t="s">
        <v>8315</v>
      </c>
      <c r="R4013" t="s">
        <v>8316</v>
      </c>
      <c r="S4013" s="15">
        <f t="shared" si="324"/>
        <v>42002.54488425926</v>
      </c>
      <c r="T4013" s="15">
        <f t="shared" si="325"/>
        <v>42032.54488425926</v>
      </c>
      <c r="U4013">
        <f t="shared" si="322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3"/>
        <v>0</v>
      </c>
      <c r="P4014" t="str">
        <f t="shared" si="321"/>
        <v>N/A</v>
      </c>
      <c r="Q4014" s="10" t="s">
        <v>8315</v>
      </c>
      <c r="R4014" t="s">
        <v>8316</v>
      </c>
      <c r="S4014" s="15">
        <f t="shared" si="324"/>
        <v>42096.544548611113</v>
      </c>
      <c r="T4014" s="15">
        <f t="shared" si="325"/>
        <v>42126.544548611113</v>
      </c>
      <c r="U4014">
        <f t="shared" si="322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3"/>
        <v>1</v>
      </c>
      <c r="P4015">
        <f t="shared" si="321"/>
        <v>13</v>
      </c>
      <c r="Q4015" s="10" t="s">
        <v>8315</v>
      </c>
      <c r="R4015" t="s">
        <v>8316</v>
      </c>
      <c r="S4015" s="15">
        <f t="shared" si="324"/>
        <v>42021.301192129627</v>
      </c>
      <c r="T4015" s="15">
        <f t="shared" si="325"/>
        <v>42051.301192129627</v>
      </c>
      <c r="U4015">
        <f t="shared" si="322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3"/>
        <v>0</v>
      </c>
      <c r="P4016" t="str">
        <f t="shared" si="321"/>
        <v>N/A</v>
      </c>
      <c r="Q4016" s="10" t="s">
        <v>8315</v>
      </c>
      <c r="R4016" t="s">
        <v>8316</v>
      </c>
      <c r="S4016" s="15">
        <f t="shared" si="324"/>
        <v>42419.246168981481</v>
      </c>
      <c r="T4016" s="15">
        <f t="shared" si="325"/>
        <v>42434.246168981481</v>
      </c>
      <c r="U4016">
        <f t="shared" si="322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3"/>
        <v>0</v>
      </c>
      <c r="P4017">
        <f t="shared" si="321"/>
        <v>1</v>
      </c>
      <c r="Q4017" s="10" t="s">
        <v>8315</v>
      </c>
      <c r="R4017" t="s">
        <v>8316</v>
      </c>
      <c r="S4017" s="15">
        <f t="shared" si="324"/>
        <v>42174.780821759254</v>
      </c>
      <c r="T4017" s="15">
        <f t="shared" si="325"/>
        <v>42204.780821759254</v>
      </c>
      <c r="U4017">
        <f t="shared" si="322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3"/>
        <v>14</v>
      </c>
      <c r="P4018">
        <f t="shared" si="321"/>
        <v>10</v>
      </c>
      <c r="Q4018" s="10" t="s">
        <v>8315</v>
      </c>
      <c r="R4018" t="s">
        <v>8316</v>
      </c>
      <c r="S4018" s="15">
        <f t="shared" si="324"/>
        <v>41869.872685185182</v>
      </c>
      <c r="T4018" s="15">
        <f t="shared" si="325"/>
        <v>41899.872685185182</v>
      </c>
      <c r="U4018">
        <f t="shared" si="322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3"/>
        <v>1</v>
      </c>
      <c r="P4019">
        <f t="shared" si="321"/>
        <v>52.5</v>
      </c>
      <c r="Q4019" s="10" t="s">
        <v>8315</v>
      </c>
      <c r="R4019" t="s">
        <v>8316</v>
      </c>
      <c r="S4019" s="15">
        <f t="shared" si="324"/>
        <v>41856.672152777777</v>
      </c>
      <c r="T4019" s="15">
        <f t="shared" si="325"/>
        <v>41886.672152777777</v>
      </c>
      <c r="U4019">
        <f t="shared" si="322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3"/>
        <v>9</v>
      </c>
      <c r="P4020">
        <f t="shared" si="321"/>
        <v>32.5</v>
      </c>
      <c r="Q4020" s="10" t="s">
        <v>8315</v>
      </c>
      <c r="R4020" t="s">
        <v>8316</v>
      </c>
      <c r="S4020" s="15">
        <f t="shared" si="324"/>
        <v>42620.91097222222</v>
      </c>
      <c r="T4020" s="15">
        <f t="shared" si="325"/>
        <v>42650.91097222222</v>
      </c>
      <c r="U4020">
        <f t="shared" si="322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3"/>
        <v>1</v>
      </c>
      <c r="P4021">
        <f t="shared" si="321"/>
        <v>7.25</v>
      </c>
      <c r="Q4021" s="10" t="s">
        <v>8315</v>
      </c>
      <c r="R4021" t="s">
        <v>8316</v>
      </c>
      <c r="S4021" s="15">
        <f t="shared" si="324"/>
        <v>42417.675879629634</v>
      </c>
      <c r="T4021" s="15">
        <f t="shared" si="325"/>
        <v>42475.686111111107</v>
      </c>
      <c r="U4021">
        <f t="shared" si="322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3"/>
        <v>17</v>
      </c>
      <c r="P4022">
        <f t="shared" si="321"/>
        <v>33.33</v>
      </c>
      <c r="Q4022" s="10" t="s">
        <v>8315</v>
      </c>
      <c r="R4022" t="s">
        <v>8316</v>
      </c>
      <c r="S4022" s="15">
        <f t="shared" si="324"/>
        <v>42057.190960648149</v>
      </c>
      <c r="T4022" s="15">
        <f t="shared" si="325"/>
        <v>42087.149293981478</v>
      </c>
      <c r="U4022">
        <f t="shared" si="322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3"/>
        <v>1</v>
      </c>
      <c r="P4023">
        <f t="shared" si="321"/>
        <v>62.5</v>
      </c>
      <c r="Q4023" s="10" t="s">
        <v>8315</v>
      </c>
      <c r="R4023" t="s">
        <v>8316</v>
      </c>
      <c r="S4023" s="15">
        <f t="shared" si="324"/>
        <v>41878.911550925928</v>
      </c>
      <c r="T4023" s="15">
        <f t="shared" si="325"/>
        <v>41938.911550925928</v>
      </c>
      <c r="U4023">
        <f t="shared" si="322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3"/>
        <v>70</v>
      </c>
      <c r="P4024">
        <f t="shared" si="321"/>
        <v>63.56</v>
      </c>
      <c r="Q4024" s="10" t="s">
        <v>8315</v>
      </c>
      <c r="R4024" t="s">
        <v>8316</v>
      </c>
      <c r="S4024" s="15">
        <f t="shared" si="324"/>
        <v>41990.584108796291</v>
      </c>
      <c r="T4024" s="15">
        <f t="shared" si="325"/>
        <v>42036.120833333334</v>
      </c>
      <c r="U4024">
        <f t="shared" si="322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3"/>
        <v>0</v>
      </c>
      <c r="P4025" t="str">
        <f t="shared" si="321"/>
        <v>N/A</v>
      </c>
      <c r="Q4025" s="10" t="s">
        <v>8315</v>
      </c>
      <c r="R4025" t="s">
        <v>8316</v>
      </c>
      <c r="S4025" s="15">
        <f t="shared" si="324"/>
        <v>42408.999571759254</v>
      </c>
      <c r="T4025" s="15">
        <f t="shared" si="325"/>
        <v>42453.957905092597</v>
      </c>
      <c r="U4025">
        <f t="shared" si="322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3"/>
        <v>1</v>
      </c>
      <c r="P4026">
        <f t="shared" si="321"/>
        <v>10</v>
      </c>
      <c r="Q4026" s="10" t="s">
        <v>8315</v>
      </c>
      <c r="R4026" t="s">
        <v>8316</v>
      </c>
      <c r="S4026" s="15">
        <f t="shared" si="324"/>
        <v>42217.670104166667</v>
      </c>
      <c r="T4026" s="15">
        <f t="shared" si="325"/>
        <v>42247.670104166667</v>
      </c>
      <c r="U4026">
        <f t="shared" si="322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3"/>
        <v>5</v>
      </c>
      <c r="P4027">
        <f t="shared" si="321"/>
        <v>62.5</v>
      </c>
      <c r="Q4027" s="10" t="s">
        <v>8315</v>
      </c>
      <c r="R4027" t="s">
        <v>8316</v>
      </c>
      <c r="S4027" s="15">
        <f t="shared" si="324"/>
        <v>42151.237685185188</v>
      </c>
      <c r="T4027" s="15">
        <f t="shared" si="325"/>
        <v>42211.237685185188</v>
      </c>
      <c r="U4027">
        <f t="shared" si="322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3"/>
        <v>0</v>
      </c>
      <c r="P4028" t="str">
        <f t="shared" ref="P4028:P4091" si="326">IFERROR(ROUND(E4028/L4028,2),"N/A")</f>
        <v>N/A</v>
      </c>
      <c r="Q4028" s="10" t="s">
        <v>8315</v>
      </c>
      <c r="R4028" t="s">
        <v>8316</v>
      </c>
      <c r="S4028" s="15">
        <f t="shared" si="324"/>
        <v>42282.655543981484</v>
      </c>
      <c r="T4028" s="15">
        <f t="shared" si="325"/>
        <v>42342.697210648148</v>
      </c>
      <c r="U4028">
        <f t="shared" si="322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3"/>
        <v>7</v>
      </c>
      <c r="P4029">
        <f t="shared" si="326"/>
        <v>30.71</v>
      </c>
      <c r="Q4029" s="10" t="s">
        <v>8315</v>
      </c>
      <c r="R4029" t="s">
        <v>8316</v>
      </c>
      <c r="S4029" s="15">
        <f t="shared" si="324"/>
        <v>42768.97084490741</v>
      </c>
      <c r="T4029" s="15">
        <f t="shared" si="325"/>
        <v>42789.041666666672</v>
      </c>
      <c r="U4029">
        <f t="shared" ref="U4029:U4092" si="327">YEAR(S4029)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3"/>
        <v>28</v>
      </c>
      <c r="P4030">
        <f t="shared" si="326"/>
        <v>51</v>
      </c>
      <c r="Q4030" s="10" t="s">
        <v>8315</v>
      </c>
      <c r="R4030" t="s">
        <v>8316</v>
      </c>
      <c r="S4030" s="15">
        <f t="shared" si="324"/>
        <v>41765.938657407409</v>
      </c>
      <c r="T4030" s="15">
        <f t="shared" si="325"/>
        <v>41795.938657407409</v>
      </c>
      <c r="U4030">
        <f t="shared" si="327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3"/>
        <v>0</v>
      </c>
      <c r="P4031" t="str">
        <f t="shared" si="326"/>
        <v>N/A</v>
      </c>
      <c r="Q4031" s="10" t="s">
        <v>8315</v>
      </c>
      <c r="R4031" t="s">
        <v>8316</v>
      </c>
      <c r="S4031" s="15">
        <f t="shared" si="324"/>
        <v>42322.025115740747</v>
      </c>
      <c r="T4031" s="15">
        <f t="shared" si="325"/>
        <v>42352.025115740747</v>
      </c>
      <c r="U4031">
        <f t="shared" si="327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3"/>
        <v>16</v>
      </c>
      <c r="P4032">
        <f t="shared" si="326"/>
        <v>66.67</v>
      </c>
      <c r="Q4032" s="10" t="s">
        <v>8315</v>
      </c>
      <c r="R4032" t="s">
        <v>8316</v>
      </c>
      <c r="S4032" s="15">
        <f t="shared" si="324"/>
        <v>42374.655081018514</v>
      </c>
      <c r="T4032" s="15">
        <f t="shared" si="325"/>
        <v>42403.784027777772</v>
      </c>
      <c r="U4032">
        <f t="shared" si="327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3"/>
        <v>0</v>
      </c>
      <c r="P4033" t="str">
        <f t="shared" si="326"/>
        <v>N/A</v>
      </c>
      <c r="Q4033" s="10" t="s">
        <v>8315</v>
      </c>
      <c r="R4033" t="s">
        <v>8316</v>
      </c>
      <c r="S4033" s="15">
        <f t="shared" si="324"/>
        <v>41941.585231481484</v>
      </c>
      <c r="T4033" s="15">
        <f t="shared" si="325"/>
        <v>41991.626898148148</v>
      </c>
      <c r="U4033">
        <f t="shared" si="327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8">ROUND(E4034/D4034*100,0)</f>
        <v>7</v>
      </c>
      <c r="P4034">
        <f t="shared" si="326"/>
        <v>59</v>
      </c>
      <c r="Q4034" s="10" t="s">
        <v>8315</v>
      </c>
      <c r="R4034" t="s">
        <v>8316</v>
      </c>
      <c r="S4034" s="15">
        <f t="shared" ref="S4034:S4097" si="329">(((J4034/60)/60)/24)+DATE(1970,1,1)</f>
        <v>42293.809212962966</v>
      </c>
      <c r="T4034" s="15">
        <f t="shared" ref="T4034:T4097" si="330">(((I4034/60)/60)/24)+DATE(1970,1,1)</f>
        <v>42353.85087962963</v>
      </c>
      <c r="U4034">
        <f t="shared" si="327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8"/>
        <v>26</v>
      </c>
      <c r="P4035">
        <f t="shared" si="326"/>
        <v>65.34</v>
      </c>
      <c r="Q4035" s="10" t="s">
        <v>8315</v>
      </c>
      <c r="R4035" t="s">
        <v>8316</v>
      </c>
      <c r="S4035" s="15">
        <f t="shared" si="329"/>
        <v>42614.268796296295</v>
      </c>
      <c r="T4035" s="15">
        <f t="shared" si="330"/>
        <v>42645.375</v>
      </c>
      <c r="U4035">
        <f t="shared" si="327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8"/>
        <v>1</v>
      </c>
      <c r="P4036">
        <f t="shared" si="326"/>
        <v>100</v>
      </c>
      <c r="Q4036" s="10" t="s">
        <v>8315</v>
      </c>
      <c r="R4036" t="s">
        <v>8316</v>
      </c>
      <c r="S4036" s="15">
        <f t="shared" si="329"/>
        <v>42067.947337962964</v>
      </c>
      <c r="T4036" s="15">
        <f t="shared" si="330"/>
        <v>42097.905671296292</v>
      </c>
      <c r="U4036">
        <f t="shared" si="32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8"/>
        <v>37</v>
      </c>
      <c r="P4037">
        <f t="shared" si="326"/>
        <v>147.4</v>
      </c>
      <c r="Q4037" s="10" t="s">
        <v>8315</v>
      </c>
      <c r="R4037" t="s">
        <v>8316</v>
      </c>
      <c r="S4037" s="15">
        <f t="shared" si="329"/>
        <v>41903.882951388885</v>
      </c>
      <c r="T4037" s="15">
        <f t="shared" si="330"/>
        <v>41933.882951388885</v>
      </c>
      <c r="U4037">
        <f t="shared" si="32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8"/>
        <v>47</v>
      </c>
      <c r="P4038">
        <f t="shared" si="326"/>
        <v>166.06</v>
      </c>
      <c r="Q4038" s="10" t="s">
        <v>8315</v>
      </c>
      <c r="R4038" t="s">
        <v>8316</v>
      </c>
      <c r="S4038" s="15">
        <f t="shared" si="329"/>
        <v>41804.937083333331</v>
      </c>
      <c r="T4038" s="15">
        <f t="shared" si="330"/>
        <v>41821.9375</v>
      </c>
      <c r="U4038">
        <f t="shared" si="32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8"/>
        <v>11</v>
      </c>
      <c r="P4039">
        <f t="shared" si="326"/>
        <v>40</v>
      </c>
      <c r="Q4039" s="10" t="s">
        <v>8315</v>
      </c>
      <c r="R4039" t="s">
        <v>8316</v>
      </c>
      <c r="S4039" s="15">
        <f t="shared" si="329"/>
        <v>42497.070775462969</v>
      </c>
      <c r="T4039" s="15">
        <f t="shared" si="330"/>
        <v>42514.600694444445</v>
      </c>
      <c r="U4039">
        <f t="shared" si="32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8"/>
        <v>12</v>
      </c>
      <c r="P4040">
        <f t="shared" si="326"/>
        <v>75.25</v>
      </c>
      <c r="Q4040" s="10" t="s">
        <v>8315</v>
      </c>
      <c r="R4040" t="s">
        <v>8316</v>
      </c>
      <c r="S4040" s="15">
        <f t="shared" si="329"/>
        <v>41869.798726851855</v>
      </c>
      <c r="T4040" s="15">
        <f t="shared" si="330"/>
        <v>41929.798726851855</v>
      </c>
      <c r="U4040">
        <f t="shared" si="32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8"/>
        <v>60</v>
      </c>
      <c r="P4041">
        <f t="shared" si="326"/>
        <v>60</v>
      </c>
      <c r="Q4041" s="10" t="s">
        <v>8315</v>
      </c>
      <c r="R4041" t="s">
        <v>8316</v>
      </c>
      <c r="S4041" s="15">
        <f t="shared" si="329"/>
        <v>42305.670914351853</v>
      </c>
      <c r="T4041" s="15">
        <f t="shared" si="330"/>
        <v>42339.249305555553</v>
      </c>
      <c r="U4041">
        <f t="shared" si="32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8"/>
        <v>31</v>
      </c>
      <c r="P4042">
        <f t="shared" si="326"/>
        <v>1250</v>
      </c>
      <c r="Q4042" s="10" t="s">
        <v>8315</v>
      </c>
      <c r="R4042" t="s">
        <v>8316</v>
      </c>
      <c r="S4042" s="15">
        <f t="shared" si="329"/>
        <v>42144.231527777782</v>
      </c>
      <c r="T4042" s="15">
        <f t="shared" si="330"/>
        <v>42203.125</v>
      </c>
      <c r="U4042">
        <f t="shared" si="32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8"/>
        <v>0</v>
      </c>
      <c r="P4043">
        <f t="shared" si="326"/>
        <v>10.5</v>
      </c>
      <c r="Q4043" s="10" t="s">
        <v>8315</v>
      </c>
      <c r="R4043" t="s">
        <v>8316</v>
      </c>
      <c r="S4043" s="15">
        <f t="shared" si="329"/>
        <v>42559.474004629628</v>
      </c>
      <c r="T4043" s="15">
        <f t="shared" si="330"/>
        <v>42619.474004629628</v>
      </c>
      <c r="U4043">
        <f t="shared" si="32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8"/>
        <v>0</v>
      </c>
      <c r="P4044">
        <f t="shared" si="326"/>
        <v>7</v>
      </c>
      <c r="Q4044" s="10" t="s">
        <v>8315</v>
      </c>
      <c r="R4044" t="s">
        <v>8316</v>
      </c>
      <c r="S4044" s="15">
        <f t="shared" si="329"/>
        <v>41995.084074074075</v>
      </c>
      <c r="T4044" s="15">
        <f t="shared" si="330"/>
        <v>42024.802777777775</v>
      </c>
      <c r="U4044">
        <f t="shared" si="32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8"/>
        <v>0</v>
      </c>
      <c r="P4045" t="str">
        <f t="shared" si="326"/>
        <v>N/A</v>
      </c>
      <c r="Q4045" s="10" t="s">
        <v>8315</v>
      </c>
      <c r="R4045" t="s">
        <v>8316</v>
      </c>
      <c r="S4045" s="15">
        <f t="shared" si="329"/>
        <v>41948.957465277781</v>
      </c>
      <c r="T4045" s="15">
        <f t="shared" si="330"/>
        <v>41963.957465277781</v>
      </c>
      <c r="U4045">
        <f t="shared" si="32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8"/>
        <v>38</v>
      </c>
      <c r="P4046">
        <f t="shared" si="326"/>
        <v>56.25</v>
      </c>
      <c r="Q4046" s="10" t="s">
        <v>8315</v>
      </c>
      <c r="R4046" t="s">
        <v>8316</v>
      </c>
      <c r="S4046" s="15">
        <f t="shared" si="329"/>
        <v>42074.219699074078</v>
      </c>
      <c r="T4046" s="15">
        <f t="shared" si="330"/>
        <v>42104.208333333328</v>
      </c>
      <c r="U4046">
        <f t="shared" si="32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8"/>
        <v>0</v>
      </c>
      <c r="P4047">
        <f t="shared" si="326"/>
        <v>1</v>
      </c>
      <c r="Q4047" s="10" t="s">
        <v>8315</v>
      </c>
      <c r="R4047" t="s">
        <v>8316</v>
      </c>
      <c r="S4047" s="15">
        <f t="shared" si="329"/>
        <v>41842.201261574075</v>
      </c>
      <c r="T4047" s="15">
        <f t="shared" si="330"/>
        <v>41872.201261574075</v>
      </c>
      <c r="U4047">
        <f t="shared" si="32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8"/>
        <v>8</v>
      </c>
      <c r="P4048">
        <f t="shared" si="326"/>
        <v>38.33</v>
      </c>
      <c r="Q4048" s="10" t="s">
        <v>8315</v>
      </c>
      <c r="R4048" t="s">
        <v>8316</v>
      </c>
      <c r="S4048" s="15">
        <f t="shared" si="329"/>
        <v>41904.650578703702</v>
      </c>
      <c r="T4048" s="15">
        <f t="shared" si="330"/>
        <v>41934.650578703702</v>
      </c>
      <c r="U4048">
        <f t="shared" si="32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8"/>
        <v>2</v>
      </c>
      <c r="P4049">
        <f t="shared" si="326"/>
        <v>27.5</v>
      </c>
      <c r="Q4049" s="10" t="s">
        <v>8315</v>
      </c>
      <c r="R4049" t="s">
        <v>8316</v>
      </c>
      <c r="S4049" s="15">
        <f t="shared" si="329"/>
        <v>41991.022488425922</v>
      </c>
      <c r="T4049" s="15">
        <f t="shared" si="330"/>
        <v>42015.041666666672</v>
      </c>
      <c r="U4049">
        <f t="shared" si="32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8"/>
        <v>18</v>
      </c>
      <c r="P4050">
        <f t="shared" si="326"/>
        <v>32.979999999999997</v>
      </c>
      <c r="Q4050" s="10" t="s">
        <v>8315</v>
      </c>
      <c r="R4050" t="s">
        <v>8316</v>
      </c>
      <c r="S4050" s="15">
        <f t="shared" si="329"/>
        <v>42436.509108796294</v>
      </c>
      <c r="T4050" s="15">
        <f t="shared" si="330"/>
        <v>42471.467442129629</v>
      </c>
      <c r="U4050">
        <f t="shared" si="32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8"/>
        <v>0</v>
      </c>
      <c r="P4051">
        <f t="shared" si="326"/>
        <v>16</v>
      </c>
      <c r="Q4051" s="10" t="s">
        <v>8315</v>
      </c>
      <c r="R4051" t="s">
        <v>8316</v>
      </c>
      <c r="S4051" s="15">
        <f t="shared" si="329"/>
        <v>42169.958506944444</v>
      </c>
      <c r="T4051" s="15">
        <f t="shared" si="330"/>
        <v>42199.958506944444</v>
      </c>
      <c r="U4051">
        <f t="shared" si="32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8"/>
        <v>0</v>
      </c>
      <c r="P4052">
        <f t="shared" si="326"/>
        <v>1</v>
      </c>
      <c r="Q4052" s="10" t="s">
        <v>8315</v>
      </c>
      <c r="R4052" t="s">
        <v>8316</v>
      </c>
      <c r="S4052" s="15">
        <f t="shared" si="329"/>
        <v>41905.636469907404</v>
      </c>
      <c r="T4052" s="15">
        <f t="shared" si="330"/>
        <v>41935.636469907404</v>
      </c>
      <c r="U4052">
        <f t="shared" si="32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8"/>
        <v>0</v>
      </c>
      <c r="P4053" t="str">
        <f t="shared" si="326"/>
        <v>N/A</v>
      </c>
      <c r="Q4053" s="10" t="s">
        <v>8315</v>
      </c>
      <c r="R4053" t="s">
        <v>8316</v>
      </c>
      <c r="S4053" s="15">
        <f t="shared" si="329"/>
        <v>41761.810150462967</v>
      </c>
      <c r="T4053" s="15">
        <f t="shared" si="330"/>
        <v>41768.286805555559</v>
      </c>
      <c r="U4053">
        <f t="shared" si="32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8"/>
        <v>38</v>
      </c>
      <c r="P4054">
        <f t="shared" si="326"/>
        <v>86.62</v>
      </c>
      <c r="Q4054" s="10" t="s">
        <v>8315</v>
      </c>
      <c r="R4054" t="s">
        <v>8316</v>
      </c>
      <c r="S4054" s="15">
        <f t="shared" si="329"/>
        <v>41865.878657407404</v>
      </c>
      <c r="T4054" s="15">
        <f t="shared" si="330"/>
        <v>41925.878657407404</v>
      </c>
      <c r="U4054">
        <f t="shared" si="32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8"/>
        <v>22</v>
      </c>
      <c r="P4055">
        <f t="shared" si="326"/>
        <v>55</v>
      </c>
      <c r="Q4055" s="10" t="s">
        <v>8315</v>
      </c>
      <c r="R4055" t="s">
        <v>8316</v>
      </c>
      <c r="S4055" s="15">
        <f t="shared" si="329"/>
        <v>41928.690138888887</v>
      </c>
      <c r="T4055" s="15">
        <f t="shared" si="330"/>
        <v>41958.833333333328</v>
      </c>
      <c r="U4055">
        <f t="shared" si="32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8"/>
        <v>0</v>
      </c>
      <c r="P4056" t="str">
        <f t="shared" si="326"/>
        <v>N/A</v>
      </c>
      <c r="Q4056" s="10" t="s">
        <v>8315</v>
      </c>
      <c r="R4056" t="s">
        <v>8316</v>
      </c>
      <c r="S4056" s="15">
        <f t="shared" si="329"/>
        <v>42613.841261574074</v>
      </c>
      <c r="T4056" s="15">
        <f t="shared" si="330"/>
        <v>42644.166666666672</v>
      </c>
      <c r="U4056">
        <f t="shared" si="32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8"/>
        <v>18</v>
      </c>
      <c r="P4057">
        <f t="shared" si="326"/>
        <v>41.95</v>
      </c>
      <c r="Q4057" s="10" t="s">
        <v>8315</v>
      </c>
      <c r="R4057" t="s">
        <v>8316</v>
      </c>
      <c r="S4057" s="15">
        <f t="shared" si="329"/>
        <v>41779.648506944446</v>
      </c>
      <c r="T4057" s="15">
        <f t="shared" si="330"/>
        <v>41809.648506944446</v>
      </c>
      <c r="U4057">
        <f t="shared" si="32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8"/>
        <v>53</v>
      </c>
      <c r="P4058">
        <f t="shared" si="326"/>
        <v>88.33</v>
      </c>
      <c r="Q4058" s="10" t="s">
        <v>8315</v>
      </c>
      <c r="R4058" t="s">
        <v>8316</v>
      </c>
      <c r="S4058" s="15">
        <f t="shared" si="329"/>
        <v>42534.933321759265</v>
      </c>
      <c r="T4058" s="15">
        <f t="shared" si="330"/>
        <v>42554.832638888889</v>
      </c>
      <c r="U4058">
        <f t="shared" si="32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8"/>
        <v>22</v>
      </c>
      <c r="P4059">
        <f t="shared" si="326"/>
        <v>129.16999999999999</v>
      </c>
      <c r="Q4059" s="10" t="s">
        <v>8315</v>
      </c>
      <c r="R4059" t="s">
        <v>8316</v>
      </c>
      <c r="S4059" s="15">
        <f t="shared" si="329"/>
        <v>42310.968518518523</v>
      </c>
      <c r="T4059" s="15">
        <f t="shared" si="330"/>
        <v>42333.958333333328</v>
      </c>
      <c r="U4059">
        <f t="shared" si="32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8"/>
        <v>3</v>
      </c>
      <c r="P4060">
        <f t="shared" si="326"/>
        <v>23.75</v>
      </c>
      <c r="Q4060" s="10" t="s">
        <v>8315</v>
      </c>
      <c r="R4060" t="s">
        <v>8316</v>
      </c>
      <c r="S4060" s="15">
        <f t="shared" si="329"/>
        <v>42446.060694444444</v>
      </c>
      <c r="T4060" s="15">
        <f t="shared" si="330"/>
        <v>42461.165972222225</v>
      </c>
      <c r="U4060">
        <f t="shared" si="32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8"/>
        <v>3</v>
      </c>
      <c r="P4061">
        <f t="shared" si="326"/>
        <v>35.71</v>
      </c>
      <c r="Q4061" s="10" t="s">
        <v>8315</v>
      </c>
      <c r="R4061" t="s">
        <v>8316</v>
      </c>
      <c r="S4061" s="15">
        <f t="shared" si="329"/>
        <v>41866.640648148146</v>
      </c>
      <c r="T4061" s="15">
        <f t="shared" si="330"/>
        <v>41898.125</v>
      </c>
      <c r="U4061">
        <f t="shared" si="32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8"/>
        <v>3</v>
      </c>
      <c r="P4062">
        <f t="shared" si="326"/>
        <v>57</v>
      </c>
      <c r="Q4062" s="10" t="s">
        <v>8315</v>
      </c>
      <c r="R4062" t="s">
        <v>8316</v>
      </c>
      <c r="S4062" s="15">
        <f t="shared" si="329"/>
        <v>41779.695092592592</v>
      </c>
      <c r="T4062" s="15">
        <f t="shared" si="330"/>
        <v>41813.666666666664</v>
      </c>
      <c r="U4062">
        <f t="shared" si="32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8"/>
        <v>0</v>
      </c>
      <c r="P4063" t="str">
        <f t="shared" si="326"/>
        <v>N/A</v>
      </c>
      <c r="Q4063" s="10" t="s">
        <v>8315</v>
      </c>
      <c r="R4063" t="s">
        <v>8316</v>
      </c>
      <c r="S4063" s="15">
        <f t="shared" si="329"/>
        <v>42421.141469907408</v>
      </c>
      <c r="T4063" s="15">
        <f t="shared" si="330"/>
        <v>42481.099803240737</v>
      </c>
      <c r="U4063">
        <f t="shared" si="32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8"/>
        <v>2</v>
      </c>
      <c r="P4064">
        <f t="shared" si="326"/>
        <v>163.33000000000001</v>
      </c>
      <c r="Q4064" s="10" t="s">
        <v>8315</v>
      </c>
      <c r="R4064" t="s">
        <v>8316</v>
      </c>
      <c r="S4064" s="15">
        <f t="shared" si="329"/>
        <v>42523.739212962959</v>
      </c>
      <c r="T4064" s="15">
        <f t="shared" si="330"/>
        <v>42553.739212962959</v>
      </c>
      <c r="U4064">
        <f t="shared" si="32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8"/>
        <v>1</v>
      </c>
      <c r="P4065">
        <f t="shared" si="326"/>
        <v>15</v>
      </c>
      <c r="Q4065" s="10" t="s">
        <v>8315</v>
      </c>
      <c r="R4065" t="s">
        <v>8316</v>
      </c>
      <c r="S4065" s="15">
        <f t="shared" si="329"/>
        <v>41787.681527777779</v>
      </c>
      <c r="T4065" s="15">
        <f t="shared" si="330"/>
        <v>41817.681527777779</v>
      </c>
      <c r="U4065">
        <f t="shared" si="32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8"/>
        <v>19</v>
      </c>
      <c r="P4066">
        <f t="shared" si="326"/>
        <v>64.17</v>
      </c>
      <c r="Q4066" s="10" t="s">
        <v>8315</v>
      </c>
      <c r="R4066" t="s">
        <v>8316</v>
      </c>
      <c r="S4066" s="15">
        <f t="shared" si="329"/>
        <v>42093.588263888887</v>
      </c>
      <c r="T4066" s="15">
        <f t="shared" si="330"/>
        <v>42123.588263888887</v>
      </c>
      <c r="U4066">
        <f t="shared" si="32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8"/>
        <v>1</v>
      </c>
      <c r="P4067">
        <f t="shared" si="326"/>
        <v>6.75</v>
      </c>
      <c r="Q4067" s="10" t="s">
        <v>8315</v>
      </c>
      <c r="R4067" t="s">
        <v>8316</v>
      </c>
      <c r="S4067" s="15">
        <f t="shared" si="329"/>
        <v>41833.951516203706</v>
      </c>
      <c r="T4067" s="15">
        <f t="shared" si="330"/>
        <v>41863.951516203706</v>
      </c>
      <c r="U4067">
        <f t="shared" si="32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8"/>
        <v>0</v>
      </c>
      <c r="P4068">
        <f t="shared" si="326"/>
        <v>25</v>
      </c>
      <c r="Q4068" s="10" t="s">
        <v>8315</v>
      </c>
      <c r="R4068" t="s">
        <v>8316</v>
      </c>
      <c r="S4068" s="15">
        <f t="shared" si="329"/>
        <v>42479.039212962962</v>
      </c>
      <c r="T4068" s="15">
        <f t="shared" si="330"/>
        <v>42509.039212962962</v>
      </c>
      <c r="U4068">
        <f t="shared" si="32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8"/>
        <v>61</v>
      </c>
      <c r="P4069">
        <f t="shared" si="326"/>
        <v>179.12</v>
      </c>
      <c r="Q4069" s="10" t="s">
        <v>8315</v>
      </c>
      <c r="R4069" t="s">
        <v>8316</v>
      </c>
      <c r="S4069" s="15">
        <f t="shared" si="329"/>
        <v>42235.117476851854</v>
      </c>
      <c r="T4069" s="15">
        <f t="shared" si="330"/>
        <v>42275.117476851854</v>
      </c>
      <c r="U4069">
        <f t="shared" si="32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8"/>
        <v>1</v>
      </c>
      <c r="P4070">
        <f t="shared" si="326"/>
        <v>34.950000000000003</v>
      </c>
      <c r="Q4070" s="10" t="s">
        <v>8315</v>
      </c>
      <c r="R4070" t="s">
        <v>8316</v>
      </c>
      <c r="S4070" s="15">
        <f t="shared" si="329"/>
        <v>42718.963599537034</v>
      </c>
      <c r="T4070" s="15">
        <f t="shared" si="330"/>
        <v>42748.961805555555</v>
      </c>
      <c r="U4070">
        <f t="shared" si="32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8"/>
        <v>34</v>
      </c>
      <c r="P4071">
        <f t="shared" si="326"/>
        <v>33.08</v>
      </c>
      <c r="Q4071" s="10" t="s">
        <v>8315</v>
      </c>
      <c r="R4071" t="s">
        <v>8316</v>
      </c>
      <c r="S4071" s="15">
        <f t="shared" si="329"/>
        <v>42022.661527777775</v>
      </c>
      <c r="T4071" s="15">
        <f t="shared" si="330"/>
        <v>42063.5</v>
      </c>
      <c r="U4071">
        <f t="shared" si="32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8"/>
        <v>17</v>
      </c>
      <c r="P4072">
        <f t="shared" si="326"/>
        <v>27.5</v>
      </c>
      <c r="Q4072" s="10" t="s">
        <v>8315</v>
      </c>
      <c r="R4072" t="s">
        <v>8316</v>
      </c>
      <c r="S4072" s="15">
        <f t="shared" si="329"/>
        <v>42031.666898148149</v>
      </c>
      <c r="T4072" s="15">
        <f t="shared" si="330"/>
        <v>42064.125</v>
      </c>
      <c r="U4072">
        <f t="shared" si="32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8"/>
        <v>0</v>
      </c>
      <c r="P4073" t="str">
        <f t="shared" si="326"/>
        <v>N/A</v>
      </c>
      <c r="Q4073" s="10" t="s">
        <v>8315</v>
      </c>
      <c r="R4073" t="s">
        <v>8316</v>
      </c>
      <c r="S4073" s="15">
        <f t="shared" si="329"/>
        <v>42700.804756944446</v>
      </c>
      <c r="T4073" s="15">
        <f t="shared" si="330"/>
        <v>42730.804756944446</v>
      </c>
      <c r="U4073">
        <f t="shared" si="32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8"/>
        <v>0</v>
      </c>
      <c r="P4074">
        <f t="shared" si="326"/>
        <v>2</v>
      </c>
      <c r="Q4074" s="10" t="s">
        <v>8315</v>
      </c>
      <c r="R4074" t="s">
        <v>8316</v>
      </c>
      <c r="S4074" s="15">
        <f t="shared" si="329"/>
        <v>41812.77443287037</v>
      </c>
      <c r="T4074" s="15">
        <f t="shared" si="330"/>
        <v>41872.77443287037</v>
      </c>
      <c r="U4074">
        <f t="shared" si="32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8"/>
        <v>1</v>
      </c>
      <c r="P4075">
        <f t="shared" si="326"/>
        <v>18.5</v>
      </c>
      <c r="Q4075" s="10" t="s">
        <v>8315</v>
      </c>
      <c r="R4075" t="s">
        <v>8316</v>
      </c>
      <c r="S4075" s="15">
        <f t="shared" si="329"/>
        <v>42078.34520833334</v>
      </c>
      <c r="T4075" s="15">
        <f t="shared" si="330"/>
        <v>42133.166666666672</v>
      </c>
      <c r="U4075">
        <f t="shared" si="32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8"/>
        <v>27</v>
      </c>
      <c r="P4076">
        <f t="shared" si="326"/>
        <v>35</v>
      </c>
      <c r="Q4076" s="10" t="s">
        <v>8315</v>
      </c>
      <c r="R4076" t="s">
        <v>8316</v>
      </c>
      <c r="S4076" s="15">
        <f t="shared" si="329"/>
        <v>42283.552951388891</v>
      </c>
      <c r="T4076" s="15">
        <f t="shared" si="330"/>
        <v>42313.594618055555</v>
      </c>
      <c r="U4076">
        <f t="shared" si="32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8"/>
        <v>29</v>
      </c>
      <c r="P4077">
        <f t="shared" si="326"/>
        <v>44.31</v>
      </c>
      <c r="Q4077" s="10" t="s">
        <v>8315</v>
      </c>
      <c r="R4077" t="s">
        <v>8316</v>
      </c>
      <c r="S4077" s="15">
        <f t="shared" si="329"/>
        <v>41779.045937499999</v>
      </c>
      <c r="T4077" s="15">
        <f t="shared" si="330"/>
        <v>41820.727777777778</v>
      </c>
      <c r="U4077">
        <f t="shared" si="32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8"/>
        <v>0</v>
      </c>
      <c r="P4078" t="str">
        <f t="shared" si="326"/>
        <v>N/A</v>
      </c>
      <c r="Q4078" s="10" t="s">
        <v>8315</v>
      </c>
      <c r="R4078" t="s">
        <v>8316</v>
      </c>
      <c r="S4078" s="15">
        <f t="shared" si="329"/>
        <v>41905.795706018522</v>
      </c>
      <c r="T4078" s="15">
        <f t="shared" si="330"/>
        <v>41933.82708333333</v>
      </c>
      <c r="U4078">
        <f t="shared" si="32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8"/>
        <v>9</v>
      </c>
      <c r="P4079">
        <f t="shared" si="326"/>
        <v>222.5</v>
      </c>
      <c r="Q4079" s="10" t="s">
        <v>8315</v>
      </c>
      <c r="R4079" t="s">
        <v>8316</v>
      </c>
      <c r="S4079" s="15">
        <f t="shared" si="329"/>
        <v>42695.7105787037</v>
      </c>
      <c r="T4079" s="15">
        <f t="shared" si="330"/>
        <v>42725.7105787037</v>
      </c>
      <c r="U4079">
        <f t="shared" si="32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8"/>
        <v>0</v>
      </c>
      <c r="P4080" t="str">
        <f t="shared" si="326"/>
        <v>N/A</v>
      </c>
      <c r="Q4080" s="10" t="s">
        <v>8315</v>
      </c>
      <c r="R4080" t="s">
        <v>8316</v>
      </c>
      <c r="S4080" s="15">
        <f t="shared" si="329"/>
        <v>42732.787523148145</v>
      </c>
      <c r="T4080" s="15">
        <f t="shared" si="330"/>
        <v>42762.787523148145</v>
      </c>
      <c r="U4080">
        <f t="shared" si="32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8"/>
        <v>0</v>
      </c>
      <c r="P4081">
        <f t="shared" si="326"/>
        <v>5</v>
      </c>
      <c r="Q4081" s="10" t="s">
        <v>8315</v>
      </c>
      <c r="R4081" t="s">
        <v>8316</v>
      </c>
      <c r="S4081" s="15">
        <f t="shared" si="329"/>
        <v>42510.938900462963</v>
      </c>
      <c r="T4081" s="15">
        <f t="shared" si="330"/>
        <v>42540.938900462963</v>
      </c>
      <c r="U4081">
        <f t="shared" si="32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8"/>
        <v>0</v>
      </c>
      <c r="P4082" t="str">
        <f t="shared" si="326"/>
        <v>N/A</v>
      </c>
      <c r="Q4082" s="10" t="s">
        <v>8315</v>
      </c>
      <c r="R4082" t="s">
        <v>8316</v>
      </c>
      <c r="S4082" s="15">
        <f t="shared" si="329"/>
        <v>42511.698101851856</v>
      </c>
      <c r="T4082" s="15">
        <f t="shared" si="330"/>
        <v>42535.787500000006</v>
      </c>
      <c r="U4082">
        <f t="shared" si="32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8"/>
        <v>16</v>
      </c>
      <c r="P4083">
        <f t="shared" si="326"/>
        <v>29.17</v>
      </c>
      <c r="Q4083" s="10" t="s">
        <v>8315</v>
      </c>
      <c r="R4083" t="s">
        <v>8316</v>
      </c>
      <c r="S4083" s="15">
        <f t="shared" si="329"/>
        <v>42041.581307870365</v>
      </c>
      <c r="T4083" s="15">
        <f t="shared" si="330"/>
        <v>42071.539641203708</v>
      </c>
      <c r="U4083">
        <f t="shared" si="32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8"/>
        <v>2</v>
      </c>
      <c r="P4084">
        <f t="shared" si="326"/>
        <v>1.5</v>
      </c>
      <c r="Q4084" s="10" t="s">
        <v>8315</v>
      </c>
      <c r="R4084" t="s">
        <v>8316</v>
      </c>
      <c r="S4084" s="15">
        <f t="shared" si="329"/>
        <v>42307.189270833333</v>
      </c>
      <c r="T4084" s="15">
        <f t="shared" si="330"/>
        <v>42322.958333333328</v>
      </c>
      <c r="U4084">
        <f t="shared" si="32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8"/>
        <v>22</v>
      </c>
      <c r="P4085">
        <f t="shared" si="326"/>
        <v>126.5</v>
      </c>
      <c r="Q4085" s="10" t="s">
        <v>8315</v>
      </c>
      <c r="R4085" t="s">
        <v>8316</v>
      </c>
      <c r="S4085" s="15">
        <f t="shared" si="329"/>
        <v>42353.761759259258</v>
      </c>
      <c r="T4085" s="15">
        <f t="shared" si="330"/>
        <v>42383.761759259258</v>
      </c>
      <c r="U4085">
        <f t="shared" si="32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8"/>
        <v>0</v>
      </c>
      <c r="P4086">
        <f t="shared" si="326"/>
        <v>10</v>
      </c>
      <c r="Q4086" s="10" t="s">
        <v>8315</v>
      </c>
      <c r="R4086" t="s">
        <v>8316</v>
      </c>
      <c r="S4086" s="15">
        <f t="shared" si="329"/>
        <v>42622.436412037037</v>
      </c>
      <c r="T4086" s="15">
        <f t="shared" si="330"/>
        <v>42652.436412037037</v>
      </c>
      <c r="U4086">
        <f t="shared" si="32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8"/>
        <v>0</v>
      </c>
      <c r="P4087">
        <f t="shared" si="326"/>
        <v>10</v>
      </c>
      <c r="Q4087" s="10" t="s">
        <v>8315</v>
      </c>
      <c r="R4087" t="s">
        <v>8316</v>
      </c>
      <c r="S4087" s="15">
        <f t="shared" si="329"/>
        <v>42058.603877314818</v>
      </c>
      <c r="T4087" s="15">
        <f t="shared" si="330"/>
        <v>42087.165972222225</v>
      </c>
      <c r="U4087">
        <f t="shared" si="32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8"/>
        <v>5</v>
      </c>
      <c r="P4088">
        <f t="shared" si="326"/>
        <v>9.4</v>
      </c>
      <c r="Q4088" s="10" t="s">
        <v>8315</v>
      </c>
      <c r="R4088" t="s">
        <v>8316</v>
      </c>
      <c r="S4088" s="15">
        <f t="shared" si="329"/>
        <v>42304.940960648149</v>
      </c>
      <c r="T4088" s="15">
        <f t="shared" si="330"/>
        <v>42329.166666666672</v>
      </c>
      <c r="U4088">
        <f t="shared" si="32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8"/>
        <v>0</v>
      </c>
      <c r="P4089" t="str">
        <f t="shared" si="326"/>
        <v>N/A</v>
      </c>
      <c r="Q4089" s="10" t="s">
        <v>8315</v>
      </c>
      <c r="R4089" t="s">
        <v>8316</v>
      </c>
      <c r="S4089" s="15">
        <f t="shared" si="329"/>
        <v>42538.742893518516</v>
      </c>
      <c r="T4089" s="15">
        <f t="shared" si="330"/>
        <v>42568.742893518516</v>
      </c>
      <c r="U4089">
        <f t="shared" si="32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8"/>
        <v>11</v>
      </c>
      <c r="P4090">
        <f t="shared" si="326"/>
        <v>72</v>
      </c>
      <c r="Q4090" s="10" t="s">
        <v>8315</v>
      </c>
      <c r="R4090" t="s">
        <v>8316</v>
      </c>
      <c r="S4090" s="15">
        <f t="shared" si="329"/>
        <v>41990.612546296295</v>
      </c>
      <c r="T4090" s="15">
        <f t="shared" si="330"/>
        <v>42020.434722222228</v>
      </c>
      <c r="U4090">
        <f t="shared" si="32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8"/>
        <v>5</v>
      </c>
      <c r="P4091">
        <f t="shared" si="326"/>
        <v>30</v>
      </c>
      <c r="Q4091" s="10" t="s">
        <v>8315</v>
      </c>
      <c r="R4091" t="s">
        <v>8316</v>
      </c>
      <c r="S4091" s="15">
        <f t="shared" si="329"/>
        <v>42122.732499999998</v>
      </c>
      <c r="T4091" s="15">
        <f t="shared" si="330"/>
        <v>42155.732638888891</v>
      </c>
      <c r="U4091">
        <f t="shared" si="32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8"/>
        <v>3</v>
      </c>
      <c r="P4092">
        <f t="shared" ref="P4092:P4115" si="331">IFERROR(ROUND(E4092/L4092,2),"N/A")</f>
        <v>10.67</v>
      </c>
      <c r="Q4092" s="10" t="s">
        <v>8315</v>
      </c>
      <c r="R4092" t="s">
        <v>8316</v>
      </c>
      <c r="S4092" s="15">
        <f t="shared" si="329"/>
        <v>42209.67288194444</v>
      </c>
      <c r="T4092" s="15">
        <f t="shared" si="330"/>
        <v>42223.625</v>
      </c>
      <c r="U4092">
        <f t="shared" si="32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8"/>
        <v>13</v>
      </c>
      <c r="P4093">
        <f t="shared" si="331"/>
        <v>25.5</v>
      </c>
      <c r="Q4093" s="10" t="s">
        <v>8315</v>
      </c>
      <c r="R4093" t="s">
        <v>8316</v>
      </c>
      <c r="S4093" s="15">
        <f t="shared" si="329"/>
        <v>41990.506377314814</v>
      </c>
      <c r="T4093" s="15">
        <f t="shared" si="330"/>
        <v>42020.506377314814</v>
      </c>
      <c r="U4093">
        <f t="shared" ref="U4093:U4115" si="332">YEAR(S4093)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8"/>
        <v>0</v>
      </c>
      <c r="P4094">
        <f t="shared" si="331"/>
        <v>20</v>
      </c>
      <c r="Q4094" s="10" t="s">
        <v>8315</v>
      </c>
      <c r="R4094" t="s">
        <v>8316</v>
      </c>
      <c r="S4094" s="15">
        <f t="shared" si="329"/>
        <v>42039.194988425923</v>
      </c>
      <c r="T4094" s="15">
        <f t="shared" si="330"/>
        <v>42099.153321759266</v>
      </c>
      <c r="U4094">
        <f t="shared" si="332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8"/>
        <v>2</v>
      </c>
      <c r="P4095">
        <f t="shared" si="331"/>
        <v>15</v>
      </c>
      <c r="Q4095" s="10" t="s">
        <v>8315</v>
      </c>
      <c r="R4095" t="s">
        <v>8316</v>
      </c>
      <c r="S4095" s="15">
        <f t="shared" si="329"/>
        <v>42178.815891203703</v>
      </c>
      <c r="T4095" s="15">
        <f t="shared" si="330"/>
        <v>42238.815891203703</v>
      </c>
      <c r="U4095">
        <f t="shared" si="332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8"/>
        <v>37</v>
      </c>
      <c r="P4096">
        <f t="shared" si="331"/>
        <v>91.25</v>
      </c>
      <c r="Q4096" s="10" t="s">
        <v>8315</v>
      </c>
      <c r="R4096" t="s">
        <v>8316</v>
      </c>
      <c r="S4096" s="15">
        <f t="shared" si="329"/>
        <v>41890.086805555555</v>
      </c>
      <c r="T4096" s="15">
        <f t="shared" si="330"/>
        <v>41934.207638888889</v>
      </c>
      <c r="U4096">
        <f t="shared" si="332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8"/>
        <v>3</v>
      </c>
      <c r="P4097">
        <f t="shared" si="331"/>
        <v>800</v>
      </c>
      <c r="Q4097" s="10" t="s">
        <v>8315</v>
      </c>
      <c r="R4097" t="s">
        <v>8316</v>
      </c>
      <c r="S4097" s="15">
        <f t="shared" si="329"/>
        <v>42693.031828703708</v>
      </c>
      <c r="T4097" s="15">
        <f t="shared" si="330"/>
        <v>42723.031828703708</v>
      </c>
      <c r="U4097">
        <f t="shared" si="332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33">ROUND(E4098/D4098*100,0)</f>
        <v>11</v>
      </c>
      <c r="P4098">
        <f t="shared" si="331"/>
        <v>80</v>
      </c>
      <c r="Q4098" s="10" t="s">
        <v>8315</v>
      </c>
      <c r="R4098" t="s">
        <v>8316</v>
      </c>
      <c r="S4098" s="15">
        <f t="shared" ref="S4098:S4115" si="334">(((J4098/60)/60)/24)+DATE(1970,1,1)</f>
        <v>42750.530312499999</v>
      </c>
      <c r="T4098" s="15">
        <f t="shared" ref="T4098:T4115" si="335">(((I4098/60)/60)/24)+DATE(1970,1,1)</f>
        <v>42794.368749999994</v>
      </c>
      <c r="U4098">
        <f t="shared" si="332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33"/>
        <v>0</v>
      </c>
      <c r="P4099" t="str">
        <f t="shared" si="331"/>
        <v>N/A</v>
      </c>
      <c r="Q4099" s="10" t="s">
        <v>8315</v>
      </c>
      <c r="R4099" t="s">
        <v>8316</v>
      </c>
      <c r="S4099" s="15">
        <f t="shared" si="334"/>
        <v>42344.824502314819</v>
      </c>
      <c r="T4099" s="15">
        <f t="shared" si="335"/>
        <v>42400.996527777781</v>
      </c>
      <c r="U4099">
        <f t="shared" si="332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3"/>
        <v>0</v>
      </c>
      <c r="P4100" t="str">
        <f t="shared" si="331"/>
        <v>N/A</v>
      </c>
      <c r="Q4100" s="10" t="s">
        <v>8315</v>
      </c>
      <c r="R4100" t="s">
        <v>8316</v>
      </c>
      <c r="S4100" s="15">
        <f t="shared" si="334"/>
        <v>42495.722187499996</v>
      </c>
      <c r="T4100" s="15">
        <f t="shared" si="335"/>
        <v>42525.722187499996</v>
      </c>
      <c r="U4100">
        <f t="shared" si="332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3"/>
        <v>1</v>
      </c>
      <c r="P4101">
        <f t="shared" si="331"/>
        <v>50</v>
      </c>
      <c r="Q4101" s="10" t="s">
        <v>8315</v>
      </c>
      <c r="R4101" t="s">
        <v>8316</v>
      </c>
      <c r="S4101" s="15">
        <f t="shared" si="334"/>
        <v>42570.850381944445</v>
      </c>
      <c r="T4101" s="15">
        <f t="shared" si="335"/>
        <v>42615.850381944445</v>
      </c>
      <c r="U4101">
        <f t="shared" si="332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3"/>
        <v>0</v>
      </c>
      <c r="P4102" t="str">
        <f t="shared" si="331"/>
        <v>N/A</v>
      </c>
      <c r="Q4102" s="10" t="s">
        <v>8315</v>
      </c>
      <c r="R4102" t="s">
        <v>8316</v>
      </c>
      <c r="S4102" s="15">
        <f t="shared" si="334"/>
        <v>41927.124884259261</v>
      </c>
      <c r="T4102" s="15">
        <f t="shared" si="335"/>
        <v>41937.124884259261</v>
      </c>
      <c r="U4102">
        <f t="shared" si="332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3"/>
        <v>0</v>
      </c>
      <c r="P4103" t="str">
        <f t="shared" si="331"/>
        <v>N/A</v>
      </c>
      <c r="Q4103" s="10" t="s">
        <v>8315</v>
      </c>
      <c r="R4103" t="s">
        <v>8316</v>
      </c>
      <c r="S4103" s="15">
        <f t="shared" si="334"/>
        <v>42730.903726851851</v>
      </c>
      <c r="T4103" s="15">
        <f t="shared" si="335"/>
        <v>42760.903726851851</v>
      </c>
      <c r="U4103">
        <f t="shared" si="332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3"/>
        <v>27</v>
      </c>
      <c r="P4104">
        <f t="shared" si="331"/>
        <v>22.83</v>
      </c>
      <c r="Q4104" s="10" t="s">
        <v>8315</v>
      </c>
      <c r="R4104" t="s">
        <v>8316</v>
      </c>
      <c r="S4104" s="15">
        <f t="shared" si="334"/>
        <v>42475.848067129627</v>
      </c>
      <c r="T4104" s="15">
        <f t="shared" si="335"/>
        <v>42505.848067129627</v>
      </c>
      <c r="U4104">
        <f t="shared" si="332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3"/>
        <v>10</v>
      </c>
      <c r="P4105">
        <f t="shared" si="331"/>
        <v>16.670000000000002</v>
      </c>
      <c r="Q4105" s="10" t="s">
        <v>8315</v>
      </c>
      <c r="R4105" t="s">
        <v>8316</v>
      </c>
      <c r="S4105" s="15">
        <f t="shared" si="334"/>
        <v>42188.83293981482</v>
      </c>
      <c r="T4105" s="15">
        <f t="shared" si="335"/>
        <v>42242.772222222222</v>
      </c>
      <c r="U4105">
        <f t="shared" si="332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3"/>
        <v>21</v>
      </c>
      <c r="P4106">
        <f t="shared" si="331"/>
        <v>45.79</v>
      </c>
      <c r="Q4106" s="10" t="s">
        <v>8315</v>
      </c>
      <c r="R4106" t="s">
        <v>8316</v>
      </c>
      <c r="S4106" s="15">
        <f t="shared" si="334"/>
        <v>42640.278171296297</v>
      </c>
      <c r="T4106" s="15">
        <f t="shared" si="335"/>
        <v>42670.278171296297</v>
      </c>
      <c r="U4106">
        <f t="shared" si="332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3"/>
        <v>7</v>
      </c>
      <c r="P4107">
        <f t="shared" si="331"/>
        <v>383.33</v>
      </c>
      <c r="Q4107" s="10" t="s">
        <v>8315</v>
      </c>
      <c r="R4107" t="s">
        <v>8316</v>
      </c>
      <c r="S4107" s="15">
        <f t="shared" si="334"/>
        <v>42697.010520833333</v>
      </c>
      <c r="T4107" s="15">
        <f t="shared" si="335"/>
        <v>42730.010520833333</v>
      </c>
      <c r="U4107">
        <f t="shared" si="332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3"/>
        <v>71</v>
      </c>
      <c r="P4108">
        <f t="shared" si="331"/>
        <v>106.97</v>
      </c>
      <c r="Q4108" s="10" t="s">
        <v>8315</v>
      </c>
      <c r="R4108" t="s">
        <v>8316</v>
      </c>
      <c r="S4108" s="15">
        <f t="shared" si="334"/>
        <v>42053.049375000002</v>
      </c>
      <c r="T4108" s="15">
        <f t="shared" si="335"/>
        <v>42096.041666666672</v>
      </c>
      <c r="U4108">
        <f t="shared" si="332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3"/>
        <v>2</v>
      </c>
      <c r="P4109">
        <f t="shared" si="331"/>
        <v>10.25</v>
      </c>
      <c r="Q4109" s="10" t="s">
        <v>8315</v>
      </c>
      <c r="R4109" t="s">
        <v>8316</v>
      </c>
      <c r="S4109" s="15">
        <f t="shared" si="334"/>
        <v>41883.916678240741</v>
      </c>
      <c r="T4109" s="15">
        <f t="shared" si="335"/>
        <v>41906.916678240741</v>
      </c>
      <c r="U4109">
        <f t="shared" si="332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3"/>
        <v>2</v>
      </c>
      <c r="P4110">
        <f t="shared" si="331"/>
        <v>59</v>
      </c>
      <c r="Q4110" s="10" t="s">
        <v>8315</v>
      </c>
      <c r="R4110" t="s">
        <v>8316</v>
      </c>
      <c r="S4110" s="15">
        <f t="shared" si="334"/>
        <v>42767.031678240746</v>
      </c>
      <c r="T4110" s="15">
        <f t="shared" si="335"/>
        <v>42797.208333333328</v>
      </c>
      <c r="U4110">
        <f t="shared" si="332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3"/>
        <v>0</v>
      </c>
      <c r="P4111" t="str">
        <f t="shared" si="331"/>
        <v>N/A</v>
      </c>
      <c r="Q4111" s="10" t="s">
        <v>8315</v>
      </c>
      <c r="R4111" t="s">
        <v>8316</v>
      </c>
      <c r="S4111" s="15">
        <f t="shared" si="334"/>
        <v>42307.539398148147</v>
      </c>
      <c r="T4111" s="15">
        <f t="shared" si="335"/>
        <v>42337.581064814818</v>
      </c>
      <c r="U4111">
        <f t="shared" si="332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3"/>
        <v>29</v>
      </c>
      <c r="P4112">
        <f t="shared" si="331"/>
        <v>14.33</v>
      </c>
      <c r="Q4112" s="10" t="s">
        <v>8315</v>
      </c>
      <c r="R4112" t="s">
        <v>8316</v>
      </c>
      <c r="S4112" s="15">
        <f t="shared" si="334"/>
        <v>42512.626747685179</v>
      </c>
      <c r="T4112" s="15">
        <f t="shared" si="335"/>
        <v>42572.626747685179</v>
      </c>
      <c r="U4112">
        <f t="shared" si="332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3"/>
        <v>3</v>
      </c>
      <c r="P4113">
        <f t="shared" si="331"/>
        <v>15.67</v>
      </c>
      <c r="Q4113" s="10" t="s">
        <v>8315</v>
      </c>
      <c r="R4113" t="s">
        <v>8316</v>
      </c>
      <c r="S4113" s="15">
        <f t="shared" si="334"/>
        <v>42029.135879629626</v>
      </c>
      <c r="T4113" s="15">
        <f t="shared" si="335"/>
        <v>42059.135879629626</v>
      </c>
      <c r="U4113">
        <f t="shared" si="332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3"/>
        <v>0</v>
      </c>
      <c r="P4114">
        <f t="shared" si="331"/>
        <v>1</v>
      </c>
      <c r="Q4114" s="10" t="s">
        <v>8315</v>
      </c>
      <c r="R4114" t="s">
        <v>8316</v>
      </c>
      <c r="S4114" s="15">
        <f t="shared" si="334"/>
        <v>42400.946597222224</v>
      </c>
      <c r="T4114" s="15">
        <f t="shared" si="335"/>
        <v>42428</v>
      </c>
      <c r="U4114">
        <f t="shared" si="332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3"/>
        <v>0</v>
      </c>
      <c r="P4115">
        <f t="shared" si="331"/>
        <v>1</v>
      </c>
      <c r="Q4115" s="10" t="s">
        <v>8315</v>
      </c>
      <c r="R4115" t="s">
        <v>8316</v>
      </c>
      <c r="S4115" s="15">
        <f t="shared" si="334"/>
        <v>42358.573182870372</v>
      </c>
      <c r="T4115" s="15">
        <f t="shared" si="335"/>
        <v>42377.273611111115</v>
      </c>
      <c r="U4115">
        <f t="shared" si="332"/>
        <v>2015</v>
      </c>
    </row>
  </sheetData>
  <sortState xmlns:xlrd2="http://schemas.microsoft.com/office/spreadsheetml/2017/richdata2" ref="A2:O4116">
    <sortCondition ref="A517:A4116"/>
  </sortState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FEB84"/>
        <color rgb="FF63BE7B"/>
      </colorScale>
    </cfRule>
    <cfRule type="colorScale" priority="4">
      <colorScale>
        <cfvo type="num" val="0"/>
        <cfvo type="num" val="0"/>
        <color rgb="FFFF0000"/>
        <color theme="4"/>
      </colorScale>
    </cfRule>
    <cfRule type="colorScale" priority="6">
      <colorScale>
        <cfvo type="percent" val="0"/>
        <cfvo type="percent" val="100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8DF0B-B8B8-5743-84C9-7E777011556E}">
  <dimension ref="A1:E18"/>
  <sheetViews>
    <sheetView workbookViewId="0">
      <selection activeCell="L22" sqref="L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8397</v>
      </c>
      <c r="B1" t="s">
        <v>8384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6" t="s">
        <v>8391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16" t="s">
        <v>8392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16" t="s">
        <v>8393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16" t="s">
        <v>8394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16" t="s">
        <v>8385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16" t="s">
        <v>8395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16" t="s">
        <v>8386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16" t="s">
        <v>8387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16" t="s">
        <v>8388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16" t="s">
        <v>8389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16" t="s">
        <v>8390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16" t="s">
        <v>8396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16" t="s">
        <v>8362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BAFE-8C0C-E240-9F12-6F9AFE2FF0D1}">
  <dimension ref="A1:H13"/>
  <sheetViews>
    <sheetView workbookViewId="0">
      <selection activeCell="B7" sqref="B7"/>
    </sheetView>
  </sheetViews>
  <sheetFormatPr baseColWidth="10" defaultRowHeight="15" x14ac:dyDescent="0.2"/>
  <cols>
    <col min="1" max="1" width="17.33203125" customWidth="1"/>
    <col min="2" max="2" width="16.1640625" customWidth="1"/>
    <col min="3" max="3" width="16.6640625" customWidth="1"/>
    <col min="4" max="4" width="16" customWidth="1"/>
    <col min="5" max="5" width="15.83203125" customWidth="1"/>
    <col min="6" max="6" width="18.6640625" customWidth="1"/>
    <col min="7" max="7" width="15.83203125" customWidth="1"/>
    <col min="8" max="8" width="17.5" customWidth="1"/>
  </cols>
  <sheetData>
    <row r="1" spans="1:8" x14ac:dyDescent="0.2">
      <c r="A1" t="s">
        <v>8369</v>
      </c>
      <c r="B1" t="s">
        <v>8398</v>
      </c>
      <c r="C1" t="s">
        <v>8399</v>
      </c>
      <c r="D1" t="s">
        <v>8415</v>
      </c>
      <c r="E1" t="s">
        <v>8400</v>
      </c>
      <c r="F1" t="s">
        <v>8401</v>
      </c>
      <c r="G1" t="s">
        <v>8402</v>
      </c>
      <c r="H1" t="s">
        <v>8416</v>
      </c>
    </row>
    <row r="2" spans="1:8" x14ac:dyDescent="0.2">
      <c r="A2" t="s">
        <v>8403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"&gt;=1000", 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8404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8405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8406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8407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8408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8409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8410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8411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8412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8413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8414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3B319-AD1B-BB47-80B4-92821409D95F}">
  <dimension ref="A1:F6"/>
  <sheetViews>
    <sheetView workbookViewId="0">
      <selection activeCell="P19" sqref="P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0A347-D1E8-2843-8DE4-D547406E750B}">
  <dimension ref="A1:E7"/>
  <sheetViews>
    <sheetView workbookViewId="0">
      <selection activeCell="S17" sqref="S17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320</v>
      </c>
      <c r="C6" s="11">
        <v>15</v>
      </c>
      <c r="D6" s="11">
        <v>650</v>
      </c>
      <c r="E6" s="11">
        <v>985</v>
      </c>
    </row>
    <row r="7" spans="1:5" x14ac:dyDescent="0.2">
      <c r="A7" s="13" t="s">
        <v>8362</v>
      </c>
      <c r="B7" s="11">
        <v>320</v>
      </c>
      <c r="C7" s="11">
        <v>15</v>
      </c>
      <c r="D7" s="11">
        <v>650</v>
      </c>
      <c r="E7" s="11">
        <v>985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37017-8653-ED46-96D6-C53AC0ADBB62}">
  <dimension ref="A1:F18"/>
  <sheetViews>
    <sheetView tabSelected="1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8397</v>
      </c>
      <c r="B2" t="s">
        <v>8384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2">
      <c r="A6" s="16" t="s">
        <v>8391</v>
      </c>
      <c r="B6" s="11">
        <v>56</v>
      </c>
      <c r="C6" s="11">
        <v>2</v>
      </c>
      <c r="D6" s="11">
        <v>33</v>
      </c>
      <c r="E6" s="11">
        <v>7</v>
      </c>
      <c r="F6" s="11">
        <v>98</v>
      </c>
    </row>
    <row r="7" spans="1:6" x14ac:dyDescent="0.2">
      <c r="A7" s="16" t="s">
        <v>8392</v>
      </c>
      <c r="B7" s="11">
        <v>71</v>
      </c>
      <c r="C7" s="11">
        <v>8</v>
      </c>
      <c r="D7" s="11">
        <v>39</v>
      </c>
      <c r="E7" s="11">
        <v>3</v>
      </c>
      <c r="F7" s="11">
        <v>121</v>
      </c>
    </row>
    <row r="8" spans="1:6" x14ac:dyDescent="0.2">
      <c r="A8" s="16" t="s">
        <v>8393</v>
      </c>
      <c r="B8" s="11">
        <v>56</v>
      </c>
      <c r="C8" s="11">
        <v>14</v>
      </c>
      <c r="D8" s="11">
        <v>33</v>
      </c>
      <c r="E8" s="11">
        <v>3</v>
      </c>
      <c r="F8" s="11">
        <v>106</v>
      </c>
    </row>
    <row r="9" spans="1:6" x14ac:dyDescent="0.2">
      <c r="A9" s="16" t="s">
        <v>8394</v>
      </c>
      <c r="B9" s="11">
        <v>71</v>
      </c>
      <c r="C9" s="11"/>
      <c r="D9" s="11">
        <v>40</v>
      </c>
      <c r="E9" s="11">
        <v>2</v>
      </c>
      <c r="F9" s="11">
        <v>113</v>
      </c>
    </row>
    <row r="10" spans="1:6" x14ac:dyDescent="0.2">
      <c r="A10" s="16" t="s">
        <v>8385</v>
      </c>
      <c r="B10" s="11">
        <v>111</v>
      </c>
      <c r="C10" s="11"/>
      <c r="D10" s="11">
        <v>52</v>
      </c>
      <c r="E10" s="11">
        <v>3</v>
      </c>
      <c r="F10" s="11">
        <v>166</v>
      </c>
    </row>
    <row r="11" spans="1:6" x14ac:dyDescent="0.2">
      <c r="A11" s="16" t="s">
        <v>8395</v>
      </c>
      <c r="B11" s="11">
        <v>100</v>
      </c>
      <c r="C11" s="11"/>
      <c r="D11" s="11">
        <v>49</v>
      </c>
      <c r="E11" s="11">
        <v>4</v>
      </c>
      <c r="F11" s="11">
        <v>153</v>
      </c>
    </row>
    <row r="12" spans="1:6" x14ac:dyDescent="0.2">
      <c r="A12" s="16" t="s">
        <v>8386</v>
      </c>
      <c r="B12" s="11">
        <v>87</v>
      </c>
      <c r="C12" s="11"/>
      <c r="D12" s="11">
        <v>50</v>
      </c>
      <c r="E12" s="11">
        <v>1</v>
      </c>
      <c r="F12" s="11">
        <v>138</v>
      </c>
    </row>
    <row r="13" spans="1:6" x14ac:dyDescent="0.2">
      <c r="A13" s="16" t="s">
        <v>8387</v>
      </c>
      <c r="B13" s="11">
        <v>72</v>
      </c>
      <c r="C13" s="11"/>
      <c r="D13" s="11">
        <v>47</v>
      </c>
      <c r="E13" s="11">
        <v>4</v>
      </c>
      <c r="F13" s="11">
        <v>123</v>
      </c>
    </row>
    <row r="14" spans="1:6" x14ac:dyDescent="0.2">
      <c r="A14" s="16" t="s">
        <v>8388</v>
      </c>
      <c r="B14" s="11">
        <v>59</v>
      </c>
      <c r="C14" s="11"/>
      <c r="D14" s="11">
        <v>34</v>
      </c>
      <c r="E14" s="11">
        <v>4</v>
      </c>
      <c r="F14" s="11">
        <v>97</v>
      </c>
    </row>
    <row r="15" spans="1:6" x14ac:dyDescent="0.2">
      <c r="A15" s="16" t="s">
        <v>8389</v>
      </c>
      <c r="B15" s="11">
        <v>65</v>
      </c>
      <c r="C15" s="11"/>
      <c r="D15" s="11">
        <v>50</v>
      </c>
      <c r="E15" s="11"/>
      <c r="F15" s="11">
        <v>115</v>
      </c>
    </row>
    <row r="16" spans="1:6" x14ac:dyDescent="0.2">
      <c r="A16" s="16" t="s">
        <v>8390</v>
      </c>
      <c r="B16" s="11">
        <v>54</v>
      </c>
      <c r="C16" s="11"/>
      <c r="D16" s="11">
        <v>31</v>
      </c>
      <c r="E16" s="11">
        <v>3</v>
      </c>
      <c r="F16" s="11">
        <v>88</v>
      </c>
    </row>
    <row r="17" spans="1:6" x14ac:dyDescent="0.2">
      <c r="A17" s="16" t="s">
        <v>8396</v>
      </c>
      <c r="B17" s="11">
        <v>37</v>
      </c>
      <c r="C17" s="11"/>
      <c r="D17" s="11">
        <v>35</v>
      </c>
      <c r="E17" s="11">
        <v>3</v>
      </c>
      <c r="F17" s="11">
        <v>75</v>
      </c>
    </row>
    <row r="18" spans="1:6" x14ac:dyDescent="0.2">
      <c r="A18" s="16" t="s">
        <v>8362</v>
      </c>
      <c r="B18" s="11">
        <v>839</v>
      </c>
      <c r="C18" s="11">
        <v>24</v>
      </c>
      <c r="D18" s="11">
        <v>493</v>
      </c>
      <c r="E18" s="11">
        <v>37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543A6-D44F-6D41-AE26-192CDCAC0B21}">
  <dimension ref="A1:E14"/>
  <sheetViews>
    <sheetView workbookViewId="0">
      <selection activeCell="F11" sqref="F11"/>
    </sheetView>
  </sheetViews>
  <sheetFormatPr baseColWidth="10" defaultRowHeight="15" x14ac:dyDescent="0.2"/>
  <cols>
    <col min="1" max="1" width="24.83203125" customWidth="1"/>
    <col min="2" max="3" width="13.6640625" bestFit="1" customWidth="1"/>
    <col min="5" max="5" width="11.1640625" bestFit="1" customWidth="1"/>
  </cols>
  <sheetData>
    <row r="1" spans="1:5" x14ac:dyDescent="0.2">
      <c r="B1" t="s">
        <v>8372</v>
      </c>
      <c r="C1" t="s">
        <v>8373</v>
      </c>
    </row>
    <row r="2" spans="1:5" x14ac:dyDescent="0.2">
      <c r="A2" t="s">
        <v>8417</v>
      </c>
      <c r="B2" s="6">
        <f>AVERAGEIFS(Kickstarter!$D:$D, Kickstarter!$G:$G, "US", Kickstarter!$F:$F, "successful", Kickstarter!$R:$R, "Plays")</f>
        <v>5048.8786407766993</v>
      </c>
      <c r="C2" s="6">
        <f>AVERAGEIFS(Kickstarter!$D:$D, Kickstarter!$G:$G, "US", Kickstarter!$F:$F, "failed", Kickstarter!$R:$R, "Plays")</f>
        <v>10554.212</v>
      </c>
      <c r="E2" s="6"/>
    </row>
    <row r="3" spans="1:5" x14ac:dyDescent="0.2">
      <c r="A3" t="s">
        <v>8418</v>
      </c>
      <c r="B3" s="6" cm="1">
        <f t="array" ref="B3">MEDIAN(IF(Kickstarter!$R:$R="Plays",IF(Kickstarter!$G:$G="US", IF(Kickstarter!$F:$F="successful",Kickstarter!$D:$D))))</f>
        <v>3000</v>
      </c>
      <c r="C3" s="6" cm="1">
        <f t="array" ref="C3">MEDIAN(IF(Kickstarter!$R:$R="Plays",IF(Kickstarter!$G:$G="US", IF(Kickstarter!$F:$F="failed",Kickstarter!$D:$D))))</f>
        <v>5000</v>
      </c>
      <c r="E3" s="6"/>
    </row>
    <row r="4" spans="1:5" x14ac:dyDescent="0.2">
      <c r="A4" t="s">
        <v>8376</v>
      </c>
      <c r="B4" s="6" cm="1">
        <f t="array" ref="B4">STDEV(IF(Kickstarter!$R:$R="Plays",IF(Kickstarter!$G:$G="US", IF(Kickstarter!$F:$F="successful",Kickstarter!$D:$D))))</f>
        <v>7758.1747533478701</v>
      </c>
      <c r="C4" s="6" cm="1">
        <f t="array" ref="C4">STDEV(IF(Kickstarter!$R:$R="plays",IF(Kickstarter!$G:$G="US", IF(Kickstarter!$F:$F="failed",Kickstarter!$D:$D))))</f>
        <v>22011.798770922433</v>
      </c>
    </row>
    <row r="5" spans="1:5" x14ac:dyDescent="0.2">
      <c r="A5" t="s">
        <v>8377</v>
      </c>
      <c r="B5" s="6" cm="1">
        <f t="array" ref="B5">_xlfn.QUARTILE.EXC(IF(Kickstarter!$R:$R="Plays",IF(Kickstarter!$G:$G="US", IF(Kickstarter!$F:$F="successful", Kickstarter!$D:$D))), 3)</f>
        <v>5000</v>
      </c>
      <c r="C5" s="6" cm="1">
        <f t="array" ref="C5">_xlfn.QUARTILE.EXC(IF(Kickstarter!$R:$R="Plays",IF(Kickstarter!$G:$G="US", IF(Kickstarter!$F:$F="failed", Kickstarter!$D:$D))), 3)</f>
        <v>10000</v>
      </c>
    </row>
    <row r="6" spans="1:5" x14ac:dyDescent="0.2">
      <c r="A6" t="s">
        <v>8378</v>
      </c>
      <c r="B6" s="6" cm="1">
        <f t="array" ref="B6">_xlfn.QUARTILE.EXC(IF(Kickstarter!$R:$R="Plays",IF(Kickstarter!$G:$G="US", IF(Kickstarter!$F:$F="successful", Kickstarter!$D:$D))), 1)</f>
        <v>1500</v>
      </c>
      <c r="C6" s="6" cm="1">
        <f t="array" ref="C6">_xlfn.QUARTILE.EXC(IF(Kickstarter!$R:$R="Plays",IF(Kickstarter!$G:$G="US", IF(Kickstarter!$F:$F="failed", Kickstarter!$D:$D))), 1)</f>
        <v>2000</v>
      </c>
    </row>
    <row r="7" spans="1:5" x14ac:dyDescent="0.2">
      <c r="A7" t="s">
        <v>8379</v>
      </c>
      <c r="B7" s="6">
        <f>B5-B6</f>
        <v>3500</v>
      </c>
      <c r="C7" s="6">
        <f>C5-C6</f>
        <v>8000</v>
      </c>
    </row>
    <row r="9" spans="1:5" x14ac:dyDescent="0.2">
      <c r="A9" t="s">
        <v>8374</v>
      </c>
      <c r="B9" s="6">
        <f>AVERAGEIFS(Kickstarter!$E:$E, Kickstarter!$G:$G, "US", Kickstarter!$F:$F, "successful", Kickstarter!$R:$R, "Plays")</f>
        <v>5601.5458009708727</v>
      </c>
      <c r="C9" s="6">
        <f>AVERAGEIFS(Kickstarter!$E:$E, Kickstarter!$G:$G, "US", Kickstarter!$F:$F, "failed", Kickstarter!$R:$R, "Plays")</f>
        <v>558.65484000000004</v>
      </c>
    </row>
    <row r="10" spans="1:5" x14ac:dyDescent="0.2">
      <c r="A10" t="s">
        <v>8375</v>
      </c>
      <c r="B10" s="6" cm="1">
        <f t="array" ref="B10">MEDIAN(IF(Kickstarter!$R:$R="Plays",IF(Kickstarter!$G:$G="US", IF(Kickstarter!$F:$F="successful",Kickstarter!$E:$E))))</f>
        <v>3167.5</v>
      </c>
      <c r="C10" s="6" cm="1">
        <f t="array" ref="C10">MEDIAN(IF(Kickstarter!$R:$R="Plays",IF(Kickstarter!$G:$G="US", IF(Kickstarter!$F:$F="failed",Kickstarter!$E:$E))))</f>
        <v>103</v>
      </c>
    </row>
    <row r="11" spans="1:5" x14ac:dyDescent="0.2">
      <c r="A11" t="s">
        <v>8380</v>
      </c>
      <c r="B11" s="6" cm="1">
        <f t="array" ref="B11">STDEV(IF(Kickstarter!$R:$R="Plays",IF(Kickstarter!$G:$G="US", IF(Kickstarter!$F:$F="successful",Kickstarter!$E:$E))))</f>
        <v>8344.7063933183508</v>
      </c>
      <c r="C11" s="6" cm="1">
        <f t="array" ref="C11">STDEV(IF(Kickstarter!$R:$R="Plays",IF(Kickstarter!$G:$G="US", IF(Kickstarter!$F:$F="failed",Kickstarter!$E:$E))))</f>
        <v>1333.1920839382735</v>
      </c>
    </row>
    <row r="12" spans="1:5" x14ac:dyDescent="0.2">
      <c r="A12" t="s">
        <v>8381</v>
      </c>
      <c r="B12" s="6" cm="1">
        <f t="array" ref="B12">_xlfn.QUARTILE.EXC(IF(Kickstarter!$R:$R="Plays",IF(Kickstarter!$G:$G="US", IF(Kickstarter!$F:$F="successful", Kickstarter!$E:$E))), 3)</f>
        <v>5699</v>
      </c>
      <c r="C12" s="6" cm="1">
        <f t="array" ref="C12">_xlfn.QUARTILE.EXC(IF(Kickstarter!$R:$R="Plays",IF(Kickstarter!$G:$G="US", IF(Kickstarter!$F:$F="failed", Kickstarter!$E:$E))), 3)</f>
        <v>501</v>
      </c>
    </row>
    <row r="13" spans="1:5" x14ac:dyDescent="0.2">
      <c r="A13" t="s">
        <v>8382</v>
      </c>
      <c r="B13" s="6" cm="1">
        <f t="array" ref="B13">_xlfn.QUARTILE.EXC(IF(Kickstarter!$R:$R="Plays",IF(Kickstarter!$G:$G="US", IF(Kickstarter!$F:$F="successful", Kickstarter!$E:$E))), 1)</f>
        <v>1716.5074999999999</v>
      </c>
      <c r="C13" s="6" cm="1">
        <f t="array" ref="C13">_xlfn.QUARTILE.EXC(IF(Kickstarter!$R:$R="Plays",IF(Kickstarter!$G:$G="US", IF(Kickstarter!$F:$F="failed", Kickstarter!$E:$E))), 1)</f>
        <v>9.25</v>
      </c>
    </row>
    <row r="14" spans="1:5" x14ac:dyDescent="0.2">
      <c r="A14" t="s">
        <v>8383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FAD04-D545-A94F-A318-FD4C4AA34AC9}">
  <dimension ref="A1:F6"/>
  <sheetViews>
    <sheetView workbookViewId="0">
      <selection activeCell="B16" sqref="B16"/>
    </sheetView>
  </sheetViews>
  <sheetFormatPr baseColWidth="10" defaultRowHeight="15" x14ac:dyDescent="0.2"/>
  <cols>
    <col min="1" max="1" width="19.5" customWidth="1"/>
    <col min="2" max="2" width="108.5" customWidth="1"/>
    <col min="5" max="5" width="14.6640625" customWidth="1"/>
    <col min="6" max="6" width="15.5" customWidth="1"/>
  </cols>
  <sheetData>
    <row r="1" spans="1:6" x14ac:dyDescent="0.2">
      <c r="A1" t="s">
        <v>8367</v>
      </c>
      <c r="B1" t="s">
        <v>8368</v>
      </c>
      <c r="C1" t="s">
        <v>8369</v>
      </c>
      <c r="D1" t="s">
        <v>8370</v>
      </c>
      <c r="E1" t="s">
        <v>8307</v>
      </c>
      <c r="F1" t="s">
        <v>8371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 Based on Launch Date</vt:lpstr>
      <vt:lpstr>Descriptive Statistics</vt:lpstr>
      <vt:lpstr>Edinberg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2022-06-12T03:02:28Z</dcterms:modified>
</cp:coreProperties>
</file>