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uthDunn\Dropbox\PhD\Project\Breeding Energetics - Meta Analysis\Data\"/>
    </mc:Choice>
  </mc:AlternateContent>
  <bookViews>
    <workbookView xWindow="120" yWindow="135" windowWidth="18960" windowHeight="11460" tabRatio="439"/>
  </bookViews>
  <sheets>
    <sheet name="Data" sheetId="1" r:id="rId1"/>
    <sheet name="Sheet1" sheetId="22" r:id="rId2"/>
  </sheets>
  <calcPr calcId="152511"/>
  <pivotCaches>
    <pivotCache cacheId="0" r:id="rId3"/>
  </pivotCaches>
</workbook>
</file>

<file path=xl/calcChain.xml><?xml version="1.0" encoding="utf-8"?>
<calcChain xmlns="http://schemas.openxmlformats.org/spreadsheetml/2006/main">
  <c r="AG3" i="1" l="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2" i="1"/>
  <c r="AH3" i="1" l="1"/>
  <c r="AH6" i="1"/>
  <c r="AH7" i="1"/>
  <c r="AH10" i="1"/>
  <c r="AH11" i="1"/>
  <c r="AH14" i="1"/>
  <c r="AH15" i="1"/>
  <c r="AH57" i="1"/>
  <c r="AH58" i="1"/>
  <c r="AH59" i="1"/>
  <c r="AH61" i="1"/>
  <c r="AH62" i="1"/>
  <c r="AH63" i="1"/>
  <c r="AH65" i="1"/>
  <c r="AH66" i="1"/>
  <c r="AH67" i="1"/>
  <c r="AH69" i="1"/>
  <c r="AH70" i="1"/>
  <c r="AH71" i="1"/>
  <c r="AH73" i="1"/>
  <c r="AH74" i="1"/>
  <c r="AH75" i="1"/>
  <c r="AH77" i="1"/>
  <c r="AH78" i="1"/>
  <c r="AH79" i="1"/>
  <c r="AH81" i="1"/>
  <c r="AH82" i="1"/>
  <c r="AH83" i="1"/>
  <c r="AH85" i="1"/>
  <c r="AH86" i="1"/>
  <c r="AH87" i="1"/>
  <c r="AH89" i="1"/>
  <c r="AH90" i="1"/>
  <c r="AH91" i="1"/>
  <c r="AH93" i="1"/>
  <c r="AH94" i="1"/>
  <c r="AH95" i="1"/>
  <c r="AH97" i="1"/>
  <c r="AH98" i="1"/>
  <c r="AH99" i="1"/>
  <c r="AH4" i="1"/>
  <c r="AH5" i="1"/>
  <c r="AH8" i="1"/>
  <c r="AH9" i="1"/>
  <c r="AH12" i="1"/>
  <c r="AH13" i="1"/>
  <c r="AH16" i="1"/>
  <c r="AH24" i="1"/>
  <c r="AH60" i="1"/>
  <c r="AH64" i="1"/>
  <c r="AH68" i="1"/>
  <c r="AH72" i="1"/>
  <c r="AH76" i="1"/>
  <c r="AH80" i="1"/>
  <c r="AH88" i="1"/>
  <c r="AH92" i="1"/>
  <c r="AH2" i="1"/>
  <c r="AF32" i="1" l="1"/>
  <c r="AF33" i="1"/>
  <c r="AF53" i="1"/>
  <c r="AF73" i="1"/>
  <c r="AF10" i="1"/>
  <c r="AF2" i="1"/>
  <c r="AF3" i="1"/>
  <c r="AF4" i="1"/>
  <c r="AF41" i="1"/>
  <c r="AF40" i="1"/>
  <c r="AF79" i="1"/>
  <c r="AF69" i="1"/>
  <c r="AF70" i="1"/>
  <c r="AF43" i="1"/>
  <c r="AF54" i="1"/>
  <c r="AF55" i="1"/>
  <c r="AF60" i="1"/>
  <c r="AF61" i="1"/>
  <c r="AF17" i="1"/>
  <c r="AF18" i="1"/>
  <c r="AF19" i="1"/>
  <c r="AF44" i="1"/>
  <c r="AF47" i="1"/>
  <c r="AF14" i="1"/>
  <c r="AF15" i="1"/>
  <c r="AF21" i="1"/>
  <c r="AF49" i="1"/>
  <c r="AF80" i="1"/>
  <c r="AF25" i="1"/>
  <c r="AF12" i="1"/>
  <c r="AF13" i="1"/>
  <c r="AF26" i="1"/>
  <c r="AF27" i="1"/>
  <c r="AF28" i="1"/>
  <c r="AF72" i="1"/>
  <c r="AF29" i="1"/>
  <c r="AF30" i="1"/>
  <c r="AF5" i="1"/>
  <c r="AF6" i="1"/>
  <c r="AF7" i="1"/>
  <c r="AF31" i="1"/>
  <c r="U67" i="1" l="1"/>
  <c r="U63" i="1" l="1"/>
  <c r="U16" i="1"/>
  <c r="U96" i="1"/>
  <c r="R96" i="1"/>
  <c r="S16" i="1"/>
  <c r="S63" i="1"/>
  <c r="S67" i="1"/>
  <c r="R84" i="1"/>
  <c r="T84" i="1"/>
  <c r="U84" i="1" s="1"/>
  <c r="H84" i="1"/>
  <c r="S84" i="1" l="1"/>
  <c r="AH84" i="1"/>
  <c r="S96" i="1"/>
  <c r="AH96" i="1"/>
  <c r="U27" i="1"/>
  <c r="S27" i="1"/>
  <c r="S25" i="1"/>
  <c r="U80" i="1" l="1"/>
  <c r="S80" i="1"/>
  <c r="U82" i="1" l="1"/>
  <c r="S82" i="1"/>
  <c r="S92" i="1"/>
  <c r="S91" i="1"/>
  <c r="S29" i="1"/>
  <c r="S28" i="1"/>
  <c r="U25" i="1"/>
  <c r="K50" i="1" l="1"/>
  <c r="N50" i="1"/>
  <c r="S50" i="1"/>
  <c r="U50" i="1"/>
  <c r="AH50" i="1"/>
  <c r="AH35" i="1" l="1"/>
  <c r="AH34" i="1"/>
  <c r="U35" i="1" l="1"/>
  <c r="U34" i="1"/>
  <c r="S35" i="1"/>
  <c r="S34" i="1"/>
  <c r="U62" i="1" l="1"/>
  <c r="U77" i="1"/>
  <c r="U60" i="1" l="1"/>
  <c r="U61" i="1"/>
  <c r="S61" i="1"/>
  <c r="S60" i="1"/>
  <c r="AH40" i="1"/>
  <c r="AH44" i="1"/>
  <c r="AH43" i="1"/>
  <c r="AH45" i="1"/>
  <c r="AH49" i="1"/>
  <c r="AH48" i="1"/>
  <c r="AH47" i="1"/>
  <c r="AH29" i="1"/>
  <c r="AH28" i="1"/>
  <c r="AH17" i="1"/>
  <c r="AH26" i="1"/>
  <c r="AH20" i="1"/>
  <c r="AH25" i="1"/>
  <c r="AH27" i="1"/>
  <c r="AH30" i="1"/>
  <c r="AH21" i="1"/>
  <c r="AH22" i="1"/>
  <c r="AH23" i="1"/>
  <c r="AH18" i="1"/>
  <c r="AH19" i="1"/>
  <c r="AH42" i="1"/>
  <c r="AH56" i="1"/>
  <c r="AH36" i="1"/>
  <c r="AH39" i="1"/>
  <c r="AH31" i="1"/>
  <c r="AH32" i="1"/>
  <c r="AH33" i="1"/>
  <c r="AH41" i="1"/>
  <c r="AH54" i="1"/>
  <c r="AH55" i="1"/>
  <c r="AH51" i="1"/>
  <c r="AH52" i="1"/>
  <c r="AH53" i="1"/>
  <c r="AH37" i="1"/>
  <c r="AH46" i="1"/>
  <c r="AH38" i="1"/>
  <c r="N29" i="1" l="1"/>
  <c r="N28" i="1"/>
  <c r="K28" i="1"/>
  <c r="N92" i="1"/>
  <c r="K92" i="1"/>
  <c r="U29" i="1"/>
  <c r="U28" i="1"/>
  <c r="U3" i="1"/>
  <c r="U92" i="1"/>
  <c r="U91" i="1"/>
  <c r="U2" i="1"/>
  <c r="U4" i="1"/>
  <c r="S18" i="1"/>
  <c r="S19" i="1"/>
  <c r="K19" i="1"/>
  <c r="N19" i="1"/>
  <c r="N18" i="1"/>
  <c r="K18" i="1"/>
  <c r="U19" i="1"/>
  <c r="U18" i="1"/>
  <c r="K27" i="1" l="1"/>
  <c r="K25" i="1" l="1"/>
  <c r="U8" i="1" l="1"/>
  <c r="U7" i="1"/>
  <c r="U6" i="1"/>
  <c r="U5" i="1"/>
  <c r="U37" i="1"/>
  <c r="U21" i="1"/>
  <c r="U30" i="1"/>
  <c r="U26" i="1"/>
  <c r="U13" i="1"/>
  <c r="U12" i="1"/>
  <c r="U46" i="1"/>
  <c r="U24" i="1"/>
  <c r="U36" i="1"/>
  <c r="U38" i="1"/>
  <c r="U59" i="1"/>
  <c r="U58" i="1"/>
  <c r="U57" i="1"/>
  <c r="U23" i="1"/>
  <c r="U22" i="1"/>
  <c r="U48" i="1"/>
  <c r="U14" i="1"/>
  <c r="U45" i="1"/>
  <c r="U20" i="1"/>
  <c r="U47" i="1"/>
  <c r="U44" i="1"/>
  <c r="U17" i="1"/>
  <c r="U39" i="1"/>
  <c r="U9" i="1"/>
  <c r="U55" i="1"/>
  <c r="U54" i="1"/>
  <c r="U43" i="1"/>
  <c r="U40" i="1"/>
  <c r="U41" i="1"/>
  <c r="U11" i="1"/>
  <c r="U10" i="1"/>
  <c r="U56" i="1"/>
  <c r="U52" i="1"/>
  <c r="U51" i="1"/>
  <c r="U53" i="1"/>
  <c r="U42" i="1"/>
  <c r="U33" i="1"/>
  <c r="U32" i="1"/>
  <c r="U31" i="1"/>
  <c r="S8" i="1"/>
  <c r="S7" i="1"/>
  <c r="S6" i="1"/>
  <c r="S5" i="1"/>
  <c r="S97" i="1"/>
  <c r="S86" i="1"/>
  <c r="S68" i="1"/>
  <c r="S37" i="1"/>
  <c r="S21" i="1"/>
  <c r="S30" i="1"/>
  <c r="S83" i="1"/>
  <c r="S72" i="1"/>
  <c r="S26" i="1"/>
  <c r="S66" i="1"/>
  <c r="S94" i="1"/>
  <c r="S95" i="1"/>
  <c r="S65" i="1"/>
  <c r="S13" i="1"/>
  <c r="S12" i="1"/>
  <c r="S46" i="1"/>
  <c r="S24" i="1"/>
  <c r="S36" i="1"/>
  <c r="S93" i="1"/>
  <c r="S64" i="1"/>
  <c r="S38" i="1"/>
  <c r="S59" i="1"/>
  <c r="S58" i="1"/>
  <c r="S57" i="1"/>
  <c r="S49" i="1"/>
  <c r="S23" i="1"/>
  <c r="S22" i="1"/>
  <c r="S15" i="1"/>
  <c r="S71" i="1"/>
  <c r="S48" i="1"/>
  <c r="S14" i="1"/>
  <c r="S81" i="1"/>
  <c r="S45" i="1"/>
  <c r="S20" i="1"/>
  <c r="S87" i="1"/>
  <c r="S47" i="1"/>
  <c r="S44" i="1"/>
  <c r="S17" i="1"/>
  <c r="S85" i="1"/>
  <c r="S39" i="1"/>
  <c r="S9" i="1"/>
  <c r="S55" i="1"/>
  <c r="S54" i="1"/>
  <c r="S43" i="1"/>
  <c r="S70" i="1"/>
  <c r="S69" i="1"/>
  <c r="S79" i="1"/>
  <c r="S77" i="1"/>
  <c r="S40" i="1"/>
  <c r="S41" i="1"/>
  <c r="S11" i="1"/>
  <c r="S90" i="1"/>
  <c r="S89" i="1"/>
  <c r="S4" i="1"/>
  <c r="S2" i="1"/>
  <c r="S3" i="1"/>
  <c r="S99" i="1"/>
  <c r="S98" i="1"/>
  <c r="S10" i="1"/>
  <c r="S76" i="1"/>
  <c r="S75" i="1"/>
  <c r="S74" i="1"/>
  <c r="S73" i="1"/>
  <c r="S62" i="1"/>
  <c r="S56" i="1"/>
  <c r="S52" i="1"/>
  <c r="S51" i="1"/>
  <c r="S53" i="1"/>
  <c r="S42" i="1"/>
  <c r="S78" i="1"/>
  <c r="S88" i="1"/>
  <c r="S33" i="1"/>
  <c r="S32" i="1"/>
  <c r="S31" i="1"/>
  <c r="K31" i="1" l="1"/>
  <c r="N31" i="1"/>
  <c r="K32" i="1"/>
  <c r="N32" i="1"/>
  <c r="K33" i="1"/>
  <c r="N33" i="1"/>
  <c r="K88" i="1"/>
  <c r="N88" i="1"/>
  <c r="K78" i="1"/>
  <c r="N78" i="1"/>
  <c r="K42" i="1"/>
  <c r="N42" i="1"/>
  <c r="K53" i="1"/>
  <c r="N53" i="1"/>
  <c r="K51" i="1"/>
  <c r="N51" i="1"/>
  <c r="K52" i="1"/>
  <c r="N52" i="1"/>
  <c r="K56" i="1"/>
  <c r="N56" i="1"/>
  <c r="K62" i="1"/>
  <c r="N62" i="1"/>
  <c r="K73" i="1"/>
  <c r="N73" i="1"/>
  <c r="K74" i="1"/>
  <c r="N74" i="1"/>
  <c r="K75" i="1"/>
  <c r="N75" i="1"/>
  <c r="K76" i="1"/>
  <c r="N76" i="1"/>
  <c r="K10" i="1"/>
  <c r="N10" i="1"/>
  <c r="K98" i="1"/>
  <c r="N98" i="1"/>
  <c r="K99" i="1"/>
  <c r="N99" i="1"/>
  <c r="K3" i="1"/>
  <c r="N3" i="1"/>
  <c r="K2" i="1"/>
  <c r="N2" i="1"/>
  <c r="K4" i="1"/>
  <c r="N4" i="1"/>
  <c r="K89" i="1"/>
  <c r="N89" i="1"/>
  <c r="K90" i="1"/>
  <c r="N90" i="1"/>
  <c r="K11" i="1"/>
  <c r="N11" i="1"/>
  <c r="K41" i="1"/>
  <c r="N41" i="1"/>
  <c r="K40" i="1"/>
  <c r="N40" i="1"/>
  <c r="K77" i="1"/>
  <c r="N77" i="1"/>
  <c r="K79" i="1"/>
  <c r="N79" i="1"/>
  <c r="K69" i="1"/>
  <c r="N69" i="1"/>
  <c r="K70" i="1"/>
  <c r="N70" i="1"/>
  <c r="K43" i="1"/>
  <c r="N43" i="1"/>
  <c r="K54" i="1"/>
  <c r="N54" i="1"/>
  <c r="K55" i="1"/>
  <c r="N55" i="1"/>
  <c r="K9" i="1"/>
  <c r="N9" i="1"/>
  <c r="K39" i="1"/>
  <c r="N39" i="1"/>
  <c r="K85" i="1"/>
  <c r="N85" i="1"/>
  <c r="K17" i="1"/>
  <c r="N17" i="1"/>
  <c r="K44" i="1"/>
  <c r="N44" i="1"/>
  <c r="K47" i="1"/>
  <c r="N47" i="1"/>
  <c r="K87" i="1"/>
  <c r="N87" i="1"/>
  <c r="K20" i="1"/>
  <c r="N20" i="1"/>
  <c r="K45" i="1"/>
  <c r="N45" i="1"/>
  <c r="K81" i="1"/>
  <c r="N81" i="1"/>
  <c r="K14" i="1"/>
  <c r="N14" i="1"/>
  <c r="K48" i="1"/>
  <c r="N48" i="1"/>
  <c r="K71" i="1"/>
  <c r="N71" i="1"/>
  <c r="K15" i="1"/>
  <c r="N15" i="1"/>
  <c r="K22" i="1"/>
  <c r="N22" i="1"/>
  <c r="K23" i="1"/>
  <c r="N23" i="1"/>
  <c r="K49" i="1"/>
  <c r="N49" i="1"/>
  <c r="K57" i="1"/>
  <c r="N57" i="1"/>
  <c r="K58" i="1"/>
  <c r="N58" i="1"/>
  <c r="K59" i="1"/>
  <c r="N59" i="1"/>
  <c r="K38" i="1"/>
  <c r="N38" i="1"/>
  <c r="K64" i="1"/>
  <c r="N64" i="1"/>
  <c r="K93" i="1"/>
  <c r="N93" i="1"/>
  <c r="K36" i="1"/>
  <c r="N36" i="1"/>
  <c r="K24" i="1"/>
  <c r="N24" i="1"/>
  <c r="K46" i="1"/>
  <c r="N46" i="1"/>
  <c r="K12" i="1"/>
  <c r="N12" i="1"/>
  <c r="K13" i="1"/>
  <c r="N13" i="1"/>
  <c r="K65" i="1"/>
  <c r="N65" i="1"/>
  <c r="K95" i="1"/>
  <c r="N95" i="1"/>
  <c r="K94" i="1"/>
  <c r="N94" i="1"/>
  <c r="K66" i="1"/>
  <c r="N66" i="1"/>
  <c r="K26" i="1"/>
  <c r="N26" i="1"/>
  <c r="K72" i="1"/>
  <c r="N72" i="1"/>
  <c r="K83" i="1"/>
  <c r="N83" i="1"/>
  <c r="K30" i="1"/>
  <c r="N30" i="1"/>
  <c r="K21" i="1"/>
  <c r="N21" i="1"/>
  <c r="K37" i="1"/>
  <c r="N37" i="1"/>
  <c r="K68" i="1"/>
  <c r="N68" i="1"/>
  <c r="K86" i="1"/>
  <c r="N86" i="1"/>
  <c r="K97" i="1"/>
  <c r="N97" i="1"/>
  <c r="K5" i="1"/>
  <c r="N5" i="1"/>
  <c r="K6" i="1"/>
  <c r="N6" i="1"/>
  <c r="K7" i="1"/>
  <c r="N7" i="1"/>
  <c r="K8" i="1"/>
  <c r="N8" i="1"/>
</calcChain>
</file>

<file path=xl/comments1.xml><?xml version="1.0" encoding="utf-8"?>
<comments xmlns="http://schemas.openxmlformats.org/spreadsheetml/2006/main">
  <authors>
    <author>Dunn, Ruth</author>
  </authors>
  <commentList>
    <comment ref="Q2" authorId="0" shapeId="0">
      <text>
        <r>
          <rPr>
            <b/>
            <sz val="9"/>
            <color indexed="81"/>
            <rFont val="Tahoma"/>
            <family val="2"/>
          </rPr>
          <t>Dunn, Ruth:</t>
        </r>
        <r>
          <rPr>
            <sz val="9"/>
            <color indexed="81"/>
            <rFont val="Tahoma"/>
            <family val="2"/>
          </rPr>
          <t xml:space="preserve">
2001</t>
        </r>
      </text>
    </comment>
    <comment ref="Q3" authorId="0" shapeId="0">
      <text>
        <r>
          <rPr>
            <b/>
            <sz val="9"/>
            <color indexed="81"/>
            <rFont val="Tahoma"/>
            <family val="2"/>
          </rPr>
          <t>Dunn, Ruth:</t>
        </r>
        <r>
          <rPr>
            <sz val="9"/>
            <color indexed="81"/>
            <rFont val="Tahoma"/>
            <family val="2"/>
          </rPr>
          <t xml:space="preserve">
1999</t>
        </r>
      </text>
    </comment>
    <comment ref="X11" authorId="0" shapeId="0">
      <text>
        <r>
          <rPr>
            <b/>
            <sz val="9"/>
            <color indexed="81"/>
            <rFont val="Tahoma"/>
            <family val="2"/>
          </rPr>
          <t>Dunn, Ruth:</t>
        </r>
        <r>
          <rPr>
            <sz val="9"/>
            <color indexed="81"/>
            <rFont val="Tahoma"/>
            <family val="2"/>
          </rPr>
          <t xml:space="preserve">
Single site as n = 1 for other 2 sites</t>
        </r>
      </text>
    </comment>
    <comment ref="Z64" authorId="0" shapeId="0">
      <text>
        <r>
          <rPr>
            <b/>
            <sz val="9"/>
            <color indexed="81"/>
            <rFont val="Tahoma"/>
            <family val="2"/>
          </rPr>
          <t>Dunn, Ruth:</t>
        </r>
        <r>
          <rPr>
            <sz val="9"/>
            <color indexed="81"/>
            <rFont val="Tahoma"/>
            <family val="2"/>
          </rPr>
          <t xml:space="preserve">
Paper says 52,400 adults in bay</t>
        </r>
      </text>
    </comment>
  </commentList>
</comments>
</file>

<file path=xl/sharedStrings.xml><?xml version="1.0" encoding="utf-8"?>
<sst xmlns="http://schemas.openxmlformats.org/spreadsheetml/2006/main" count="1797" uniqueCount="632">
  <si>
    <t>Species</t>
  </si>
  <si>
    <t>n</t>
  </si>
  <si>
    <t xml:space="preserve"> FMR</t>
  </si>
  <si>
    <t>Lat</t>
  </si>
  <si>
    <t>Source</t>
  </si>
  <si>
    <t>Seasons</t>
  </si>
  <si>
    <t>Sites</t>
  </si>
  <si>
    <t>Phase</t>
  </si>
  <si>
    <t>Wandering Albatross</t>
  </si>
  <si>
    <t>5M4F</t>
  </si>
  <si>
    <t>Total of all activities - chick attendance very short. Paper also quotes values for other phases based on respirometry values for onshore.</t>
  </si>
  <si>
    <t>Jackass Penguin</t>
  </si>
  <si>
    <t>5M5F</t>
  </si>
  <si>
    <t>Calculated Total. Based on 50% onshore/atsea  and onshore/atsea  FMR. Of atsea period, 15h resting, 9h at sea.</t>
  </si>
  <si>
    <t>Leach's Storm Petrel</t>
  </si>
  <si>
    <t>Unsexed</t>
  </si>
  <si>
    <t>Gentoo Penguin</t>
  </si>
  <si>
    <t>Red-footed Booby</t>
  </si>
  <si>
    <t>Unsexed Mix</t>
  </si>
  <si>
    <t>King Penguin</t>
  </si>
  <si>
    <t>Calculated Total. Based on 50% onshore/atsea and onshore/atsea FMR. ASSUMED SO BY ME! Atsea and onshore values supplied.</t>
  </si>
  <si>
    <t>Wilson's Storm Petrel</t>
  </si>
  <si>
    <t>Adelie Penguin</t>
  </si>
  <si>
    <t>12M12F</t>
  </si>
  <si>
    <t xml:space="preserve">Total of all activities. Time budget known. Relationship between time swimming and FMR. Trend for increase through breeding season. </t>
  </si>
  <si>
    <t>Black-legged Kittiwake</t>
  </si>
  <si>
    <t>Arctic Tern</t>
  </si>
  <si>
    <t>Southern Giant Petrel</t>
  </si>
  <si>
    <t>3M5F</t>
  </si>
  <si>
    <t>Total of all activities. Very similar to calculated total based on 50% onshore/atsea and regression between %time atsea and FMR. ENSO year</t>
  </si>
  <si>
    <t>Macaroni Penguin</t>
  </si>
  <si>
    <t>Cape Gannet</t>
  </si>
  <si>
    <t>Northern Fulmar</t>
  </si>
  <si>
    <t>Thick-billed Murre</t>
  </si>
  <si>
    <t>Northern Gannet</t>
  </si>
  <si>
    <t>Chinstrap Penguin</t>
  </si>
  <si>
    <t>Cassin's Auklet</t>
  </si>
  <si>
    <t>Dovekie</t>
  </si>
  <si>
    <t>Total of all activities for 24 or 48 hours. Time budget unknown.</t>
  </si>
  <si>
    <t>Common Murre</t>
  </si>
  <si>
    <t>Black Guillemot</t>
  </si>
  <si>
    <t>Georgian Diving Petrel</t>
  </si>
  <si>
    <t>Total of all activities for 24 hours - chick attendance very short.</t>
  </si>
  <si>
    <t>Common Diving Petrel</t>
  </si>
  <si>
    <t>Least Auklet</t>
  </si>
  <si>
    <t>Antarctic Prion</t>
  </si>
  <si>
    <t xml:space="preserve">Total of all activities for 24 or 48 hours. Time budget unknown. Presumed related to daylight. </t>
  </si>
  <si>
    <t>Blue Penguin</t>
  </si>
  <si>
    <t>Sooty Tern</t>
  </si>
  <si>
    <t>Laysan Albatross</t>
  </si>
  <si>
    <t>Foraging trip value only. Paper also quotes value for 50/50 onshore split and literature value of onshore FMR.</t>
  </si>
  <si>
    <t>Common Tern</t>
  </si>
  <si>
    <t>Total of all activities for 1-4 days. Time budget unknown. I assume 50% on nest?</t>
  </si>
  <si>
    <t>Wedge-tailed Shearwater</t>
  </si>
  <si>
    <t>Brown Noddy</t>
  </si>
  <si>
    <t>Cape Pigeon</t>
  </si>
  <si>
    <t>Antarctic Petrel</t>
  </si>
  <si>
    <t>Snow Petrel</t>
  </si>
  <si>
    <t>Long</t>
  </si>
  <si>
    <t>DLW</t>
  </si>
  <si>
    <t>5F</t>
  </si>
  <si>
    <t>Total of all activities. Time budget known.</t>
  </si>
  <si>
    <t>Calculated Total. Based on 50% onshore/atsea and onshore/atsea FMR. Atsea and onshore values supplied.</t>
  </si>
  <si>
    <t>Calculated total from paper. Paper includes other phases</t>
  </si>
  <si>
    <t xml:space="preserve">Total of all activities for 48 hours. </t>
  </si>
  <si>
    <t xml:space="preserve">Total of all activities. Time budget known. </t>
  </si>
  <si>
    <t>7M9F</t>
  </si>
  <si>
    <t>Total of all activities.</t>
  </si>
  <si>
    <t xml:space="preserve">Total of all activities. </t>
  </si>
  <si>
    <t>Calculated Total. Based on shore/atsea periods</t>
  </si>
  <si>
    <t xml:space="preserve">Total of all activities for 2-4 days. Non-significant relationship between time atsea and FMR used to derive on-nest FMR. </t>
  </si>
  <si>
    <t>Total of all activities for 1-6 days. Time budget partially known. Atsea FMR from FMR/time at sea relationship</t>
  </si>
  <si>
    <t>Total of all activities. Brood measured. Atsea calculated from relationship between time atsea and FMR.</t>
  </si>
  <si>
    <t>8M6F</t>
  </si>
  <si>
    <t xml:space="preserve">Foraging Trip value given only </t>
  </si>
  <si>
    <t>Total of all activities</t>
  </si>
  <si>
    <t>Total of all activities. Atsea/Onshore rates from relationship of FMR/atsea</t>
  </si>
  <si>
    <t>11M10F</t>
  </si>
  <si>
    <t>14M13F</t>
  </si>
  <si>
    <t xml:space="preserve">Total of all activities. Incubation given. </t>
  </si>
  <si>
    <t>Calculated Total. Regression between %time atsea and FMR.</t>
  </si>
  <si>
    <t xml:space="preserve">Total of activites for 48 hours. </t>
  </si>
  <si>
    <t xml:space="preserve">Calculated Total.Atsea and onshore values supplied. </t>
  </si>
  <si>
    <t xml:space="preserve">Total of all activities for 48 hours. Time budget known but budget while atsea variable so no relationship between time atsea and FMR. Also includes comparison to manipulated non-breeders. </t>
  </si>
  <si>
    <t>Calculated Total. Based on time budget and incubation/atsea rates</t>
  </si>
  <si>
    <t xml:space="preserve">Calculated Total. Atsea and onshore values supplied. </t>
  </si>
  <si>
    <t xml:space="preserve">Assumed Total of all activities. Email from DA Croll. </t>
  </si>
  <si>
    <t>Assumed Total of all activities. Email from Hugh Ellis</t>
  </si>
  <si>
    <t>7M4F</t>
  </si>
  <si>
    <t>Calculated Total. Atsea supplied. Onshore from 796.</t>
  </si>
  <si>
    <t>Black-browed Albatross</t>
  </si>
  <si>
    <t>HR</t>
  </si>
  <si>
    <t>4F</t>
  </si>
  <si>
    <t>2M8F</t>
  </si>
  <si>
    <t xml:space="preserve">Atsea Onshore and Total Given. </t>
  </si>
  <si>
    <t>Thalassoica antarctica</t>
  </si>
  <si>
    <t>Cepphus grylle</t>
  </si>
  <si>
    <t>Rissa tridactyla</t>
  </si>
  <si>
    <t>Eudyptula minor</t>
  </si>
  <si>
    <t>Morus capensis</t>
  </si>
  <si>
    <t>Daption capense</t>
  </si>
  <si>
    <t>Uria aalge</t>
  </si>
  <si>
    <t>Alle alle</t>
  </si>
  <si>
    <t>Pygoscelis papua</t>
  </si>
  <si>
    <t>Aptenodytes patagonicus</t>
  </si>
  <si>
    <t>Eudyptes chrysolophus</t>
  </si>
  <si>
    <t>Fulmarus glacialis</t>
  </si>
  <si>
    <t>Morus bassanus</t>
  </si>
  <si>
    <t>Sula sula</t>
  </si>
  <si>
    <t>Pagodroma nivea</t>
  </si>
  <si>
    <t>Macronectes giganteus</t>
  </si>
  <si>
    <t>Uria lomvia</t>
  </si>
  <si>
    <t>Diomedea exulans</t>
  </si>
  <si>
    <t>Oceanites oceanicus</t>
  </si>
  <si>
    <t>Pachyptila desolata</t>
  </si>
  <si>
    <t>Ptychoramphus aleuticus</t>
  </si>
  <si>
    <t>Pelecanoides urinatrix</t>
  </si>
  <si>
    <t>Pelecanoides georgicus</t>
  </si>
  <si>
    <t>Aethia pusilla</t>
  </si>
  <si>
    <t>Anous stolidus</t>
  </si>
  <si>
    <t>Sterna hirundo</t>
  </si>
  <si>
    <t>Thalassarche chrysostoma</t>
  </si>
  <si>
    <t>Phoebastria immutabilis</t>
  </si>
  <si>
    <t>Puffinus pacificus</t>
  </si>
  <si>
    <t>TEB</t>
  </si>
  <si>
    <t>From TEB</t>
  </si>
  <si>
    <t>Great Cormorant</t>
  </si>
  <si>
    <t>11M14F</t>
  </si>
  <si>
    <t>Atsea Onshore and Total Given. Also used 805</t>
  </si>
  <si>
    <t>7M23F</t>
  </si>
  <si>
    <t>25M23F</t>
  </si>
  <si>
    <t>European Shag</t>
  </si>
  <si>
    <t>Phalacrocorax aristotelis</t>
  </si>
  <si>
    <t>1M2F</t>
  </si>
  <si>
    <t>Atsea and Onshore given. Both recorded in each bird.</t>
  </si>
  <si>
    <t>Blue Petrel</t>
  </si>
  <si>
    <t>Halobaena caerulea</t>
  </si>
  <si>
    <t>Total atsea for two trip types. But little time ashore</t>
  </si>
  <si>
    <t>Order</t>
  </si>
  <si>
    <t>Family</t>
  </si>
  <si>
    <t>Sphenisciformes</t>
  </si>
  <si>
    <t>Spheniscidae</t>
  </si>
  <si>
    <t>Charadriiformes</t>
  </si>
  <si>
    <t>Procellariiformes</t>
  </si>
  <si>
    <t>Diomedeidae</t>
  </si>
  <si>
    <t>Pelecaniformes</t>
  </si>
  <si>
    <t>Phalacrocoracidae</t>
  </si>
  <si>
    <t>Procellariidae</t>
  </si>
  <si>
    <t>Alcidae</t>
  </si>
  <si>
    <t>Laridae</t>
  </si>
  <si>
    <t>Hydrobatidae</t>
  </si>
  <si>
    <t>Sulidae</t>
  </si>
  <si>
    <t>S</t>
  </si>
  <si>
    <t>N</t>
  </si>
  <si>
    <t>E</t>
  </si>
  <si>
    <t>W</t>
  </si>
  <si>
    <t>Grey-headed Albatross</t>
  </si>
  <si>
    <t>Method</t>
  </si>
  <si>
    <t>Total of all activities. Incubation given - onshore assummed</t>
  </si>
  <si>
    <t>Ballance_et_al-2009-Journal_of_Avian_Biology</t>
  </si>
  <si>
    <t>Elliot_et_al-2013-Biology_Open</t>
  </si>
  <si>
    <t>Suliformes</t>
  </si>
  <si>
    <t>Morus serrator</t>
  </si>
  <si>
    <t>Green_et_al-2013-The_Journal_of_Experimental_Biology</t>
  </si>
  <si>
    <t>Sexed ?</t>
  </si>
  <si>
    <t>Ring-Billed Gull</t>
  </si>
  <si>
    <t>Australasian Gannet</t>
  </si>
  <si>
    <t>Larus delawarensis</t>
  </si>
  <si>
    <t>Marteinson_et_al-2015-Plose_One</t>
  </si>
  <si>
    <t>20M23F</t>
  </si>
  <si>
    <t>Streaked Shearwater</t>
  </si>
  <si>
    <t>Calonectris leucomelas</t>
  </si>
  <si>
    <t>Shirai_et_al-2012-Ornithological_Science</t>
  </si>
  <si>
    <t>Welcker_et_al-2013-Plos_One</t>
  </si>
  <si>
    <t>24M25F</t>
  </si>
  <si>
    <t>Welcker_et_al-2013-Functional_Ecology</t>
  </si>
  <si>
    <t>Welcker_et_al-2010-Journal_of_Animal_Ecology</t>
  </si>
  <si>
    <t>Incubation</t>
  </si>
  <si>
    <t>Brood</t>
  </si>
  <si>
    <t>Creche</t>
  </si>
  <si>
    <t>Location</t>
  </si>
  <si>
    <t>Bird Island, South Georgia</t>
  </si>
  <si>
    <t>Saint Andrews Bay, South Georgia</t>
  </si>
  <si>
    <t>Baylis et al. 2015</t>
  </si>
  <si>
    <t>Garthe et al. 2007</t>
  </si>
  <si>
    <t>Marcus Island, Saldanha Bay, South Africa</t>
  </si>
  <si>
    <t>Funess &amp; Cooper, 1982</t>
  </si>
  <si>
    <t>Includes everything?</t>
  </si>
  <si>
    <t>Paper</t>
  </si>
  <si>
    <t>4M4F</t>
  </si>
  <si>
    <t>Johnston Atoll, Pacific Ocean</t>
  </si>
  <si>
    <t>Unssexed</t>
  </si>
  <si>
    <t>Source: 500</t>
  </si>
  <si>
    <t>Pennington et al. 2004</t>
  </si>
  <si>
    <t>jncc.defra.gov.uk/page-1991</t>
  </si>
  <si>
    <t>Hornøya, Norway</t>
  </si>
  <si>
    <t>Source: 61</t>
  </si>
  <si>
    <t>Hodum, 2002</t>
  </si>
  <si>
    <t>Bried et al. 2006</t>
  </si>
  <si>
    <t>Barbraud &amp; Delord, 2006</t>
  </si>
  <si>
    <t>Bost et al. 2007</t>
  </si>
  <si>
    <t>Lambert's Bay, South Africa</t>
  </si>
  <si>
    <t>Crawford et al. 2006</t>
  </si>
  <si>
    <t>Pettit et al. 1984</t>
  </si>
  <si>
    <t>Bonaparte Point, Antarctic Peninsula</t>
  </si>
  <si>
    <t>Bryan et al. 1993</t>
  </si>
  <si>
    <t>Cannell &amp; Maddox, 1983</t>
  </si>
  <si>
    <t>Poncet et al. 2006</t>
  </si>
  <si>
    <t>MR of foraging trip only</t>
  </si>
  <si>
    <t>Awa Island, Niigata, Japan</t>
  </si>
  <si>
    <t>Kongsfjorden, Svalbard, Norway</t>
  </si>
  <si>
    <t>Hop et al. 2002</t>
  </si>
  <si>
    <t>Lewis et al. 2001</t>
  </si>
  <si>
    <t>Kokko et al. 2004</t>
  </si>
  <si>
    <t>Murray et al. 2014</t>
  </si>
  <si>
    <t>Kampp et al. 1987</t>
  </si>
  <si>
    <t>www.fredsakademiet.dk/ordbog/jord/johnston_island_2012.pdf</t>
  </si>
  <si>
    <t>Reference</t>
  </si>
  <si>
    <t>Davis et al. 1989</t>
  </si>
  <si>
    <t>Grémillet et al. 1995</t>
  </si>
  <si>
    <t>Kooyman et al. 1992</t>
  </si>
  <si>
    <t>Nagy et al. 1984</t>
  </si>
  <si>
    <t>Croll, unpublished.</t>
  </si>
  <si>
    <t>Elliot et al. 2013</t>
  </si>
  <si>
    <t>Welcker et al. 2013</t>
  </si>
  <si>
    <t>Ballance et al. 2009</t>
  </si>
  <si>
    <t>Green et al. 2013</t>
  </si>
  <si>
    <t>Marteinson et al. 2015</t>
  </si>
  <si>
    <t>Shirai et al. 2012</t>
  </si>
  <si>
    <t>Welcker et al. 2010</t>
  </si>
  <si>
    <t>Gales et al. 1993</t>
  </si>
  <si>
    <t>Moreno &amp; Sanz. 1996</t>
  </si>
  <si>
    <t>Hodum et al. 1998</t>
  </si>
  <si>
    <t>Obst &amp; Nagy, 1992</t>
  </si>
  <si>
    <t>Chappell et al. 1993</t>
  </si>
  <si>
    <t>Gales &amp; Green, 1990</t>
  </si>
  <si>
    <t>Ballance, 1995</t>
  </si>
  <si>
    <t>Birt-Friesen et al. 1989</t>
  </si>
  <si>
    <t>Montevecchi et al. 1992</t>
  </si>
  <si>
    <t>Nagy &amp; Obst, 1992</t>
  </si>
  <si>
    <t>Furness &amp; Bryant, 1996</t>
  </si>
  <si>
    <t>Uttley et al. 1994</t>
  </si>
  <si>
    <t>Gabrielsen, 1996</t>
  </si>
  <si>
    <t>Bevan et al. 2002</t>
  </si>
  <si>
    <t>Fyhn et al. 2001</t>
  </si>
  <si>
    <t>Hodum &amp; Weathers, 2003</t>
  </si>
  <si>
    <t>Shaffer et al. 2003</t>
  </si>
  <si>
    <t>Weimerskirch et al. 2003</t>
  </si>
  <si>
    <t>Froget et al. 2004</t>
  </si>
  <si>
    <t>Shaffer et al. 2004</t>
  </si>
  <si>
    <t>Adams et al. 1991</t>
  </si>
  <si>
    <t>Gabrielsen et al. 1991</t>
  </si>
  <si>
    <t>Cairns et al. 1990</t>
  </si>
  <si>
    <t>Mehlum et al. 1993</t>
  </si>
  <si>
    <t>Golet et al. 2000</t>
  </si>
  <si>
    <t>Gabrielson et al. 1987</t>
  </si>
  <si>
    <t>Flint &amp; Nagy, 1984</t>
  </si>
  <si>
    <t>Pettit et al. 1988</t>
  </si>
  <si>
    <t>Obst et al. 1987</t>
  </si>
  <si>
    <t>Roby &amp; Ricklefs, 1986</t>
  </si>
  <si>
    <t>Ricklefs et al. 1986</t>
  </si>
  <si>
    <t>Adams et al. 1986</t>
  </si>
  <si>
    <t>Costa &amp; Prince, 1986</t>
  </si>
  <si>
    <t>Klaassen et al. 1992</t>
  </si>
  <si>
    <t>Taylor et al. 1997</t>
  </si>
  <si>
    <t>Green et al. 2009</t>
  </si>
  <si>
    <t>Harding et al. 2009</t>
  </si>
  <si>
    <t>Thesis_Don_Croll</t>
  </si>
  <si>
    <t>Latitude</t>
  </si>
  <si>
    <t>Longitude</t>
  </si>
  <si>
    <t>Short_Location</t>
  </si>
  <si>
    <t>AlbatrossIsland</t>
  </si>
  <si>
    <t>AwaIsland</t>
  </si>
  <si>
    <t>BassRock</t>
  </si>
  <si>
    <t>BonapartePoint</t>
  </si>
  <si>
    <t>CapeBird</t>
  </si>
  <si>
    <t>CoatsIsland</t>
  </si>
  <si>
    <t>CapeCrozier</t>
  </si>
  <si>
    <t>CoquetIsland</t>
  </si>
  <si>
    <t>DeceptionIsland</t>
  </si>
  <si>
    <t>FarallonIslands</t>
  </si>
  <si>
    <t>Foula</t>
  </si>
  <si>
    <t>FunkIsland</t>
  </si>
  <si>
    <t>GreenIsland</t>
  </si>
  <si>
    <t>GullGreatIslands</t>
  </si>
  <si>
    <t>BirdIslandSG</t>
  </si>
  <si>
    <t>HeardIsland</t>
  </si>
  <si>
    <t>HopIsland</t>
  </si>
  <si>
    <t>HopenIsland</t>
  </si>
  <si>
    <t>Hornoya</t>
  </si>
  <si>
    <t>HornsundFjord</t>
  </si>
  <si>
    <t>HumbleIsland</t>
  </si>
  <si>
    <t>IoM</t>
  </si>
  <si>
    <t>JohnstonAtoll</t>
  </si>
  <si>
    <t>Juttaholmen</t>
  </si>
  <si>
    <t>KapBrewsterKapHoegh</t>
  </si>
  <si>
    <t>KentIsland</t>
  </si>
  <si>
    <t>KerguelenIsland</t>
  </si>
  <si>
    <t>Kongsfjorden</t>
  </si>
  <si>
    <t>LakeSelent</t>
  </si>
  <si>
    <t>LambertsBay</t>
  </si>
  <si>
    <t>MarcusIsland</t>
  </si>
  <si>
    <t>MiddletonIsland</t>
  </si>
  <si>
    <t>MinsenerOldeoog</t>
  </si>
  <si>
    <t>PopesEye</t>
  </si>
  <si>
    <t>PossessionIsland</t>
  </si>
  <si>
    <t>SaintAndrewsBaySG</t>
  </si>
  <si>
    <t>ShoupBay</t>
  </si>
  <si>
    <t>StGeorgeIsland</t>
  </si>
  <si>
    <t>StLawrenceRiver</t>
  </si>
  <si>
    <t>Svalbard</t>
  </si>
  <si>
    <t>TernIsland</t>
  </si>
  <si>
    <t>TogersenIsland</t>
  </si>
  <si>
    <t>Average_Brood</t>
  </si>
  <si>
    <r>
      <t xml:space="preserve">Ellis et al. </t>
    </r>
    <r>
      <rPr>
        <sz val="10"/>
        <rFont val="Arial"/>
        <family val="2"/>
      </rPr>
      <t>1983</t>
    </r>
  </si>
  <si>
    <t>Ellis et al. 2002</t>
  </si>
  <si>
    <t>Welcker et al. 2009</t>
  </si>
  <si>
    <t>Jodice et al. 2006</t>
  </si>
  <si>
    <t>Title</t>
  </si>
  <si>
    <t>Increased energy expenditure by a seabird in response to higher food abundance</t>
  </si>
  <si>
    <t>Activity-specific metabolic rates of free-living northern gannets and other seabirds</t>
  </si>
  <si>
    <t>An energetic correlate between colony size and foraging effort in seabirds, an example of the Adélie penguin Pygoscelis adeliae</t>
  </si>
  <si>
    <t>An increase in minimum metabolic rate and not activity explains field metabolic rate changes in a breeding seabird</t>
  </si>
  <si>
    <t>Mass_g</t>
  </si>
  <si>
    <t>log_Mass</t>
  </si>
  <si>
    <t>Colony_Source</t>
  </si>
  <si>
    <t>FMR_Notes</t>
  </si>
  <si>
    <t>Basal and field metabolic rates of Streaked Shearwater during the chick-rearing period</t>
  </si>
  <si>
    <t>Breeding energetics and food requirements of gentoo penguins (Pygoscelis papua) at Heard and Macquarie Islands</t>
  </si>
  <si>
    <t>Daily energy expenditure and energy utilization of free-ranging black-legged kittiwakes</t>
  </si>
  <si>
    <t>Daily Energy expenditure by Adult Leach's Storm-Petrels during the Nesting Cycle</t>
  </si>
  <si>
    <t>Daily energy expenditure increases in response to low nutritional stress in an Arctic-breeding seabird with no effect on mortality</t>
  </si>
  <si>
    <t>Diving Behavior and Energetics During Foraging Cycles in King Penguins</t>
  </si>
  <si>
    <t>Effect of wind on field metabolic rates of breeding northern fulmars</t>
  </si>
  <si>
    <t>Energetics of nestling growth and parental effort in Antarctic fulmarine petrels</t>
  </si>
  <si>
    <t>Energy costs of chick rearing in Black-legged Kittiwakes (Rissa tridactyla)</t>
  </si>
  <si>
    <t>Energy expenditure and food consumption by breeding Cape gannets Morus capensis</t>
  </si>
  <si>
    <t>Energy expenditure and food requirements of Cassin's auklets provisioning nestlings</t>
  </si>
  <si>
    <t>Energy expenditure by black guillemots (Cepphus grylle) during chick-rearing</t>
  </si>
  <si>
    <t>Energy expenditure in adult Least auklets and diving petrels during the chick-rearing period</t>
  </si>
  <si>
    <t>Energy expenditure of breeding Common Murres</t>
  </si>
  <si>
    <t>N_S</t>
  </si>
  <si>
    <t>E_W</t>
  </si>
  <si>
    <t>Sex</t>
  </si>
  <si>
    <t>Energy Expenditures, Activity Budgets, and Prey Harvest of Breeding Common Murres</t>
  </si>
  <si>
    <t>Energy requirements of breeding great cormorants Phalacrocorax carbo sinensis</t>
  </si>
  <si>
    <t>Energy utilization by free-ranging jackass pennguins, Spheniscus demersus.</t>
  </si>
  <si>
    <t>Energy Utilization by Wilson's Storm-Petrel (Oceanites oceanicus)</t>
  </si>
  <si>
    <t>Estimating prey capture rates of a planktivorous seabird, the little auk (Alle alle), using diet, diving behaviour, and energy consumption</t>
  </si>
  <si>
    <t>Evaluating the prudence of parents: Daily energy expenditure throughout the annual cycle of a free-ranging bird, the macaroni penguin Eudyptes chrysolophus</t>
  </si>
  <si>
    <t>Field and Laboratory Metabolism and Thermoregulation in Dovekies (Alle alle)</t>
  </si>
  <si>
    <t>Field Energy Expenditures of the Southern Giant-Petrel</t>
  </si>
  <si>
    <t>Field metabolic rate is dependent on time-activity budget in ring-billed gulls (Larus delawarensis) breeding in an anthropogenic environment</t>
  </si>
  <si>
    <t>Field metabolic rates and water turnover in two hawaiian seabirds</t>
  </si>
  <si>
    <t>Field metabolic rates of black-browed albatrosses Thalassarche melanophrys during the incubation stage</t>
  </si>
  <si>
    <t>Field Metabolic Rates of Breeding Chinstrap Penguins (Pygoscelis antarctica) in the South Shetlands</t>
  </si>
  <si>
    <t>Flight energetics of free-living sooty terns</t>
  </si>
  <si>
    <t>Flight energetics of free-ranging red-footed boobies (Sula sula)</t>
  </si>
  <si>
    <t>Foraging efficiency and adjustment of energy expenditure in a pelagic seabird provisioning its chick</t>
  </si>
  <si>
    <t>Foraging effort in relation to the constraints of reproduction in free-ranging albatrosses</t>
  </si>
  <si>
    <t>Foraging energetics of Grey-headed Albatrosses Diomedea chrysostoma at Bird Island, South Georgia</t>
  </si>
  <si>
    <t>Heart rate and energetics of free-ranging king penguins (Aptenodytes patagonicus)</t>
  </si>
  <si>
    <t>Incubation energetics of the Laysan Albatross</t>
  </si>
  <si>
    <t>Individual variation in field metabolic rate of kittiwakes (Rissa tridactyla) during the chick-rearing period</t>
  </si>
  <si>
    <t>Measuring the daily energy expenditure of free-living Arctic terns (Sterna paradisaea)</t>
  </si>
  <si>
    <t>Reproductive energetics and prey harvest of Leach's storm-petrels in the Northwest Atlantic</t>
  </si>
  <si>
    <t>Stomach oil and reproductive energetics in Antarctic prions, Pachyptila desolata</t>
  </si>
  <si>
    <t>The annual energetics cycle of little penguins (Eudyptula minor)</t>
  </si>
  <si>
    <t>The energetics of gentoo penguins, Pygoscelis papua, during the breeding season</t>
  </si>
  <si>
    <t>The reproductive energetics of Gentoo (Pygoscelis papua) and Macaroni (Eudyptes chrysolophus) penguins at South Georgia</t>
  </si>
  <si>
    <t>Thyroid Hormones Correlate with Basal Metabolic Rate but Not Field Metabolic Rate in a Wild Bird Species</t>
  </si>
  <si>
    <t>Thyroid hormones correlate with resting metabolic rate, not daily energy expenditure, in two charadriiform seabirds</t>
  </si>
  <si>
    <t>Transmitter Loads Do Not Affect the Daily Energy Expenditure of Nesting Common Terns</t>
  </si>
  <si>
    <t>Foraging energetics of North Sea birds confronted with fluctuating prey availability</t>
  </si>
  <si>
    <t>Enstipp et al. 2006</t>
  </si>
  <si>
    <t>Energy Expenditure of Free-Ranging Wandering Albatrosses Diomedea exulans</t>
  </si>
  <si>
    <t>Energetics of Foraging in Breeding Adélie Penguins</t>
  </si>
  <si>
    <t>Food and energy requirements of Adelie penguins (Pygoscells adellae) on the Antarctic peninsula</t>
  </si>
  <si>
    <t>NorthIcyBay</t>
  </si>
  <si>
    <t>North Icy Bay, Alaska</t>
  </si>
  <si>
    <t>Sci_Name</t>
  </si>
  <si>
    <t>Thomson et al. 1998</t>
  </si>
  <si>
    <t>Field metabolic rates of kittiwakes rissa tridactyla during incubation and chick rearing</t>
  </si>
  <si>
    <t>Thomson et al. 1999</t>
  </si>
  <si>
    <t>2m9f</t>
  </si>
  <si>
    <t>Kitaysky et al. 2000</t>
  </si>
  <si>
    <t>Resource allocation in breeding seabirds: responses to fluctuations in their food supply</t>
  </si>
  <si>
    <t>StPaulsIsland</t>
  </si>
  <si>
    <t>Great Skua</t>
  </si>
  <si>
    <t>Votier et al. 2004</t>
  </si>
  <si>
    <t>Predation by great skuas at a large Shetland seabird colony</t>
  </si>
  <si>
    <t>Hermaness</t>
  </si>
  <si>
    <t>Stercorariidae</t>
  </si>
  <si>
    <t>Colony_explicit</t>
  </si>
  <si>
    <t>Bethge et al. 1997</t>
  </si>
  <si>
    <t>Diving behaviour and energetics in breeding little penguins (Eudyptula minor)</t>
  </si>
  <si>
    <t>MarionBay</t>
  </si>
  <si>
    <t>Stevenson &amp; Woehler, 2007</t>
  </si>
  <si>
    <t>log_FMR</t>
  </si>
  <si>
    <t>Frederiksen et al. 2009</t>
  </si>
  <si>
    <t>Red-legged Kittiwake</t>
  </si>
  <si>
    <t>Rissa brevirostris</t>
  </si>
  <si>
    <t>Kitaysky pers comms</t>
  </si>
  <si>
    <t>Craighead &amp; Oppenheim, 1982</t>
  </si>
  <si>
    <t>Razorbill</t>
  </si>
  <si>
    <t>Alca torda</t>
  </si>
  <si>
    <t>Dall'Antonia, Gudmundsson, Benvenuti - 2001 - TIME ALLOCATION AND FORAGING PATTERN OF CHICK-REARING RAZORBILLS IN NORTHWEST ICELAND</t>
  </si>
  <si>
    <t>Dall'Antonia et al. 2001</t>
  </si>
  <si>
    <t>Time allocation and foraging pattern of chick-rearing razorbills in northwest Iceland</t>
  </si>
  <si>
    <t>Latrabjarg</t>
  </si>
  <si>
    <t>11M26F</t>
  </si>
  <si>
    <t>19M24F</t>
  </si>
  <si>
    <t>Pygoscelis adeliae</t>
  </si>
  <si>
    <t>Pygoscelis_adeliae</t>
  </si>
  <si>
    <t>Thalassoica_antarctica</t>
  </si>
  <si>
    <t>Pachyptila_desolata</t>
  </si>
  <si>
    <t>Morus_serrator</t>
  </si>
  <si>
    <t>Cepphus_grylle</t>
  </si>
  <si>
    <t>Rissa_tridactyla</t>
  </si>
  <si>
    <t>Eudyptula_minor</t>
  </si>
  <si>
    <t>Halobaena_caerulea</t>
  </si>
  <si>
    <t>Anous_stolidus</t>
  </si>
  <si>
    <t>Morus_capensis</t>
  </si>
  <si>
    <t>Daption_capense</t>
  </si>
  <si>
    <t>Ptychoramphus_aleuticus</t>
  </si>
  <si>
    <t>Pelecanoides_urinatrix</t>
  </si>
  <si>
    <t>Uria_aalge</t>
  </si>
  <si>
    <t>Sterna_hirundo</t>
  </si>
  <si>
    <t>Alle_alle</t>
  </si>
  <si>
    <t>Phalacrocorax_aristotelis</t>
  </si>
  <si>
    <t>Pygoscelis_papua</t>
  </si>
  <si>
    <t>Pelecanoides_georgicus</t>
  </si>
  <si>
    <t>Thalassarche_chrysostoma</t>
  </si>
  <si>
    <t>Aptenodytes_patagonicus</t>
  </si>
  <si>
    <t>Phoebastria_immutabilis</t>
  </si>
  <si>
    <t>Aethia_pusilla</t>
  </si>
  <si>
    <t>Eudyptes_chrysolophus</t>
  </si>
  <si>
    <t>Fulmarus_glacialis</t>
  </si>
  <si>
    <t>Morus_bassanus</t>
  </si>
  <si>
    <t>Alca_torda</t>
  </si>
  <si>
    <t>Sula_sula</t>
  </si>
  <si>
    <t>Rissa_brevirostris</t>
  </si>
  <si>
    <t>Larus_delawarensis</t>
  </si>
  <si>
    <t>Pagodroma_nivea</t>
  </si>
  <si>
    <t>Macronectes_giganteus</t>
  </si>
  <si>
    <t>Calonectris_leucomelas</t>
  </si>
  <si>
    <t>Uria_lomvia</t>
  </si>
  <si>
    <t>Diomedea_exulans</t>
  </si>
  <si>
    <t>Puffinus_pacificus</t>
  </si>
  <si>
    <t>Oceanites_oceanicus</t>
  </si>
  <si>
    <t>Sterna_paradisaea</t>
  </si>
  <si>
    <t>Sterna paradisaea</t>
  </si>
  <si>
    <t>Pygoscelis_antarcticus</t>
  </si>
  <si>
    <t>Pygoscelis antarcticus</t>
  </si>
  <si>
    <t>Phalacrocorax carbo</t>
  </si>
  <si>
    <t>Phalacrocorax_carbo</t>
  </si>
  <si>
    <t>Spheniscus_demersus</t>
  </si>
  <si>
    <t>Spheniscus demersus</t>
  </si>
  <si>
    <t>Sterna_fuscata</t>
  </si>
  <si>
    <t>Sterna fuscata</t>
  </si>
  <si>
    <t>Oceanodroma_leucorhoa</t>
  </si>
  <si>
    <t>Oceanodroma leucorhoa</t>
  </si>
  <si>
    <t>Catharacta_skua</t>
  </si>
  <si>
    <t>Catharacta skua</t>
  </si>
  <si>
    <t>Match_name</t>
  </si>
  <si>
    <t>Oceanitidae</t>
  </si>
  <si>
    <t>Marteinson, Marcogliese, Verreault - 2017 - Multiple stressors including contaminant exposure and parasite infection predict spleen mass</t>
  </si>
  <si>
    <t>Marteinson et al. 2017</t>
  </si>
  <si>
    <t>Multiple stressors including contaminant exposure and parasite infection predict spleen mass and energy expenditure in breeding ring-billed gulls</t>
  </si>
  <si>
    <t>15M13F</t>
  </si>
  <si>
    <t>Black-footed Albatross</t>
  </si>
  <si>
    <t>Indian yellow-nosed Albatross</t>
  </si>
  <si>
    <t>Foraging Behavior and Energetics of Albatrosses in Contrasting Breeding Environments</t>
  </si>
  <si>
    <t>Antolos et al. 2017</t>
  </si>
  <si>
    <t>fmars-04-00414</t>
  </si>
  <si>
    <t>AmsterdamIsland</t>
  </si>
  <si>
    <t>Phoebastria nigripes</t>
  </si>
  <si>
    <t>Thalassarche carteri</t>
  </si>
  <si>
    <t>Phoebastria_nigripes</t>
  </si>
  <si>
    <t>Thalassarche_carteri</t>
  </si>
  <si>
    <t>Shaffer et al. - 2001 - Behavioural Factors Affecting Foraging Effort of Breeding Wandering Albatrosses</t>
  </si>
  <si>
    <t>Shaffer et al. 2001</t>
  </si>
  <si>
    <t>Behavioural factors affecting foraging effort of brreeding wandering albatrosses</t>
  </si>
  <si>
    <t>14M5F</t>
  </si>
  <si>
    <t>Rolland et al. 2009</t>
  </si>
  <si>
    <t>Row Labels</t>
  </si>
  <si>
    <t>Grand Total</t>
  </si>
  <si>
    <t>Naughton et al. 2007</t>
  </si>
  <si>
    <t>Thalassarche melanophrys</t>
  </si>
  <si>
    <t>Thalassarche_melanophrys</t>
  </si>
  <si>
    <t>Ellis et al. 1983</t>
  </si>
  <si>
    <t>Evidence for an intrinsic energetic ceiling in free-ranging kittiwakes Rissa tridactyla</t>
  </si>
  <si>
    <r>
      <t xml:space="preserve">Ballance LT, Ainley DG, Ballard G, Barton K. 2009 An energetic correlate between colony size and foraging effort in seabirds, an example of the Adélie penguin </t>
    </r>
    <r>
      <rPr>
        <i/>
        <sz val="11"/>
        <color theme="1"/>
        <rFont val="Calibri"/>
        <family val="2"/>
      </rPr>
      <t>Pygoscelis adeliae</t>
    </r>
    <r>
      <rPr>
        <sz val="11"/>
        <color theme="1"/>
        <rFont val="Calibri"/>
        <family val="2"/>
      </rPr>
      <t xml:space="preserve">. </t>
    </r>
    <r>
      <rPr>
        <i/>
        <sz val="11"/>
        <color theme="1"/>
        <rFont val="Calibri"/>
        <family val="2"/>
      </rPr>
      <t>J. Avian Biol.</t>
    </r>
    <r>
      <rPr>
        <sz val="11"/>
        <color theme="1"/>
        <rFont val="Calibri"/>
        <family val="2"/>
      </rPr>
      <t xml:space="preserve"> </t>
    </r>
    <r>
      <rPr>
        <b/>
        <sz val="11"/>
        <color theme="1"/>
        <rFont val="Calibri"/>
        <family val="2"/>
      </rPr>
      <t>40</t>
    </r>
    <r>
      <rPr>
        <sz val="11"/>
        <color theme="1"/>
        <rFont val="Calibri"/>
        <family val="2"/>
      </rPr>
      <t>, 279–288. (doi:10.1111/j.1600-048X.2008.04538.x)</t>
    </r>
  </si>
  <si>
    <r>
      <t xml:space="preserve">Chappell MA, Shoemaker VH, Janes DN, Maloney SK, Bucher TL. 1993 Energetics of Foraging in Breeding Adélie Penguins. </t>
    </r>
    <r>
      <rPr>
        <i/>
        <sz val="11"/>
        <color theme="1"/>
        <rFont val="Calibri"/>
        <family val="2"/>
      </rPr>
      <t>Ecology</t>
    </r>
    <r>
      <rPr>
        <sz val="11"/>
        <color theme="1"/>
        <rFont val="Calibri"/>
        <family val="2"/>
      </rPr>
      <t xml:space="preserve"> </t>
    </r>
    <r>
      <rPr>
        <b/>
        <sz val="11"/>
        <color theme="1"/>
        <rFont val="Calibri"/>
        <family val="2"/>
      </rPr>
      <t>74</t>
    </r>
    <r>
      <rPr>
        <sz val="11"/>
        <color theme="1"/>
        <rFont val="Calibri"/>
        <family val="2"/>
      </rPr>
      <t>, 2450–2461. (doi:10.2307/1939596)</t>
    </r>
  </si>
  <si>
    <r>
      <t xml:space="preserve">Obst BS, Nagy KA. 1992 Field Energy Expenditures of the Southern Giant-Petrel. </t>
    </r>
    <r>
      <rPr>
        <i/>
        <sz val="11"/>
        <color theme="1"/>
        <rFont val="Calibri"/>
        <family val="2"/>
      </rPr>
      <t>Condor</t>
    </r>
    <r>
      <rPr>
        <sz val="11"/>
        <color theme="1"/>
        <rFont val="Calibri"/>
        <family val="2"/>
      </rPr>
      <t xml:space="preserve"> </t>
    </r>
    <r>
      <rPr>
        <b/>
        <sz val="11"/>
        <color theme="1"/>
        <rFont val="Calibri"/>
        <family val="2"/>
      </rPr>
      <t>94</t>
    </r>
    <r>
      <rPr>
        <sz val="11"/>
        <color theme="1"/>
        <rFont val="Calibri"/>
        <family val="2"/>
      </rPr>
      <t xml:space="preserve">, 801–810. </t>
    </r>
  </si>
  <si>
    <r>
      <t xml:space="preserve">Hodum PJ, Weathers WW. 2003 Energetics of nestling growth and parental effort in Antarctic fulmarine petrels. </t>
    </r>
    <r>
      <rPr>
        <i/>
        <sz val="11"/>
        <color theme="1"/>
        <rFont val="Calibri"/>
        <family val="2"/>
      </rPr>
      <t>J. Exp. Biol.</t>
    </r>
    <r>
      <rPr>
        <sz val="11"/>
        <color theme="1"/>
        <rFont val="Calibri"/>
        <family val="2"/>
      </rPr>
      <t xml:space="preserve"> </t>
    </r>
    <r>
      <rPr>
        <b/>
        <sz val="11"/>
        <color theme="1"/>
        <rFont val="Calibri"/>
        <family val="2"/>
      </rPr>
      <t>206</t>
    </r>
    <r>
      <rPr>
        <sz val="11"/>
        <color theme="1"/>
        <rFont val="Calibri"/>
        <family val="2"/>
      </rPr>
      <t>, 2125–2133. (doi:10.1242/jeb.00394)</t>
    </r>
  </si>
  <si>
    <r>
      <t xml:space="preserve">Taylor JRE, Place AR, Roby DD. 1997 Stomach oil and reproductive energetics in Antarctic prions, </t>
    </r>
    <r>
      <rPr>
        <i/>
        <sz val="11"/>
        <color theme="1"/>
        <rFont val="Calibri"/>
        <family val="2"/>
      </rPr>
      <t>Pachyptila desolata</t>
    </r>
    <r>
      <rPr>
        <sz val="11"/>
        <color theme="1"/>
        <rFont val="Calibri"/>
        <family val="2"/>
      </rPr>
      <t xml:space="preserve">. </t>
    </r>
    <r>
      <rPr>
        <i/>
        <sz val="11"/>
        <color theme="1"/>
        <rFont val="Calibri"/>
        <family val="2"/>
      </rPr>
      <t>Can. J. Zool.</t>
    </r>
    <r>
      <rPr>
        <sz val="11"/>
        <color theme="1"/>
        <rFont val="Calibri"/>
        <family val="2"/>
      </rPr>
      <t xml:space="preserve"> </t>
    </r>
    <r>
      <rPr>
        <b/>
        <sz val="11"/>
        <color theme="1"/>
        <rFont val="Calibri"/>
        <family val="2"/>
      </rPr>
      <t>75</t>
    </r>
    <r>
      <rPr>
        <sz val="11"/>
        <color theme="1"/>
        <rFont val="Calibri"/>
        <family val="2"/>
      </rPr>
      <t>, 490–500. (doi:10.1139/z97-060)</t>
    </r>
  </si>
  <si>
    <r>
      <t>Uttley J, Tatner P, Monaghan P. 1994 Measuring the daily energy expenditure of free-living Arctic terns (</t>
    </r>
    <r>
      <rPr>
        <i/>
        <sz val="11"/>
        <color theme="1"/>
        <rFont val="Calibri"/>
        <family val="2"/>
      </rPr>
      <t>Sterna paradisaea</t>
    </r>
    <r>
      <rPr>
        <sz val="11"/>
        <color theme="1"/>
        <rFont val="Calibri"/>
        <family val="2"/>
      </rPr>
      <t xml:space="preserve">). </t>
    </r>
    <r>
      <rPr>
        <i/>
        <sz val="11"/>
        <color theme="1"/>
        <rFont val="Calibri"/>
        <family val="2"/>
      </rPr>
      <t>Auk</t>
    </r>
    <r>
      <rPr>
        <sz val="11"/>
        <color theme="1"/>
        <rFont val="Calibri"/>
        <family val="2"/>
      </rPr>
      <t xml:space="preserve"> </t>
    </r>
    <r>
      <rPr>
        <b/>
        <sz val="11"/>
        <color theme="1"/>
        <rFont val="Calibri"/>
        <family val="2"/>
      </rPr>
      <t>111</t>
    </r>
    <r>
      <rPr>
        <sz val="11"/>
        <color theme="1"/>
        <rFont val="Calibri"/>
        <family val="2"/>
      </rPr>
      <t>, 453. (doi:10.2307/4088609)</t>
    </r>
  </si>
  <si>
    <r>
      <t xml:space="preserve">Green JA, Aitken-Simpson EJ, White CR, Bunce A, Butler PJ, Frappell PB. 2013 An increase in minimum metabolic rate and not activity explains field metabolic rate changes in a breeding seabird. </t>
    </r>
    <r>
      <rPr>
        <i/>
        <sz val="11"/>
        <color theme="1"/>
        <rFont val="Calibri"/>
        <family val="2"/>
      </rPr>
      <t>J. Exp. Biol.</t>
    </r>
    <r>
      <rPr>
        <sz val="11"/>
        <color theme="1"/>
        <rFont val="Calibri"/>
        <family val="2"/>
      </rPr>
      <t xml:space="preserve"> </t>
    </r>
    <r>
      <rPr>
        <b/>
        <sz val="11"/>
        <color theme="1"/>
        <rFont val="Calibri"/>
        <family val="2"/>
      </rPr>
      <t>216</t>
    </r>
    <r>
      <rPr>
        <sz val="11"/>
        <color theme="1"/>
        <rFont val="Calibri"/>
        <family val="2"/>
      </rPr>
      <t>, 1726–1735. (doi:10.1242/jeb.085092)</t>
    </r>
  </si>
  <si>
    <r>
      <t>Mehlum F, Gabrielsen GW. 1993 Energy expenditure by black guillemots (</t>
    </r>
    <r>
      <rPr>
        <i/>
        <sz val="11"/>
        <color theme="1"/>
        <rFont val="Calibri"/>
        <family val="2"/>
      </rPr>
      <t>Cepphus grylle</t>
    </r>
    <r>
      <rPr>
        <sz val="11"/>
        <color theme="1"/>
        <rFont val="Calibri"/>
        <family val="2"/>
      </rPr>
      <t xml:space="preserve">) during chick-rearing. </t>
    </r>
    <r>
      <rPr>
        <i/>
        <sz val="11"/>
        <color theme="1"/>
        <rFont val="Calibri"/>
        <family val="2"/>
      </rPr>
      <t>Colon. Waterbirds</t>
    </r>
    <r>
      <rPr>
        <sz val="11"/>
        <color theme="1"/>
        <rFont val="Calibri"/>
        <family val="2"/>
      </rPr>
      <t xml:space="preserve"> </t>
    </r>
    <r>
      <rPr>
        <b/>
        <sz val="11"/>
        <color theme="1"/>
        <rFont val="Calibri"/>
        <family val="2"/>
      </rPr>
      <t>16</t>
    </r>
    <r>
      <rPr>
        <sz val="11"/>
        <color theme="1"/>
        <rFont val="Calibri"/>
        <family val="2"/>
      </rPr>
      <t>, 45–52. (doi:10.2307/1521555)</t>
    </r>
  </si>
  <si>
    <r>
      <t xml:space="preserve">Shaffer SA, Costa DP, Weimerskirch H. 2004 Field metabolic rates of black-browed albatrosses </t>
    </r>
    <r>
      <rPr>
        <i/>
        <sz val="11"/>
        <color theme="1"/>
        <rFont val="Calibri"/>
        <family val="2"/>
      </rPr>
      <t xml:space="preserve">Thalassarche melanophrys </t>
    </r>
    <r>
      <rPr>
        <sz val="11"/>
        <color theme="1"/>
        <rFont val="Calibri"/>
        <family val="2"/>
      </rPr>
      <t xml:space="preserve">during the incubation stage. </t>
    </r>
    <r>
      <rPr>
        <i/>
        <sz val="11"/>
        <color theme="1"/>
        <rFont val="Calibri"/>
        <family val="2"/>
      </rPr>
      <t>J. Avian Biol.</t>
    </r>
    <r>
      <rPr>
        <sz val="11"/>
        <color theme="1"/>
        <rFont val="Calibri"/>
        <family val="2"/>
      </rPr>
      <t xml:space="preserve"> </t>
    </r>
    <r>
      <rPr>
        <b/>
        <sz val="11"/>
        <color theme="1"/>
        <rFont val="Calibri"/>
        <family val="2"/>
      </rPr>
      <t>35</t>
    </r>
    <r>
      <rPr>
        <sz val="11"/>
        <color theme="1"/>
        <rFont val="Calibri"/>
        <family val="2"/>
      </rPr>
      <t>, 551–558. (doi:10.1111/j.0908-8857.2004.03264.x)</t>
    </r>
  </si>
  <si>
    <r>
      <t xml:space="preserve">Antolos M, Shaffer SA, Weimerskirch H, Tremblay Y, Costa DP. 2017 Foraging Behavior and Energetics of Albatrosses in Contrasting Breeding Environments. </t>
    </r>
    <r>
      <rPr>
        <i/>
        <sz val="11"/>
        <color theme="1"/>
        <rFont val="Calibri"/>
        <family val="2"/>
      </rPr>
      <t>Front. Mar. Sci.</t>
    </r>
    <r>
      <rPr>
        <sz val="11"/>
        <color theme="1"/>
        <rFont val="Calibri"/>
        <family val="2"/>
      </rPr>
      <t xml:space="preserve"> </t>
    </r>
    <r>
      <rPr>
        <b/>
        <sz val="11"/>
        <color theme="1"/>
        <rFont val="Calibri"/>
        <family val="2"/>
      </rPr>
      <t>4</t>
    </r>
    <r>
      <rPr>
        <sz val="11"/>
        <color theme="1"/>
        <rFont val="Calibri"/>
        <family val="2"/>
      </rPr>
      <t>, 414. (doi:10.3389/fmars.2017.00414)</t>
    </r>
  </si>
  <si>
    <r>
      <t xml:space="preserve">Elliott KH, Welcker J, Gaston AJ, Hatch SA, Palace V, Hare JF, Speakman JR, Anderson WG. 2013 Thyroid hormones correlate with resting metabolic rate, not daily energy expenditure, in two charadriiform seabirds. </t>
    </r>
    <r>
      <rPr>
        <i/>
        <sz val="11"/>
        <color theme="1"/>
        <rFont val="Calibri"/>
        <family val="2"/>
      </rPr>
      <t>Biol. Open</t>
    </r>
    <r>
      <rPr>
        <sz val="11"/>
        <color theme="1"/>
        <rFont val="Calibri"/>
        <family val="2"/>
      </rPr>
      <t xml:space="preserve"> </t>
    </r>
    <r>
      <rPr>
        <b/>
        <sz val="11"/>
        <color theme="1"/>
        <rFont val="Calibri"/>
        <family val="2"/>
      </rPr>
      <t>2</t>
    </r>
    <r>
      <rPr>
        <sz val="11"/>
        <color theme="1"/>
        <rFont val="Calibri"/>
        <family val="2"/>
      </rPr>
      <t>, 580–586. (doi:10.1242/bio.20134358)</t>
    </r>
  </si>
  <si>
    <t>BL_MainCitation</t>
  </si>
  <si>
    <r>
      <t xml:space="preserve">Enstipp MR, Daunt F, Wanless S, Humphreys EM, Hamer KC, Benvenuti S, Grémillet D. 2006 Foraging energetics of North Sea birds confronted with fluctuating prey availability. In </t>
    </r>
    <r>
      <rPr>
        <i/>
        <sz val="11"/>
        <color theme="1"/>
        <rFont val="Calibri"/>
        <family val="2"/>
      </rPr>
      <t>Top Predators in Marine Ecosystems: Their Role in Monitoring and Management</t>
    </r>
    <r>
      <rPr>
        <sz val="11"/>
        <color theme="1"/>
        <rFont val="Calibri"/>
        <family val="2"/>
      </rPr>
      <t>, pp. 191–210. Cambridge University Press C Cambridge University Press. (doi:10.1017/CBO9780511541964.014)</t>
    </r>
  </si>
  <si>
    <r>
      <t>Fyhn M, Gabrielsen GW, Nordøy ES, Moe B, Langseth I, Bech C. 2001 Individual variation in field metabolic rate of kittiwakes (</t>
    </r>
    <r>
      <rPr>
        <i/>
        <sz val="11"/>
        <color theme="1"/>
        <rFont val="Calibri"/>
        <family val="2"/>
      </rPr>
      <t>Rissa tridactyla</t>
    </r>
    <r>
      <rPr>
        <sz val="11"/>
        <color theme="1"/>
        <rFont val="Calibri"/>
        <family val="2"/>
      </rPr>
      <t xml:space="preserve">) during the chick-rearing period. </t>
    </r>
    <r>
      <rPr>
        <i/>
        <sz val="11"/>
        <color theme="1"/>
        <rFont val="Calibri"/>
        <family val="2"/>
      </rPr>
      <t>Physiol. Biochem. Zool.</t>
    </r>
    <r>
      <rPr>
        <sz val="11"/>
        <color theme="1"/>
        <rFont val="Calibri"/>
        <family val="2"/>
      </rPr>
      <t xml:space="preserve"> </t>
    </r>
    <r>
      <rPr>
        <b/>
        <sz val="11"/>
        <color theme="1"/>
        <rFont val="Calibri"/>
        <family val="2"/>
      </rPr>
      <t>74</t>
    </r>
    <r>
      <rPr>
        <sz val="11"/>
        <color theme="1"/>
        <rFont val="Calibri"/>
        <family val="2"/>
      </rPr>
      <t>, 343–355. (doi:10.1086/320419)</t>
    </r>
  </si>
  <si>
    <r>
      <t xml:space="preserve">Gabrielsen GW, Mehlum F, Nagy KA. 1987 Daily energy expenditure and energy utilization of free-ranging black-legged kittiwakes. </t>
    </r>
    <r>
      <rPr>
        <i/>
        <sz val="11"/>
        <color theme="1"/>
        <rFont val="Calibri"/>
        <family val="2"/>
      </rPr>
      <t>Condor</t>
    </r>
    <r>
      <rPr>
        <sz val="11"/>
        <color theme="1"/>
        <rFont val="Calibri"/>
        <family val="2"/>
      </rPr>
      <t xml:space="preserve"> </t>
    </r>
    <r>
      <rPr>
        <b/>
        <sz val="11"/>
        <color theme="1"/>
        <rFont val="Calibri"/>
        <family val="2"/>
      </rPr>
      <t>89</t>
    </r>
    <r>
      <rPr>
        <sz val="11"/>
        <color theme="1"/>
        <rFont val="Calibri"/>
        <family val="2"/>
      </rPr>
      <t>, 126–132. (doi:10.2307/1368766)</t>
    </r>
  </si>
  <si>
    <r>
      <t>Golet GH, Irons DB, Costa DP. 2000 Energy costs of chick rearing in Black-legged Kittiwakes (</t>
    </r>
    <r>
      <rPr>
        <i/>
        <sz val="11"/>
        <color theme="1"/>
        <rFont val="Calibri"/>
        <family val="2"/>
      </rPr>
      <t>Rissa tridactyla</t>
    </r>
    <r>
      <rPr>
        <sz val="11"/>
        <color theme="1"/>
        <rFont val="Calibri"/>
        <family val="2"/>
      </rPr>
      <t xml:space="preserve">). </t>
    </r>
    <r>
      <rPr>
        <i/>
        <sz val="11"/>
        <color theme="1"/>
        <rFont val="Calibri"/>
        <family val="2"/>
      </rPr>
      <t>Can. J. Zool. Can. Zool.</t>
    </r>
    <r>
      <rPr>
        <sz val="11"/>
        <color theme="1"/>
        <rFont val="Calibri"/>
        <family val="2"/>
      </rPr>
      <t xml:space="preserve"> </t>
    </r>
    <r>
      <rPr>
        <b/>
        <sz val="11"/>
        <color theme="1"/>
        <rFont val="Calibri"/>
        <family val="2"/>
      </rPr>
      <t>78</t>
    </r>
    <r>
      <rPr>
        <sz val="11"/>
        <color theme="1"/>
        <rFont val="Calibri"/>
        <family val="2"/>
      </rPr>
      <t>, 982–991. (doi:10.1139/z00-026)</t>
    </r>
  </si>
  <si>
    <r>
      <t xml:space="preserve">Jodice PGR, Roby DD, Suryan RM, Irons DB, Turco KR, Brown ED, Thedinga JF, Visser GH. 2006 Increased energy expenditure by a seabird in response to higher food abundance. </t>
    </r>
    <r>
      <rPr>
        <i/>
        <sz val="11"/>
        <color theme="1"/>
        <rFont val="Calibri"/>
        <family val="2"/>
      </rPr>
      <t>Mar. Ecol. Prog. Ser.</t>
    </r>
    <r>
      <rPr>
        <sz val="11"/>
        <color theme="1"/>
        <rFont val="Calibri"/>
        <family val="2"/>
      </rPr>
      <t xml:space="preserve"> </t>
    </r>
    <r>
      <rPr>
        <b/>
        <sz val="11"/>
        <color theme="1"/>
        <rFont val="Calibri"/>
        <family val="2"/>
      </rPr>
      <t>306</t>
    </r>
    <r>
      <rPr>
        <sz val="11"/>
        <color theme="1"/>
        <rFont val="Calibri"/>
        <family val="2"/>
      </rPr>
      <t>, 283–293. (doi:10.3354/meps306283)</t>
    </r>
  </si>
  <si>
    <r>
      <t xml:space="preserve">Kitaysky AS, Hunt JR, Flint EN, Rubega MA, Decker MB. 2000 Resource allocation in breeding seabirds: Responses to fluctuations in their food supply. </t>
    </r>
    <r>
      <rPr>
        <i/>
        <sz val="11"/>
        <color theme="1"/>
        <rFont val="Calibri"/>
        <family val="2"/>
      </rPr>
      <t>Mar. Ecol. Prog. Ser.</t>
    </r>
    <r>
      <rPr>
        <sz val="11"/>
        <color theme="1"/>
        <rFont val="Calibri"/>
        <family val="2"/>
      </rPr>
      <t xml:space="preserve"> </t>
    </r>
    <r>
      <rPr>
        <b/>
        <sz val="11"/>
        <color theme="1"/>
        <rFont val="Calibri"/>
        <family val="2"/>
      </rPr>
      <t>206</t>
    </r>
    <r>
      <rPr>
        <sz val="11"/>
        <color theme="1"/>
        <rFont val="Calibri"/>
        <family val="2"/>
      </rPr>
      <t>, 283–296. (doi:10.3354/meps206283)</t>
    </r>
  </si>
  <si>
    <r>
      <t xml:space="preserve">Thomson DL, Furness RW, Monaghan P. 1998 Field metabolic rates of kittiwakes </t>
    </r>
    <r>
      <rPr>
        <i/>
        <sz val="11"/>
        <color theme="1"/>
        <rFont val="Calibri"/>
        <family val="2"/>
      </rPr>
      <t>Rissa tridactyla</t>
    </r>
    <r>
      <rPr>
        <sz val="11"/>
        <color theme="1"/>
        <rFont val="Calibri"/>
        <family val="2"/>
      </rPr>
      <t xml:space="preserve"> during incubation and chick rearing. </t>
    </r>
    <r>
      <rPr>
        <i/>
        <sz val="11"/>
        <color theme="1"/>
        <rFont val="Calibri"/>
        <family val="2"/>
      </rPr>
      <t>Ardea</t>
    </r>
    <r>
      <rPr>
        <sz val="11"/>
        <color theme="1"/>
        <rFont val="Calibri"/>
        <family val="2"/>
      </rPr>
      <t xml:space="preserve"> </t>
    </r>
    <r>
      <rPr>
        <b/>
        <sz val="11"/>
        <color theme="1"/>
        <rFont val="Calibri"/>
        <family val="2"/>
      </rPr>
      <t>86</t>
    </r>
    <r>
      <rPr>
        <sz val="11"/>
        <color theme="1"/>
        <rFont val="Calibri"/>
        <family val="2"/>
      </rPr>
      <t xml:space="preserve">, 169–175. </t>
    </r>
  </si>
  <si>
    <r>
      <t xml:space="preserve">Welcker J, Moe B, Bech C, Fyhn M, Schultner J, Speakman JR, Gabrielsen GW. 2010 Evidence for an intrinsic energetic ceiling in free-ranging kittiwakes </t>
    </r>
    <r>
      <rPr>
        <i/>
        <sz val="11"/>
        <color theme="1"/>
        <rFont val="Calibri"/>
        <family val="2"/>
      </rPr>
      <t>Rissa tridactyla</t>
    </r>
    <r>
      <rPr>
        <sz val="11"/>
        <color theme="1"/>
        <rFont val="Calibri"/>
        <family val="2"/>
      </rPr>
      <t xml:space="preserve">. </t>
    </r>
    <r>
      <rPr>
        <i/>
        <sz val="11"/>
        <color theme="1"/>
        <rFont val="Calibri"/>
        <family val="2"/>
      </rPr>
      <t>J. Anim. Ecol.</t>
    </r>
    <r>
      <rPr>
        <sz val="11"/>
        <color theme="1"/>
        <rFont val="Calibri"/>
        <family val="2"/>
      </rPr>
      <t xml:space="preserve"> </t>
    </r>
    <r>
      <rPr>
        <b/>
        <sz val="11"/>
        <color theme="1"/>
        <rFont val="Calibri"/>
        <family val="2"/>
      </rPr>
      <t>79</t>
    </r>
    <r>
      <rPr>
        <sz val="11"/>
        <color theme="1"/>
        <rFont val="Calibri"/>
        <family val="2"/>
      </rPr>
      <t>, 205–213. (doi:10.1111/j.1365-2656.2009.01626.x)</t>
    </r>
  </si>
  <si>
    <r>
      <t xml:space="preserve">Welcker J, Chastel O, Gabrielsen GW, Guillaumin J, Kitaysky AS, Speakman JR, Tremblay Y, Bech C. 2013 Thyroid Hormones Correlate with Basal Metabolic Rate but Not Field Metabolic Rate in a Wild Bird Species. </t>
    </r>
    <r>
      <rPr>
        <i/>
        <sz val="11"/>
        <color theme="1"/>
        <rFont val="Calibri"/>
        <family val="2"/>
      </rPr>
      <t>PLoS One</t>
    </r>
    <r>
      <rPr>
        <sz val="11"/>
        <color theme="1"/>
        <rFont val="Calibri"/>
        <family val="2"/>
      </rPr>
      <t xml:space="preserve"> </t>
    </r>
    <r>
      <rPr>
        <b/>
        <sz val="11"/>
        <color theme="1"/>
        <rFont val="Calibri"/>
        <family val="2"/>
      </rPr>
      <t>8</t>
    </r>
    <r>
      <rPr>
        <sz val="11"/>
        <color theme="1"/>
        <rFont val="Calibri"/>
        <family val="2"/>
      </rPr>
      <t>. (doi:10.1371/journal.pone.0056229)</t>
    </r>
  </si>
  <si>
    <r>
      <t>Bethge P, Nicol S, Culik BM, Wilson RP. 1997 Diving behaviour and energetics in breeding little penguins (</t>
    </r>
    <r>
      <rPr>
        <i/>
        <sz val="11"/>
        <color theme="1"/>
        <rFont val="Calibri"/>
        <family val="2"/>
      </rPr>
      <t>Eudyptula minor</t>
    </r>
    <r>
      <rPr>
        <sz val="11"/>
        <color theme="1"/>
        <rFont val="Calibri"/>
        <family val="2"/>
      </rPr>
      <t xml:space="preserve">). </t>
    </r>
    <r>
      <rPr>
        <i/>
        <sz val="11"/>
        <color theme="1"/>
        <rFont val="Calibri"/>
        <family val="2"/>
      </rPr>
      <t>J. Zool. London</t>
    </r>
    <r>
      <rPr>
        <sz val="11"/>
        <color theme="1"/>
        <rFont val="Calibri"/>
        <family val="2"/>
      </rPr>
      <t xml:space="preserve"> </t>
    </r>
    <r>
      <rPr>
        <b/>
        <sz val="11"/>
        <color theme="1"/>
        <rFont val="Calibri"/>
        <family val="2"/>
      </rPr>
      <t>242</t>
    </r>
    <r>
      <rPr>
        <sz val="11"/>
        <color theme="1"/>
        <rFont val="Calibri"/>
        <family val="2"/>
      </rPr>
      <t>, 483–502. (doi:10.1111/j.1469-7998.1997.tb03851.x)</t>
    </r>
  </si>
  <si>
    <r>
      <t>Gales R, Green B. 1990 The annual energetics cycle of little penguins (</t>
    </r>
    <r>
      <rPr>
        <i/>
        <sz val="11"/>
        <color theme="1"/>
        <rFont val="Calibri"/>
        <family val="2"/>
      </rPr>
      <t>Eudyptula minor</t>
    </r>
    <r>
      <rPr>
        <sz val="11"/>
        <color theme="1"/>
        <rFont val="Calibri"/>
        <family val="2"/>
      </rPr>
      <t xml:space="preserve">). </t>
    </r>
    <r>
      <rPr>
        <i/>
        <sz val="11"/>
        <color theme="1"/>
        <rFont val="Calibri"/>
        <family val="2"/>
      </rPr>
      <t>Ecology</t>
    </r>
    <r>
      <rPr>
        <sz val="11"/>
        <color theme="1"/>
        <rFont val="Calibri"/>
        <family val="2"/>
      </rPr>
      <t xml:space="preserve"> </t>
    </r>
    <r>
      <rPr>
        <b/>
        <sz val="11"/>
        <color theme="1"/>
        <rFont val="Calibri"/>
        <family val="2"/>
      </rPr>
      <t>71</t>
    </r>
    <r>
      <rPr>
        <sz val="11"/>
        <color theme="1"/>
        <rFont val="Calibri"/>
        <family val="2"/>
      </rPr>
      <t>, 2297–2312. (doi:10.2307/1938641)</t>
    </r>
  </si>
  <si>
    <r>
      <t xml:space="preserve">Weimerskirch H, Ancel A, Caloin M, Zahariev A, Spagiari J, Kersten M, Chastel O. 2003 Foraging efficiency and adjustment of energy expenditure in a pelagic seabird provisioning its chick. </t>
    </r>
    <r>
      <rPr>
        <i/>
        <sz val="11"/>
        <color theme="1"/>
        <rFont val="Calibri"/>
        <family val="2"/>
      </rPr>
      <t>J. Anim. Ecol.</t>
    </r>
    <r>
      <rPr>
        <sz val="11"/>
        <color theme="1"/>
        <rFont val="Calibri"/>
        <family val="2"/>
      </rPr>
      <t xml:space="preserve"> </t>
    </r>
    <r>
      <rPr>
        <b/>
        <sz val="11"/>
        <color theme="1"/>
        <rFont val="Calibri"/>
        <family val="2"/>
      </rPr>
      <t>72</t>
    </r>
    <r>
      <rPr>
        <sz val="11"/>
        <color theme="1"/>
        <rFont val="Calibri"/>
        <family val="2"/>
      </rPr>
      <t>, 500–508. (doi:10.1046/j.1365-2656.2002.00720.x)</t>
    </r>
  </si>
  <si>
    <r>
      <t xml:space="preserve">Ellis HI, Pettit TN, Whittow GC. 1983 Field metabolic rates and water turnover in two hawaiian seabirds. </t>
    </r>
    <r>
      <rPr>
        <i/>
        <sz val="11"/>
        <color theme="1"/>
        <rFont val="Calibri"/>
        <family val="2"/>
      </rPr>
      <t>Am. Soc. Zool.</t>
    </r>
    <r>
      <rPr>
        <sz val="11"/>
        <color theme="1"/>
        <rFont val="Calibri"/>
        <family val="2"/>
      </rPr>
      <t xml:space="preserve"> </t>
    </r>
    <r>
      <rPr>
        <b/>
        <sz val="11"/>
        <color theme="1"/>
        <rFont val="Calibri"/>
        <family val="2"/>
      </rPr>
      <t>23</t>
    </r>
    <r>
      <rPr>
        <sz val="11"/>
        <color theme="1"/>
        <rFont val="Calibri"/>
        <family val="2"/>
      </rPr>
      <t xml:space="preserve">, 980. </t>
    </r>
  </si>
  <si>
    <r>
      <t xml:space="preserve">Adams NJ, Abrams RW, Siegfried WR, Nagy KA, Kaplan IR. 1991 Energy expenditure and food consumption by breeding Cape gannets Morus capensis. </t>
    </r>
    <r>
      <rPr>
        <i/>
        <sz val="11"/>
        <color theme="1"/>
        <rFont val="Calibri"/>
        <family val="2"/>
      </rPr>
      <t>Mar. Ecol. Prog. Ser.</t>
    </r>
    <r>
      <rPr>
        <sz val="11"/>
        <color theme="1"/>
        <rFont val="Calibri"/>
        <family val="2"/>
      </rPr>
      <t xml:space="preserve"> </t>
    </r>
    <r>
      <rPr>
        <b/>
        <sz val="11"/>
        <color theme="1"/>
        <rFont val="Calibri"/>
        <family val="2"/>
      </rPr>
      <t>70</t>
    </r>
    <r>
      <rPr>
        <sz val="11"/>
        <color theme="1"/>
        <rFont val="Calibri"/>
        <family val="2"/>
      </rPr>
      <t xml:space="preserve">, 1–9. </t>
    </r>
  </si>
  <si>
    <r>
      <t xml:space="preserve">Hodum PJ, Syderman WJ, Visser GH, Weathers WW. 1998 Energy expenditure and food requirements of Cassin’s auklets provisioning nestlings. </t>
    </r>
    <r>
      <rPr>
        <i/>
        <sz val="11"/>
        <color theme="1"/>
        <rFont val="Calibri"/>
        <family val="2"/>
      </rPr>
      <t>Condor</t>
    </r>
    <r>
      <rPr>
        <sz val="11"/>
        <color theme="1"/>
        <rFont val="Calibri"/>
        <family val="2"/>
      </rPr>
      <t xml:space="preserve"> </t>
    </r>
    <r>
      <rPr>
        <b/>
        <sz val="11"/>
        <color theme="1"/>
        <rFont val="Calibri"/>
        <family val="2"/>
      </rPr>
      <t>100</t>
    </r>
    <r>
      <rPr>
        <sz val="11"/>
        <color theme="1"/>
        <rFont val="Calibri"/>
        <family val="2"/>
      </rPr>
      <t>, 546–550. (doi:10.2307/1369722)</t>
    </r>
  </si>
  <si>
    <r>
      <t>Moreno J, Sanz JJ. 1996 Field Metabolic Rates of Breeding Chinstrap Penguins (</t>
    </r>
    <r>
      <rPr>
        <i/>
        <sz val="11"/>
        <color theme="1"/>
        <rFont val="Calibri"/>
        <family val="2"/>
      </rPr>
      <t>Pygoscelis antarctica</t>
    </r>
    <r>
      <rPr>
        <sz val="11"/>
        <color theme="1"/>
        <rFont val="Calibri"/>
        <family val="2"/>
      </rPr>
      <t xml:space="preserve">) in the South Shetlands. </t>
    </r>
    <r>
      <rPr>
        <i/>
        <sz val="11"/>
        <color theme="1"/>
        <rFont val="Calibri"/>
        <family val="2"/>
      </rPr>
      <t>Physiol. Zool.</t>
    </r>
    <r>
      <rPr>
        <sz val="11"/>
        <color theme="1"/>
        <rFont val="Calibri"/>
        <family val="2"/>
      </rPr>
      <t xml:space="preserve"> </t>
    </r>
    <r>
      <rPr>
        <b/>
        <sz val="11"/>
        <color theme="1"/>
        <rFont val="Calibri"/>
        <family val="2"/>
      </rPr>
      <t>69</t>
    </r>
    <r>
      <rPr>
        <sz val="11"/>
        <color theme="1"/>
        <rFont val="Calibri"/>
        <family val="2"/>
      </rPr>
      <t>, 586–598. (doi:10.1086/physzool.69.3.30164217)</t>
    </r>
  </si>
  <si>
    <r>
      <t xml:space="preserve">Roby DD, Ricklefs RE. 1986 Energy expenditure in adult Least auklets and diving petrels during the chick-rearing period. </t>
    </r>
    <r>
      <rPr>
        <i/>
        <sz val="11"/>
        <color theme="1"/>
        <rFont val="Calibri"/>
        <family val="2"/>
      </rPr>
      <t>Physiol. Zool.</t>
    </r>
    <r>
      <rPr>
        <sz val="11"/>
        <color theme="1"/>
        <rFont val="Calibri"/>
        <family val="2"/>
      </rPr>
      <t xml:space="preserve"> </t>
    </r>
    <r>
      <rPr>
        <b/>
        <sz val="11"/>
        <color theme="1"/>
        <rFont val="Calibri"/>
        <family val="2"/>
      </rPr>
      <t>59</t>
    </r>
    <r>
      <rPr>
        <sz val="11"/>
        <color theme="1"/>
        <rFont val="Calibri"/>
        <family val="2"/>
      </rPr>
      <t>, 661–678. (doi:10.1086/physzool.59.6.30158613)</t>
    </r>
  </si>
  <si>
    <r>
      <t xml:space="preserve">Cairns DK, Montevecchi WA, Birt-Friesen VL, Macko SA. 1990 Energy Expenditures, Activity Budgets, and Prey Harvest of Breeding Common Murres. </t>
    </r>
    <r>
      <rPr>
        <i/>
        <sz val="11"/>
        <color theme="1"/>
        <rFont val="Calibri"/>
        <family val="2"/>
      </rPr>
      <t>Stud. Avian Biol.</t>
    </r>
    <r>
      <rPr>
        <sz val="11"/>
        <color theme="1"/>
        <rFont val="Calibri"/>
        <family val="2"/>
      </rPr>
      <t xml:space="preserve"> </t>
    </r>
    <r>
      <rPr>
        <b/>
        <sz val="11"/>
        <color theme="1"/>
        <rFont val="Calibri"/>
        <family val="2"/>
      </rPr>
      <t>14</t>
    </r>
    <r>
      <rPr>
        <sz val="11"/>
        <color theme="1"/>
        <rFont val="Calibri"/>
        <family val="2"/>
      </rPr>
      <t xml:space="preserve">, 84–92. </t>
    </r>
  </si>
  <si>
    <r>
      <t xml:space="preserve">Gabrielsen GW. 1996 Energy expenditure of breeding Common Murres. </t>
    </r>
    <r>
      <rPr>
        <i/>
        <sz val="11"/>
        <color theme="1"/>
        <rFont val="Calibri"/>
        <family val="2"/>
      </rPr>
      <t>Occas. Pap. Can. Wildl. Serv.</t>
    </r>
    <r>
      <rPr>
        <sz val="11"/>
        <color theme="1"/>
        <rFont val="Calibri"/>
        <family val="2"/>
      </rPr>
      <t xml:space="preserve"> , 49–58.</t>
    </r>
  </si>
  <si>
    <r>
      <t xml:space="preserve">Klaassen M, Becker PH, Wagener M. 1992 Transmitter Loads Do Not Affect the Daily Energy Expenditure of Nesting Common Terns. </t>
    </r>
    <r>
      <rPr>
        <i/>
        <sz val="11"/>
        <color theme="1"/>
        <rFont val="Calibri"/>
        <family val="2"/>
      </rPr>
      <t>J. F. Ornithol.</t>
    </r>
    <r>
      <rPr>
        <sz val="11"/>
        <color theme="1"/>
        <rFont val="Calibri"/>
        <family val="2"/>
      </rPr>
      <t xml:space="preserve"> </t>
    </r>
    <r>
      <rPr>
        <b/>
        <sz val="11"/>
        <color theme="1"/>
        <rFont val="Calibri"/>
        <family val="2"/>
      </rPr>
      <t>63</t>
    </r>
    <r>
      <rPr>
        <sz val="11"/>
        <color theme="1"/>
        <rFont val="Calibri"/>
        <family val="2"/>
      </rPr>
      <t xml:space="preserve">, 181–185. </t>
    </r>
  </si>
  <si>
    <r>
      <t>Gabrielsen GW, Taylor JRE, Konarzewski M, Mehlum F. 1991 Field and Laboratory Metabolism and Thermoregulation in Dovekies (</t>
    </r>
    <r>
      <rPr>
        <i/>
        <sz val="11"/>
        <color theme="1"/>
        <rFont val="Calibri"/>
        <family val="2"/>
      </rPr>
      <t>Alle alle</t>
    </r>
    <r>
      <rPr>
        <sz val="11"/>
        <color theme="1"/>
        <rFont val="Calibri"/>
        <family val="2"/>
      </rPr>
      <t xml:space="preserve">). </t>
    </r>
    <r>
      <rPr>
        <i/>
        <sz val="11"/>
        <color theme="1"/>
        <rFont val="Calibri"/>
        <family val="2"/>
      </rPr>
      <t>Auk</t>
    </r>
    <r>
      <rPr>
        <sz val="11"/>
        <color theme="1"/>
        <rFont val="Calibri"/>
        <family val="2"/>
      </rPr>
      <t xml:space="preserve"> </t>
    </r>
    <r>
      <rPr>
        <b/>
        <sz val="11"/>
        <color theme="1"/>
        <rFont val="Calibri"/>
        <family val="2"/>
      </rPr>
      <t>108</t>
    </r>
    <r>
      <rPr>
        <sz val="11"/>
        <color theme="1"/>
        <rFont val="Calibri"/>
        <family val="2"/>
      </rPr>
      <t xml:space="preserve">, 71–78. </t>
    </r>
  </si>
  <si>
    <r>
      <t>Harding AMA, Egevang C, Walkusz W, Merkel F, Blanc S, Grémillet D. 2009 Estimating prey capture rates of a planktivorous seabird, the little auk (</t>
    </r>
    <r>
      <rPr>
        <i/>
        <sz val="11"/>
        <color theme="1"/>
        <rFont val="Calibri"/>
        <family val="2"/>
      </rPr>
      <t>Alle alle</t>
    </r>
    <r>
      <rPr>
        <sz val="11"/>
        <color theme="1"/>
        <rFont val="Calibri"/>
        <family val="2"/>
      </rPr>
      <t xml:space="preserve">), using diet, diving behaviour, and energy consumption. </t>
    </r>
    <r>
      <rPr>
        <i/>
        <sz val="11"/>
        <color theme="1"/>
        <rFont val="Calibri"/>
        <family val="2"/>
      </rPr>
      <t>Polar Biol.</t>
    </r>
    <r>
      <rPr>
        <sz val="11"/>
        <color theme="1"/>
        <rFont val="Calibri"/>
        <family val="2"/>
      </rPr>
      <t xml:space="preserve"> </t>
    </r>
    <r>
      <rPr>
        <b/>
        <sz val="11"/>
        <color theme="1"/>
        <rFont val="Calibri"/>
        <family val="2"/>
      </rPr>
      <t>32</t>
    </r>
    <r>
      <rPr>
        <sz val="11"/>
        <color theme="1"/>
        <rFont val="Calibri"/>
        <family val="2"/>
      </rPr>
      <t>, 785–796. (doi:10.1007/s00300-009-0581-x)</t>
    </r>
  </si>
  <si>
    <r>
      <t xml:space="preserve">Welcker J, Harding AMA, Kitaysky AS, Speakman JR, Gabrielsen GW. 2009 Daily energy expenditure increases in response to low nutritional stress in an Arctic-breeding seabird with no effect on mortality. </t>
    </r>
    <r>
      <rPr>
        <i/>
        <sz val="11"/>
        <color theme="1"/>
        <rFont val="Calibri"/>
        <family val="2"/>
      </rPr>
      <t>Funct. Ecol.</t>
    </r>
    <r>
      <rPr>
        <sz val="11"/>
        <color theme="1"/>
        <rFont val="Calibri"/>
        <family val="2"/>
      </rPr>
      <t xml:space="preserve"> </t>
    </r>
    <r>
      <rPr>
        <b/>
        <sz val="11"/>
        <color theme="1"/>
        <rFont val="Calibri"/>
        <family val="2"/>
      </rPr>
      <t>23</t>
    </r>
    <r>
      <rPr>
        <sz val="11"/>
        <color theme="1"/>
        <rFont val="Calibri"/>
        <family val="2"/>
      </rPr>
      <t>, 1081–1090. (doi:10.1111/j.1365-2435.2009.01585.x)</t>
    </r>
  </si>
  <si>
    <r>
      <t xml:space="preserve">Bevan RM, Butler PJ, Woakes AJ, Boyd IL. 2002 The energetics of gentoo penguins, </t>
    </r>
    <r>
      <rPr>
        <i/>
        <sz val="11"/>
        <color theme="1"/>
        <rFont val="Calibri"/>
        <family val="2"/>
      </rPr>
      <t>Pygoscelis papua</t>
    </r>
    <r>
      <rPr>
        <sz val="11"/>
        <color theme="1"/>
        <rFont val="Calibri"/>
        <family val="2"/>
      </rPr>
      <t xml:space="preserve">, during the breeding season. </t>
    </r>
    <r>
      <rPr>
        <i/>
        <sz val="11"/>
        <color theme="1"/>
        <rFont val="Calibri"/>
        <family val="2"/>
      </rPr>
      <t>Funct. Ecol.</t>
    </r>
    <r>
      <rPr>
        <sz val="11"/>
        <color theme="1"/>
        <rFont val="Calibri"/>
        <family val="2"/>
      </rPr>
      <t xml:space="preserve"> </t>
    </r>
    <r>
      <rPr>
        <b/>
        <sz val="11"/>
        <color theme="1"/>
        <rFont val="Calibri"/>
        <family val="2"/>
      </rPr>
      <t>16</t>
    </r>
    <r>
      <rPr>
        <sz val="11"/>
        <color theme="1"/>
        <rFont val="Calibri"/>
        <family val="2"/>
      </rPr>
      <t>, 175–190. (doi:10.1046/j.1365-2435.2002.00622.x)</t>
    </r>
  </si>
  <si>
    <r>
      <t>Davis RW, Croxall JP, O’Connell MJ. 1989 The reproductive energetics of Gentoo (</t>
    </r>
    <r>
      <rPr>
        <i/>
        <sz val="11"/>
        <color theme="1"/>
        <rFont val="Calibri"/>
        <family val="2"/>
      </rPr>
      <t>Pygoscelis papua</t>
    </r>
    <r>
      <rPr>
        <sz val="11"/>
        <color theme="1"/>
        <rFont val="Calibri"/>
        <family val="2"/>
      </rPr>
      <t>) and Macaroni (</t>
    </r>
    <r>
      <rPr>
        <i/>
        <sz val="11"/>
        <color theme="1"/>
        <rFont val="Calibri"/>
        <family val="2"/>
      </rPr>
      <t>Eudyptes chrysolophus</t>
    </r>
    <r>
      <rPr>
        <sz val="11"/>
        <color theme="1"/>
        <rFont val="Calibri"/>
        <family val="2"/>
      </rPr>
      <t xml:space="preserve">) penguins at South Georgia. </t>
    </r>
    <r>
      <rPr>
        <i/>
        <sz val="11"/>
        <color theme="1"/>
        <rFont val="Calibri"/>
        <family val="2"/>
      </rPr>
      <t>J. Anim. Ecol.</t>
    </r>
    <r>
      <rPr>
        <sz val="11"/>
        <color theme="1"/>
        <rFont val="Calibri"/>
        <family val="2"/>
      </rPr>
      <t xml:space="preserve"> </t>
    </r>
    <r>
      <rPr>
        <b/>
        <sz val="11"/>
        <color theme="1"/>
        <rFont val="Calibri"/>
        <family val="2"/>
      </rPr>
      <t>58</t>
    </r>
    <r>
      <rPr>
        <sz val="11"/>
        <color theme="1"/>
        <rFont val="Calibri"/>
        <family val="2"/>
      </rPr>
      <t>, 59–74. (doi:10.2307/4986)</t>
    </r>
  </si>
  <si>
    <r>
      <t>Gales R, Green B, Libke J, Newgrain K, Pemberton D. 1993 Breeding energetics and food requirements of gentoo penguins (</t>
    </r>
    <r>
      <rPr>
        <i/>
        <sz val="11"/>
        <color theme="1"/>
        <rFont val="Calibri"/>
        <family val="2"/>
      </rPr>
      <t>Pygoscelis papua</t>
    </r>
    <r>
      <rPr>
        <sz val="11"/>
        <color theme="1"/>
        <rFont val="Calibri"/>
        <family val="2"/>
      </rPr>
      <t xml:space="preserve">) at Heard and Macquarie Islands. </t>
    </r>
    <r>
      <rPr>
        <i/>
        <sz val="11"/>
        <color theme="1"/>
        <rFont val="Calibri"/>
        <family val="2"/>
      </rPr>
      <t>J. Zool. London</t>
    </r>
    <r>
      <rPr>
        <sz val="11"/>
        <color theme="1"/>
        <rFont val="Calibri"/>
        <family val="2"/>
      </rPr>
      <t xml:space="preserve"> </t>
    </r>
    <r>
      <rPr>
        <b/>
        <sz val="11"/>
        <color theme="1"/>
        <rFont val="Calibri"/>
        <family val="2"/>
      </rPr>
      <t>231</t>
    </r>
    <r>
      <rPr>
        <sz val="11"/>
        <color theme="1"/>
        <rFont val="Calibri"/>
        <family val="2"/>
      </rPr>
      <t>, 125–139. (doi:10.1111/j.1469-7998.1993.tb05357.x)</t>
    </r>
  </si>
  <si>
    <r>
      <t xml:space="preserve">Grémillet D, Schmid D, Culik B. 1995 Energy requirements of breeding great cormorants </t>
    </r>
    <r>
      <rPr>
        <i/>
        <sz val="11"/>
        <color theme="1"/>
        <rFont val="Calibri"/>
        <family val="2"/>
      </rPr>
      <t>Phalacrocorax carbo sinensis</t>
    </r>
    <r>
      <rPr>
        <sz val="11"/>
        <color theme="1"/>
        <rFont val="Calibri"/>
        <family val="2"/>
      </rPr>
      <t xml:space="preserve">. </t>
    </r>
    <r>
      <rPr>
        <i/>
        <sz val="11"/>
        <color theme="1"/>
        <rFont val="Calibri"/>
        <family val="2"/>
      </rPr>
      <t>Mar. Ecol. Prog. Ser.</t>
    </r>
    <r>
      <rPr>
        <sz val="11"/>
        <color theme="1"/>
        <rFont val="Calibri"/>
        <family val="2"/>
      </rPr>
      <t xml:space="preserve"> </t>
    </r>
    <r>
      <rPr>
        <b/>
        <sz val="11"/>
        <color theme="1"/>
        <rFont val="Calibri"/>
        <family val="2"/>
      </rPr>
      <t>121</t>
    </r>
    <r>
      <rPr>
        <sz val="11"/>
        <color theme="1"/>
        <rFont val="Calibri"/>
        <family val="2"/>
      </rPr>
      <t>, 1–9. (doi:10.3354/meps121001)</t>
    </r>
  </si>
  <si>
    <r>
      <t xml:space="preserve">Votier SC, Bearhop S, Ratcliff N, Furness RW. 2004 Reproductive consequences for Great Skuas specializing as seabird predators. </t>
    </r>
    <r>
      <rPr>
        <i/>
        <sz val="11"/>
        <color theme="1"/>
        <rFont val="Calibri"/>
        <family val="2"/>
      </rPr>
      <t>Condor</t>
    </r>
    <r>
      <rPr>
        <sz val="11"/>
        <color theme="1"/>
        <rFont val="Calibri"/>
        <family val="2"/>
      </rPr>
      <t xml:space="preserve"> </t>
    </r>
    <r>
      <rPr>
        <b/>
        <sz val="11"/>
        <color theme="1"/>
        <rFont val="Calibri"/>
        <family val="2"/>
      </rPr>
      <t>106</t>
    </r>
    <r>
      <rPr>
        <sz val="11"/>
        <color theme="1"/>
        <rFont val="Calibri"/>
        <family val="2"/>
      </rPr>
      <t>, 275–287. (doi:10.1650/7261)</t>
    </r>
  </si>
  <si>
    <r>
      <t xml:space="preserve">Costa DP, Prince PA. 1986 Foraging energetics of Grey-headed Albatrosses </t>
    </r>
    <r>
      <rPr>
        <i/>
        <sz val="11"/>
        <color theme="1"/>
        <rFont val="Calibri"/>
        <family val="2"/>
      </rPr>
      <t>Diomedea chrysostoma</t>
    </r>
    <r>
      <rPr>
        <sz val="11"/>
        <color theme="1"/>
        <rFont val="Calibri"/>
        <family val="2"/>
      </rPr>
      <t xml:space="preserve"> at Bird Island, South Georgia. </t>
    </r>
    <r>
      <rPr>
        <i/>
        <sz val="11"/>
        <color theme="1"/>
        <rFont val="Calibri"/>
        <family val="2"/>
      </rPr>
      <t>Ibis (Lond. 1859).</t>
    </r>
    <r>
      <rPr>
        <sz val="11"/>
        <color theme="1"/>
        <rFont val="Calibri"/>
        <family val="2"/>
      </rPr>
      <t xml:space="preserve"> </t>
    </r>
    <r>
      <rPr>
        <b/>
        <sz val="11"/>
        <color theme="1"/>
        <rFont val="Calibri"/>
        <family val="2"/>
      </rPr>
      <t>129</t>
    </r>
    <r>
      <rPr>
        <sz val="11"/>
        <color theme="1"/>
        <rFont val="Calibri"/>
        <family val="2"/>
      </rPr>
      <t>, 149–158. (doi:10.1111/j.1474-919X.1987.tb03196.x)</t>
    </r>
  </si>
  <si>
    <r>
      <t xml:space="preserve">Nagy KA, Siegfried WR, Wilson RP. 1984 Energy utilization by free-ranging jackass penguins, </t>
    </r>
    <r>
      <rPr>
        <i/>
        <sz val="11"/>
        <color theme="1"/>
        <rFont val="Calibri"/>
        <family val="2"/>
      </rPr>
      <t>Spheniscus demersus</t>
    </r>
    <r>
      <rPr>
        <sz val="11"/>
        <color theme="1"/>
        <rFont val="Calibri"/>
        <family val="2"/>
      </rPr>
      <t xml:space="preserve">. </t>
    </r>
    <r>
      <rPr>
        <i/>
        <sz val="11"/>
        <color theme="1"/>
        <rFont val="Calibri"/>
        <family val="2"/>
      </rPr>
      <t>Ecology</t>
    </r>
    <r>
      <rPr>
        <sz val="11"/>
        <color theme="1"/>
        <rFont val="Calibri"/>
        <family val="2"/>
      </rPr>
      <t xml:space="preserve"> </t>
    </r>
    <r>
      <rPr>
        <b/>
        <sz val="11"/>
        <color theme="1"/>
        <rFont val="Calibri"/>
        <family val="2"/>
      </rPr>
      <t>65</t>
    </r>
    <r>
      <rPr>
        <sz val="11"/>
        <color theme="1"/>
        <rFont val="Calibri"/>
        <family val="2"/>
      </rPr>
      <t>, 1648–1655. (doi:10.2307/1939143)</t>
    </r>
  </si>
  <si>
    <r>
      <t>Froget G, Butler PJ, Woakes AJ, Fahlman A, Kuntz G, Le Maho Y, Handrich Y. 2004 Heart rate and energetics of free-ranging king penguins (</t>
    </r>
    <r>
      <rPr>
        <i/>
        <sz val="11"/>
        <color theme="1"/>
        <rFont val="Calibri"/>
        <family val="2"/>
      </rPr>
      <t>Aptenodytes patagonicus</t>
    </r>
    <r>
      <rPr>
        <sz val="11"/>
        <color theme="1"/>
        <rFont val="Calibri"/>
        <family val="2"/>
      </rPr>
      <t xml:space="preserve">). </t>
    </r>
    <r>
      <rPr>
        <i/>
        <sz val="11"/>
        <color theme="1"/>
        <rFont val="Calibri"/>
        <family val="2"/>
      </rPr>
      <t>J. Exp. Biol.</t>
    </r>
    <r>
      <rPr>
        <sz val="11"/>
        <color theme="1"/>
        <rFont val="Calibri"/>
        <family val="2"/>
      </rPr>
      <t xml:space="preserve"> </t>
    </r>
    <r>
      <rPr>
        <b/>
        <sz val="11"/>
        <color theme="1"/>
        <rFont val="Calibri"/>
        <family val="2"/>
      </rPr>
      <t>207</t>
    </r>
    <r>
      <rPr>
        <sz val="11"/>
        <color theme="1"/>
        <rFont val="Calibri"/>
        <family val="2"/>
      </rPr>
      <t>, 3917–3926. (doi:10.1242/jeb.01232)</t>
    </r>
  </si>
  <si>
    <r>
      <t xml:space="preserve">Kooyman GL, Cherel Y, Le Maho Y, Croxall JP, Thorson PH, Ridoux V, Kooyman CA. 1992 Diving Behavior and Energetics During Foraging Cycles in King Penguins. </t>
    </r>
    <r>
      <rPr>
        <i/>
        <sz val="11"/>
        <color theme="1"/>
        <rFont val="Calibri"/>
        <family val="2"/>
      </rPr>
      <t>Ecol. Monogr.</t>
    </r>
    <r>
      <rPr>
        <sz val="11"/>
        <color theme="1"/>
        <rFont val="Calibri"/>
        <family val="2"/>
      </rPr>
      <t xml:space="preserve"> </t>
    </r>
    <r>
      <rPr>
        <b/>
        <sz val="11"/>
        <color theme="1"/>
        <rFont val="Calibri"/>
        <family val="2"/>
      </rPr>
      <t>62</t>
    </r>
    <r>
      <rPr>
        <sz val="11"/>
        <color theme="1"/>
        <rFont val="Calibri"/>
        <family val="2"/>
      </rPr>
      <t>, 143–163. (doi:10.2307/2937173)</t>
    </r>
  </si>
  <si>
    <r>
      <t xml:space="preserve">Pettit TN, Nagy KA, Ellis HI, Whittow GC. 1988 Incubation energetics of the Laysan Albatross. </t>
    </r>
    <r>
      <rPr>
        <i/>
        <sz val="11"/>
        <color theme="1"/>
        <rFont val="Calibri"/>
        <family val="2"/>
      </rPr>
      <t>Oecologia</t>
    </r>
    <r>
      <rPr>
        <sz val="11"/>
        <color theme="1"/>
        <rFont val="Calibri"/>
        <family val="2"/>
      </rPr>
      <t xml:space="preserve"> </t>
    </r>
    <r>
      <rPr>
        <b/>
        <sz val="11"/>
        <color theme="1"/>
        <rFont val="Calibri"/>
        <family val="2"/>
      </rPr>
      <t>74</t>
    </r>
    <r>
      <rPr>
        <sz val="11"/>
        <color theme="1"/>
        <rFont val="Calibri"/>
        <family val="2"/>
      </rPr>
      <t>, 546–550. (doi:10.1007/BF00380052)</t>
    </r>
  </si>
  <si>
    <r>
      <t xml:space="preserve">Montevecchi WA, Birt-Friesen VL, Cairns DK. 1992 Reproductive energetics and prey harvest of Leach’s storm-petrels in the Northwest Atlantic. </t>
    </r>
    <r>
      <rPr>
        <i/>
        <sz val="11"/>
        <color theme="1"/>
        <rFont val="Calibri"/>
        <family val="2"/>
      </rPr>
      <t>Ecology</t>
    </r>
    <r>
      <rPr>
        <sz val="11"/>
        <color theme="1"/>
        <rFont val="Calibri"/>
        <family val="2"/>
      </rPr>
      <t xml:space="preserve"> </t>
    </r>
    <r>
      <rPr>
        <b/>
        <sz val="11"/>
        <color theme="1"/>
        <rFont val="Calibri"/>
        <family val="2"/>
      </rPr>
      <t>73</t>
    </r>
    <r>
      <rPr>
        <sz val="11"/>
        <color theme="1"/>
        <rFont val="Calibri"/>
        <family val="2"/>
      </rPr>
      <t>, 823–832. (doi:10.2307/1940160)</t>
    </r>
  </si>
  <si>
    <r>
      <t xml:space="preserve">Ricklefs RE, Roby DD, Williams JB. 1986 Daily Energy expenditure by Adult Leach’s Storm-Petrels during the Nesting Cycle. </t>
    </r>
    <r>
      <rPr>
        <i/>
        <sz val="11"/>
        <color theme="1"/>
        <rFont val="Calibri"/>
        <family val="2"/>
      </rPr>
      <t>Physiol. Zool.</t>
    </r>
    <r>
      <rPr>
        <sz val="11"/>
        <color theme="1"/>
        <rFont val="Calibri"/>
        <family val="2"/>
      </rPr>
      <t xml:space="preserve"> </t>
    </r>
    <r>
      <rPr>
        <b/>
        <sz val="11"/>
        <color theme="1"/>
        <rFont val="Calibri"/>
        <family val="2"/>
      </rPr>
      <t>59</t>
    </r>
    <r>
      <rPr>
        <sz val="11"/>
        <color theme="1"/>
        <rFont val="Calibri"/>
        <family val="2"/>
      </rPr>
      <t>, 649–660. (doi:10.1086/physzool.59.6.30158612)</t>
    </r>
  </si>
  <si>
    <r>
      <t xml:space="preserve">Green JA, Boyd IL, Woakes AJ, Warren NL, Butler PJ. 2009 Evaluating the prudence of parents: Daily energy expenditure throughout the annual cycle of a free-ranging bird, the macaroni penguin </t>
    </r>
    <r>
      <rPr>
        <i/>
        <sz val="11"/>
        <color theme="1"/>
        <rFont val="Calibri"/>
        <family val="2"/>
      </rPr>
      <t>Eudyptes chrysolophus</t>
    </r>
    <r>
      <rPr>
        <sz val="11"/>
        <color theme="1"/>
        <rFont val="Calibri"/>
        <family val="2"/>
      </rPr>
      <t xml:space="preserve">. </t>
    </r>
    <r>
      <rPr>
        <i/>
        <sz val="11"/>
        <color theme="1"/>
        <rFont val="Calibri"/>
        <family val="2"/>
      </rPr>
      <t>J. Avian Biol.</t>
    </r>
    <r>
      <rPr>
        <sz val="11"/>
        <color theme="1"/>
        <rFont val="Calibri"/>
        <family val="2"/>
      </rPr>
      <t xml:space="preserve"> </t>
    </r>
    <r>
      <rPr>
        <b/>
        <sz val="11"/>
        <color theme="1"/>
        <rFont val="Calibri"/>
        <family val="2"/>
      </rPr>
      <t>40</t>
    </r>
    <r>
      <rPr>
        <sz val="11"/>
        <color theme="1"/>
        <rFont val="Calibri"/>
        <family val="2"/>
      </rPr>
      <t>, 529–538. (doi:10.1111/j.1600-048X.2009.04639.x)</t>
    </r>
  </si>
  <si>
    <r>
      <t xml:space="preserve">Furness RW, Bryant DM. 1996 Effect of wind on field metabolic rates of breeding northern fulmars. </t>
    </r>
    <r>
      <rPr>
        <i/>
        <sz val="11"/>
        <color theme="1"/>
        <rFont val="Calibri"/>
        <family val="2"/>
      </rPr>
      <t>Ecology</t>
    </r>
    <r>
      <rPr>
        <sz val="11"/>
        <color theme="1"/>
        <rFont val="Calibri"/>
        <family val="2"/>
      </rPr>
      <t xml:space="preserve"> </t>
    </r>
    <r>
      <rPr>
        <b/>
        <sz val="11"/>
        <color theme="1"/>
        <rFont val="Calibri"/>
        <family val="2"/>
      </rPr>
      <t>77</t>
    </r>
    <r>
      <rPr>
        <sz val="11"/>
        <color theme="1"/>
        <rFont val="Calibri"/>
        <family val="2"/>
      </rPr>
      <t>, 1181–1188. (doi:10.2307/2265587)</t>
    </r>
  </si>
  <si>
    <r>
      <t xml:space="preserve">Birt-Friesen VLL, Montevecchi WAA, Cairns DKK, Macko SAA. 1989 Activity-Specific Metabolic Rates of Free-Living Northern Gannets and Other Seabirds. </t>
    </r>
    <r>
      <rPr>
        <i/>
        <sz val="11"/>
        <color theme="1"/>
        <rFont val="Calibri"/>
        <family val="2"/>
      </rPr>
      <t>Ecology</t>
    </r>
    <r>
      <rPr>
        <sz val="11"/>
        <color theme="1"/>
        <rFont val="Calibri"/>
        <family val="2"/>
      </rPr>
      <t xml:space="preserve"> </t>
    </r>
    <r>
      <rPr>
        <b/>
        <sz val="11"/>
        <color theme="1"/>
        <rFont val="Calibri"/>
        <family val="2"/>
      </rPr>
      <t>71</t>
    </r>
    <r>
      <rPr>
        <sz val="11"/>
        <color theme="1"/>
        <rFont val="Calibri"/>
        <family val="2"/>
      </rPr>
      <t>, 1257–1257. (doi:10.2307/1937540)</t>
    </r>
  </si>
  <si>
    <r>
      <t xml:space="preserve">Dall’Antonia L, Gudmundsson GA, Benvenuti S. 2001 Time allocation and foraging pattern of chick-rearing razorbills in northwest Iceland. </t>
    </r>
    <r>
      <rPr>
        <i/>
        <sz val="11"/>
        <color theme="1"/>
        <rFont val="Calibri"/>
        <family val="2"/>
      </rPr>
      <t>Condor</t>
    </r>
    <r>
      <rPr>
        <sz val="11"/>
        <color theme="1"/>
        <rFont val="Calibri"/>
        <family val="2"/>
      </rPr>
      <t xml:space="preserve"> </t>
    </r>
    <r>
      <rPr>
        <b/>
        <sz val="11"/>
        <color theme="1"/>
        <rFont val="Calibri"/>
        <family val="2"/>
      </rPr>
      <t>103</t>
    </r>
    <r>
      <rPr>
        <sz val="11"/>
        <color theme="1"/>
        <rFont val="Calibri"/>
        <family val="2"/>
      </rPr>
      <t>, 469. (doi:10.1650/0010-5422(2001)103[0469:TAAFPO]2.0.CO;2)</t>
    </r>
  </si>
  <si>
    <r>
      <t xml:space="preserve">Ballance LT. 1995 Flight energetics of free-ranging red-footed boobies (Sula sula). </t>
    </r>
    <r>
      <rPr>
        <i/>
        <sz val="11"/>
        <color theme="1"/>
        <rFont val="Calibri"/>
        <family val="2"/>
      </rPr>
      <t>Physiol. Zool.</t>
    </r>
    <r>
      <rPr>
        <sz val="11"/>
        <color theme="1"/>
        <rFont val="Calibri"/>
        <family val="2"/>
      </rPr>
      <t xml:space="preserve"> </t>
    </r>
    <r>
      <rPr>
        <b/>
        <sz val="11"/>
        <color theme="1"/>
        <rFont val="Calibri"/>
        <family val="2"/>
      </rPr>
      <t>68</t>
    </r>
    <r>
      <rPr>
        <sz val="11"/>
        <color theme="1"/>
        <rFont val="Calibri"/>
        <family val="2"/>
      </rPr>
      <t>, 887–914. (doi:10.1086/physzool.68.5.30163937)</t>
    </r>
  </si>
  <si>
    <r>
      <t>Marteinson SC, Giroux JF, Hélie JF, Gentes ML, Verreault J. 2015 Field metabolic rate is dependent on time-activity budget in ring-billed gulls (</t>
    </r>
    <r>
      <rPr>
        <i/>
        <sz val="11"/>
        <color theme="1"/>
        <rFont val="Calibri"/>
        <family val="2"/>
      </rPr>
      <t>Larus delawarensis</t>
    </r>
    <r>
      <rPr>
        <sz val="11"/>
        <color theme="1"/>
        <rFont val="Calibri"/>
        <family val="2"/>
      </rPr>
      <t xml:space="preserve">) breeding in an anthropogenic environment. </t>
    </r>
    <r>
      <rPr>
        <i/>
        <sz val="11"/>
        <color theme="1"/>
        <rFont val="Calibri"/>
        <family val="2"/>
      </rPr>
      <t>PLoS One</t>
    </r>
    <r>
      <rPr>
        <sz val="11"/>
        <color theme="1"/>
        <rFont val="Calibri"/>
        <family val="2"/>
      </rPr>
      <t xml:space="preserve"> </t>
    </r>
    <r>
      <rPr>
        <b/>
        <sz val="11"/>
        <color theme="1"/>
        <rFont val="Calibri"/>
        <family val="2"/>
      </rPr>
      <t>10</t>
    </r>
    <r>
      <rPr>
        <sz val="11"/>
        <color theme="1"/>
        <rFont val="Calibri"/>
        <family val="2"/>
      </rPr>
      <t>, 1–17. (doi:10.1371/journal.pone.0126964)</t>
    </r>
  </si>
  <si>
    <r>
      <t xml:space="preserve">Flint EN, Nagy KA. 1984 Flight energetics of free-living sooty terns. </t>
    </r>
    <r>
      <rPr>
        <i/>
        <sz val="11"/>
        <color theme="1"/>
        <rFont val="Calibri"/>
        <family val="2"/>
      </rPr>
      <t>Auk</t>
    </r>
    <r>
      <rPr>
        <sz val="11"/>
        <color theme="1"/>
        <rFont val="Calibri"/>
        <family val="2"/>
      </rPr>
      <t xml:space="preserve"> </t>
    </r>
    <r>
      <rPr>
        <b/>
        <sz val="11"/>
        <color theme="1"/>
        <rFont val="Calibri"/>
        <family val="2"/>
      </rPr>
      <t>101</t>
    </r>
    <r>
      <rPr>
        <sz val="11"/>
        <color theme="1"/>
        <rFont val="Calibri"/>
        <family val="2"/>
      </rPr>
      <t xml:space="preserve">, 288–294. </t>
    </r>
  </si>
  <si>
    <r>
      <t xml:space="preserve">Shirai M, Yamamoto M, Ebine N, Yamamoto T, Trathan PN, Yoda K, Oka N, Niizuma Y. 2012 Basal and field metabolic rates of Streaked Shearwater during the chick-rearing period. </t>
    </r>
    <r>
      <rPr>
        <i/>
        <sz val="11"/>
        <color theme="1"/>
        <rFont val="Calibri"/>
        <family val="2"/>
      </rPr>
      <t>Ornithol. Sci.</t>
    </r>
    <r>
      <rPr>
        <sz val="11"/>
        <color theme="1"/>
        <rFont val="Calibri"/>
        <family val="2"/>
      </rPr>
      <t xml:space="preserve"> </t>
    </r>
    <r>
      <rPr>
        <b/>
        <sz val="11"/>
        <color theme="1"/>
        <rFont val="Calibri"/>
        <family val="2"/>
      </rPr>
      <t>9</t>
    </r>
    <r>
      <rPr>
        <sz val="11"/>
        <color theme="1"/>
        <rFont val="Calibri"/>
        <family val="2"/>
      </rPr>
      <t>, 1–9. (doi:10.2326/osj.11.47)</t>
    </r>
  </si>
  <si>
    <r>
      <t xml:space="preserve">Adams NJ, Brown CR, Nagy KA. 1986 Energy Expenditure of Free-Ranging Wandering Albatrosses </t>
    </r>
    <r>
      <rPr>
        <i/>
        <sz val="11"/>
        <color theme="1"/>
        <rFont val="Calibri"/>
        <family val="2"/>
      </rPr>
      <t>Diomedea exulans</t>
    </r>
    <r>
      <rPr>
        <sz val="11"/>
        <color theme="1"/>
        <rFont val="Calibri"/>
        <family val="2"/>
      </rPr>
      <t xml:space="preserve">. </t>
    </r>
    <r>
      <rPr>
        <i/>
        <sz val="11"/>
        <color theme="1"/>
        <rFont val="Calibri"/>
        <family val="2"/>
      </rPr>
      <t>Physiol. Zool.</t>
    </r>
    <r>
      <rPr>
        <sz val="11"/>
        <color theme="1"/>
        <rFont val="Calibri"/>
        <family val="2"/>
      </rPr>
      <t xml:space="preserve"> </t>
    </r>
    <r>
      <rPr>
        <b/>
        <sz val="11"/>
        <color theme="1"/>
        <rFont val="Calibri"/>
        <family val="2"/>
      </rPr>
      <t>59</t>
    </r>
    <r>
      <rPr>
        <sz val="11"/>
        <color theme="1"/>
        <rFont val="Calibri"/>
        <family val="2"/>
      </rPr>
      <t xml:space="preserve">, 583–591. </t>
    </r>
  </si>
  <si>
    <r>
      <t xml:space="preserve">Shaffer SA, Costa DP, Weimerskirch H. 2001 Behavioural factors affecting foraging effort of breeding wandering albatrosses. </t>
    </r>
    <r>
      <rPr>
        <i/>
        <sz val="11"/>
        <color theme="1"/>
        <rFont val="Calibri"/>
        <family val="2"/>
      </rPr>
      <t>J. Anim. Ecol.</t>
    </r>
    <r>
      <rPr>
        <sz val="11"/>
        <color theme="1"/>
        <rFont val="Calibri"/>
        <family val="2"/>
      </rPr>
      <t xml:space="preserve"> </t>
    </r>
    <r>
      <rPr>
        <b/>
        <sz val="11"/>
        <color theme="1"/>
        <rFont val="Calibri"/>
        <family val="2"/>
      </rPr>
      <t>70</t>
    </r>
    <r>
      <rPr>
        <sz val="11"/>
        <color theme="1"/>
        <rFont val="Calibri"/>
        <family val="2"/>
      </rPr>
      <t>, 864–874. (doi:10.1046/j.0021-8790.2001.00548.x)</t>
    </r>
  </si>
  <si>
    <r>
      <t xml:space="preserve">Shaffer SA, Costa DP, Weimerskirch H. 2003 Foraging effort in relation to the constraints of reproduction in free-ranging albatrosses. </t>
    </r>
    <r>
      <rPr>
        <i/>
        <sz val="11"/>
        <color theme="1"/>
        <rFont val="Calibri"/>
        <family val="2"/>
      </rPr>
      <t>Funct. Ecol.</t>
    </r>
    <r>
      <rPr>
        <sz val="11"/>
        <color theme="1"/>
        <rFont val="Calibri"/>
        <family val="2"/>
      </rPr>
      <t xml:space="preserve"> </t>
    </r>
    <r>
      <rPr>
        <b/>
        <sz val="11"/>
        <color theme="1"/>
        <rFont val="Calibri"/>
        <family val="2"/>
      </rPr>
      <t>17</t>
    </r>
    <r>
      <rPr>
        <sz val="11"/>
        <color theme="1"/>
        <rFont val="Calibri"/>
        <family val="2"/>
      </rPr>
      <t>, 66–74. (doi:10.1046/j.1365-2435.2003.00705.x)</t>
    </r>
  </si>
  <si>
    <r>
      <t>Obst BS, Nagy KA, Ricklefs RE. 1987 Energy Utilization by Wilson’s Storm-Petrel (</t>
    </r>
    <r>
      <rPr>
        <i/>
        <sz val="11"/>
        <color theme="1"/>
        <rFont val="Calibri"/>
        <family val="2"/>
      </rPr>
      <t>Oceanites oceanicus</t>
    </r>
    <r>
      <rPr>
        <sz val="11"/>
        <color theme="1"/>
        <rFont val="Calibri"/>
        <family val="2"/>
      </rPr>
      <t xml:space="preserve">). </t>
    </r>
    <r>
      <rPr>
        <i/>
        <sz val="11"/>
        <color theme="1"/>
        <rFont val="Calibri"/>
        <family val="2"/>
      </rPr>
      <t>Physiol. Zool.</t>
    </r>
    <r>
      <rPr>
        <sz val="11"/>
        <color theme="1"/>
        <rFont val="Calibri"/>
        <family val="2"/>
      </rPr>
      <t xml:space="preserve"> </t>
    </r>
    <r>
      <rPr>
        <b/>
        <sz val="11"/>
        <color theme="1"/>
        <rFont val="Calibri"/>
        <family val="2"/>
      </rPr>
      <t>60</t>
    </r>
    <r>
      <rPr>
        <sz val="11"/>
        <color theme="1"/>
        <rFont val="Calibri"/>
        <family val="2"/>
      </rPr>
      <t>, 200–210. (doi:10.1086/physzool.60.2.30158644)</t>
    </r>
  </si>
  <si>
    <t>Cape Bird, Ross Island, Antarctica</t>
  </si>
  <si>
    <t>Albatross Island, Tasmania, Australia</t>
  </si>
  <si>
    <t>Amsterdam Island, Southern Indian Ocean</t>
  </si>
  <si>
    <t>Bass Rock, Scotland</t>
  </si>
  <si>
    <t>Cape Crozier, Ross Island, Antarctica</t>
  </si>
  <si>
    <t>Coats Island, Nunavut, Canada</t>
  </si>
  <si>
    <t>Coquet Island, England</t>
  </si>
  <si>
    <t>Deception Island, South Shetlands, Antarctica</t>
  </si>
  <si>
    <t>Farallon Islands, California, United States</t>
  </si>
  <si>
    <t>Foula, Shetland, Scotland</t>
  </si>
  <si>
    <t>Funk Island, Newfoundland and Labrador, Canada</t>
  </si>
  <si>
    <t>Green Island, Newfoundland and Labrador, Canada</t>
  </si>
  <si>
    <t>Gull Island and Great Island, Witless Bay, Newfoundland and Labrador, Canada</t>
  </si>
  <si>
    <t>Heard Island, Antarctica</t>
  </si>
  <si>
    <t>Hermaness, Shetland, Scotland</t>
  </si>
  <si>
    <t>Hop Island, Antarctica</t>
  </si>
  <si>
    <t>Hopen Island, Svalbard, Norway</t>
  </si>
  <si>
    <t>Hornsund, Spitsbergen, Svalbard, Norway</t>
  </si>
  <si>
    <t>Humble Island, Antarctica</t>
  </si>
  <si>
    <t>Isle of May, Scotland</t>
  </si>
  <si>
    <t>Juttaholmen, Kongsfjorden, Spitsbergen, Svalbard, Norway</t>
  </si>
  <si>
    <t>Cape Brewster and Kap Høegh, Greenland</t>
  </si>
  <si>
    <t>Kent Island, New Brunswick, Canada</t>
  </si>
  <si>
    <t>Kerguelen Island, southern Indian Ocean</t>
  </si>
  <si>
    <t>Selenter See, Schleswig-Holstein, Germany</t>
  </si>
  <si>
    <t>Látrabjarg, Iceland</t>
  </si>
  <si>
    <t>Marion Bay, Tasmania, Australia</t>
  </si>
  <si>
    <t>Marion Island, Prince Edward Islands, sub-antarctic Indian Ocean</t>
  </si>
  <si>
    <t>Île Mayès, Kerguelen Islands, southern Indian Ocean</t>
  </si>
  <si>
    <t>Middleton Island, Alaska, United States</t>
  </si>
  <si>
    <t>Minsener Oog, Germany</t>
  </si>
  <si>
    <t>Pope's Eye Marine Reserve, Port Phillip Bay, Victoria, Australia</t>
  </si>
  <si>
    <t>Possession Island, Crozet Islands, sub-antarctic Indian Ocean</t>
  </si>
  <si>
    <t>Shoup Bay, Alaska</t>
  </si>
  <si>
    <t>St George Island, Alaska</t>
  </si>
  <si>
    <t>Île Deslauriers, Québec, Canada</t>
  </si>
  <si>
    <t>St Paul Island, Alaska</t>
  </si>
  <si>
    <t>8 km east of Ny-Ålesund, Svalbard, Norway</t>
  </si>
  <si>
    <t>Tern Island, French Frigate Shaols, Hawaii</t>
  </si>
  <si>
    <t>Togersen Island, Antarctica</t>
  </si>
  <si>
    <t>BL_Colony</t>
  </si>
  <si>
    <r>
      <t xml:space="preserve">JNCC. 2001 Coquet Island. </t>
    </r>
    <r>
      <rPr>
        <i/>
        <sz val="11"/>
        <color theme="1"/>
        <rFont val="Calibri"/>
        <family val="2"/>
      </rPr>
      <t>jncc.defra.gov.uk/page-1991</t>
    </r>
    <r>
      <rPr>
        <sz val="11"/>
        <color theme="1"/>
        <rFont val="Calibri"/>
        <family val="2"/>
      </rPr>
      <t>. , 1991. See http://jncc.defra.gov.uk/page-1991.</t>
    </r>
  </si>
  <si>
    <r>
      <t>Naughton MB, Romano MD, Zimmerman TS. 2007 A Conservation Action Plan for the Black-footed Albatross (</t>
    </r>
    <r>
      <rPr>
        <i/>
        <sz val="11"/>
        <color theme="1"/>
        <rFont val="Calibri"/>
        <family val="2"/>
      </rPr>
      <t>Phoebastria nigripes</t>
    </r>
    <r>
      <rPr>
        <sz val="11"/>
        <color theme="1"/>
        <rFont val="Calibri"/>
        <family val="2"/>
      </rPr>
      <t>) and Laysan Albatross (</t>
    </r>
    <r>
      <rPr>
        <i/>
        <sz val="11"/>
        <color theme="1"/>
        <rFont val="Calibri"/>
        <family val="2"/>
      </rPr>
      <t>P. immutabilis</t>
    </r>
    <r>
      <rPr>
        <sz val="11"/>
        <color theme="1"/>
        <rFont val="Calibri"/>
        <family val="2"/>
      </rPr>
      <t xml:space="preserve">). </t>
    </r>
    <r>
      <rPr>
        <i/>
        <sz val="11"/>
        <color theme="1"/>
        <rFont val="Calibri"/>
        <family val="2"/>
      </rPr>
      <t>USFWS Rep.</t>
    </r>
    <r>
      <rPr>
        <sz val="11"/>
        <color theme="1"/>
        <rFont val="Calibri"/>
        <family val="2"/>
      </rPr>
      <t xml:space="preserve"> , 40. </t>
    </r>
  </si>
  <si>
    <r>
      <t xml:space="preserve">Lewis S, Wanless S, Wright PJJ, Harris MP, Bull J, Elston DA. 2001 Diet and breeding performance of </t>
    </r>
    <r>
      <rPr>
        <i/>
        <sz val="11"/>
        <color theme="1"/>
        <rFont val="Calibri"/>
        <family val="2"/>
      </rPr>
      <t>black-legged kittiwakes</t>
    </r>
    <r>
      <rPr>
        <sz val="11"/>
        <color theme="1"/>
        <rFont val="Calibri"/>
        <family val="2"/>
      </rPr>
      <t xml:space="preserve"> Rissa tridactyla at a North Sea colony. </t>
    </r>
    <r>
      <rPr>
        <i/>
        <sz val="11"/>
        <color theme="1"/>
        <rFont val="Calibri"/>
        <family val="2"/>
      </rPr>
      <t>Mar. Ecol. Prog. Ser.</t>
    </r>
    <r>
      <rPr>
        <sz val="11"/>
        <color theme="1"/>
        <rFont val="Calibri"/>
        <family val="2"/>
      </rPr>
      <t xml:space="preserve"> </t>
    </r>
    <r>
      <rPr>
        <b/>
        <sz val="11"/>
        <color theme="1"/>
        <rFont val="Calibri"/>
        <family val="2"/>
      </rPr>
      <t>221</t>
    </r>
    <r>
      <rPr>
        <sz val="11"/>
        <color theme="1"/>
        <rFont val="Calibri"/>
        <family val="2"/>
      </rPr>
      <t>, 277–284. (doi:10.3354/meps221277)</t>
    </r>
  </si>
  <si>
    <r>
      <t xml:space="preserve">Hop H </t>
    </r>
    <r>
      <rPr>
        <i/>
        <sz val="11"/>
        <color theme="1"/>
        <rFont val="Calibri"/>
        <family val="2"/>
      </rPr>
      <t>et al.</t>
    </r>
    <r>
      <rPr>
        <sz val="11"/>
        <color theme="1"/>
        <rFont val="Calibri"/>
        <family val="2"/>
      </rPr>
      <t xml:space="preserve"> 2002 The marine ecosystem of Kongsfjorden, Svalbard. </t>
    </r>
    <r>
      <rPr>
        <i/>
        <sz val="11"/>
        <color theme="1"/>
        <rFont val="Calibri"/>
        <family val="2"/>
      </rPr>
      <t>Polar Res.</t>
    </r>
    <r>
      <rPr>
        <sz val="11"/>
        <color theme="1"/>
        <rFont val="Calibri"/>
        <family val="2"/>
      </rPr>
      <t xml:space="preserve"> </t>
    </r>
    <r>
      <rPr>
        <b/>
        <sz val="11"/>
        <color theme="1"/>
        <rFont val="Calibri"/>
        <family val="2"/>
      </rPr>
      <t>21</t>
    </r>
    <r>
      <rPr>
        <sz val="11"/>
        <color theme="1"/>
        <rFont val="Calibri"/>
        <family val="2"/>
      </rPr>
      <t>, 167–208. (doi:10.1111/j.1751-8369.2002.tb00073.x)</t>
    </r>
  </si>
  <si>
    <r>
      <t xml:space="preserve">Stevenson C, Woehler EJ. 2007 Population decreases in Little Penguins </t>
    </r>
    <r>
      <rPr>
        <i/>
        <sz val="11"/>
        <color theme="1"/>
        <rFont val="Calibri"/>
        <family val="2"/>
      </rPr>
      <t>Eudyptula minor</t>
    </r>
    <r>
      <rPr>
        <sz val="11"/>
        <color theme="1"/>
        <rFont val="Calibri"/>
        <family val="2"/>
      </rPr>
      <t xml:space="preserve"> in southeastern Tasmania, Australia, over the past 45 years. </t>
    </r>
    <r>
      <rPr>
        <i/>
        <sz val="11"/>
        <color theme="1"/>
        <rFont val="Calibri"/>
        <family val="2"/>
      </rPr>
      <t>Mar. Ornithol.</t>
    </r>
    <r>
      <rPr>
        <sz val="11"/>
        <color theme="1"/>
        <rFont val="Calibri"/>
        <family val="2"/>
      </rPr>
      <t xml:space="preserve"> </t>
    </r>
    <r>
      <rPr>
        <b/>
        <sz val="11"/>
        <color theme="1"/>
        <rFont val="Calibri"/>
        <family val="2"/>
      </rPr>
      <t>35</t>
    </r>
    <r>
      <rPr>
        <sz val="11"/>
        <color theme="1"/>
        <rFont val="Calibri"/>
        <family val="2"/>
      </rPr>
      <t xml:space="preserve">, 71–76. </t>
    </r>
  </si>
  <si>
    <r>
      <t xml:space="preserve">Barbraud C, Delord K. 2006 Population census of blue petrels </t>
    </r>
    <r>
      <rPr>
        <i/>
        <sz val="11"/>
        <color theme="1"/>
        <rFont val="Calibri"/>
        <family val="2"/>
      </rPr>
      <t>Halobaena caerulea</t>
    </r>
    <r>
      <rPr>
        <sz val="11"/>
        <color theme="1"/>
        <rFont val="Calibri"/>
        <family val="2"/>
      </rPr>
      <t xml:space="preserve"> at Mayes Island, Iles Kerguelen. </t>
    </r>
    <r>
      <rPr>
        <i/>
        <sz val="11"/>
        <color theme="1"/>
        <rFont val="Calibri"/>
        <family val="2"/>
      </rPr>
      <t>Antarct. Sci.</t>
    </r>
    <r>
      <rPr>
        <sz val="11"/>
        <color theme="1"/>
        <rFont val="Calibri"/>
        <family val="2"/>
      </rPr>
      <t xml:space="preserve"> </t>
    </r>
    <r>
      <rPr>
        <b/>
        <sz val="11"/>
        <color theme="1"/>
        <rFont val="Calibri"/>
        <family val="2"/>
      </rPr>
      <t>18</t>
    </r>
    <r>
      <rPr>
        <sz val="11"/>
        <color theme="1"/>
        <rFont val="Calibri"/>
        <family val="2"/>
      </rPr>
      <t>, 199. (doi:doi.org/10.1017/S095410200600023X)</t>
    </r>
  </si>
  <si>
    <r>
      <t xml:space="preserve">Pettit TN, Whittow GC, Ellis HI. 1984 Food and energetic requirements of seabirds at French Frigate Shoals, Hawaii. </t>
    </r>
    <r>
      <rPr>
        <i/>
        <sz val="11"/>
        <color theme="1"/>
        <rFont val="Calibri"/>
        <family val="2"/>
      </rPr>
      <t>Proc. 2nd Symp. Resour. Investig. Northwest. Hawaiin Islands</t>
    </r>
    <r>
      <rPr>
        <sz val="11"/>
        <color theme="1"/>
        <rFont val="Calibri"/>
        <family val="2"/>
      </rPr>
      <t xml:space="preserve"> , 265–282. </t>
    </r>
  </si>
  <si>
    <r>
      <t xml:space="preserve">Crawford RJM, Dundee BL, Dyer BM, Klages NTW, Meÿer MA, Upfold L. 2007 Trends in numbers of Cape gannets (Morus capensis), 1956/1957-2005/2006, with a consideration of the influence of food and other factors. </t>
    </r>
    <r>
      <rPr>
        <i/>
        <sz val="11"/>
        <color theme="1"/>
        <rFont val="Calibri"/>
        <family val="2"/>
      </rPr>
      <t>ICES J. Mar. Sci.</t>
    </r>
    <r>
      <rPr>
        <sz val="11"/>
        <color theme="1"/>
        <rFont val="Calibri"/>
        <family val="2"/>
      </rPr>
      <t xml:space="preserve"> </t>
    </r>
    <r>
      <rPr>
        <b/>
        <sz val="11"/>
        <color theme="1"/>
        <rFont val="Calibri"/>
        <family val="2"/>
      </rPr>
      <t>64</t>
    </r>
    <r>
      <rPr>
        <sz val="11"/>
        <color theme="1"/>
        <rFont val="Calibri"/>
        <family val="2"/>
      </rPr>
      <t>, 169–177. (doi:10.1093/icesjms/fsl011)</t>
    </r>
  </si>
  <si>
    <r>
      <t xml:space="preserve">Kokko H, Harris MP, Wanless S. 2004 Competition for breeding sites and site-dependent population regulation in a highly colonial seabird, the common guillemot </t>
    </r>
    <r>
      <rPr>
        <i/>
        <sz val="11"/>
        <color theme="1"/>
        <rFont val="Calibri"/>
        <family val="2"/>
      </rPr>
      <t>Uria aalge</t>
    </r>
    <r>
      <rPr>
        <sz val="11"/>
        <color theme="1"/>
        <rFont val="Calibri"/>
        <family val="2"/>
      </rPr>
      <t xml:space="preserve">. </t>
    </r>
    <r>
      <rPr>
        <i/>
        <sz val="11"/>
        <color theme="1"/>
        <rFont val="Calibri"/>
        <family val="2"/>
      </rPr>
      <t>J. Anim. Ecol.</t>
    </r>
    <r>
      <rPr>
        <sz val="11"/>
        <color theme="1"/>
        <rFont val="Calibri"/>
        <family val="2"/>
      </rPr>
      <t xml:space="preserve"> </t>
    </r>
    <r>
      <rPr>
        <b/>
        <sz val="11"/>
        <color theme="1"/>
        <rFont val="Calibri"/>
        <family val="2"/>
      </rPr>
      <t>73</t>
    </r>
    <r>
      <rPr>
        <sz val="11"/>
        <color theme="1"/>
        <rFont val="Calibri"/>
        <family val="2"/>
      </rPr>
      <t>, 367–376. (doi:10.1111/j.0021-8790.2004.00813.x)</t>
    </r>
  </si>
  <si>
    <r>
      <t xml:space="preserve">Kampp K, Meltofte H, Mortensen CE. 1987 Population size of the Little Auk Alle alle in East Greenland. </t>
    </r>
    <r>
      <rPr>
        <i/>
        <sz val="11"/>
        <color theme="1"/>
        <rFont val="Calibri"/>
        <family val="2"/>
      </rPr>
      <t>Dansk Orn. Foren. Tidsskr</t>
    </r>
    <r>
      <rPr>
        <sz val="11"/>
        <color theme="1"/>
        <rFont val="Calibri"/>
        <family val="2"/>
      </rPr>
      <t xml:space="preserve"> </t>
    </r>
    <r>
      <rPr>
        <b/>
        <sz val="11"/>
        <color theme="1"/>
        <rFont val="Calibri"/>
        <family val="2"/>
      </rPr>
      <t>81</t>
    </r>
    <r>
      <rPr>
        <sz val="11"/>
        <color theme="1"/>
        <rFont val="Calibri"/>
        <family val="2"/>
      </rPr>
      <t xml:space="preserve">, 129–136. </t>
    </r>
  </si>
  <si>
    <r>
      <t xml:space="preserve">Frederiksen M, Daunt F, Harris MP, Wanless S. 2008 The demographic impact of extreme events: Stochastic weather drives survival and population dynamics in a long-lived seabird. </t>
    </r>
    <r>
      <rPr>
        <i/>
        <sz val="11"/>
        <color theme="1"/>
        <rFont val="Calibri"/>
        <family val="2"/>
      </rPr>
      <t>J. Anim. Ecol.</t>
    </r>
    <r>
      <rPr>
        <sz val="11"/>
        <color theme="1"/>
        <rFont val="Calibri"/>
        <family val="2"/>
      </rPr>
      <t xml:space="preserve"> </t>
    </r>
    <r>
      <rPr>
        <b/>
        <sz val="11"/>
        <color theme="1"/>
        <rFont val="Calibri"/>
        <family val="2"/>
      </rPr>
      <t>77</t>
    </r>
    <r>
      <rPr>
        <sz val="11"/>
        <color theme="1"/>
        <rFont val="Calibri"/>
        <family val="2"/>
      </rPr>
      <t>, 1020–1029. (doi:10.1111/j.1365-2656.2008.01422.x)</t>
    </r>
  </si>
  <si>
    <r>
      <t xml:space="preserve">Garthe S, Sonntag N, Schwemmer P, Dierschke V. 2007 Estimation of seabird numbers in the German North Sea throughout the annual cycle and their biogeographic importance. </t>
    </r>
    <r>
      <rPr>
        <i/>
        <sz val="11"/>
        <color theme="1"/>
        <rFont val="Calibri"/>
        <family val="2"/>
      </rPr>
      <t>Vogelwelt</t>
    </r>
    <r>
      <rPr>
        <sz val="11"/>
        <color theme="1"/>
        <rFont val="Calibri"/>
        <family val="2"/>
      </rPr>
      <t xml:space="preserve"> </t>
    </r>
    <r>
      <rPr>
        <b/>
        <sz val="11"/>
        <color theme="1"/>
        <rFont val="Calibri"/>
        <family val="2"/>
      </rPr>
      <t>178</t>
    </r>
    <r>
      <rPr>
        <sz val="11"/>
        <color theme="1"/>
        <rFont val="Calibri"/>
        <family val="2"/>
      </rPr>
      <t xml:space="preserve">, 163–178. </t>
    </r>
  </si>
  <si>
    <r>
      <t xml:space="preserve">Poncet S, Robertson G, Phillips RA, Lawton K, Phalan B, Trathan PN, Croxall JP. 2006 Status and distribution of wandering, black-browed and grey-headed albatrosses breeding at South Georgia. </t>
    </r>
    <r>
      <rPr>
        <i/>
        <sz val="11"/>
        <color theme="1"/>
        <rFont val="Calibri"/>
        <family val="2"/>
      </rPr>
      <t>Polar Biol.</t>
    </r>
    <r>
      <rPr>
        <sz val="11"/>
        <color theme="1"/>
        <rFont val="Calibri"/>
        <family val="2"/>
      </rPr>
      <t xml:space="preserve"> </t>
    </r>
    <r>
      <rPr>
        <b/>
        <sz val="11"/>
        <color theme="1"/>
        <rFont val="Calibri"/>
        <family val="2"/>
      </rPr>
      <t>29</t>
    </r>
    <r>
      <rPr>
        <sz val="11"/>
        <color theme="1"/>
        <rFont val="Calibri"/>
        <family val="2"/>
      </rPr>
      <t xml:space="preserve">, 772–781. </t>
    </r>
  </si>
  <si>
    <r>
      <t xml:space="preserve">Rolland V, Barbraud C, Weimerskirch H. 2009 Assessing the impact of fisheries, climate and disease on the dynamics of the Indian yellow-nosed Albatross. </t>
    </r>
    <r>
      <rPr>
        <i/>
        <sz val="11"/>
        <color theme="1"/>
        <rFont val="Calibri"/>
        <family val="2"/>
      </rPr>
      <t>Biol. Conserv.</t>
    </r>
    <r>
      <rPr>
        <sz val="11"/>
        <color theme="1"/>
        <rFont val="Calibri"/>
        <family val="2"/>
      </rPr>
      <t xml:space="preserve"> </t>
    </r>
    <r>
      <rPr>
        <b/>
        <sz val="11"/>
        <color theme="1"/>
        <rFont val="Calibri"/>
        <family val="2"/>
      </rPr>
      <t>142</t>
    </r>
    <r>
      <rPr>
        <sz val="11"/>
        <color theme="1"/>
        <rFont val="Calibri"/>
        <family val="2"/>
      </rPr>
      <t>, 1084–1095. (doi:10.1016/j.biocon.2008.12.030)</t>
    </r>
  </si>
  <si>
    <r>
      <t xml:space="preserve">Furness RW, Cooper J. 1982 Interactions Between Breeding Seabird and Pelagic Fish Populations in the Southern Benguela Region. </t>
    </r>
    <r>
      <rPr>
        <i/>
        <sz val="11"/>
        <color theme="1"/>
        <rFont val="Calibri"/>
        <family val="2"/>
      </rPr>
      <t>Mar. Ecol. Prog. Ser.</t>
    </r>
    <r>
      <rPr>
        <sz val="11"/>
        <color theme="1"/>
        <rFont val="Calibri"/>
        <family val="2"/>
      </rPr>
      <t xml:space="preserve"> </t>
    </r>
    <r>
      <rPr>
        <b/>
        <sz val="11"/>
        <color theme="1"/>
        <rFont val="Calibri"/>
        <family val="2"/>
      </rPr>
      <t>8</t>
    </r>
    <r>
      <rPr>
        <sz val="11"/>
        <color theme="1"/>
        <rFont val="Calibri"/>
        <family val="2"/>
      </rPr>
      <t>, 243–250. (doi:10.3354/meps008243)</t>
    </r>
  </si>
  <si>
    <r>
      <t xml:space="preserve">Bost CA, Handrich Y, Butler PJ, Fahlman A, Halsey LG, Woakes AJ, Ropert-Coudert Y. 2007 Changes in dive profiles as an indicator of feeding success in king and Adélie penguins. </t>
    </r>
    <r>
      <rPr>
        <i/>
        <sz val="11"/>
        <color theme="1"/>
        <rFont val="Calibri"/>
        <family val="2"/>
      </rPr>
      <t>Deep. Res. Part II Top. Stud. Oceanogr.</t>
    </r>
    <r>
      <rPr>
        <sz val="11"/>
        <color theme="1"/>
        <rFont val="Calibri"/>
        <family val="2"/>
      </rPr>
      <t xml:space="preserve"> </t>
    </r>
    <r>
      <rPr>
        <b/>
        <sz val="11"/>
        <color theme="1"/>
        <rFont val="Calibri"/>
        <family val="2"/>
      </rPr>
      <t>54</t>
    </r>
    <r>
      <rPr>
        <sz val="11"/>
        <color theme="1"/>
        <rFont val="Calibri"/>
        <family val="2"/>
      </rPr>
      <t>, 248–255. (doi:10.1016/j.dsr2.2006.11.007)</t>
    </r>
  </si>
  <si>
    <r>
      <t xml:space="preserve">Baylis AM., Orben RA, Pistorius P, Brickle P, Staniland I, Ratcliffe N. 2015 Winter foraging site fidelity of king penguins breeding at the Falkland Islands. </t>
    </r>
    <r>
      <rPr>
        <i/>
        <sz val="11"/>
        <color theme="1"/>
        <rFont val="Calibri"/>
        <family val="2"/>
      </rPr>
      <t>Mar. Biol.</t>
    </r>
    <r>
      <rPr>
        <sz val="11"/>
        <color theme="1"/>
        <rFont val="Calibri"/>
        <family val="2"/>
      </rPr>
      <t xml:space="preserve"> </t>
    </r>
    <r>
      <rPr>
        <b/>
        <sz val="11"/>
        <color theme="1"/>
        <rFont val="Calibri"/>
        <family val="2"/>
      </rPr>
      <t>162</t>
    </r>
    <r>
      <rPr>
        <sz val="11"/>
        <color theme="1"/>
        <rFont val="Calibri"/>
        <family val="2"/>
      </rPr>
      <t>, 99–110. (doi:10.1007/s00227-014-2561-0)</t>
    </r>
  </si>
  <si>
    <r>
      <t xml:space="preserve">Cannell PF, Maddox GD. 1983 Population change in three species of seabirds at Kent Island, New Brunswick. </t>
    </r>
    <r>
      <rPr>
        <i/>
        <sz val="11"/>
        <color theme="1"/>
        <rFont val="Calibri"/>
        <family val="2"/>
      </rPr>
      <t>J. F. Ornithol.</t>
    </r>
    <r>
      <rPr>
        <sz val="11"/>
        <color theme="1"/>
        <rFont val="Calibri"/>
        <family val="2"/>
      </rPr>
      <t xml:space="preserve"> </t>
    </r>
    <r>
      <rPr>
        <b/>
        <sz val="11"/>
        <color theme="1"/>
        <rFont val="Calibri"/>
        <family val="2"/>
      </rPr>
      <t>54</t>
    </r>
    <r>
      <rPr>
        <sz val="11"/>
        <color theme="1"/>
        <rFont val="Calibri"/>
        <family val="2"/>
      </rPr>
      <t xml:space="preserve">, 29–35. </t>
    </r>
  </si>
  <si>
    <r>
      <t xml:space="preserve">Pennington M, Osborn K, Harvey P, Riddington R, Okill D, Ellis P, Heubeck M. 2004 </t>
    </r>
    <r>
      <rPr>
        <i/>
        <sz val="11"/>
        <color theme="1"/>
        <rFont val="Calibri"/>
        <family val="2"/>
      </rPr>
      <t>The Birds of Shetland</t>
    </r>
    <r>
      <rPr>
        <sz val="11"/>
        <color theme="1"/>
        <rFont val="Calibri"/>
        <family val="2"/>
      </rPr>
      <t xml:space="preserve">. London. </t>
    </r>
  </si>
  <si>
    <r>
      <t xml:space="preserve">Murray S, Harris MP, Wanless S. 2015 The status of the Gannet in Scotland in 2013–14. </t>
    </r>
    <r>
      <rPr>
        <i/>
        <sz val="11"/>
        <color theme="1"/>
        <rFont val="Calibri"/>
        <family val="2"/>
      </rPr>
      <t>Scottish Birds</t>
    </r>
    <r>
      <rPr>
        <sz val="11"/>
        <color theme="1"/>
        <rFont val="Calibri"/>
        <family val="2"/>
      </rPr>
      <t xml:space="preserve"> </t>
    </r>
    <r>
      <rPr>
        <b/>
        <sz val="11"/>
        <color theme="1"/>
        <rFont val="Calibri"/>
        <family val="2"/>
      </rPr>
      <t>35</t>
    </r>
    <r>
      <rPr>
        <sz val="11"/>
        <color theme="1"/>
        <rFont val="Calibri"/>
        <family val="2"/>
      </rPr>
      <t xml:space="preserve">, 3–18. </t>
    </r>
  </si>
  <si>
    <t>Lobel P, Schreiber EA, McCloskey G, O’Shea L. 2012 An Ecological Assessment of Johnston Atoll. See http://www.fredsakademiet.dk/ordbog/jord/johnston_island_2012.pdf (accessed on 18 November 2016).</t>
  </si>
  <si>
    <r>
      <t xml:space="preserve">Craighead FL, Oppenheim J. 1985 Population Estimates and Temporal Trends of Pribilof Island Seabirds. </t>
    </r>
    <r>
      <rPr>
        <i/>
        <sz val="11"/>
        <color theme="1"/>
        <rFont val="Calibri"/>
        <family val="2"/>
      </rPr>
      <t>OCSEAP Final Rep.</t>
    </r>
    <r>
      <rPr>
        <sz val="11"/>
        <color theme="1"/>
        <rFont val="Calibri"/>
        <family val="2"/>
      </rPr>
      <t xml:space="preserve"> </t>
    </r>
    <r>
      <rPr>
        <b/>
        <sz val="11"/>
        <color theme="1"/>
        <rFont val="Calibri"/>
        <family val="2"/>
      </rPr>
      <t>3</t>
    </r>
    <r>
      <rPr>
        <sz val="11"/>
        <color theme="1"/>
        <rFont val="Calibri"/>
        <family val="2"/>
      </rPr>
      <t>, 307–356.</t>
    </r>
  </si>
  <si>
    <r>
      <t>Bried J, Nicolaus M, Jarne P, Dubois MP, Jouventin P. 2007 Population biology of the wandering albatross (</t>
    </r>
    <r>
      <rPr>
        <i/>
        <sz val="11"/>
        <color theme="1"/>
        <rFont val="Calibri"/>
        <family val="2"/>
      </rPr>
      <t>Diomedea exulans</t>
    </r>
    <r>
      <rPr>
        <sz val="11"/>
        <color theme="1"/>
        <rFont val="Calibri"/>
        <family val="2"/>
      </rPr>
      <t xml:space="preserve">) in the Crozet and Kerguelen archipelagos, southern Indian Ocean, approached through genetic and demographic methods. </t>
    </r>
    <r>
      <rPr>
        <i/>
        <sz val="11"/>
        <color theme="1"/>
        <rFont val="Calibri"/>
        <family val="2"/>
      </rPr>
      <t>J. Zool.</t>
    </r>
    <r>
      <rPr>
        <sz val="11"/>
        <color theme="1"/>
        <rFont val="Calibri"/>
        <family val="2"/>
      </rPr>
      <t xml:space="preserve"> </t>
    </r>
    <r>
      <rPr>
        <b/>
        <sz val="11"/>
        <color theme="1"/>
        <rFont val="Calibri"/>
        <family val="2"/>
      </rPr>
      <t>272</t>
    </r>
    <r>
      <rPr>
        <sz val="11"/>
        <color theme="1"/>
        <rFont val="Calibri"/>
        <family val="2"/>
      </rPr>
      <t>, 20–29. (doi:10.1111/j.1469-7998.2006.00242.x)</t>
    </r>
  </si>
  <si>
    <r>
      <t xml:space="preserve">Obst BS, Nagy KA. 1993 Stomach Oil and the Energy Budget of Wilson’s Storm-Petrel Nestlings. </t>
    </r>
    <r>
      <rPr>
        <i/>
        <sz val="11"/>
        <color theme="1"/>
        <rFont val="Calibri"/>
        <family val="2"/>
      </rPr>
      <t>Condor</t>
    </r>
    <r>
      <rPr>
        <sz val="11"/>
        <color theme="1"/>
        <rFont val="Calibri"/>
        <family val="2"/>
      </rPr>
      <t xml:space="preserve"> </t>
    </r>
    <r>
      <rPr>
        <b/>
        <sz val="11"/>
        <color theme="1"/>
        <rFont val="Calibri"/>
        <family val="2"/>
      </rPr>
      <t>95</t>
    </r>
    <r>
      <rPr>
        <sz val="11"/>
        <color theme="1"/>
        <rFont val="Calibri"/>
        <family val="2"/>
      </rPr>
      <t>, 792–805. (doi:10.2307/1369418)</t>
    </r>
  </si>
  <si>
    <r>
      <t xml:space="preserve">Marteinson SC, Marcogliese DJ, Verreault J. 2017 Multiple stressors including contaminant exposure and parasite infection predict spleen mass and energy expenditure in breeding ring-billed gulls. </t>
    </r>
    <r>
      <rPr>
        <i/>
        <sz val="11"/>
        <color theme="1"/>
        <rFont val="Calibri"/>
        <family val="2"/>
      </rPr>
      <t>Comp. Biochem. Physiol. Part - C Toxicol. Pharmacol.</t>
    </r>
    <r>
      <rPr>
        <sz val="11"/>
        <color theme="1"/>
        <rFont val="Calibri"/>
        <family val="2"/>
      </rPr>
      <t xml:space="preserve"> </t>
    </r>
    <r>
      <rPr>
        <b/>
        <sz val="11"/>
        <color theme="1"/>
        <rFont val="Calibri"/>
        <family val="2"/>
      </rPr>
      <t>200</t>
    </r>
    <r>
      <rPr>
        <sz val="11"/>
        <color theme="1"/>
        <rFont val="Calibri"/>
        <family val="2"/>
      </rPr>
      <t>, 42–51. (doi:10.1016/j.cbpc.2017.06.005)</t>
    </r>
  </si>
  <si>
    <r>
      <t>Hodum PJ. 2002 Breeding biology of high-latitude Antarctic fulmarine petrels (</t>
    </r>
    <r>
      <rPr>
        <i/>
        <sz val="11"/>
        <color theme="1"/>
        <rFont val="Calibri"/>
        <family val="2"/>
      </rPr>
      <t>Procellariidae</t>
    </r>
    <r>
      <rPr>
        <sz val="11"/>
        <color theme="1"/>
        <rFont val="Calibri"/>
        <family val="2"/>
      </rPr>
      <t xml:space="preserve">). </t>
    </r>
    <r>
      <rPr>
        <i/>
        <sz val="11"/>
        <color theme="1"/>
        <rFont val="Calibri"/>
        <family val="2"/>
      </rPr>
      <t>J. Zool.</t>
    </r>
    <r>
      <rPr>
        <sz val="11"/>
        <color theme="1"/>
        <rFont val="Calibri"/>
        <family val="2"/>
      </rPr>
      <t xml:space="preserve"> </t>
    </r>
    <r>
      <rPr>
        <b/>
        <sz val="11"/>
        <color theme="1"/>
        <rFont val="Calibri"/>
        <family val="2"/>
      </rPr>
      <t>256</t>
    </r>
    <r>
      <rPr>
        <sz val="11"/>
        <color theme="1"/>
        <rFont val="Calibri"/>
        <family val="2"/>
      </rPr>
      <t>, 139–149. (doi:10.1017/S0952836902000171)</t>
    </r>
  </si>
  <si>
    <t>colony_mass_twothirds</t>
  </si>
  <si>
    <t>log_colony_mass</t>
  </si>
  <si>
    <t>Johnstone &amp; Green, 1986</t>
  </si>
  <si>
    <r>
      <t xml:space="preserve">Johnstone GW, Green K. 1986 </t>
    </r>
    <r>
      <rPr>
        <i/>
        <sz val="11"/>
        <color theme="1"/>
        <rFont val="Calibri"/>
        <family val="2"/>
      </rPr>
      <t>Breeding Distribution and Abundance of Surface-nesting Petrels in the Rauer Islands, East Antarctica</t>
    </r>
    <r>
      <rPr>
        <sz val="11"/>
        <color theme="1"/>
        <rFont val="Calibri"/>
        <family val="2"/>
      </rPr>
      <t xml:space="preserve">. ANARE Research Notes. </t>
    </r>
  </si>
  <si>
    <t>Audubon, 2007</t>
  </si>
  <si>
    <t>Audubon. 2007 Important Bird Areas, Middleton Island. See http://www.audubon.org/important-bird-areas/middleton-island (accessed on 11 April 2018).</t>
  </si>
  <si>
    <t>Harris et al., 2015</t>
  </si>
  <si>
    <r>
      <t xml:space="preserve">Harris CM </t>
    </r>
    <r>
      <rPr>
        <i/>
        <sz val="11"/>
        <color theme="1"/>
        <rFont val="Calibri"/>
        <family val="2"/>
      </rPr>
      <t>et al.</t>
    </r>
    <r>
      <rPr>
        <sz val="11"/>
        <color theme="1"/>
        <rFont val="Calibri"/>
        <family val="2"/>
      </rPr>
      <t xml:space="preserve"> 2015 Important Bird Areas in Antarctica. (doi:10.13140/RG.2.1.4700.0169)</t>
    </r>
  </si>
  <si>
    <r>
      <t xml:space="preserve">Prince PA, Croxall JP. 1983 Birds of South Georgia: new records and re-evaluation of status. </t>
    </r>
    <r>
      <rPr>
        <i/>
        <sz val="11"/>
        <color theme="1"/>
        <rFont val="Calibri"/>
        <family val="2"/>
      </rPr>
      <t>Br. Antarct. Suvey Bull.</t>
    </r>
    <r>
      <rPr>
        <sz val="11"/>
        <color theme="1"/>
        <rFont val="Calibri"/>
        <family val="2"/>
      </rPr>
      <t xml:space="preserve"> </t>
    </r>
    <r>
      <rPr>
        <b/>
        <sz val="11"/>
        <color theme="1"/>
        <rFont val="Calibri"/>
        <family val="2"/>
      </rPr>
      <t>59</t>
    </r>
    <r>
      <rPr>
        <sz val="11"/>
        <color theme="1"/>
        <rFont val="Calibri"/>
        <family val="2"/>
      </rPr>
      <t xml:space="preserve">, 15–27. </t>
    </r>
  </si>
  <si>
    <t>Prince &amp; Crozall, 1983</t>
  </si>
  <si>
    <t>Becker et al. 1997</t>
  </si>
  <si>
    <r>
      <t xml:space="preserve">Becker PH, Frank D, Wagener M. 1997 Luxury in freshwater and stress at sea? The foraging of the Common Terra Sterna hirundo. </t>
    </r>
    <r>
      <rPr>
        <i/>
        <sz val="11"/>
        <color theme="1"/>
        <rFont val="Calibri"/>
        <family val="2"/>
      </rPr>
      <t>Ibis (Lond. 1859).</t>
    </r>
    <r>
      <rPr>
        <sz val="11"/>
        <color theme="1"/>
        <rFont val="Calibri"/>
        <family val="2"/>
      </rPr>
      <t xml:space="preserve"> </t>
    </r>
    <r>
      <rPr>
        <b/>
        <sz val="11"/>
        <color theme="1"/>
        <rFont val="Calibri"/>
        <family val="2"/>
      </rPr>
      <t>139</t>
    </r>
    <r>
      <rPr>
        <sz val="11"/>
        <color theme="1"/>
        <rFont val="Calibri"/>
        <family val="2"/>
      </rPr>
      <t>, 264–269. (doi:http://dx.doi.org/10.1111/j.1474-919X.1997.tb04624.x)</t>
    </r>
  </si>
  <si>
    <r>
      <t xml:space="preserve">Gaston AJ, de Forest LN, Donaldson G, Noble DG. 1994 Population Parameters of Thick-Billed Murres at Coats Island, Northwest Territories, Canada. </t>
    </r>
    <r>
      <rPr>
        <i/>
        <sz val="11"/>
        <color theme="1"/>
        <rFont val="Calibri"/>
        <family val="2"/>
      </rPr>
      <t>Condor</t>
    </r>
    <r>
      <rPr>
        <sz val="11"/>
        <color theme="1"/>
        <rFont val="Calibri"/>
        <family val="2"/>
      </rPr>
      <t xml:space="preserve"> </t>
    </r>
    <r>
      <rPr>
        <b/>
        <sz val="11"/>
        <color theme="1"/>
        <rFont val="Calibri"/>
        <family val="2"/>
      </rPr>
      <t>96</t>
    </r>
    <r>
      <rPr>
        <sz val="11"/>
        <color theme="1"/>
        <rFont val="Calibri"/>
        <family val="2"/>
      </rPr>
      <t>, 935–948. (doi:10.2307/1369103)</t>
    </r>
  </si>
  <si>
    <t>Gaston et al. 1994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</si>
</sst>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5" x14ac:knownFonts="1">
    <font>
      <sz val="10"/>
      <color theme="1"/>
      <name val="Arial"/>
      <family val="2"/>
    </font>
    <font>
      <sz val="11"/>
      <color theme="1"/>
      <name val="Calibri"/>
      <family val="2"/>
      <scheme val="minor"/>
    </font>
    <font>
      <b/>
      <sz val="10"/>
      <color indexed="8"/>
      <name val="Arial"/>
      <family val="2"/>
    </font>
    <font>
      <sz val="10"/>
      <name val="Arial"/>
      <family val="2"/>
    </font>
    <font>
      <i/>
      <sz val="10"/>
      <color theme="1"/>
      <name val="Arial"/>
      <family val="2"/>
    </font>
    <font>
      <b/>
      <sz val="10"/>
      <color theme="1"/>
      <name val="Arial"/>
      <family val="2"/>
    </font>
    <font>
      <sz val="9"/>
      <color indexed="81"/>
      <name val="Tahoma"/>
      <family val="2"/>
    </font>
    <font>
      <b/>
      <sz val="9"/>
      <color indexed="81"/>
      <name val="Tahoma"/>
      <family val="2"/>
    </font>
    <font>
      <i/>
      <sz val="11"/>
      <color rgb="FF252525"/>
      <name val="Arial"/>
      <family val="2"/>
    </font>
    <font>
      <i/>
      <sz val="10"/>
      <color rgb="FF222222"/>
      <name val="Arial"/>
      <family val="2"/>
    </font>
    <font>
      <i/>
      <sz val="10"/>
      <name val="Arial"/>
      <family val="2"/>
    </font>
    <font>
      <sz val="11"/>
      <color theme="1"/>
      <name val="Calibri"/>
      <family val="2"/>
    </font>
    <font>
      <i/>
      <sz val="11"/>
      <color theme="1"/>
      <name val="Calibri"/>
      <family val="2"/>
    </font>
    <font>
      <b/>
      <sz val="11"/>
      <color theme="1"/>
      <name val="Calibri"/>
      <family val="2"/>
    </font>
    <font>
      <u/>
      <sz val="10"/>
      <color theme="10"/>
      <name val="Arial"/>
      <family val="2"/>
    </font>
  </fonts>
  <fills count="2">
    <fill>
      <patternFill patternType="none"/>
    </fill>
    <fill>
      <patternFill patternType="gray125"/>
    </fill>
  </fills>
  <borders count="10">
    <border>
      <left/>
      <right/>
      <top/>
      <bottom/>
      <diagonal/>
    </border>
    <border>
      <left style="medium">
        <color auto="1"/>
      </left>
      <right/>
      <top/>
      <bottom/>
      <diagonal/>
    </border>
    <border>
      <left/>
      <right style="medium">
        <color auto="1"/>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s>
  <cellStyleXfs count="4">
    <xf numFmtId="0" fontId="0" fillId="0" borderId="0"/>
    <xf numFmtId="0" fontId="3" fillId="0" borderId="0"/>
    <xf numFmtId="0" fontId="1" fillId="0" borderId="0"/>
    <xf numFmtId="0" fontId="14" fillId="0" borderId="0" applyNumberFormat="0" applyFill="0" applyBorder="0" applyAlignment="0" applyProtection="0"/>
  </cellStyleXfs>
  <cellXfs count="59">
    <xf numFmtId="0" fontId="0" fillId="0" borderId="0" xfId="0"/>
    <xf numFmtId="0" fontId="0" fillId="0" borderId="0" xfId="0" applyFill="1"/>
    <xf numFmtId="0" fontId="0" fillId="0" borderId="0" xfId="0" applyAlignment="1"/>
    <xf numFmtId="0" fontId="0" fillId="0" borderId="0" xfId="0" applyFill="1" applyBorder="1" applyAlignment="1"/>
    <xf numFmtId="0" fontId="0" fillId="0" borderId="0" xfId="0" applyFill="1" applyBorder="1"/>
    <xf numFmtId="1" fontId="0" fillId="0" borderId="0" xfId="0" applyNumberFormat="1" applyFill="1" applyBorder="1"/>
    <xf numFmtId="1" fontId="0" fillId="0" borderId="0" xfId="0" applyNumberFormat="1" applyFill="1" applyBorder="1" applyAlignment="1"/>
    <xf numFmtId="1" fontId="0" fillId="0" borderId="2" xfId="0" applyNumberFormat="1" applyBorder="1"/>
    <xf numFmtId="164" fontId="0" fillId="0" borderId="0" xfId="0" applyNumberFormat="1" applyFill="1" applyBorder="1"/>
    <xf numFmtId="0" fontId="4" fillId="0" borderId="0" xfId="0" applyFont="1" applyFill="1" applyBorder="1"/>
    <xf numFmtId="0" fontId="0" fillId="0" borderId="0" xfId="0" applyFill="1" applyBorder="1" applyAlignment="1">
      <alignment vertical="top" wrapText="1"/>
    </xf>
    <xf numFmtId="0" fontId="4" fillId="0" borderId="0" xfId="0" applyFont="1" applyBorder="1"/>
    <xf numFmtId="0" fontId="0" fillId="0" borderId="0" xfId="0" applyBorder="1"/>
    <xf numFmtId="1" fontId="0" fillId="0" borderId="0" xfId="0" applyNumberFormat="1" applyBorder="1"/>
    <xf numFmtId="0" fontId="0" fillId="0" borderId="0" xfId="0" applyBorder="1" applyAlignment="1"/>
    <xf numFmtId="1" fontId="0" fillId="0" borderId="0" xfId="0" applyNumberFormat="1" applyBorder="1" applyAlignment="1"/>
    <xf numFmtId="16" fontId="0" fillId="0" borderId="0" xfId="0" applyNumberFormat="1" applyBorder="1"/>
    <xf numFmtId="3" fontId="0" fillId="0" borderId="0" xfId="0" applyNumberFormat="1" applyBorder="1"/>
    <xf numFmtId="0" fontId="0" fillId="0" borderId="2" xfId="0" applyBorder="1" applyAlignment="1">
      <alignment vertical="top" wrapText="1"/>
    </xf>
    <xf numFmtId="0" fontId="5" fillId="0" borderId="5" xfId="0" applyFont="1" applyBorder="1"/>
    <xf numFmtId="0" fontId="2" fillId="0" borderId="5" xfId="0" applyFont="1" applyBorder="1"/>
    <xf numFmtId="0" fontId="2" fillId="0" borderId="6" xfId="0" applyFont="1" applyBorder="1" applyAlignment="1">
      <alignment vertical="top" wrapText="1"/>
    </xf>
    <xf numFmtId="1" fontId="2" fillId="0" borderId="5" xfId="0" applyNumberFormat="1" applyFont="1" applyFill="1" applyBorder="1"/>
    <xf numFmtId="1" fontId="2" fillId="0" borderId="5" xfId="0" applyNumberFormat="1" applyFont="1" applyBorder="1"/>
    <xf numFmtId="164" fontId="2" fillId="0" borderId="5" xfId="0" applyNumberFormat="1" applyFont="1" applyFill="1" applyBorder="1"/>
    <xf numFmtId="0" fontId="0" fillId="0" borderId="1" xfId="0" applyFill="1" applyBorder="1"/>
    <xf numFmtId="0" fontId="0" fillId="0" borderId="0" xfId="0" applyFont="1" applyFill="1" applyBorder="1"/>
    <xf numFmtId="0" fontId="8" fillId="0" borderId="0" xfId="0" applyFont="1" applyBorder="1"/>
    <xf numFmtId="0" fontId="0" fillId="0" borderId="2" xfId="0" applyFill="1" applyBorder="1" applyAlignment="1">
      <alignment vertical="top" wrapText="1"/>
    </xf>
    <xf numFmtId="0" fontId="2" fillId="0" borderId="4" xfId="0" applyFont="1" applyFill="1" applyBorder="1"/>
    <xf numFmtId="1" fontId="0" fillId="0" borderId="0" xfId="0" applyNumberFormat="1" applyFont="1" applyFill="1" applyBorder="1"/>
    <xf numFmtId="0" fontId="3" fillId="0" borderId="0" xfId="0" applyFont="1" applyFill="1" applyBorder="1"/>
    <xf numFmtId="1" fontId="0" fillId="0" borderId="0" xfId="0" applyNumberFormat="1" applyFont="1" applyFill="1" applyBorder="1" applyAlignment="1"/>
    <xf numFmtId="0" fontId="9" fillId="0" borderId="0" xfId="0" applyFont="1"/>
    <xf numFmtId="0" fontId="3" fillId="0" borderId="1" xfId="0" applyFont="1" applyFill="1" applyBorder="1"/>
    <xf numFmtId="1" fontId="3" fillId="0" borderId="0" xfId="0" applyNumberFormat="1" applyFont="1" applyFill="1" applyBorder="1" applyAlignment="1"/>
    <xf numFmtId="0" fontId="3" fillId="0" borderId="0" xfId="0" applyFont="1" applyFill="1" applyBorder="1" applyAlignment="1"/>
    <xf numFmtId="164" fontId="3" fillId="0" borderId="0" xfId="0" applyNumberFormat="1" applyFont="1" applyFill="1" applyBorder="1"/>
    <xf numFmtId="0" fontId="3" fillId="0" borderId="0" xfId="0" applyFont="1" applyFill="1"/>
    <xf numFmtId="0" fontId="3" fillId="0" borderId="2" xfId="0" applyFont="1" applyFill="1" applyBorder="1" applyAlignment="1">
      <alignment vertical="top" wrapText="1"/>
    </xf>
    <xf numFmtId="0" fontId="10" fillId="0" borderId="0" xfId="0" applyFont="1" applyFill="1" applyBorder="1"/>
    <xf numFmtId="1" fontId="3" fillId="0" borderId="0" xfId="0" applyNumberFormat="1" applyFont="1" applyFill="1" applyBorder="1"/>
    <xf numFmtId="0" fontId="0" fillId="0" borderId="0" xfId="0" applyFill="1" applyAlignment="1"/>
    <xf numFmtId="0" fontId="0" fillId="0" borderId="3" xfId="0" applyBorder="1" applyAlignment="1">
      <alignment vertical="top" wrapText="1"/>
    </xf>
    <xf numFmtId="0" fontId="0" fillId="0" borderId="0" xfId="0" applyBorder="1" applyAlignment="1">
      <alignment vertical="top" wrapText="1"/>
    </xf>
    <xf numFmtId="0" fontId="4" fillId="0" borderId="0" xfId="0" applyFont="1"/>
    <xf numFmtId="0" fontId="0" fillId="0" borderId="0" xfId="0" pivotButton="1"/>
    <xf numFmtId="0" fontId="0" fillId="0" borderId="0" xfId="0" applyAlignment="1">
      <alignment horizontal="left"/>
    </xf>
    <xf numFmtId="0" fontId="4" fillId="0" borderId="7" xfId="0" applyFont="1" applyBorder="1"/>
    <xf numFmtId="0" fontId="11" fillId="0" borderId="0" xfId="0" applyFont="1"/>
    <xf numFmtId="0" fontId="2" fillId="0" borderId="5" xfId="0" applyFont="1" applyFill="1" applyBorder="1"/>
    <xf numFmtId="3" fontId="0" fillId="0" borderId="0" xfId="0" applyNumberFormat="1" applyFont="1" applyFill="1" applyBorder="1"/>
    <xf numFmtId="1" fontId="0" fillId="0" borderId="0" xfId="0" applyNumberFormat="1" applyFill="1" applyBorder="1" applyAlignment="1">
      <alignment wrapText="1"/>
    </xf>
    <xf numFmtId="0" fontId="11" fillId="0" borderId="0" xfId="0" applyFont="1" applyFill="1"/>
    <xf numFmtId="0" fontId="3" fillId="0" borderId="0" xfId="1" applyFill="1"/>
    <xf numFmtId="0" fontId="14" fillId="0" borderId="0" xfId="3" applyFill="1"/>
    <xf numFmtId="0" fontId="2" fillId="0" borderId="8" xfId="0" applyFont="1" applyFill="1" applyBorder="1"/>
    <xf numFmtId="0" fontId="2" fillId="0" borderId="9" xfId="0" applyFont="1" applyFill="1" applyBorder="1"/>
    <xf numFmtId="0" fontId="2" fillId="0" borderId="0" xfId="0" applyFont="1" applyFill="1" applyBorder="1"/>
  </cellXfs>
  <cellStyles count="4">
    <cellStyle name="Hyperlink" xfId="3" builtinId="8"/>
    <cellStyle name="Normal" xfId="0" builtinId="0"/>
    <cellStyle name="Normal 2" xfId="1"/>
    <cellStyle name="Normal 3" xfId="2"/>
  </cellStyles>
  <dxfs count="0"/>
  <tableStyles count="0" defaultTableStyle="TableStyleMedium9" defaultPivotStyle="PivotStyleLight16"/>
  <colors>
    <mruColors>
      <color rgb="FFFDFBB3"/>
      <color rgb="FFF9F9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nn, Ruth" refreshedDate="43111.721660648145" createdVersion="5" refreshedVersion="5" minRefreshableVersion="3" recordCount="98">
  <cacheSource type="worksheet">
    <worksheetSource ref="A1:AD99" sheet="Data"/>
  </cacheSource>
  <cacheFields count="32">
    <cacheField name="Species" numFmtId="0">
      <sharedItems count="47">
        <s v="Least Auklet"/>
        <s v="Razorbill"/>
        <s v="Dovekie"/>
        <s v="Black Guillemot"/>
        <s v="Cassin's Auklet"/>
        <s v="Common Murre"/>
        <s v="Thick-billed Murre"/>
        <s v="Brown Noddy"/>
        <s v="Ring-Billed Gull"/>
        <s v="Red-legged Kittiwake"/>
        <s v="Black-legged Kittiwake"/>
        <s v="Sooty Tern"/>
        <s v="Common Tern"/>
        <s v="Arctic Tern"/>
        <s v="Great Skua"/>
        <s v="European Shag"/>
        <s v="Great Cormorant"/>
        <s v="Cape Gannet"/>
        <s v="Red-footed Booby"/>
        <s v="Wandering Albatross"/>
        <s v="Laysan Albatross"/>
        <s v="Black-footed Albatross"/>
        <s v="Indian yellow-nosed Albatross"/>
        <s v="Grey-headed Albatross"/>
        <s v="Black-browed Albatross"/>
        <s v="Leach's Storm Petrel"/>
        <s v="Wilson's Storm Petrel"/>
        <s v="Streaked Shearwater"/>
        <s v="Cape Pigeon"/>
        <s v="Northern Fulmar"/>
        <s v="Blue Petrel"/>
        <s v="Southern Giant Petrel"/>
        <s v="Antarctic Prion"/>
        <s v="Snow Petrel"/>
        <s v="Georgian Diving Petrel"/>
        <s v="Common Diving Petrel"/>
        <s v="Wedge-tailed Shearwater"/>
        <s v="Antarctic Petrel"/>
        <s v="King Penguin"/>
        <s v="Macaroni Penguin"/>
        <s v="Blue Penguin"/>
        <s v="Adelie Penguin"/>
        <s v="Chinstrap Penguin"/>
        <s v="Gentoo Penguin"/>
        <s v="Jackass Penguin"/>
        <s v="Northern Gannet"/>
        <s v="Australasian Gannet"/>
      </sharedItems>
    </cacheField>
    <cacheField name="Order" numFmtId="0">
      <sharedItems/>
    </cacheField>
    <cacheField name="Family" numFmtId="0">
      <sharedItems/>
    </cacheField>
    <cacheField name="Sci_Name" numFmtId="0">
      <sharedItems/>
    </cacheField>
    <cacheField name="Source" numFmtId="0">
      <sharedItems containsBlank="1" containsMixedTypes="1" containsNumber="1" containsInteger="1" minValue="61" maxValue="2151"/>
    </cacheField>
    <cacheField name="Reference" numFmtId="0">
      <sharedItems count="64">
        <s v="Roby &amp; Ricklefs, 1986"/>
        <s v="Dall'Antonia et al. 2001"/>
        <s v="Gabrielsen et al. 1991"/>
        <s v="Harding et al. 2009"/>
        <s v="Welcker et al. 2009"/>
        <s v="Mehlum et al. 1993"/>
        <s v="Hodum et al. 1998"/>
        <s v="Cairns et al. 1990"/>
        <s v="Enstipp et al. 2006"/>
        <s v="Gabrielsen, 1996"/>
        <s v="Croll, unpublished."/>
        <s v="Elliot et al. 2013"/>
        <s v="Kitaysky et al. 2000"/>
        <s v="Ellis et al. 1983"/>
        <s v="Marteinson et al. 2015"/>
        <s v="Marteinson et al. 2017"/>
        <s v="Kitaysky pers comms"/>
        <s v="Fyhn et al. 2001"/>
        <s v="Gabrielson et al. 1987"/>
        <s v="Golet et al. 2000"/>
        <s v="Jodice et al. 2006"/>
        <s v="Thomson et al. 1998"/>
        <s v="Thomson et al. 1999"/>
        <s v="Welcker et al. 2010"/>
        <s v="Welcker et al. 2013"/>
        <s v="Flint &amp; Nagy, 1984"/>
        <s v="Klaassen et al. 1992"/>
        <s v="Uttley et al. 1994"/>
        <s v="Votier et al. 2004"/>
        <s v="Grémillet et al. 1995"/>
        <s v="Adams et al. 1991"/>
        <s v="Ballance, 1995"/>
        <s v="Adams et al. 1986"/>
        <s v="Shaffer et al. 2003"/>
        <s v="Shaffer et al. 2001"/>
        <s v="Pettit et al. 1988"/>
        <s v="Antolos et al. 2017"/>
        <s v="Costa &amp; Prince, 1986"/>
        <s v="Shaffer et al. 2004"/>
        <s v="Montevecchi et al. 1992"/>
        <s v="Ricklefs et al. 1986"/>
        <s v="Obst et al. 1987"/>
        <s v="Shirai et al. 2012"/>
        <s v="Hodum &amp; Weathers, 2003"/>
        <s v="Furness &amp; Bryant, 1996"/>
        <s v="Weimerskirch et al. 2003"/>
        <s v="Obst &amp; Nagy, 1992"/>
        <s v="Taylor et al. 1997"/>
        <s v="Ellis et al. 2002"/>
        <s v="Froget et al. 2004"/>
        <s v="Kooyman et al. 1992"/>
        <s v="Davis et al. 1989"/>
        <s v="Green et al. 2009"/>
        <s v="Bethge et al. 1997"/>
        <s v="Gales &amp; Green, 1990"/>
        <s v="Ballance et al. 2009"/>
        <s v="Chappell et al. 1993"/>
        <s v="Nagy &amp; Obst, 1992"/>
        <s v="Moreno &amp; Sanz. 1996"/>
        <s v="Bevan et al. 2002"/>
        <s v="Gales et al. 1993"/>
        <s v="Nagy et al. 1984"/>
        <s v="Birt-Friesen et al. 1989"/>
        <s v="Green et al. 2013"/>
      </sharedItems>
    </cacheField>
    <cacheField name="Title" numFmtId="0">
      <sharedItems containsBlank="1" count="60">
        <s v="Energy expenditure in adult Least auklets and diving petrels during the chick-rearing period"/>
        <s v="Time allocation and foraging pattern of chick-rearing razorbills in northwest Iceland"/>
        <s v="Field and Laboratory Metabolism and Thermoregulation in Dovekies (Alle alle)"/>
        <s v="Estimating prey capture rates of a planktivorous seabird, the little auk (Alle alle), using diet, diving behaviour, and energy consumption"/>
        <s v="Daily energy expenditure increases in response to low nutritional stress in an Arctic-breeding seabird with no effect on mortality"/>
        <s v="Energy expenditure by black guillemots (Cepphus grylle) during chick-rearing"/>
        <s v="Energy expenditure and food requirements of Cassin's auklets provisioning nestlings"/>
        <s v="Energy Expenditures, Activity Budgets, and Prey Harvest of Breeding Common Murres"/>
        <s v="Foraging energetics of North Sea birds confronted with fluctuating prey availability"/>
        <s v="Energy expenditure of breeding Common Murres"/>
        <m/>
        <s v="Thyroid hormones correlate with resting metabolic rate, not daily energy expenditure, in two charadriiform seabirds"/>
        <s v="Resource allocation in breeding seabirds: responses to fluctuations in their food supply"/>
        <s v="Field metabolic rates and water turnover in two hawaiian seabirds"/>
        <s v="Field metabolic rate is dependent on time-activity budget in ring-billed gulls (Larus delawarensis) breeding in an anthropogenic environment"/>
        <s v="Multiple stressors including contaminant exposure and parasite infection predict spleen mass and energy expenditure in breeding ring-billed gulls"/>
        <s v="Individual variation in field metabolic rate of kittiwakes (Rissa tridactyla) during the chick-rearing period"/>
        <s v="Daily energy expenditure and energy utilization of free-ranging black-legged kittiwakes"/>
        <s v="Energy costs of chick rearing in Black-legged Kittiwakes (Rissa tridactyla)"/>
        <s v="Increased energy expenditure by a seabird in response to higher food abundance"/>
        <s v="Field metabolic rates of kittiwakes rissa tridactyla during incubation and chick rearing"/>
        <s v="Thyroid Hormones Correlate with Basal Metabolic Rate but Not Field Metabolic Rate in a Wild Bird Species"/>
        <s v="Flight energetics of free-living sooty terns"/>
        <s v="Transmitter Loads Do Not Affect the Daily Energy Expenditure of Nesting Common Terns"/>
        <s v="Measuring the daily energy expenditure of free-living Arctic terns (Sterna paradisaea)"/>
        <s v="Predation by great skuas at a large Shetland seabird colony"/>
        <s v="Energy requirements of breeding great cormorants Phalacrocorax carbo sinensis"/>
        <s v="Energy expenditure and food consumption by breeding Cape gannets Morus capensis"/>
        <s v="Flight energetics of free-ranging red-footed boobies (Sula sula)"/>
        <s v="Energy Expenditure of Free-Ranging Wandering Albatrosses Diomedea exulans"/>
        <s v="Foraging effort in relation to the constraints of reproduction in free-ranging albatrosses"/>
        <s v="Behavioural factors affecting foraging effort of brreeding wandering albatrosses"/>
        <s v="Incubation energetics of the Laysan Albatross"/>
        <s v="Foraging Behavior and Energetics of Albatrosses in Contrasting Breeding Environments"/>
        <s v="Foraging energetics of Grey-headed Albatrosses Diomedea chrysostoma at Bird Island, South Georgia"/>
        <s v="Field metabolic rates of black-browed albatrosses Thalassarche melanophrys during the incubation stage"/>
        <s v="Reproductive energetics and prey harvest of Leach's storm-petrels in the Northwest Atlantic"/>
        <s v="Daily Energy expenditure by Adult Leach's Storm-Petrels during the Nesting Cycle"/>
        <s v="Energy Utilization by Wilson's Storm-Petrel (Oceanites oceanicus)"/>
        <s v="Basal and field metabolic rates of Streaked Shearwater during the chick-rearing period"/>
        <s v="Energetics of nestling growth and parental effort in Antarctic fulmarine petrels"/>
        <s v="Effect of wind on field metabolic rates of breeding northern fulmars"/>
        <s v="Foraging efficiency and adjustment of energy expenditure in a pelagic seabird provisioning its chick"/>
        <s v="Field Energy Expenditures of the Southern Giant-Petrel"/>
        <s v="Stomach oil and reproductive energetics in Antarctic prions, Pachyptila desolata"/>
        <s v="Heart rate and energetics of free-ranging king penguins (Aptenodytes patagonicus)"/>
        <s v="Diving Behavior and Energetics During Foraging Cycles in King Penguins"/>
        <s v="The reproductive energetics of Gentoo (Pygoscelis papua) and Macaroni (Eudyptes chrysolophus) penguins at South Georgia"/>
        <s v="Evaluating the prudence of parents: Daily energy expenditure throughout the annual cycle of a free-ranging bird, the macaroni penguin Eudyptes chrysolophus"/>
        <s v="Diving behaviour and energetics in breeding little penguins (Eudyptula minor)"/>
        <s v="The annual energetics cycle of little penguins (Eudyptula minor)"/>
        <s v="An energetic correlate between colony size and foraging effort in seabirds, an example of the Adélie penguin Pygoscelis adeliae"/>
        <s v="Energetics of Foraging in Breeding Adélie Penguins"/>
        <s v="Food and energy requirements of Adelie penguins (Pygoscells adellae) on the Antarctic peninsula"/>
        <s v="Field Metabolic Rates of Breeding Chinstrap Penguins (Pygoscelis antarctica) in the South Shetlands"/>
        <s v="The energetics of gentoo penguins, Pygoscelis papua, during the breeding season"/>
        <s v="Breeding energetics and food requirements of gentoo penguins (Pygoscelis papua) at Heard and Macquarie Islands"/>
        <s v="Energy utilization by free-ranging jackass pennguins, Spheniscus demersus."/>
        <s v="Activity-specific metabolic rates of free-living northern gannets and other seabirds"/>
        <s v="An increase in minimum metabolic rate and not activity explains field metabolic rate changes in a breeding seabird"/>
      </sharedItems>
    </cacheField>
    <cacheField name="n" numFmtId="1">
      <sharedItems containsSemiMixedTypes="0" containsString="0" containsNumber="1" containsInteger="1" minValue="2" maxValue="84"/>
    </cacheField>
    <cacheField name="Lat" numFmtId="1">
      <sharedItems containsSemiMixedTypes="0" containsString="0" containsNumber="1" containsInteger="1" minValue="16" maxValue="79"/>
    </cacheField>
    <cacheField name="N_S" numFmtId="1">
      <sharedItems/>
    </cacheField>
    <cacheField name="Latitude" numFmtId="1">
      <sharedItems containsMixedTypes="1" containsNumber="1" containsInteger="1" minValue="-46" maxValue="79"/>
    </cacheField>
    <cacheField name="Long" numFmtId="1">
      <sharedItems containsSemiMixedTypes="0" containsString="0" containsNumber="1" containsInteger="1" minValue="0" maxValue="170"/>
    </cacheField>
    <cacheField name="E_W" numFmtId="0">
      <sharedItems/>
    </cacheField>
    <cacheField name="Longitude" numFmtId="1">
      <sharedItems containsMixedTypes="1" containsNumber="1" containsInteger="1" minValue="-169" maxValue="170"/>
    </cacheField>
    <cacheField name="Short_Location" numFmtId="0">
      <sharedItems/>
    </cacheField>
    <cacheField name="Location" numFmtId="0">
      <sharedItems/>
    </cacheField>
    <cacheField name="Method" numFmtId="0">
      <sharedItems/>
    </cacheField>
    <cacheField name="Mass_g" numFmtId="1">
      <sharedItems containsSemiMixedTypes="0" containsString="0" containsNumber="1" minValue="42" maxValue="13275"/>
    </cacheField>
    <cacheField name="log_Mass" numFmtId="0">
      <sharedItems containsSemiMixedTypes="0" containsString="0" containsNumber="1" minValue="1.6232492903979006" maxValue="4.1230345297535065"/>
    </cacheField>
    <cacheField name=" FMR" numFmtId="0">
      <sharedItems containsSemiMixedTypes="0" containsString="0" containsNumber="1" minValue="87.05" maxValue="7443.6189999999997"/>
    </cacheField>
    <cacheField name="log_FMR" numFmtId="0">
      <sharedItems containsSemiMixedTypes="0" containsString="0" containsNumber="1" minValue="0.53526275347917851" maxValue="3.8717841357601523"/>
    </cacheField>
    <cacheField name="Sex" numFmtId="0">
      <sharedItems containsBlank="1"/>
    </cacheField>
    <cacheField name="Seasons" numFmtId="0">
      <sharedItems containsSemiMixedTypes="0" containsString="0" containsNumber="1" containsInteger="1" minValue="1" maxValue="5"/>
    </cacheField>
    <cacheField name="Sites" numFmtId="0">
      <sharedItems containsString="0" containsBlank="1" containsNumber="1" containsInteger="1" minValue="1" maxValue="2"/>
    </cacheField>
    <cacheField name="Phase" numFmtId="0">
      <sharedItems/>
    </cacheField>
    <cacheField name="Colony" numFmtId="0">
      <sharedItems containsSemiMixedTypes="0" containsString="0" containsNumber="1" containsInteger="1" minValue="35" maxValue="3800000"/>
    </cacheField>
    <cacheField name="P/I" numFmtId="0">
      <sharedItems containsBlank="1"/>
    </cacheField>
    <cacheField name="Colony_explicit" numFmtId="0">
      <sharedItems containsSemiMixedTypes="0" containsString="0" containsNumber="1" containsInteger="1" minValue="35" maxValue="3800000"/>
    </cacheField>
    <cacheField name="Colony_Source" numFmtId="0">
      <sharedItems/>
    </cacheField>
    <cacheField name="Average_Brood" numFmtId="0">
      <sharedItems containsSemiMixedTypes="0" containsString="0" containsNumber="1" containsInteger="1" minValue="1" maxValue="4"/>
    </cacheField>
    <cacheField name="FMR_Notes" numFmtId="0">
      <sharedItems containsBlank="1"/>
    </cacheField>
    <cacheField name="Match_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8">
  <r>
    <x v="0"/>
    <s v="Charadriiformes"/>
    <s v="Alcidae"/>
    <s v="Aethia pusilla"/>
    <n v="1603"/>
    <x v="0"/>
    <x v="0"/>
    <n v="7"/>
    <n v="56"/>
    <s v="N"/>
    <n v="56"/>
    <n v="169"/>
    <s v="W"/>
    <s v="-169"/>
    <s v="StGeorgeIsland"/>
    <s v="St George Island, the Pribilof Islands, Alaska"/>
    <s v="DLW"/>
    <n v="83.5"/>
    <n v="1.9216864754836021"/>
    <n v="357.9"/>
    <n v="2.5537616983900042"/>
    <s v="Unsexed"/>
    <n v="2"/>
    <n v="1"/>
    <s v="Creche"/>
    <n v="125000"/>
    <s v="P"/>
    <n v="125000"/>
    <s v="Paper"/>
    <n v="1"/>
    <s v="Total of all activities."/>
    <s v="Aethia_pusilla"/>
  </r>
  <r>
    <x v="1"/>
    <s v="Charadriiformes"/>
    <s v="Alcidae"/>
    <s v="Alca torda"/>
    <s v="Dall'Antonia, Gudmundsson, Benvenuti - 2001 - TIME ALLOCATION AND FORAGING PATTERN OF CHICK-REARING RAZORBILLS IN NORTHWEST ICELAND"/>
    <x v="1"/>
    <x v="1"/>
    <n v="43"/>
    <n v="65"/>
    <s v="N"/>
    <n v="65"/>
    <n v="24"/>
    <s v="W"/>
    <n v="-24"/>
    <s v="Latrabjarg"/>
    <s v="Latrabjarb, iceland"/>
    <s v="TEB"/>
    <n v="605"/>
    <n v="2.781755374652469"/>
    <n v="1124.45"/>
    <n v="3.0509401487828796"/>
    <s v="Unsexed"/>
    <n v="2"/>
    <m/>
    <s v="Brood"/>
    <n v="230000"/>
    <s v="P"/>
    <n v="230000"/>
    <s v="Paper"/>
    <n v="1"/>
    <m/>
    <s v="Alca_torda"/>
  </r>
  <r>
    <x v="2"/>
    <s v="Charadriiformes"/>
    <s v="Alcidae"/>
    <s v="Alle alle"/>
    <n v="1592"/>
    <x v="2"/>
    <x v="2"/>
    <n v="13"/>
    <n v="77"/>
    <s v="N"/>
    <n v="77"/>
    <n v="15"/>
    <s v="W"/>
    <s v="-15"/>
    <s v="HornsundFjord"/>
    <s v="Hornsund Fjord, Svalbard"/>
    <s v="DLW"/>
    <n v="164.3"/>
    <n v="2.2156375634350618"/>
    <n v="696.1"/>
    <n v="2.8426716337607885"/>
    <s v="Unsexed"/>
    <n v="1"/>
    <n v="1"/>
    <s v="Creche"/>
    <n v="400000"/>
    <s v="P"/>
    <n v="400000"/>
    <s v="Paper"/>
    <n v="1"/>
    <s v="Total of all activities for 24 or 48 hours. Time budget unknown."/>
    <s v="Alle_alle"/>
  </r>
  <r>
    <x v="2"/>
    <s v="Charadriiformes"/>
    <s v="Alcidae"/>
    <s v="Alle alle"/>
    <n v="2130"/>
    <x v="3"/>
    <x v="3"/>
    <n v="14"/>
    <n v="70"/>
    <s v="N"/>
    <n v="70"/>
    <n v="22"/>
    <s v="W"/>
    <s v="-22"/>
    <s v="KapBrewsterKapHoegh"/>
    <s v="Kap Brewster and Kap Hoegh, Greenland"/>
    <s v="DLW"/>
    <n v="149"/>
    <n v="2.173186268412274"/>
    <n v="609.9"/>
    <n v="2.7852586333577012"/>
    <s v="Unsexed"/>
    <n v="1"/>
    <n v="2"/>
    <s v="Brood"/>
    <n v="500000"/>
    <s v="P"/>
    <n v="500000"/>
    <s v="Kampp et al. 1987"/>
    <n v="1"/>
    <s v="Total of all activities."/>
    <s v="Alle_alle"/>
  </r>
  <r>
    <x v="2"/>
    <s v="Charadriiformes"/>
    <s v="Alcidae"/>
    <s v="Alle alle"/>
    <s v="Welcker_et_al-2013-Functional_Ecology"/>
    <x v="4"/>
    <x v="4"/>
    <n v="43"/>
    <n v="79"/>
    <s v="N"/>
    <n v="79"/>
    <n v="12"/>
    <s v="E"/>
    <n v="12"/>
    <s v="Kongsfjorden"/>
    <s v="Kongsfjorden, Svalbard, Norway"/>
    <s v="DLW"/>
    <n v="160"/>
    <n v="2.2041199826559246"/>
    <n v="677.45"/>
    <n v="2.8308772471104051"/>
    <s v="Unsexed"/>
    <n v="2"/>
    <n v="1"/>
    <s v="Brood"/>
    <n v="2000"/>
    <s v="P"/>
    <n v="2000"/>
    <s v="Paper"/>
    <n v="1"/>
    <m/>
    <s v="Alle_alle"/>
  </r>
  <r>
    <x v="3"/>
    <s v="Charadriiformes"/>
    <s v="Alcidae"/>
    <s v="Cepphus grylle"/>
    <n v="1595"/>
    <x v="5"/>
    <x v="5"/>
    <n v="11"/>
    <n v="79"/>
    <s v="N"/>
    <n v="79"/>
    <n v="12"/>
    <s v="E"/>
    <n v="12"/>
    <s v="Juttaholmen"/>
    <s v="Juttaholmen, Kongsfjorden, Svalbard"/>
    <s v="DLW"/>
    <n v="380"/>
    <n v="2.5797835966168101"/>
    <n v="860"/>
    <n v="2.9344984512435679"/>
    <s v="Unsexed Mix"/>
    <n v="2"/>
    <n v="1"/>
    <s v="Brood"/>
    <n v="35"/>
    <s v="P"/>
    <n v="35"/>
    <s v="Paper"/>
    <n v="2"/>
    <s v="Total of all activities for 24 or 48 hours. Time budget unknown."/>
    <s v="Cepphus_grylle"/>
  </r>
  <r>
    <x v="4"/>
    <s v="Charadriiformes"/>
    <s v="Alcidae"/>
    <s v="Ptychoramphus aleuticus"/>
    <n v="449"/>
    <x v="6"/>
    <x v="6"/>
    <n v="9"/>
    <n v="37"/>
    <s v="N"/>
    <n v="37"/>
    <n v="123"/>
    <s v="W"/>
    <s v="-123"/>
    <s v="FarallonIslands"/>
    <s v="Farallon Islands, California"/>
    <s v="DLW"/>
    <n v="174"/>
    <n v="2.2405492482825999"/>
    <n v="413"/>
    <n v="2.6159500516564012"/>
    <s v="5M4F"/>
    <n v="1"/>
    <n v="1"/>
    <s v="Creche"/>
    <n v="20000"/>
    <s v="P"/>
    <n v="20000"/>
    <s v="Paper"/>
    <n v="1"/>
    <s v="Total of all activities for 48 hours. "/>
    <s v="Ptychoramphus_aleuticus"/>
  </r>
  <r>
    <x v="5"/>
    <s v="Charadriiformes"/>
    <s v="Alcidae"/>
    <s v="Uria aalge"/>
    <n v="1594"/>
    <x v="7"/>
    <x v="7"/>
    <n v="4"/>
    <n v="47"/>
    <s v="N"/>
    <n v="47"/>
    <n v="52"/>
    <s v="W"/>
    <s v="-52"/>
    <s v="GullGreatIslands"/>
    <s v="Gull and Great islands, Witless Bay, Newfoundland"/>
    <s v="DLW"/>
    <n v="940"/>
    <n v="2.9731278535996988"/>
    <n v="1789"/>
    <n v="3.2526103405673732"/>
    <s v="Unsexed"/>
    <n v="2"/>
    <n v="2"/>
    <s v="Creche"/>
    <n v="77000"/>
    <s v="P"/>
    <n v="77000"/>
    <s v="Paper"/>
    <n v="1"/>
    <s v="Total of activites for 48 hours. "/>
    <s v="Uria_aalge"/>
  </r>
  <r>
    <x v="5"/>
    <s v="Charadriiformes"/>
    <s v="Alcidae"/>
    <s v="Uria aalge"/>
    <n v="1636"/>
    <x v="8"/>
    <x v="8"/>
    <n v="26"/>
    <n v="56"/>
    <s v="N"/>
    <n v="56"/>
    <n v="2"/>
    <s v="W"/>
    <s v="-2"/>
    <s v="IoM"/>
    <s v="Isle of May"/>
    <s v="TEB"/>
    <n v="920.34"/>
    <n v="2.9639482978298433"/>
    <n v="1641.01"/>
    <n v="3.2151112275683804"/>
    <s v="Unsexed"/>
    <n v="5"/>
    <n v="1"/>
    <s v="Brood"/>
    <n v="18000"/>
    <s v="P"/>
    <n v="18000"/>
    <s v="Kokko et al. 2004"/>
    <n v="1"/>
    <s v="Total of all activities"/>
    <s v="Uria_aalge"/>
  </r>
  <r>
    <x v="5"/>
    <s v="Charadriiformes"/>
    <s v="Alcidae"/>
    <s v="Uria aalge"/>
    <n v="624"/>
    <x v="9"/>
    <x v="9"/>
    <n v="11"/>
    <n v="70"/>
    <s v="N"/>
    <n v="70"/>
    <n v="31"/>
    <s v="E"/>
    <n v="31"/>
    <s v="Hornoya"/>
    <s v="Hornøya, Norway"/>
    <s v="DLW"/>
    <n v="1024.5"/>
    <n v="3.0105119627372137"/>
    <n v="2198"/>
    <n v="3.3420276880874717"/>
    <s v="Unsexed Mix"/>
    <n v="1"/>
    <n v="1"/>
    <s v="Brood"/>
    <n v="1400"/>
    <s v="P"/>
    <n v="1400"/>
    <s v="Paper"/>
    <n v="1"/>
    <s v="Total of all activities. Atsea/Onshore rates from relationship of FMR/atsea"/>
    <s v="Uria_aalge"/>
  </r>
  <r>
    <x v="6"/>
    <s v="Charadriiformes"/>
    <s v="Alcidae"/>
    <s v="Uria lomvia"/>
    <s v="Thesis_Don_Croll"/>
    <x v="10"/>
    <x v="10"/>
    <n v="5"/>
    <n v="62"/>
    <s v="N"/>
    <n v="62"/>
    <n v="83"/>
    <s v="W"/>
    <s v="-83"/>
    <s v="CoatsIsland"/>
    <s v="Coats Island, Nunavutt"/>
    <s v="DLW"/>
    <n v="980"/>
    <n v="2.9912260756924947"/>
    <n v="1860"/>
    <n v="3.2695129442179165"/>
    <s v="Unsexed"/>
    <n v="1"/>
    <n v="1"/>
    <s v="Brood"/>
    <n v="500"/>
    <s v="I"/>
    <n v="1000"/>
    <s v="Hatch et al. 2000"/>
    <n v="1"/>
    <s v="Assumed Total of all activities. Email from DA Croll. "/>
    <s v="Uria_lomvia"/>
  </r>
  <r>
    <x v="6"/>
    <s v="Charadriiformes"/>
    <s v="Alcidae"/>
    <s v="Uria lomvia"/>
    <s v="Elliot_et_al-2013-Biology_Open"/>
    <x v="11"/>
    <x v="11"/>
    <n v="22"/>
    <n v="63"/>
    <s v="N"/>
    <n v="63"/>
    <n v="82"/>
    <s v="W"/>
    <s v="-82"/>
    <s v="CoatsIsland"/>
    <s v="Coats Island, Nunavutt"/>
    <s v="DLW"/>
    <n v="998"/>
    <n v="2.999130541287371"/>
    <n v="2036"/>
    <n v="3.3087777736647213"/>
    <s v="Sexed ?"/>
    <n v="1"/>
    <n v="1"/>
    <s v="Brood"/>
    <n v="500"/>
    <s v="I"/>
    <n v="1000"/>
    <s v="Hatch et al. 2000"/>
    <n v="1"/>
    <m/>
    <s v="Uria_lomvia"/>
  </r>
  <r>
    <x v="6"/>
    <s v="Charadriiformes"/>
    <s v="Alcidae"/>
    <s v="Uria lomvia"/>
    <m/>
    <x v="12"/>
    <x v="12"/>
    <n v="8"/>
    <n v="57"/>
    <s v="N"/>
    <n v="57"/>
    <n v="170"/>
    <s v="W"/>
    <s v="-170"/>
    <s v="StPaulsIsland"/>
    <s v="St Pauls Island, the Pribilof Islands, Alaska"/>
    <s v="DLW"/>
    <n v="1106.0999999999999"/>
    <n v="3.0437943923257791"/>
    <n v="1855.8"/>
    <n v="3.2685311703868227"/>
    <s v="Unsexed"/>
    <n v="2"/>
    <n v="1"/>
    <s v="Brood"/>
    <n v="110000"/>
    <m/>
    <n v="110000"/>
    <s v="Paper"/>
    <n v="1"/>
    <m/>
    <s v="Uria_lomvia"/>
  </r>
  <r>
    <x v="6"/>
    <s v="Charadriiformes"/>
    <s v="Alcidae"/>
    <s v="Uria lomvia"/>
    <m/>
    <x v="12"/>
    <x v="12"/>
    <n v="18"/>
    <n v="56"/>
    <s v="N"/>
    <n v="56"/>
    <n v="169"/>
    <s v="W"/>
    <n v="-169"/>
    <s v="StGeorgeIsland"/>
    <s v="St George Island, the Pribilof Islands, Alaska"/>
    <s v="DLW"/>
    <n v="971"/>
    <n v="2.9872192299080047"/>
    <n v="1678.5"/>
    <n v="3.2249213455840313"/>
    <s v="Unsexed"/>
    <n v="2"/>
    <n v="1"/>
    <s v="Brood"/>
    <n v="1400000"/>
    <m/>
    <n v="1400000"/>
    <s v="Paper"/>
    <n v="1"/>
    <m/>
    <s v="Uria_lomvia"/>
  </r>
  <r>
    <x v="7"/>
    <s v="Charadriiformes"/>
    <s v="Laridae"/>
    <s v="Anous stolidus"/>
    <n v="2151"/>
    <x v="13"/>
    <x v="13"/>
    <n v="9"/>
    <n v="24"/>
    <s v="N"/>
    <n v="24"/>
    <n v="166"/>
    <s v="W"/>
    <s v="-166"/>
    <s v="TernIsland"/>
    <s v="Tern Island, French Frigate Shoals"/>
    <s v="DLW"/>
    <n v="195"/>
    <n v="2.2900346113625178"/>
    <n v="352.2"/>
    <n v="2.5467893516312583"/>
    <s v="Unsexed"/>
    <n v="1"/>
    <n v="1"/>
    <s v="Incubation"/>
    <n v="15000"/>
    <s v="P"/>
    <n v="15000"/>
    <s v="Pettit et al. 1984"/>
    <n v="1"/>
    <s v="Assumed Total of all activities. Email from Hugh Ellis"/>
    <s v="Anous_stolidus"/>
  </r>
  <r>
    <x v="8"/>
    <s v="Charadriiformes"/>
    <s v="Laridae"/>
    <s v="Larus delawarensis"/>
    <s v="Marteinson_et_al-2015-Plose_One"/>
    <x v="14"/>
    <x v="14"/>
    <n v="43"/>
    <n v="45"/>
    <s v="N"/>
    <n v="45"/>
    <n v="73"/>
    <s v="W"/>
    <s v="-73"/>
    <s v="StLawrenceRiver"/>
    <s v="St Lawrence River, Montreal, QC, Canada"/>
    <s v="DLW"/>
    <n v="472"/>
    <n v="2.673941998634088"/>
    <n v="362.7"/>
    <n v="2.5595475555804343"/>
    <s v="20M23F"/>
    <n v="1"/>
    <n v="1"/>
    <s v="Incubation"/>
    <n v="48000"/>
    <s v="P"/>
    <n v="48000"/>
    <s v="Paper"/>
    <n v="3"/>
    <m/>
    <s v="Larus_delawarensis"/>
  </r>
  <r>
    <x v="8"/>
    <s v="Charadriiformes"/>
    <s v="Laridae"/>
    <s v="Larus delawarensis"/>
    <s v="Marteinson, Marcogliese, Verreault - 2017 - Multiple stressors including contaminant exposure and parasite infection predict spleen mass"/>
    <x v="15"/>
    <x v="15"/>
    <n v="28"/>
    <n v="45"/>
    <s v="N"/>
    <n v="45"/>
    <n v="73"/>
    <s v="W"/>
    <n v="-73"/>
    <s v="StLawrenceRiver"/>
    <s v="St Lawrence River, Montreal, QC, Canada"/>
    <s v="DLW"/>
    <n v="463.5"/>
    <n v="2.666049738480516"/>
    <n v="351.1"/>
    <n v="2.5454308294653512"/>
    <s v="15M13F"/>
    <n v="1"/>
    <n v="1"/>
    <s v="Incubation"/>
    <n v="32500"/>
    <s v="P"/>
    <n v="32500"/>
    <s v="Marteinson et al. 2015"/>
    <n v="3"/>
    <m/>
    <s v="Larus_delawarensis"/>
  </r>
  <r>
    <x v="9"/>
    <s v="Charadriiformes"/>
    <s v="Laridae"/>
    <s v="Rissa brevirostris"/>
    <m/>
    <x v="16"/>
    <x v="10"/>
    <n v="7"/>
    <n v="56"/>
    <s v="N"/>
    <n v="56"/>
    <n v="169"/>
    <s v="W"/>
    <n v="-169"/>
    <s v="StGeorgeIsland"/>
    <s v="St George Island, the Pribilof Islands, Alaska"/>
    <s v="DLW"/>
    <n v="387.4"/>
    <n v="2.5881596163830918"/>
    <n v="907.9"/>
    <n v="2.9580380160983371"/>
    <s v="Unsexed"/>
    <n v="1"/>
    <n v="1"/>
    <s v="Brood"/>
    <n v="220000"/>
    <m/>
    <n v="220000"/>
    <s v="Craighead &amp; Oppenheim, 1982"/>
    <n v="1"/>
    <m/>
    <s v="Rissa_brevirostris"/>
  </r>
  <r>
    <x v="10"/>
    <s v="Charadriiformes"/>
    <s v="Laridae"/>
    <s v="Rissa tridactyla"/>
    <s v="Elliot_et_al-2013-Biology_Open"/>
    <x v="11"/>
    <x v="11"/>
    <n v="24"/>
    <n v="59"/>
    <s v="N"/>
    <n v="59"/>
    <n v="146"/>
    <s v="W"/>
    <s v="-146"/>
    <s v="MiddletonIsland"/>
    <s v="Middleton Island, Alaska"/>
    <s v="DLW"/>
    <n v="420"/>
    <n v="2.6232492903979003"/>
    <n v="788"/>
    <n v="2.8965262174895554"/>
    <s v="Sexed ?"/>
    <n v="1"/>
    <n v="1"/>
    <s v="Brood"/>
    <n v="910"/>
    <s v="P"/>
    <n v="910"/>
    <s v="Kotzerka et al. 2009"/>
    <n v="2"/>
    <m/>
    <s v="Rissa_tridactyla"/>
  </r>
  <r>
    <x v="10"/>
    <s v="Charadriiformes"/>
    <s v="Laridae"/>
    <s v="Rissa tridactyla"/>
    <n v="1636"/>
    <x v="8"/>
    <x v="8"/>
    <n v="50"/>
    <n v="56"/>
    <s v="N"/>
    <n v="56"/>
    <n v="2"/>
    <s v="W"/>
    <s v="-2"/>
    <s v="IoM"/>
    <s v="Isle of May"/>
    <s v="TEB"/>
    <n v="361.64"/>
    <n v="2.5582764605713524"/>
    <n v="786.74"/>
    <n v="2.8958312314423664"/>
    <s v="Unsexed"/>
    <n v="5"/>
    <n v="1"/>
    <s v="Brood"/>
    <n v="5500"/>
    <s v="P"/>
    <n v="5500"/>
    <s v="Lewis et al. 2001"/>
    <n v="2"/>
    <s v="Total of all activities"/>
    <s v="Rissa_tridactyla"/>
  </r>
  <r>
    <x v="10"/>
    <s v="Charadriiformes"/>
    <s v="Laridae"/>
    <s v="Rissa tridactyla"/>
    <n v="699"/>
    <x v="17"/>
    <x v="16"/>
    <n v="21"/>
    <n v="78"/>
    <s v="N"/>
    <n v="78"/>
    <n v="11"/>
    <s v="E"/>
    <n v="11"/>
    <s v="Svalbard"/>
    <s v="Svalbard, Norway"/>
    <s v="DLW"/>
    <n v="382"/>
    <n v="2.5820633629117089"/>
    <n v="747.56"/>
    <n v="2.8736460553552332"/>
    <s v="11M10F"/>
    <n v="1"/>
    <n v="1"/>
    <s v="Brood"/>
    <n v="200"/>
    <s v="P"/>
    <n v="200"/>
    <s v="Paper"/>
    <n v="2"/>
    <s v="Total of all activities. Atsea/Onshore rates from relationship of FMR/atsea"/>
    <s v="Rissa_tridactyla"/>
  </r>
  <r>
    <x v="10"/>
    <s v="Charadriiformes"/>
    <s v="Laridae"/>
    <s v="Rissa tridactyla"/>
    <n v="699"/>
    <x v="17"/>
    <x v="16"/>
    <n v="27"/>
    <n v="78"/>
    <s v="N"/>
    <n v="78"/>
    <n v="11"/>
    <s v="E"/>
    <n v="11"/>
    <s v="Kongsfjorden"/>
    <s v="Kongsfjorden, Svalbard, Norway"/>
    <s v="DLW"/>
    <n v="359"/>
    <n v="2.5550944485783194"/>
    <n v="924.32"/>
    <n v="2.9658223501973375"/>
    <s v="14M13F"/>
    <n v="1"/>
    <n v="1"/>
    <s v="Creche"/>
    <n v="200"/>
    <s v="P"/>
    <n v="200"/>
    <s v="Paper"/>
    <n v="2"/>
    <s v="Total of all activities. Atsea/Onshore rates from relationship of FMR/atsea"/>
    <s v="Rissa_tridactyla"/>
  </r>
  <r>
    <x v="10"/>
    <s v="Charadriiformes"/>
    <s v="Laridae"/>
    <s v="Rissa tridactyla"/>
    <n v="1598"/>
    <x v="18"/>
    <x v="17"/>
    <n v="28"/>
    <n v="76"/>
    <s v="N"/>
    <n v="76"/>
    <n v="25"/>
    <s v="E"/>
    <n v="25"/>
    <s v="HopenIsland"/>
    <s v="Hopen Island, Svalbard"/>
    <s v="DLW"/>
    <n v="386"/>
    <n v="2.5865873046717551"/>
    <n v="794.5"/>
    <n v="2.9000939015433982"/>
    <s v="Unsexed"/>
    <n v="1"/>
    <n v="1"/>
    <s v="Brood"/>
    <n v="2500"/>
    <s v="P"/>
    <n v="2500"/>
    <s v="Paper"/>
    <n v="2"/>
    <s v="Calculated Total. Atsea and onshore values supplied. "/>
    <s v="Rissa_tridactyla"/>
  </r>
  <r>
    <x v="10"/>
    <s v="Charadriiformes"/>
    <s v="Laridae"/>
    <s v="Rissa tridactyla"/>
    <n v="1597"/>
    <x v="19"/>
    <x v="18"/>
    <n v="16"/>
    <n v="61"/>
    <s v="N"/>
    <n v="61"/>
    <n v="146"/>
    <s v="W"/>
    <s v="-146"/>
    <s v="ShoupBay"/>
    <s v="Shoup Bay, Prince William Sound, Alaska"/>
    <s v="DLW"/>
    <n v="396"/>
    <n v="2.5976951859255122"/>
    <n v="785.27"/>
    <n v="2.8950190062345373"/>
    <s v="Unsexed"/>
    <n v="1"/>
    <n v="1"/>
    <s v="Creche"/>
    <n v="4700"/>
    <s v="P"/>
    <n v="4700"/>
    <s v="Paper"/>
    <n v="2"/>
    <s v="Total of all activities for 48 hours. Time budget known but budget while atsea variable so no relationship between time atsea and FMR. Also includes comparison to manipulated non-breeders. "/>
    <s v="Rissa_tridactyla"/>
  </r>
  <r>
    <x v="10"/>
    <s v="Charadriiformes"/>
    <s v="Laridae"/>
    <s v="Rissa tridactyla"/>
    <m/>
    <x v="20"/>
    <x v="19"/>
    <n v="37"/>
    <n v="60"/>
    <s v="N"/>
    <n v="60"/>
    <n v="148"/>
    <s v="W"/>
    <n v="-148"/>
    <s v="NorthIcyBay"/>
    <s v="North Icy Bay, Alaska"/>
    <s v="DLW"/>
    <n v="386.8"/>
    <n v="2.5874864654109642"/>
    <n v="814.7"/>
    <n v="2.9109977163106429"/>
    <s v="11M26F"/>
    <n v="1"/>
    <n v="1"/>
    <s v="Brood"/>
    <n v="1500"/>
    <s v="P"/>
    <n v="1500"/>
    <s v="Paper"/>
    <n v="2"/>
    <m/>
    <s v="Rissa_tridactyla"/>
  </r>
  <r>
    <x v="10"/>
    <s v="Charadriiformes"/>
    <s v="Laridae"/>
    <s v="Rissa tridactyla"/>
    <m/>
    <x v="20"/>
    <x v="19"/>
    <n v="43"/>
    <n v="61"/>
    <s v="N"/>
    <n v="61"/>
    <n v="146"/>
    <s v="W"/>
    <n v="-146"/>
    <s v="ShoupBay"/>
    <s v="Shoup Bay, Prince William Sound, Alaska"/>
    <s v="DLW"/>
    <n v="378.4"/>
    <n v="2.5779511277297553"/>
    <n v="805.5"/>
    <n v="2.9060655447552368"/>
    <s v="19M24F"/>
    <n v="2"/>
    <n v="1"/>
    <s v="Brood"/>
    <n v="7500"/>
    <s v="P"/>
    <n v="7500"/>
    <s v="Paper"/>
    <n v="2"/>
    <m/>
    <s v="Rissa_tridactyla"/>
  </r>
  <r>
    <x v="10"/>
    <s v="Charadriiformes"/>
    <s v="Laridae"/>
    <s v="Rissa tridactyla"/>
    <m/>
    <x v="12"/>
    <x v="12"/>
    <n v="8"/>
    <n v="57"/>
    <s v="N"/>
    <n v="57"/>
    <n v="170"/>
    <s v="W"/>
    <n v="170"/>
    <s v="StPaulsIsland"/>
    <s v="St Pauls Island, the Pribilof Islands, Alaska"/>
    <s v="DLW"/>
    <n v="448.9"/>
    <n v="2.6521496054016529"/>
    <n v="954.9"/>
    <n v="2.9799578933406656"/>
    <s v="Unsexed"/>
    <n v="2"/>
    <n v="1"/>
    <s v="Brood"/>
    <n v="42000"/>
    <m/>
    <n v="42000"/>
    <s v="Paper"/>
    <n v="2"/>
    <m/>
    <s v="Rissa_tridactyla"/>
  </r>
  <r>
    <x v="10"/>
    <s v="Charadriiformes"/>
    <s v="Laridae"/>
    <s v="Rissa tridactyla"/>
    <m/>
    <x v="12"/>
    <x v="12"/>
    <n v="10"/>
    <n v="56"/>
    <s v="N"/>
    <n v="56"/>
    <n v="169"/>
    <s v="W"/>
    <s v="-169"/>
    <s v="StGeorgeIsland"/>
    <s v="St George Island, the Pribilof Islands, Alaska"/>
    <s v="DLW"/>
    <n v="444.3"/>
    <n v="2.6476763132408707"/>
    <n v="792.8"/>
    <n v="2.8991636414772191"/>
    <s v="Unsexed"/>
    <n v="1"/>
    <n v="1"/>
    <s v="Brood"/>
    <n v="94000"/>
    <m/>
    <n v="94000"/>
    <s v="Paper"/>
    <n v="2"/>
    <m/>
    <s v="Rissa_tridactyla"/>
  </r>
  <r>
    <x v="10"/>
    <s v="Charadriiformes"/>
    <s v="Laridae"/>
    <s v="Rissa tridactyla"/>
    <m/>
    <x v="21"/>
    <x v="20"/>
    <n v="8"/>
    <n v="70"/>
    <s v="N"/>
    <n v="70"/>
    <n v="31"/>
    <s v="E"/>
    <n v="31"/>
    <s v="Hornoya"/>
    <s v="Hornoya, Norway"/>
    <s v="DLW"/>
    <n v="404.2"/>
    <n v="2.606596309179285"/>
    <n v="915"/>
    <n v="2.9614210940664485"/>
    <s v="3M5F"/>
    <n v="1"/>
    <n v="1"/>
    <s v="Incubation"/>
    <n v="20000"/>
    <s v="P"/>
    <n v="20000"/>
    <s v="Paper"/>
    <n v="2"/>
    <m/>
    <s v="Rissa_tridactyla"/>
  </r>
  <r>
    <x v="10"/>
    <s v="Charadriiformes"/>
    <s v="Laridae"/>
    <s v="Rissa tridactyla"/>
    <m/>
    <x v="22"/>
    <x v="20"/>
    <n v="11"/>
    <n v="70"/>
    <s v="N"/>
    <n v="70"/>
    <n v="31"/>
    <s v="E"/>
    <n v="31"/>
    <s v="Hornoya"/>
    <s v="Hornøya, Norway"/>
    <s v="DLW"/>
    <n v="404.2"/>
    <n v="2.606596309179285"/>
    <n v="863"/>
    <n v="2.9360107957152097"/>
    <s v="2m9f"/>
    <n v="1"/>
    <n v="1"/>
    <s v="Brood"/>
    <n v="20000"/>
    <s v="P"/>
    <n v="20000"/>
    <s v="Paper"/>
    <n v="2"/>
    <m/>
    <s v="Rissa_tridactyla"/>
  </r>
  <r>
    <x v="10"/>
    <s v="Charadriiformes"/>
    <s v="Laridae"/>
    <s v="Rissa tridactyla"/>
    <s v="Welcker_et_al-2010-Journal_of_Animal_Ecology"/>
    <x v="23"/>
    <x v="21"/>
    <n v="84"/>
    <n v="78"/>
    <s v="N"/>
    <n v="78"/>
    <n v="12"/>
    <s v="E"/>
    <n v="12"/>
    <s v="Kongsfjorden"/>
    <s v="Kongsfjorden, Svalbard, Norway"/>
    <s v="DLW"/>
    <n v="367.72"/>
    <n v="2.5655172514446698"/>
    <n v="881.7"/>
    <n v="2.9453208407922751"/>
    <s v="Unsexed"/>
    <n v="5"/>
    <n v="1"/>
    <s v="Brood"/>
    <n v="5300"/>
    <s v="P"/>
    <n v="5300"/>
    <s v="Hop et al. 2002"/>
    <n v="2"/>
    <m/>
    <s v="Rissa_tridactyla"/>
  </r>
  <r>
    <x v="10"/>
    <s v="Charadriiformes"/>
    <s v="Laridae"/>
    <s v="Rissa tridactyla"/>
    <s v="Welcker_et_al-2013-Plos_One"/>
    <x v="24"/>
    <x v="21"/>
    <n v="49"/>
    <n v="78"/>
    <s v="N"/>
    <n v="78"/>
    <n v="12"/>
    <s v="E"/>
    <n v="12"/>
    <s v="Kongsfjorden"/>
    <s v="Kongsfjorden, Svalbard, Norway"/>
    <s v="DLW"/>
    <n v="368.65499999999997"/>
    <n v="2.5666201285352894"/>
    <n v="324.88299999999998"/>
    <n v="2.5117269868163508"/>
    <s v="24M25F"/>
    <n v="1"/>
    <n v="1"/>
    <s v="Brood"/>
    <n v="5300"/>
    <s v="P"/>
    <n v="5300"/>
    <s v="Hop et al. 2002"/>
    <n v="2"/>
    <m/>
    <s v="Rissa_tridactyla"/>
  </r>
  <r>
    <x v="11"/>
    <s v="Charadriiformes"/>
    <s v="Laridae"/>
    <s v="Sterna fuscata"/>
    <n v="1599"/>
    <x v="25"/>
    <x v="22"/>
    <n v="14"/>
    <n v="24"/>
    <s v="N"/>
    <n v="24"/>
    <n v="166"/>
    <s v="W"/>
    <s v="-166"/>
    <s v="TernIsland"/>
    <s v="Tern Island, French Frigate Shoals"/>
    <s v="DLW"/>
    <n v="187"/>
    <n v="2.271841606536499"/>
    <n v="243.19"/>
    <n v="2.3859457127301833"/>
    <s v="Unsexed Mix"/>
    <n v="1"/>
    <n v="1"/>
    <s v="Incubation"/>
    <n v="156000"/>
    <s v="P"/>
    <n v="156000"/>
    <s v="Pettit et al. 1984"/>
    <n v="1"/>
    <s v="Calculated Total. Based on 50% onshore/atsea and onshore/atsea FMR. ASSUMED SO BY ME! Atsea and onshore values supplied."/>
    <s v="Sterna_fuscata"/>
  </r>
  <r>
    <x v="12"/>
    <s v="Charadriiformes"/>
    <s v="Laridae"/>
    <s v="Sterna hirundo"/>
    <n v="1607"/>
    <x v="26"/>
    <x v="23"/>
    <n v="10"/>
    <n v="53"/>
    <s v="N"/>
    <n v="53"/>
    <n v="8"/>
    <s v="E"/>
    <n v="8"/>
    <s v="MinsenerOldeoog"/>
    <s v="Minsener Oldeoog, Wadden Sea, Germany"/>
    <s v="DLW"/>
    <n v="130.1"/>
    <n v="2.1142772965615864"/>
    <n v="335.5"/>
    <n v="2.5256925245050108"/>
    <s v="Unsexed"/>
    <n v="1"/>
    <n v="1"/>
    <s v="Incubation"/>
    <n v="2000"/>
    <s v="P"/>
    <n v="2000"/>
    <s v="Becker et al. 1992"/>
    <n v="3"/>
    <s v="Total of all activities for 1-4 days. Time budget unknown. I assume 50% on nest?"/>
    <s v="Sterna_hirundo"/>
  </r>
  <r>
    <x v="13"/>
    <s v="Charadriiformes"/>
    <s v="Laridae"/>
    <s v="Sterna paradisaea"/>
    <n v="604"/>
    <x v="27"/>
    <x v="24"/>
    <n v="6"/>
    <n v="55"/>
    <s v="N"/>
    <n v="55"/>
    <n v="1"/>
    <s v="W"/>
    <s v="-1"/>
    <s v="CoquetIsland"/>
    <s v="Coquet Island, Northumberland"/>
    <s v="DLW"/>
    <n v="115.25"/>
    <n v="2.0616409340616859"/>
    <n v="279.47000000000003"/>
    <n v="2.4463351949282419"/>
    <s v="Unsexed"/>
    <n v="1"/>
    <n v="1"/>
    <s v="Brood"/>
    <n v="700"/>
    <s v="P"/>
    <n v="700"/>
    <s v="jncc.defra.gov.uk/page-1991"/>
    <n v="2"/>
    <s v="Total of all activities"/>
    <s v="Sterna_paradisaea"/>
  </r>
  <r>
    <x v="14"/>
    <s v="Charadriiformes"/>
    <s v="Stercorariidae"/>
    <s v="Catharacta skua"/>
    <m/>
    <x v="28"/>
    <x v="25"/>
    <n v="31"/>
    <n v="60"/>
    <s v="N"/>
    <n v="69"/>
    <n v="0"/>
    <s v="W"/>
    <n v="0"/>
    <s v="Hermaness"/>
    <s v="Hermaness, Unst, Shetland"/>
    <s v="TEB"/>
    <n v="1414"/>
    <n v="3.1504494094608808"/>
    <n v="1533.3"/>
    <n v="3.1856271356748995"/>
    <m/>
    <n v="1"/>
    <n v="1"/>
    <s v="Incubation"/>
    <n v="659"/>
    <s v="P"/>
    <n v="659"/>
    <s v="Paper"/>
    <n v="1"/>
    <m/>
    <s v="Catharacta_skua"/>
  </r>
  <r>
    <x v="14"/>
    <s v="Charadriiformes"/>
    <s v="Stercorariidae"/>
    <s v="Catharacta skua"/>
    <m/>
    <x v="28"/>
    <x v="25"/>
    <n v="19"/>
    <n v="60"/>
    <s v="N"/>
    <n v="69"/>
    <n v="0"/>
    <s v="W"/>
    <n v="0"/>
    <s v="Hermaness"/>
    <s v="Hermaness, Unst, Shetland"/>
    <s v="TEB"/>
    <n v="1414"/>
    <n v="3.1504494094608808"/>
    <n v="1587.1"/>
    <n v="3.2006042916445523"/>
    <m/>
    <n v="1"/>
    <n v="1"/>
    <s v="Incubation"/>
    <n v="659"/>
    <s v="P"/>
    <n v="726"/>
    <s v="Paper"/>
    <n v="1"/>
    <m/>
    <s v="Catharacta_skua"/>
  </r>
  <r>
    <x v="15"/>
    <s v="Pelecaniformes"/>
    <s v="Phalacrocoracidae"/>
    <s v="Phalacrocorax aristotelis"/>
    <n v="1637"/>
    <x v="8"/>
    <x v="8"/>
    <n v="26"/>
    <n v="57"/>
    <s v="N"/>
    <n v="57"/>
    <n v="3"/>
    <s v="W"/>
    <s v="-3"/>
    <s v="IoM"/>
    <s v="Isle of May"/>
    <s v="TEB"/>
    <n v="1781.43"/>
    <n v="3.2507687617355829"/>
    <n v="2250.25"/>
    <n v="3.3522307703731644"/>
    <s v="Unsexed"/>
    <n v="5"/>
    <n v="1"/>
    <s v="Brood"/>
    <n v="1001"/>
    <s v="P"/>
    <n v="1001"/>
    <s v="Frederiksen et al. 2009"/>
    <n v="4"/>
    <s v="Total of all activities"/>
    <s v="Phalacrocorax_aristotelis"/>
  </r>
  <r>
    <x v="16"/>
    <s v="Pelecaniformes"/>
    <s v="Phalacrocoracidae"/>
    <s v="Phalacrocorax carbo"/>
    <n v="76"/>
    <x v="29"/>
    <x v="26"/>
    <n v="2"/>
    <n v="54"/>
    <s v="N"/>
    <n v="54"/>
    <n v="10"/>
    <s v="E"/>
    <n v="10"/>
    <s v="LakeSelent"/>
    <s v="Lake Selent, Schleswig-Holstein, Germany"/>
    <s v="TEB"/>
    <n v="2230"/>
    <n v="3.3483048630481607"/>
    <n v="774.15"/>
    <n v="2.888825118125633"/>
    <s v="Unsexed"/>
    <n v="1"/>
    <n v="1"/>
    <s v="Incubation"/>
    <n v="190"/>
    <s v="I"/>
    <n v="380"/>
    <s v="Garthe et al. 2007"/>
    <n v="3"/>
    <s v="From TEB"/>
    <s v="Phalacrocorax_carbo"/>
  </r>
  <r>
    <x v="16"/>
    <s v="Pelecaniformes"/>
    <s v="Phalacrocoracidae"/>
    <s v="Phalacrocorax carbo"/>
    <n v="76"/>
    <x v="29"/>
    <x v="26"/>
    <n v="26"/>
    <n v="54"/>
    <s v="N"/>
    <n v="54"/>
    <n v="10"/>
    <s v="E"/>
    <n v="10"/>
    <s v="LakeSelent"/>
    <s v="Lake Selent, Schleswig-Holstein, Germany"/>
    <s v="TEB"/>
    <n v="2230"/>
    <n v="3.3483048630481607"/>
    <n v="933.6"/>
    <n v="2.9701608430373136"/>
    <s v="Unsexed"/>
    <n v="1"/>
    <n v="1"/>
    <s v="Brood"/>
    <n v="190"/>
    <s v="I"/>
    <n v="380"/>
    <s v="Garthe et al. 2007"/>
    <n v="3"/>
    <s v="From TEB"/>
    <s v="Phalacrocorax_carbo"/>
  </r>
  <r>
    <x v="16"/>
    <s v="Pelecaniformes"/>
    <s v="Phalacrocoracidae"/>
    <s v="Phalacrocorax carbo"/>
    <n v="76"/>
    <x v="29"/>
    <x v="26"/>
    <n v="16"/>
    <n v="54"/>
    <s v="N"/>
    <n v="54"/>
    <n v="10"/>
    <s v="E"/>
    <n v="10"/>
    <s v="LakeSelent"/>
    <s v="Lake Selent, Schleswig-Holstein, Germany"/>
    <s v="TEB"/>
    <n v="2230"/>
    <n v="3.3483048630481607"/>
    <n v="1059.4000000000001"/>
    <n v="3.0250599685995789"/>
    <s v="Unsexed"/>
    <n v="1"/>
    <n v="1"/>
    <s v="Creche"/>
    <n v="190"/>
    <s v="I"/>
    <n v="380"/>
    <s v="Garthe et al. 2007"/>
    <n v="3"/>
    <s v="From TEB"/>
    <s v="Phalacrocorax_carbo"/>
  </r>
  <r>
    <x v="17"/>
    <s v="Pelecaniformes"/>
    <s v="Sulidae"/>
    <s v="Morus capensis"/>
    <n v="1517"/>
    <x v="30"/>
    <x v="27"/>
    <n v="21"/>
    <n v="32"/>
    <s v="S"/>
    <s v="-32"/>
    <n v="18"/>
    <s v="E"/>
    <n v="18"/>
    <s v="LambertsBay"/>
    <s v="Lambert's Bay, South Africa"/>
    <s v="DLW"/>
    <n v="2580"/>
    <n v="3.4116197059632301"/>
    <n v="3380"/>
    <n v="3.5289167002776547"/>
    <s v="Unsexed"/>
    <n v="1"/>
    <n v="1"/>
    <s v="Brood"/>
    <n v="10000"/>
    <s v="P"/>
    <n v="10000"/>
    <s v="Crawford et al. 2006"/>
    <n v="1"/>
    <s v="Calculated Total. Regression between %time atsea and FMR."/>
    <s v="Morus_capensis"/>
  </r>
  <r>
    <x v="18"/>
    <s v="Pelecaniformes"/>
    <s v="Sulidae"/>
    <s v="Sula sula"/>
    <n v="506"/>
    <x v="31"/>
    <x v="28"/>
    <n v="9"/>
    <n v="16"/>
    <s v="N"/>
    <n v="16"/>
    <n v="169"/>
    <s v="W"/>
    <s v="-169"/>
    <s v="JohnstonAtoll"/>
    <s v="Johnston Atoll, Pacific Ocean"/>
    <s v="DLW"/>
    <n v="1069.9000000000001"/>
    <n v="3.0293431875191068"/>
    <n v="1224.2280000000001"/>
    <n v="3.0878623082675882"/>
    <s v="Unsexed Mix"/>
    <n v="1"/>
    <n v="1"/>
    <s v="Brood"/>
    <n v="600"/>
    <s v="N"/>
    <n v="1200"/>
    <s v="www.fredsakademiet.dk/ordbog/jord/johnston_island_2012.pdf"/>
    <n v="1"/>
    <s v="Total of all activities for 2-4 days. Non-significant relationship between time atsea and FMR used to derive on-nest FMR. "/>
    <s v="Sula_sula"/>
  </r>
  <r>
    <x v="19"/>
    <s v="Procellariiformes"/>
    <s v="Diomedeidae"/>
    <s v="Diomedea exulans"/>
    <n v="1605"/>
    <x v="32"/>
    <x v="29"/>
    <n v="9"/>
    <n v="46"/>
    <s v="S"/>
    <s v="-46"/>
    <n v="37"/>
    <s v="E"/>
    <n v="37"/>
    <s v="MarcusIsland"/>
    <s v="Marion Island, Prince Edward Islands, Antarctica"/>
    <s v="DLW"/>
    <n v="8417"/>
    <n v="3.9251573271758984"/>
    <n v="3354"/>
    <n v="3.525563058270067"/>
    <s v="5M4F"/>
    <n v="2"/>
    <n v="1"/>
    <s v="Creche"/>
    <n v="2500"/>
    <s v="P"/>
    <n v="2500"/>
    <s v="Paper"/>
    <n v="1"/>
    <s v="Total of all activities - chick attendance very short. Paper also quotes values for other phases based on respirometry values for onshore."/>
    <s v="Diomedea_exulans"/>
  </r>
  <r>
    <x v="19"/>
    <s v="Procellariiformes"/>
    <s v="Diomedeidae"/>
    <s v="Diomedea exulans"/>
    <n v="897"/>
    <x v="33"/>
    <x v="9"/>
    <n v="14"/>
    <n v="46"/>
    <s v="S"/>
    <s v="-46"/>
    <n v="52"/>
    <s v="E"/>
    <n v="52"/>
    <s v="PossessionIsland"/>
    <s v="Possession Island, Crozet"/>
    <s v="DLW"/>
    <n v="10041"/>
    <n v="4.0017769670774399"/>
    <n v="3008.645"/>
    <n v="3.4783709469170496"/>
    <s v="8M6F"/>
    <n v="1"/>
    <n v="1"/>
    <s v="Brood"/>
    <n v="377"/>
    <s v="P"/>
    <n v="377"/>
    <s v="Bried et al. 2006"/>
    <n v="1"/>
    <s v="Calculated Total. Atsea and onshore values supplied. "/>
    <s v="Diomedea_exulans"/>
  </r>
  <r>
    <x v="19"/>
    <s v="Procellariiformes"/>
    <s v="Diomedeidae"/>
    <s v="Diomedea exulans"/>
    <n v="897"/>
    <x v="33"/>
    <x v="30"/>
    <n v="11"/>
    <n v="46"/>
    <s v="S"/>
    <s v="-46"/>
    <n v="52"/>
    <s v="E"/>
    <n v="52"/>
    <s v="PossessionIsland"/>
    <s v="Possession Island, Crozet"/>
    <s v="DLW"/>
    <n v="10174"/>
    <n v="4.0074917332953355"/>
    <n v="2846.2049999999999"/>
    <n v="3.4542661772529999"/>
    <s v="7M4F"/>
    <n v="1"/>
    <n v="1"/>
    <s v="Incubation"/>
    <n v="377"/>
    <s v="P"/>
    <n v="377"/>
    <s v="Bried et al. 2006"/>
    <n v="1"/>
    <s v="Calculated Total. Atsea supplied. Onshore from 796."/>
    <s v="Diomedea_exulans"/>
  </r>
  <r>
    <x v="19"/>
    <s v="Procellariiformes"/>
    <s v="Diomedeidae"/>
    <s v="Diomedea exulans"/>
    <s v="Shaffer et al. - 2001 - Behavioural Factors Affecting Foraging Effort of Breeding Wandering Albatrosses"/>
    <x v="34"/>
    <x v="31"/>
    <n v="19"/>
    <n v="46"/>
    <s v="S"/>
    <n v="-46"/>
    <n v="52"/>
    <s v="E"/>
    <n v="52"/>
    <s v="PossessionIsland"/>
    <s v="Possession Island, Crozet"/>
    <s v="DLW"/>
    <n v="10150"/>
    <n v="4.0064660422492313"/>
    <n v="4345.92"/>
    <n v="3.6380817275348205"/>
    <s v="14M5F"/>
    <n v="2"/>
    <n v="1"/>
    <s v="Incubation"/>
    <n v="377"/>
    <s v="P"/>
    <n v="377"/>
    <s v="Bried et al. 2006"/>
    <n v="1"/>
    <m/>
    <s v="Diomedea_exulans"/>
  </r>
  <r>
    <x v="20"/>
    <s v="Procellariiformes"/>
    <s v="Diomedeidae"/>
    <s v="Phoebastria immutabilis"/>
    <n v="1600"/>
    <x v="35"/>
    <x v="32"/>
    <n v="12"/>
    <n v="23"/>
    <s v="N"/>
    <n v="23"/>
    <n v="165"/>
    <s v="W"/>
    <s v="-165"/>
    <s v="TernIsland"/>
    <s v="Tern Island, French Frigate Shoals"/>
    <s v="DLW"/>
    <n v="3070"/>
    <n v="3.4871383754771865"/>
    <n v="1346.12"/>
    <n v="3.1290837768380664"/>
    <s v="Unsexed Mix"/>
    <n v="1"/>
    <n v="1"/>
    <s v="Incubation"/>
    <n v="2000"/>
    <s v="P"/>
    <n v="2000"/>
    <s v="Pettit et al. 1984"/>
    <n v="1"/>
    <s v="Calculated Total. Based on time budget and incubation/atsea rates"/>
    <s v="Phoebastria_immutabilis"/>
  </r>
  <r>
    <x v="20"/>
    <s v="Procellariiformes"/>
    <s v="Diomedeidae"/>
    <s v="Phoebastria immutabilis"/>
    <s v="fmars-04-00414"/>
    <x v="36"/>
    <x v="33"/>
    <n v="14"/>
    <n v="23"/>
    <s v="N"/>
    <n v="23"/>
    <n v="166"/>
    <s v="W"/>
    <n v="-166"/>
    <s v="TernIsland"/>
    <s v="Tern Island, French Frigate Shaols"/>
    <s v="DLW"/>
    <n v="2690"/>
    <n v="3.4297522800024081"/>
    <n v="1486.1"/>
    <n v="0.53526275347917851"/>
    <m/>
    <n v="3"/>
    <n v="1"/>
    <s v="Brood"/>
    <n v="2000"/>
    <s v="P"/>
    <n v="2000"/>
    <s v="Pettit et al. 1984"/>
    <n v="1"/>
    <m/>
    <s v="Phoebastria_immutabilis"/>
  </r>
  <r>
    <x v="21"/>
    <s v="Procellariiformes"/>
    <s v="Diomedeidae"/>
    <s v="Phoebastria nigripes"/>
    <s v="fmars-04-00414"/>
    <x v="36"/>
    <x v="33"/>
    <n v="14"/>
    <n v="24"/>
    <s v="N"/>
    <n v="23"/>
    <n v="166"/>
    <s v="W"/>
    <n v="-165"/>
    <s v="TernIsland"/>
    <s v="Tern Island, French Frigate Shaols"/>
    <s v="DLW"/>
    <n v="3220"/>
    <n v="3.5078558716958308"/>
    <n v="1790"/>
    <n v="3.2528530309798933"/>
    <m/>
    <n v="3"/>
    <n v="1"/>
    <s v="Brood"/>
    <n v="4259"/>
    <s v="P"/>
    <n v="4259"/>
    <s v="Arceneaux et al. 2007"/>
    <n v="1"/>
    <m/>
    <s v="Phoebastria_nigripes"/>
  </r>
  <r>
    <x v="22"/>
    <s v="Procellariiformes"/>
    <s v="Diomedeidae"/>
    <s v="Thalassarche carteri"/>
    <s v="fmars-04-00414"/>
    <x v="36"/>
    <x v="33"/>
    <n v="15"/>
    <n v="37"/>
    <s v="S"/>
    <n v="-37"/>
    <n v="77"/>
    <s v="E"/>
    <n v="77"/>
    <s v="AmsterdamIsland"/>
    <s v="Amsterdam Island, Southern Inidan Ocean"/>
    <s v="DLW"/>
    <n v="2300"/>
    <n v="3.3617278360175931"/>
    <n v="1397.9"/>
    <n v="3.1454761048849593"/>
    <m/>
    <n v="1"/>
    <n v="1"/>
    <s v="Brood"/>
    <n v="113"/>
    <s v="P"/>
    <n v="113"/>
    <s v="Rolland et al. 2009"/>
    <n v="1"/>
    <m/>
    <s v="Thalassarche_carteri"/>
  </r>
  <r>
    <x v="23"/>
    <s v="Procellariiformes"/>
    <s v="Diomedeidae"/>
    <s v="Thalassarche chrysostoma"/>
    <n v="1606"/>
    <x v="37"/>
    <x v="34"/>
    <n v="6"/>
    <n v="54"/>
    <s v="S"/>
    <s v="-54"/>
    <n v="38"/>
    <s v="W"/>
    <s v="-38"/>
    <s v="BirdIslandSG"/>
    <s v="Bird Island, South Georgia"/>
    <s v="DLW"/>
    <n v="3525"/>
    <n v="3.5471591213274176"/>
    <n v="2401.92"/>
    <n v="3.3805585383969694"/>
    <s v="Unsexed"/>
    <n v="1"/>
    <n v="1"/>
    <s v="Incubation"/>
    <n v="6857"/>
    <s v="P"/>
    <n v="6857"/>
    <s v="Poncet et al. 2006"/>
    <n v="1"/>
    <s v="Foraging trip value only. Paper also quotes value for 50/50 onshore split and literature value of onshore FMR."/>
    <s v="Thalassarche_chrysostoma"/>
  </r>
  <r>
    <x v="24"/>
    <s v="Procellariiformes"/>
    <s v="Diomedeidae"/>
    <s v="Thalassarche melanophrys"/>
    <n v="1081"/>
    <x v="38"/>
    <x v="35"/>
    <n v="7"/>
    <n v="50"/>
    <s v="S"/>
    <s v="-50"/>
    <n v="70"/>
    <s v="E"/>
    <n v="70"/>
    <s v="KerguelenIsland"/>
    <s v="Kerguelen Island"/>
    <s v="DLW"/>
    <n v="3919"/>
    <n v="3.5931752634781025"/>
    <n v="1569"/>
    <n v="3.1956229435869368"/>
    <s v="Unsexed"/>
    <n v="1"/>
    <n v="1"/>
    <s v="Incubation"/>
    <n v="1200"/>
    <s v="P"/>
    <n v="1200"/>
    <s v="Paper"/>
    <n v="1"/>
    <s v="Calculated Total. Based on 50% onshore/atsea and onshore/atsea FMR. ASSUMED SO BY ME! Atsea and onshore values supplied."/>
    <s v="Thalassarche_melanophrys"/>
  </r>
  <r>
    <x v="25"/>
    <s v="Procellariiformes"/>
    <s v="Hydrobatidae"/>
    <s v="Oceanodroma leucorhoa"/>
    <n v="510"/>
    <x v="39"/>
    <x v="36"/>
    <n v="8"/>
    <n v="46"/>
    <s v="N"/>
    <n v="46"/>
    <n v="56"/>
    <s v="W"/>
    <s v="-56"/>
    <s v="GreenIsland"/>
    <s v="Green Island, Newfoundland"/>
    <s v="DLW"/>
    <n v="47.7"/>
    <n v="1.6785183790401139"/>
    <n v="124"/>
    <n v="2.0934216851622351"/>
    <s v="Unssexed"/>
    <n v="1"/>
    <n v="1"/>
    <s v="Incubation"/>
    <n v="71999"/>
    <s v="P"/>
    <n v="71999"/>
    <s v="Paper"/>
    <n v="1"/>
    <s v="Total of all activities. Brood measured. Atsea calculated from relationship between time atsea and FMR."/>
    <s v="Oceanodroma_leucorhoa"/>
  </r>
  <r>
    <x v="25"/>
    <s v="Procellariiformes"/>
    <s v="Hydrobatidae"/>
    <s v="Oceanodroma leucorhoa"/>
    <n v="510"/>
    <x v="39"/>
    <x v="36"/>
    <n v="12"/>
    <n v="46"/>
    <s v="N"/>
    <n v="46"/>
    <n v="56"/>
    <s v="W"/>
    <s v="-56"/>
    <s v="GreenIsland"/>
    <s v="Green Island, Newfoundland"/>
    <s v="DLW"/>
    <n v="45.6"/>
    <n v="1.658964842664435"/>
    <n v="141"/>
    <n v="2.1492191126553797"/>
    <s v="Unsexed Mix"/>
    <n v="1"/>
    <n v="1"/>
    <s v="Brood"/>
    <n v="72000"/>
    <s v="P"/>
    <n v="72000"/>
    <s v="Paper"/>
    <n v="1"/>
    <s v="Total of all activities. Brood measured. Atsea calculated from relationship between time atsea and FMR."/>
    <s v="Oceanodroma_leucorhoa"/>
  </r>
  <r>
    <x v="25"/>
    <s v="Procellariiformes"/>
    <s v="Hydrobatidae"/>
    <s v="Oceanodroma leucorhoa"/>
    <n v="1604"/>
    <x v="40"/>
    <x v="37"/>
    <n v="8"/>
    <n v="44"/>
    <s v="N"/>
    <n v="44"/>
    <n v="66"/>
    <s v="W"/>
    <s v="-66"/>
    <s v="KentIsland"/>
    <s v="Kent Island, New Brunswick, Bay of Fundy"/>
    <s v="DLW"/>
    <n v="43"/>
    <n v="1.6334684555795864"/>
    <n v="87.05"/>
    <n v="1.9397687754533499"/>
    <s v="Unsexed"/>
    <n v="3"/>
    <n v="1"/>
    <s v="Brood"/>
    <n v="2184"/>
    <s v="P"/>
    <n v="2184"/>
    <s v="Cannell &amp; Maddox, 1983"/>
    <n v="1"/>
    <s v="Calculated Total. Atsea and onshore values supplied. "/>
    <s v="Oceanodroma_leucorhoa"/>
  </r>
  <r>
    <x v="26"/>
    <s v="Procellariiformes"/>
    <s v="Oceanitidae"/>
    <s v="Oceanites oceanicus"/>
    <n v="1602"/>
    <x v="41"/>
    <x v="38"/>
    <n v="13"/>
    <n v="64"/>
    <s v="S"/>
    <s v="-64"/>
    <n v="64"/>
    <s v="W"/>
    <s v="-64"/>
    <s v="BonapartePoint"/>
    <s v="Bonaparte Point, Antarctic Peninsula"/>
    <s v="DLW"/>
    <n v="42"/>
    <n v="1.6232492903979006"/>
    <n v="119"/>
    <n v="2.0755469613925306"/>
    <s v="Unsexed Mix"/>
    <n v="1"/>
    <n v="1"/>
    <s v="Brood"/>
    <n v="125"/>
    <s v="P"/>
    <n v="125"/>
    <s v="Bryan et al. 1993"/>
    <n v="1"/>
    <s v="Calculated Total.Atsea and onshore values supplied. "/>
    <s v="Oceanites_oceanicus"/>
  </r>
  <r>
    <x v="26"/>
    <s v="Procellariiformes"/>
    <s v="Oceanitidae"/>
    <s v="Oceanites oceanicus"/>
    <n v="1602"/>
    <x v="41"/>
    <x v="38"/>
    <n v="13"/>
    <n v="64"/>
    <s v="S"/>
    <s v="-64"/>
    <n v="64"/>
    <s v="W"/>
    <s v="-64"/>
    <s v="BonapartePoint"/>
    <s v="Bonaparte Point, Antarctic Peninsula"/>
    <s v="DLW"/>
    <n v="42"/>
    <n v="1.6232492903979006"/>
    <n v="155.41666666666669"/>
    <n v="2.1914975900970814"/>
    <s v="Unsexed Mix"/>
    <n v="1"/>
    <n v="1"/>
    <s v="Creche"/>
    <n v="125"/>
    <s v="P"/>
    <n v="125"/>
    <s v="Bryan et al. 1993"/>
    <n v="1"/>
    <s v="Calculated Total.Atsea and onshore values supplied. "/>
    <s v="Oceanites_oceanicus"/>
  </r>
  <r>
    <x v="27"/>
    <s v="Procellariiformes"/>
    <s v="Procellariidae"/>
    <s v="Calonectris leucomelas"/>
    <s v="Shirai_et_al-2012-Ornithological_Science"/>
    <x v="42"/>
    <x v="39"/>
    <n v="3"/>
    <n v="38"/>
    <s v="N"/>
    <n v="38"/>
    <n v="139"/>
    <s v="E"/>
    <n v="139"/>
    <s v="AwaIsland"/>
    <s v="Awa Island, Niigata, Japan"/>
    <s v="DLW"/>
    <n v="500"/>
    <n v="2.6989700043360187"/>
    <n v="759.2"/>
    <n v="2.8803561994192362"/>
    <s v="1M2F"/>
    <n v="2"/>
    <n v="1"/>
    <s v="Brood"/>
    <n v="84000"/>
    <s v="I"/>
    <n v="168000"/>
    <s v="Paper"/>
    <n v="1"/>
    <m/>
    <s v="Calonectris_leucomelas"/>
  </r>
  <r>
    <x v="28"/>
    <s v="Procellariiformes"/>
    <s v="Procellariidae"/>
    <s v="Daption capense"/>
    <n v="883"/>
    <x v="43"/>
    <x v="40"/>
    <n v="26"/>
    <n v="68"/>
    <s v="S"/>
    <s v="-68"/>
    <n v="77"/>
    <s v="E"/>
    <n v="77"/>
    <s v="HopIsland"/>
    <s v="Hop Island, Rauer Islands, Antarctica"/>
    <s v="DLW"/>
    <n v="440"/>
    <n v="2.6434526764861874"/>
    <n v="1196"/>
    <n v="3.0777311796523921"/>
    <s v="Unsexed"/>
    <n v="3"/>
    <n v="1"/>
    <s v="Brood"/>
    <n v="50"/>
    <s v="P"/>
    <n v="50"/>
    <s v="Norman &amp; Ward, 1990"/>
    <n v="1"/>
    <s v="Total of all activities. Incubation given - onshore assummed"/>
    <s v="Daption_capense"/>
  </r>
  <r>
    <x v="29"/>
    <s v="Procellariiformes"/>
    <s v="Procellariidae"/>
    <s v="Fulmarus glacialis"/>
    <n v="549"/>
    <x v="44"/>
    <x v="41"/>
    <n v="14"/>
    <n v="60"/>
    <s v="N"/>
    <n v="60"/>
    <n v="2"/>
    <s v="W"/>
    <s v="-2"/>
    <s v="Foula"/>
    <s v="Foula, Shetland"/>
    <s v="DLW"/>
    <n v="755.4"/>
    <n v="2.8781769804915061"/>
    <n v="1444"/>
    <n v="3.1595671932336202"/>
    <s v="8M6F"/>
    <n v="3"/>
    <n v="1"/>
    <s v="Brood"/>
    <n v="21000"/>
    <s v="P"/>
    <n v="21000"/>
    <s v="Pennington et al. 2004"/>
    <n v="1"/>
    <s v="Foraging Trip value given only "/>
    <s v="Fulmarus_glacialis"/>
  </r>
  <r>
    <x v="30"/>
    <s v="Procellariiformes"/>
    <s v="Procellariidae"/>
    <s v="Halobaena caerulea"/>
    <n v="899"/>
    <x v="45"/>
    <x v="42"/>
    <n v="29"/>
    <n v="49"/>
    <s v="S"/>
    <s v="-49"/>
    <n v="70"/>
    <s v="E"/>
    <n v="70"/>
    <s v="MarcusIsland"/>
    <s v="Mayes Island, Golfe du Morbihan, Kerguelen Islands"/>
    <s v="DLW"/>
    <n v="180.46"/>
    <n v="2.2563809530316412"/>
    <n v="250.43"/>
    <n v="2.398686353508193"/>
    <s v="Unsexed Mix"/>
    <n v="2"/>
    <n v="1"/>
    <s v="Creche"/>
    <n v="145000"/>
    <s v="P"/>
    <n v="145000"/>
    <s v="Barbraud &amp; Delord, 2006"/>
    <n v="1"/>
    <s v="Total atsea for two trip types. But little time ashore"/>
    <s v="Halobaena_caerulea"/>
  </r>
  <r>
    <x v="31"/>
    <s v="Procellariiformes"/>
    <s v="Procellariidae"/>
    <s v="Macronectes giganteus"/>
    <n v="470"/>
    <x v="46"/>
    <x v="43"/>
    <n v="8"/>
    <n v="64"/>
    <s v="S"/>
    <s v="-64"/>
    <n v="64"/>
    <s v="W"/>
    <s v="-64"/>
    <s v="HumbleIsland"/>
    <s v="Humble Island, near Palmer Station, Antarctica"/>
    <s v="DLW"/>
    <n v="3885"/>
    <n v="3.5893910231369333"/>
    <n v="4330"/>
    <n v="3.6364878963533656"/>
    <s v="3M5F"/>
    <n v="1"/>
    <n v="1"/>
    <s v="Brood"/>
    <n v="75"/>
    <s v="P"/>
    <n v="75"/>
    <s v="Paper"/>
    <n v="1"/>
    <s v="Total of all activities. Very similar to calculated total based on 50% onshore/atsea and regression between %time atsea and FMR. ENSO year"/>
    <s v="Macronectes_giganteus"/>
  </r>
  <r>
    <x v="32"/>
    <s v="Procellariiformes"/>
    <s v="Procellariidae"/>
    <s v="Pachyptila desolata"/>
    <n v="1608"/>
    <x v="47"/>
    <x v="44"/>
    <n v="11"/>
    <n v="54"/>
    <s v="S"/>
    <s v="-54"/>
    <n v="38"/>
    <s v="W"/>
    <s v="-38"/>
    <s v="BonapartePoint"/>
    <s v="Bonaparte Point, Antarctic Peninsula"/>
    <s v="DLW"/>
    <n v="148.5"/>
    <n v="2.171726453653231"/>
    <n v="391"/>
    <n v="2.5921767573958667"/>
    <s v="Unsexed"/>
    <n v="1"/>
    <n v="1"/>
    <s v="Creche"/>
    <n v="125"/>
    <s v="P"/>
    <n v="125"/>
    <s v="Paper"/>
    <n v="1"/>
    <s v="Total of all activities for 24 or 48 hours. Time budget unknown. Presumed related to daylight. "/>
    <s v="Pachyptila_desolata"/>
  </r>
  <r>
    <x v="33"/>
    <s v="Procellariiformes"/>
    <s v="Procellariidae"/>
    <s v="Pagodroma nivea"/>
    <n v="883"/>
    <x v="43"/>
    <x v="40"/>
    <n v="11"/>
    <n v="68"/>
    <s v="S"/>
    <s v="-68"/>
    <n v="77"/>
    <s v="E"/>
    <n v="77"/>
    <s v="HopIsland"/>
    <s v="Hop Island, Rauer Islands, Antarctica"/>
    <s v="DLW"/>
    <n v="245"/>
    <n v="2.3891660843645326"/>
    <n v="793"/>
    <n v="2.8992731873176036"/>
    <s v="Unsexed"/>
    <n v="3"/>
    <n v="1"/>
    <s v="Brood"/>
    <n v="900"/>
    <s v="P"/>
    <n v="900"/>
    <s v="Hodum, 2002"/>
    <n v="1"/>
    <s v="Total of all activities. Incubation given. "/>
    <s v="Pagodroma_nivea"/>
  </r>
  <r>
    <x v="34"/>
    <s v="Procellariiformes"/>
    <s v="Procellariidae"/>
    <s v="Pelecanoides georgicus"/>
    <n v="1603"/>
    <x v="0"/>
    <x v="0"/>
    <n v="7"/>
    <n v="54"/>
    <s v="S"/>
    <s v="-54"/>
    <n v="38"/>
    <s v="W"/>
    <s v="-38"/>
    <s v="BirdIslandSG"/>
    <s v="Bird Island, South Georgia"/>
    <s v="DLW"/>
    <n v="109.2"/>
    <n v="2.0382226383687185"/>
    <n v="463.5"/>
    <n v="2.666049738480516"/>
    <s v="Unsexed"/>
    <n v="1"/>
    <n v="1"/>
    <s v="Creche"/>
    <n v="2000000"/>
    <s v="P"/>
    <n v="2000000"/>
    <s v="Reid et al. 1997"/>
    <n v="1"/>
    <s v="Total of all activities for 24 hours - chick attendance very short."/>
    <s v="Pelecanoides_georgicus"/>
  </r>
  <r>
    <x v="35"/>
    <s v="Procellariiformes"/>
    <s v="Procellariidae"/>
    <s v="Pelecanoides urinatrix"/>
    <n v="1603"/>
    <x v="0"/>
    <x v="0"/>
    <n v="4"/>
    <n v="54"/>
    <s v="S"/>
    <s v="-54"/>
    <n v="38"/>
    <s v="W"/>
    <s v="-38"/>
    <s v="BirdIslandSG"/>
    <s v="Bird Island, South Georgia"/>
    <s v="DLW"/>
    <n v="136.5"/>
    <n v="2.1351326513767748"/>
    <n v="556.6"/>
    <n v="2.7455432019980242"/>
    <s v="Unsexed"/>
    <n v="1"/>
    <n v="1"/>
    <s v="Creche"/>
    <n v="3800000"/>
    <s v="P"/>
    <n v="3800000"/>
    <s v="Reid et al. 1997"/>
    <n v="1"/>
    <s v="Total of all activities for 24 hours - chick attendance very short."/>
    <s v="Pelecanoides_urinatrix"/>
  </r>
  <r>
    <x v="36"/>
    <s v="Procellariiformes"/>
    <s v="Procellariidae"/>
    <s v="Puffinus pacificus"/>
    <n v="2151"/>
    <x v="48"/>
    <x v="13"/>
    <n v="10"/>
    <n v="21"/>
    <s v="N"/>
    <n v="21"/>
    <n v="157"/>
    <s v="W"/>
    <s v="-157"/>
    <s v="TernIsland"/>
    <s v="Tern Island, French Frigate Shoals"/>
    <s v="DLW"/>
    <n v="384"/>
    <n v="2.5843312243675309"/>
    <n v="614"/>
    <n v="2.7881683711411678"/>
    <s v="Unsexed"/>
    <n v="1"/>
    <n v="1"/>
    <s v="Incubation"/>
    <n v="3500"/>
    <s v="P"/>
    <n v="3500"/>
    <s v="Pettit et al. 1984"/>
    <n v="1"/>
    <s v="Assumed Total of all activities. Email from Hugh Ellis"/>
    <s v="Puffinus_pacificus"/>
  </r>
  <r>
    <x v="37"/>
    <s v="Procellariiformes"/>
    <s v="Procellariidae"/>
    <s v="Thalassoica antarctica"/>
    <n v="883"/>
    <x v="43"/>
    <x v="40"/>
    <n v="2"/>
    <n v="68"/>
    <s v="S"/>
    <s v="-68"/>
    <n v="77"/>
    <s v="E"/>
    <n v="77"/>
    <s v="HopIsland"/>
    <s v="Hop Island, Rauer Islands, Antarctica"/>
    <s v="DLW"/>
    <n v="618"/>
    <n v="2.7909884750888159"/>
    <n v="1302"/>
    <n v="3.114610984232173"/>
    <s v="Unsexed"/>
    <n v="1"/>
    <n v="1"/>
    <s v="Brood"/>
    <n v="1000"/>
    <s v="P"/>
    <n v="1000"/>
    <s v="van Franeker et al. 1999"/>
    <n v="1"/>
    <s v="Total of all activities. "/>
    <s v="Thalassoica_antarctica"/>
  </r>
  <r>
    <x v="38"/>
    <s v="Sphenisciformes"/>
    <s v="Spheniscidae"/>
    <s v="Aptenodytes patagonicus"/>
    <n v="1051"/>
    <x v="49"/>
    <x v="45"/>
    <n v="10"/>
    <n v="46"/>
    <s v="S"/>
    <s v="-46"/>
    <n v="51"/>
    <s v="E"/>
    <n v="51"/>
    <s v="PossessionIsland"/>
    <s v="Possession Island, Crozet"/>
    <s v="HR"/>
    <n v="12800"/>
    <n v="4.1072099696478688"/>
    <n v="4932.3500000000004"/>
    <n v="3.693053886592685"/>
    <s v="Unsexed Mix"/>
    <n v="2"/>
    <n v="1"/>
    <s v="Incubation"/>
    <n v="30000"/>
    <s v="P"/>
    <n v="30000"/>
    <s v="Bost et al. 2007"/>
    <n v="1"/>
    <s v="Atsea and Onshore given. Both recorded in each bird."/>
    <s v="Aptenodytes_patagonicus"/>
  </r>
  <r>
    <x v="38"/>
    <s v="Sphenisciformes"/>
    <s v="Spheniscidae"/>
    <s v="Aptenodytes patagonicus"/>
    <n v="107"/>
    <x v="50"/>
    <x v="46"/>
    <n v="14"/>
    <n v="54"/>
    <s v="S"/>
    <s v="-54"/>
    <n v="36"/>
    <s v="W"/>
    <s v="-36"/>
    <s v="SaintAndrewsBaySG"/>
    <s v="Saint Andrews Bay, South Georgia"/>
    <s v="DLW"/>
    <n v="13275"/>
    <n v="4.1230345297535065"/>
    <n v="7443.6189999999997"/>
    <n v="3.8717841357601523"/>
    <s v="Unsexed"/>
    <n v="1"/>
    <n v="1"/>
    <s v="Brood"/>
    <n v="150000"/>
    <s v="P"/>
    <n v="150000"/>
    <s v="Baylis et al. 2015"/>
    <n v="1"/>
    <s v="Calculated Total. Based on 50% onshore/atsea and onshore/atsea FMR. Atsea and onshore values supplied."/>
    <s v="Aptenodytes_patagonicus"/>
  </r>
  <r>
    <x v="39"/>
    <s v="Sphenisciformes"/>
    <s v="Spheniscidae"/>
    <s v="Eudyptes chrysolophus"/>
    <n v="61"/>
    <x v="51"/>
    <x v="47"/>
    <n v="6"/>
    <n v="54"/>
    <s v="S"/>
    <s v="-54"/>
    <n v="38"/>
    <s v="W"/>
    <s v="-38"/>
    <s v="BirdIslandSG"/>
    <s v="Bird Island, South Georgia"/>
    <s v="DLW"/>
    <n v="3900"/>
    <n v="3.5910646070264991"/>
    <n v="4380"/>
    <n v="3.6414741105040997"/>
    <s v="5F"/>
    <n v="1"/>
    <n v="1"/>
    <s v="Brood"/>
    <n v="70000"/>
    <s v="P"/>
    <n v="70000"/>
    <s v="Paper"/>
    <n v="2"/>
    <s v="Total of all activities. Time budget known."/>
    <s v="Eudyptes_chrysolophus"/>
  </r>
  <r>
    <x v="39"/>
    <s v="Sphenisciformes"/>
    <s v="Spheniscidae"/>
    <s v="Eudyptes chrysolophus"/>
    <n v="2053"/>
    <x v="52"/>
    <x v="48"/>
    <n v="25"/>
    <n v="54"/>
    <s v="S"/>
    <s v="-54"/>
    <n v="38"/>
    <s v="W"/>
    <s v="-38"/>
    <s v="BirdIslandSG"/>
    <s v="Bird Island, South Georgia"/>
    <s v="HR"/>
    <n v="3730"/>
    <n v="3.5717088318086878"/>
    <n v="2635"/>
    <n v="3.4207806195485655"/>
    <s v="11M14F"/>
    <n v="2"/>
    <n v="1"/>
    <s v="Incubation"/>
    <n v="70000"/>
    <s v="P"/>
    <n v="70000"/>
    <s v="Source: 61"/>
    <n v="2"/>
    <s v="Atsea Onshore and Total Given. "/>
    <s v="Eudyptes_chrysolophus"/>
  </r>
  <r>
    <x v="39"/>
    <s v="Sphenisciformes"/>
    <s v="Spheniscidae"/>
    <s v="Eudyptes chrysolophus"/>
    <n v="2053"/>
    <x v="52"/>
    <x v="48"/>
    <n v="30"/>
    <n v="54"/>
    <s v="S"/>
    <s v="-54"/>
    <n v="38"/>
    <s v="W"/>
    <s v="-38"/>
    <s v="BirdIslandSG"/>
    <s v="Bird Island, South Georgia"/>
    <s v="HR"/>
    <n v="3924"/>
    <n v="3.5937289987079111"/>
    <n v="2666"/>
    <n v="3.4258601450778405"/>
    <s v="7M23F"/>
    <n v="2"/>
    <n v="1"/>
    <s v="Brood"/>
    <n v="70000"/>
    <s v="P"/>
    <n v="70000"/>
    <s v="Source: 61"/>
    <n v="2"/>
    <s v="Atsea Onshore and Total Given. Also used 805"/>
    <s v="Eudyptes_chrysolophus"/>
  </r>
  <r>
    <x v="39"/>
    <s v="Sphenisciformes"/>
    <s v="Spheniscidae"/>
    <s v="Eudyptes chrysolophus"/>
    <n v="2053"/>
    <x v="52"/>
    <x v="48"/>
    <n v="48"/>
    <n v="54"/>
    <s v="S"/>
    <s v="-54"/>
    <n v="38"/>
    <s v="W"/>
    <s v="-38"/>
    <s v="BirdIslandSG"/>
    <s v="Bird Island, South Georgia"/>
    <s v="HR"/>
    <n v="3862"/>
    <n v="3.5868122694433757"/>
    <n v="3907"/>
    <n v="3.5918434112247843"/>
    <s v="25M23F"/>
    <n v="2"/>
    <n v="1"/>
    <s v="Creche"/>
    <n v="70000"/>
    <s v="P"/>
    <n v="70000"/>
    <s v="Source: 61"/>
    <n v="2"/>
    <s v="Atsea Onshore and Total Given. Also used 805"/>
    <s v="Eudyptes_chrysolophus"/>
  </r>
  <r>
    <x v="40"/>
    <s v="Sphenisciformes"/>
    <s v="Spheniscidae"/>
    <s v="Eudyptula minor"/>
    <m/>
    <x v="53"/>
    <x v="49"/>
    <n v="5"/>
    <n v="42"/>
    <s v="S"/>
    <n v="-42"/>
    <n v="147"/>
    <s v="E"/>
    <n v="147"/>
    <s v="MarionBay"/>
    <s v="Marion Bay, Tasmania"/>
    <s v="DLW"/>
    <n v="1200"/>
    <n v="3.0791812460476247"/>
    <n v="1280"/>
    <n v="3.1072099696478683"/>
    <m/>
    <n v="1"/>
    <n v="1"/>
    <s v="Incubation"/>
    <n v="500"/>
    <s v="P"/>
    <n v="500"/>
    <s v="Stevenson &amp; Woehler, 2007"/>
    <n v="2"/>
    <m/>
    <s v="Eudyptula_minor"/>
  </r>
  <r>
    <x v="40"/>
    <s v="Sphenisciformes"/>
    <s v="Spheniscidae"/>
    <s v="Eudyptula minor"/>
    <m/>
    <x v="53"/>
    <x v="49"/>
    <n v="3"/>
    <n v="42"/>
    <s v="S"/>
    <n v="-42"/>
    <n v="147"/>
    <s v="E"/>
    <n v="147"/>
    <s v="MarionBay"/>
    <s v="Marion Bay, Tasmania"/>
    <s v="DLW"/>
    <n v="1200"/>
    <n v="3.0791812460476247"/>
    <n v="1500"/>
    <n v="3.1760912590556813"/>
    <m/>
    <n v="1"/>
    <n v="1"/>
    <s v="Creche"/>
    <n v="500"/>
    <m/>
    <n v="500"/>
    <s v="Stevenson &amp; Woehler, 2007"/>
    <n v="2"/>
    <m/>
    <s v="Eudyptula_minor"/>
  </r>
  <r>
    <x v="40"/>
    <s v="Sphenisciformes"/>
    <s v="Spheniscidae"/>
    <s v="Eudyptula minor"/>
    <n v="501"/>
    <x v="54"/>
    <x v="50"/>
    <n v="9"/>
    <n v="40"/>
    <s v="S"/>
    <s v="-40"/>
    <n v="144"/>
    <s v="E"/>
    <n v="144"/>
    <s v="AlbatrossIsland"/>
    <s v="Albatross Island, Bass Strait, Tasmania"/>
    <s v="DLW"/>
    <n v="1050"/>
    <n v="3.0211892990699383"/>
    <n v="1324.05"/>
    <n v="3.1219043856430195"/>
    <s v="Unsexed Mix"/>
    <n v="2"/>
    <n v="1"/>
    <s v="Incubation"/>
    <n v="500"/>
    <s v="P"/>
    <n v="500"/>
    <s v="Paper"/>
    <n v="2"/>
    <s v="Calculated Total. Based on shore/atsea periods"/>
    <s v="Eudyptula_minor"/>
  </r>
  <r>
    <x v="40"/>
    <s v="Sphenisciformes"/>
    <s v="Spheniscidae"/>
    <s v="Eudyptula minor"/>
    <n v="501"/>
    <x v="54"/>
    <x v="50"/>
    <n v="62"/>
    <n v="40"/>
    <s v="S"/>
    <s v="-40"/>
    <n v="144"/>
    <s v="E"/>
    <n v="144"/>
    <s v="AlbatrossIsland"/>
    <s v="Albatross Island, Bass Strait, Tasmania"/>
    <s v="DLW"/>
    <n v="1050"/>
    <n v="3.0211892990699383"/>
    <n v="1877.4"/>
    <n v="3.273556813529837"/>
    <s v="Unsexed Mix"/>
    <n v="2"/>
    <n v="1"/>
    <s v="Brood"/>
    <n v="500"/>
    <s v="P"/>
    <n v="500"/>
    <s v="Paper"/>
    <n v="2"/>
    <s v="Total of all activities."/>
    <s v="Eudyptula_minor"/>
  </r>
  <r>
    <x v="40"/>
    <s v="Sphenisciformes"/>
    <s v="Spheniscidae"/>
    <s v="Eudyptula minor"/>
    <n v="501"/>
    <x v="54"/>
    <x v="50"/>
    <n v="6"/>
    <n v="40"/>
    <s v="S"/>
    <s v="-40"/>
    <n v="144"/>
    <s v="E"/>
    <n v="144"/>
    <s v="AlbatrossIsland"/>
    <s v="Albatross Island, Bass Strait, Tasmania"/>
    <s v="DLW"/>
    <n v="1050"/>
    <n v="3.0211892990699383"/>
    <n v="2658.6"/>
    <n v="3.4246530004152556"/>
    <s v="Unsexed Mix"/>
    <n v="2"/>
    <n v="1"/>
    <s v="Creche"/>
    <n v="500"/>
    <s v="P"/>
    <n v="500"/>
    <s v="Paper"/>
    <n v="2"/>
    <s v="Total of all activities. "/>
    <s v="Eudyptula_minor"/>
  </r>
  <r>
    <x v="41"/>
    <s v="Sphenisciformes"/>
    <s v="Spheniscidae"/>
    <s v="Pygoscelis adeliae"/>
    <s v="Ballance_et_al-2009-Journal_of_Avian_Biology"/>
    <x v="55"/>
    <x v="51"/>
    <n v="16"/>
    <n v="77"/>
    <s v="S"/>
    <s v="-77"/>
    <n v="168"/>
    <s v="W"/>
    <s v="-168"/>
    <s v="CapeBird"/>
    <s v="Cape Bird, Ross Island"/>
    <s v="DLW"/>
    <n v="3800"/>
    <n v="3.5797835966168101"/>
    <n v="5248"/>
    <n v="3.7199938263676038"/>
    <s v="Unsexed"/>
    <n v="1"/>
    <n v="1"/>
    <s v="Creche"/>
    <n v="45449"/>
    <s v="P"/>
    <n v="45449"/>
    <s v="Paper"/>
    <n v="2"/>
    <s v="MR of foraging trip only"/>
    <s v="Pygoscelis_adeliae"/>
  </r>
  <r>
    <x v="41"/>
    <s v="Sphenisciformes"/>
    <s v="Spheniscidae"/>
    <s v="Pygoscelis adeliae"/>
    <s v="Ballance_et_al-2009-Journal_of_Avian_Biology"/>
    <x v="55"/>
    <x v="51"/>
    <n v="13"/>
    <n v="77"/>
    <s v="S"/>
    <s v="-77"/>
    <n v="167"/>
    <s v="W"/>
    <s v="-167"/>
    <s v="CapeBird"/>
    <s v="Cape Bird, Ross Island"/>
    <s v="DLW"/>
    <n v="3785"/>
    <n v="3.5780658838360915"/>
    <n v="4991"/>
    <n v="3.6981875698661222"/>
    <s v="Unsexed"/>
    <n v="1"/>
    <n v="1"/>
    <s v="Creche"/>
    <n v="21607"/>
    <s v="P"/>
    <n v="21607"/>
    <s v="Paper"/>
    <n v="2"/>
    <s v="MR of foraging trip only"/>
    <s v="Pygoscelis_adeliae"/>
  </r>
  <r>
    <x v="41"/>
    <s v="Sphenisciformes"/>
    <s v="Spheniscidae"/>
    <s v="Pygoscelis adeliae"/>
    <s v="Ballance_et_al-2009-Journal_of_Avian_Biology"/>
    <x v="55"/>
    <x v="51"/>
    <n v="11"/>
    <n v="77"/>
    <s v="S"/>
    <s v="-77"/>
    <n v="168"/>
    <s v="W"/>
    <s v="-168"/>
    <s v="CapeCrozier"/>
    <s v="Cape Crozier, Ross Island"/>
    <s v="DLW"/>
    <n v="3878"/>
    <n v="3.5886078047426864"/>
    <n v="5761"/>
    <n v="3.7604978752265268"/>
    <s v="Unsexed"/>
    <n v="1"/>
    <n v="1"/>
    <s v="Creche"/>
    <n v="137135"/>
    <s v="P"/>
    <n v="137135"/>
    <s v="Paper"/>
    <n v="2"/>
    <s v="MR of foraging trip only"/>
    <s v="Pygoscelis_adeliae"/>
  </r>
  <r>
    <x v="41"/>
    <s v="Sphenisciformes"/>
    <s v="Spheniscidae"/>
    <s v="Pygoscelis adeliae"/>
    <n v="500"/>
    <x v="56"/>
    <x v="52"/>
    <n v="8"/>
    <n v="64"/>
    <s v="S"/>
    <s v="-64"/>
    <n v="64"/>
    <s v="W"/>
    <s v="-64"/>
    <s v="TogersenIsland"/>
    <s v="Togersen Island, near Palmer Station, Antarctica"/>
    <s v="DLW"/>
    <n v="3960"/>
    <n v="3.5976951859255122"/>
    <n v="3353.5"/>
    <n v="3.5254983106766704"/>
    <s v="4M4F"/>
    <n v="2"/>
    <n v="1"/>
    <s v="Incubation"/>
    <n v="8000"/>
    <s v="P"/>
    <n v="8000"/>
    <s v="Paper"/>
    <n v="2"/>
    <s v="Total of all activities. Time budget known. Relationship between time swimming and FMR. Trend for increase through breeding season. "/>
    <s v="Pygoscelis_adeliae"/>
  </r>
  <r>
    <x v="41"/>
    <s v="Sphenisciformes"/>
    <s v="Spheniscidae"/>
    <s v="Pygoscelis adeliae"/>
    <n v="500"/>
    <x v="56"/>
    <x v="52"/>
    <n v="24"/>
    <n v="64"/>
    <s v="S"/>
    <s v="-64"/>
    <n v="64"/>
    <s v="W"/>
    <s v="-64"/>
    <s v="TogersenIsland"/>
    <s v="Togersen Island, near Palmer Station, Antarctica"/>
    <s v="DLW"/>
    <n v="3940"/>
    <n v="3.5954962218255742"/>
    <n v="3786.5"/>
    <n v="3.5782379611606316"/>
    <s v="12M12F"/>
    <n v="2"/>
    <n v="1"/>
    <s v="Brood"/>
    <n v="8000"/>
    <s v="P"/>
    <n v="8000"/>
    <s v="Paper"/>
    <n v="2"/>
    <s v="Total of all activities. Time budget known. Relationship between time swimming and FMR. Trend for increase through breeding season. "/>
    <s v="Pygoscelis_adeliae"/>
  </r>
  <r>
    <x v="41"/>
    <s v="Sphenisciformes"/>
    <s v="Spheniscidae"/>
    <s v="Pygoscelis adeliae"/>
    <n v="500"/>
    <x v="56"/>
    <x v="52"/>
    <n v="16"/>
    <n v="64"/>
    <s v="S"/>
    <s v="-64"/>
    <n v="64"/>
    <s v="W"/>
    <s v="-64"/>
    <s v="TogersenIsland"/>
    <s v="Togersen Island, near Palmer Station, Antarctica"/>
    <s v="DLW"/>
    <n v="4003"/>
    <n v="3.6023855901051052"/>
    <n v="4127"/>
    <n v="3.615634468877416"/>
    <s v="7M9F"/>
    <n v="2"/>
    <n v="1"/>
    <s v="Creche"/>
    <n v="8000"/>
    <s v="P"/>
    <n v="8000"/>
    <s v="Paper"/>
    <n v="2"/>
    <s v="Total of all activities. Time budget known. Relationship between time swimming and FMR. Trend for increase through breeding season. "/>
    <s v="Pygoscelis_adeliae"/>
  </r>
  <r>
    <x v="41"/>
    <s v="Sphenisciformes"/>
    <s v="Spheniscidae"/>
    <s v="Pygoscelis adeliae"/>
    <n v="512"/>
    <x v="57"/>
    <x v="53"/>
    <n v="11"/>
    <n v="64"/>
    <s v="S"/>
    <s v="-64"/>
    <n v="64"/>
    <s v="W"/>
    <s v="-64"/>
    <s v="TogersenIsland"/>
    <s v="Togersen Island, near Palmer Station, Antarctica"/>
    <s v="DLW"/>
    <n v="3810"/>
    <n v="3.5809249756756194"/>
    <n v="3896"/>
    <n v="3.5906189482065778"/>
    <s v="Unsexed Mix"/>
    <n v="1"/>
    <n v="1"/>
    <s v="Brood"/>
    <n v="8000"/>
    <s v="P"/>
    <n v="8000"/>
    <s v="Source: 500"/>
    <n v="2"/>
    <s v="Total of all activities."/>
    <s v="Pygoscelis_adeliae"/>
  </r>
  <r>
    <x v="42"/>
    <s v="Sphenisciformes"/>
    <s v="Spheniscidae"/>
    <s v="Pygoscelis antarcticus"/>
    <n v="315"/>
    <x v="58"/>
    <x v="54"/>
    <n v="7"/>
    <n v="63"/>
    <s v="S"/>
    <s v="-63"/>
    <n v="60"/>
    <s v="W"/>
    <s v="-60"/>
    <s v="DeceptionIsland"/>
    <s v="Deception Island, South Shetlands"/>
    <s v="DLW"/>
    <n v="3790"/>
    <n v="3.5786392099680722"/>
    <n v="3820"/>
    <n v="3.5820633629117089"/>
    <s v="Unsexed"/>
    <n v="4"/>
    <n v="1"/>
    <s v="Brood"/>
    <n v="20000"/>
    <s v="P"/>
    <n v="20000"/>
    <s v="Paper"/>
    <n v="2"/>
    <s v="Calculated total from paper. Paper includes other phases"/>
    <s v="Pygoscelis_antarcticus"/>
  </r>
  <r>
    <x v="43"/>
    <s v="Sphenisciformes"/>
    <s v="Spheniscidae"/>
    <s v="Pygoscelis papua"/>
    <n v="659"/>
    <x v="59"/>
    <x v="55"/>
    <n v="10"/>
    <n v="54"/>
    <s v="S"/>
    <s v="-54"/>
    <n v="38"/>
    <s v="W"/>
    <s v="-38"/>
    <s v="BirdIslandSG"/>
    <s v="Bird Island, South Georgia"/>
    <s v="HR"/>
    <n v="6490"/>
    <n v="3.8122446968003691"/>
    <n v="2669.1"/>
    <n v="3.4263648452879276"/>
    <s v="2M8F"/>
    <n v="2"/>
    <n v="1"/>
    <s v="Brood"/>
    <n v="3000"/>
    <s v="P"/>
    <n v="3000"/>
    <s v="Source: 61"/>
    <n v="2"/>
    <s v="Atsea Onshore and Total Given. "/>
    <s v="Pygoscelis_papua"/>
  </r>
  <r>
    <x v="43"/>
    <s v="Sphenisciformes"/>
    <s v="Spheniscidae"/>
    <s v="Pygoscelis papua"/>
    <n v="659"/>
    <x v="59"/>
    <x v="55"/>
    <n v="4"/>
    <n v="54"/>
    <s v="S"/>
    <s v="-54"/>
    <n v="38"/>
    <s v="W"/>
    <s v="-38"/>
    <s v="BirdIslandSG"/>
    <s v="Bird Island, South Georgia"/>
    <s v="HR"/>
    <n v="6550"/>
    <n v="3.8162412999917832"/>
    <n v="3893.5"/>
    <n v="3.5903401790321667"/>
    <s v="4F"/>
    <n v="2"/>
    <n v="1"/>
    <s v="Creche"/>
    <n v="3000"/>
    <s v="P"/>
    <n v="3000"/>
    <s v="Source: 61"/>
    <n v="2"/>
    <s v="Atsea Onshore and Total Given. "/>
    <s v="Pygoscelis_papua"/>
  </r>
  <r>
    <x v="43"/>
    <s v="Sphenisciformes"/>
    <s v="Spheniscidae"/>
    <s v="Pygoscelis papua"/>
    <n v="61"/>
    <x v="51"/>
    <x v="47"/>
    <n v="10"/>
    <n v="54"/>
    <s v="S"/>
    <s v="-54"/>
    <n v="38"/>
    <s v="W"/>
    <s v="-38"/>
    <s v="BirdIslandSG"/>
    <s v="Bird Island, South Georgia"/>
    <s v="DLW"/>
    <n v="6100"/>
    <n v="3.7853298350107671"/>
    <n v="3583.87"/>
    <n v="3.5543522478353418"/>
    <s v="5M5F"/>
    <n v="1"/>
    <n v="1"/>
    <s v="Brood"/>
    <n v="3000"/>
    <s v="P"/>
    <n v="3000"/>
    <s v="Paper"/>
    <n v="2"/>
    <s v="Total of all activities. Time budget known. "/>
    <s v="Pygoscelis_papua"/>
  </r>
  <r>
    <x v="43"/>
    <s v="Sphenisciformes"/>
    <s v="Spheniscidae"/>
    <s v="Pygoscelis papua"/>
    <n v="216"/>
    <x v="60"/>
    <x v="56"/>
    <n v="14"/>
    <n v="53"/>
    <s v="S"/>
    <s v="-53"/>
    <n v="73"/>
    <s v="E"/>
    <n v="73"/>
    <s v="HeardIsland"/>
    <s v="Heard Island"/>
    <s v="DLW"/>
    <n v="6200"/>
    <n v="3.7923916894982539"/>
    <n v="3390"/>
    <n v="3.5301996982030821"/>
    <s v="Unsexed"/>
    <n v="1"/>
    <n v="1"/>
    <s v="Incubation"/>
    <n v="16500"/>
    <s v="P"/>
    <n v="16500"/>
    <s v="Paper"/>
    <n v="2"/>
    <s v="Includes everything?"/>
    <s v="Pygoscelis_papua"/>
  </r>
  <r>
    <x v="43"/>
    <s v="Sphenisciformes"/>
    <s v="Spheniscidae"/>
    <s v="Pygoscelis papua"/>
    <n v="216"/>
    <x v="60"/>
    <x v="56"/>
    <n v="3"/>
    <n v="53"/>
    <s v="S"/>
    <s v="-53"/>
    <n v="73"/>
    <s v="E"/>
    <n v="73"/>
    <s v="HeardIsland"/>
    <s v="Heard Island"/>
    <s v="DLW"/>
    <n v="6200"/>
    <n v="3.7923916894982539"/>
    <n v="7135"/>
    <n v="3.8533939774506658"/>
    <s v="Unsexed"/>
    <n v="1"/>
    <n v="1"/>
    <s v="Creche"/>
    <n v="16500"/>
    <s v="P"/>
    <n v="16500"/>
    <s v="Paper"/>
    <n v="2"/>
    <s v="Includes everything?"/>
    <s v="Pygoscelis_papua"/>
  </r>
  <r>
    <x v="44"/>
    <s v="Sphenisciformes"/>
    <s v="Spheniscidae"/>
    <s v="Spheniscus demersus"/>
    <n v="120"/>
    <x v="61"/>
    <x v="57"/>
    <n v="10"/>
    <n v="33"/>
    <s v="S"/>
    <s v="-33"/>
    <n v="16"/>
    <s v="E"/>
    <n v="16"/>
    <s v="MarcusIsland"/>
    <s v="Marcus Island, Saldanha Bay, South Africa"/>
    <s v="DLW"/>
    <n v="3170"/>
    <n v="3.5010592622177517"/>
    <n v="1945.625"/>
    <n v="3.2890591380265906"/>
    <s v="5M5F"/>
    <n v="1"/>
    <n v="1"/>
    <s v="Brood"/>
    <n v="21200"/>
    <s v="P"/>
    <n v="21200"/>
    <s v="Funess &amp; Cooper, 1982"/>
    <n v="2"/>
    <s v="Calculated Total. Based on 50% onshore/atsea  and onshore/atsea  FMR. Of atsea period, 15h resting, 9h at sea."/>
    <s v="Spheniscus_demersus"/>
  </r>
  <r>
    <x v="45"/>
    <s v="Suliformes"/>
    <s v="Sulidae"/>
    <s v="Morus bassanus"/>
    <n v="509"/>
    <x v="62"/>
    <x v="58"/>
    <n v="20"/>
    <n v="49"/>
    <s v="N"/>
    <n v="49"/>
    <n v="53"/>
    <s v="E"/>
    <n v="53"/>
    <s v="FunkIsland"/>
    <s v="Funk Island, Newfoundland"/>
    <s v="DLW"/>
    <n v="3210"/>
    <n v="3.5065050324048719"/>
    <n v="4865"/>
    <n v="3.6870828446043706"/>
    <s v="Unsexed Mix"/>
    <n v="2"/>
    <n v="1"/>
    <s v="Brood"/>
    <n v="6075"/>
    <s v="P"/>
    <n v="6075"/>
    <s v="Paper"/>
    <n v="1"/>
    <s v="Total of all activities for 1-6 days. Time budget partially known. Atsea FMR from FMR/time at sea relationship"/>
    <s v="Morus_bassanus"/>
  </r>
  <r>
    <x v="45"/>
    <s v="Suliformes"/>
    <s v="Sulidae"/>
    <s v="Morus bassanus"/>
    <n v="1636"/>
    <x v="8"/>
    <x v="8"/>
    <n v="15"/>
    <n v="56"/>
    <s v="N"/>
    <n v="56"/>
    <n v="2"/>
    <s v="W"/>
    <s v="-2"/>
    <s v="BassRock"/>
    <s v="Bass Rock"/>
    <s v="TEB"/>
    <n v="2998"/>
    <n v="3.4768316285122607"/>
    <n v="4856.01"/>
    <n v="3.6862795724124129"/>
    <s v="Unsexed"/>
    <n v="1"/>
    <n v="1"/>
    <s v="Brood"/>
    <n v="48065"/>
    <s v="N"/>
    <n v="96130"/>
    <s v="Murray et al. 2014"/>
    <n v="1"/>
    <s v="Total of all activities"/>
    <s v="Morus_bassanus"/>
  </r>
  <r>
    <x v="46"/>
    <s v="Suliformes"/>
    <s v="Sulidae"/>
    <s v="Morus serrator"/>
    <s v="Green_et_al-2013-The_Journal_of_Experimental_Biology"/>
    <x v="63"/>
    <x v="59"/>
    <n v="6"/>
    <n v="38"/>
    <s v="S"/>
    <s v="-38"/>
    <n v="144"/>
    <s v="E"/>
    <n v="144"/>
    <s v="PopesEye"/>
    <s v="Pope's Eye Marine Reserve, Port Phillip Bay, Australia"/>
    <s v="HR"/>
    <n v="2580"/>
    <n v="3.4116197059632301"/>
    <n v="2004.48"/>
    <n v="3.302001727369793"/>
    <s v="Unsexed"/>
    <n v="1"/>
    <n v="1"/>
    <s v="Incubation"/>
    <n v="200"/>
    <s v="P"/>
    <n v="200"/>
    <s v="Paper"/>
    <n v="1"/>
    <m/>
    <s v="Morus_serrator"/>
  </r>
  <r>
    <x v="46"/>
    <s v="Suliformes"/>
    <s v="Sulidae"/>
    <s v="Morus serrator"/>
    <s v="Green_et_al-2013-The_Journal_of_Experimental_Biology"/>
    <x v="63"/>
    <x v="59"/>
    <n v="5"/>
    <n v="38"/>
    <s v="S"/>
    <s v="-38"/>
    <n v="144"/>
    <s v="E"/>
    <n v="144"/>
    <s v="PopesEye"/>
    <s v="Pope's Eye Marine Reserve, Port Phillip Bay, Australia"/>
    <s v="HR"/>
    <n v="2580"/>
    <n v="3.4116197059632301"/>
    <n v="2229.12"/>
    <n v="3.3481334484421232"/>
    <s v="Unsexed"/>
    <n v="1"/>
    <n v="1"/>
    <s v="Brood"/>
    <n v="200"/>
    <s v="P"/>
    <n v="200"/>
    <s v="Paper"/>
    <n v="1"/>
    <m/>
    <s v="Morus_serrato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68" firstHeaderRow="1" firstDataRow="1" firstDataCol="1"/>
  <pivotFields count="32">
    <pivotField showAll="0">
      <items count="48">
        <item x="41"/>
        <item x="37"/>
        <item x="32"/>
        <item x="13"/>
        <item x="46"/>
        <item x="3"/>
        <item x="24"/>
        <item x="21"/>
        <item x="10"/>
        <item x="40"/>
        <item x="30"/>
        <item x="7"/>
        <item x="17"/>
        <item x="28"/>
        <item x="4"/>
        <item x="42"/>
        <item x="35"/>
        <item x="5"/>
        <item x="12"/>
        <item x="2"/>
        <item x="15"/>
        <item x="43"/>
        <item x="34"/>
        <item x="16"/>
        <item x="14"/>
        <item x="23"/>
        <item x="22"/>
        <item x="44"/>
        <item x="38"/>
        <item x="20"/>
        <item x="25"/>
        <item x="0"/>
        <item x="39"/>
        <item x="29"/>
        <item x="45"/>
        <item x="1"/>
        <item x="18"/>
        <item x="9"/>
        <item x="8"/>
        <item x="33"/>
        <item x="11"/>
        <item x="31"/>
        <item x="27"/>
        <item x="6"/>
        <item x="19"/>
        <item x="36"/>
        <item x="26"/>
        <item t="default"/>
      </items>
    </pivotField>
    <pivotField showAll="0"/>
    <pivotField showAll="0"/>
    <pivotField showAll="0"/>
    <pivotField showAll="0"/>
    <pivotField axis="axisRow" showAll="0">
      <items count="65">
        <item x="32"/>
        <item x="30"/>
        <item x="36"/>
        <item x="55"/>
        <item x="31"/>
        <item x="53"/>
        <item x="59"/>
        <item x="62"/>
        <item x="7"/>
        <item x="56"/>
        <item x="37"/>
        <item x="10"/>
        <item x="1"/>
        <item x="51"/>
        <item x="11"/>
        <item x="13"/>
        <item x="48"/>
        <item x="8"/>
        <item x="25"/>
        <item x="49"/>
        <item x="44"/>
        <item x="17"/>
        <item x="2"/>
        <item x="9"/>
        <item x="18"/>
        <item x="54"/>
        <item x="60"/>
        <item x="19"/>
        <item x="52"/>
        <item x="63"/>
        <item x="29"/>
        <item x="3"/>
        <item x="43"/>
        <item x="6"/>
        <item x="20"/>
        <item x="12"/>
        <item x="16"/>
        <item x="26"/>
        <item x="50"/>
        <item x="14"/>
        <item x="15"/>
        <item x="5"/>
        <item x="39"/>
        <item x="58"/>
        <item x="57"/>
        <item x="61"/>
        <item x="46"/>
        <item x="41"/>
        <item x="35"/>
        <item x="40"/>
        <item x="0"/>
        <item x="34"/>
        <item x="33"/>
        <item x="38"/>
        <item x="42"/>
        <item x="47"/>
        <item x="21"/>
        <item x="22"/>
        <item x="27"/>
        <item x="28"/>
        <item x="45"/>
        <item x="4"/>
        <item x="23"/>
        <item x="24"/>
        <item t="default"/>
      </items>
    </pivotField>
    <pivotField showAll="0">
      <items count="61">
        <item x="58"/>
        <item x="51"/>
        <item x="59"/>
        <item x="39"/>
        <item x="31"/>
        <item x="56"/>
        <item x="17"/>
        <item x="37"/>
        <item x="4"/>
        <item x="46"/>
        <item x="49"/>
        <item x="41"/>
        <item x="52"/>
        <item x="40"/>
        <item x="18"/>
        <item x="27"/>
        <item x="6"/>
        <item x="5"/>
        <item x="0"/>
        <item x="9"/>
        <item x="29"/>
        <item x="7"/>
        <item x="26"/>
        <item x="57"/>
        <item x="38"/>
        <item x="3"/>
        <item x="48"/>
        <item x="2"/>
        <item x="43"/>
        <item x="14"/>
        <item x="13"/>
        <item x="35"/>
        <item x="54"/>
        <item x="20"/>
        <item x="22"/>
        <item x="28"/>
        <item x="53"/>
        <item x="33"/>
        <item x="42"/>
        <item x="30"/>
        <item x="34"/>
        <item x="8"/>
        <item x="45"/>
        <item x="19"/>
        <item x="32"/>
        <item x="16"/>
        <item x="24"/>
        <item x="15"/>
        <item x="25"/>
        <item x="36"/>
        <item x="12"/>
        <item x="44"/>
        <item x="50"/>
        <item x="55"/>
        <item x="47"/>
        <item x="21"/>
        <item x="11"/>
        <item x="1"/>
        <item x="23"/>
        <item x="10"/>
        <item t="default"/>
      </items>
    </pivotField>
    <pivotField numFmtId="1" showAll="0"/>
    <pivotField numFmtId="1" showAll="0"/>
    <pivotField showAll="0"/>
    <pivotField showAll="0"/>
    <pivotField numFmtId="1"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fredsakademiet.dk/ordbog/jord/johnston_island_2012.pdf"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H99"/>
  <sheetViews>
    <sheetView tabSelected="1" topLeftCell="A63" zoomScaleNormal="100" workbookViewId="0">
      <pane xSplit="1" topLeftCell="X1" activePane="topRight" state="frozen"/>
      <selection pane="topRight" activeCell="AH99" sqref="AH99"/>
    </sheetView>
  </sheetViews>
  <sheetFormatPr defaultRowHeight="15" customHeight="1" x14ac:dyDescent="0.2"/>
  <cols>
    <col min="1" max="1" width="23.42578125" style="1" customWidth="1"/>
    <col min="2" max="2" width="4.42578125" style="9" customWidth="1"/>
    <col min="3" max="3" width="5.28515625" style="9" customWidth="1"/>
    <col min="4" max="4" width="26.5703125" style="4" bestFit="1" customWidth="1"/>
    <col min="5" max="5" width="7.5703125" style="4" bestFit="1" customWidth="1"/>
    <col min="6" max="6" width="23.5703125" style="26" bestFit="1" customWidth="1"/>
    <col min="7" max="7" width="23.5703125" style="26" customWidth="1"/>
    <col min="8" max="8" width="3" style="5" bestFit="1" customWidth="1"/>
    <col min="9" max="9" width="3.85546875" style="5" bestFit="1" customWidth="1"/>
    <col min="10" max="10" width="4.140625" style="5" bestFit="1" customWidth="1"/>
    <col min="11" max="11" width="8.42578125" style="5" bestFit="1" customWidth="1"/>
    <col min="12" max="12" width="5.5703125" style="5" customWidth="1"/>
    <col min="13" max="13" width="4.5703125" style="4" bestFit="1" customWidth="1"/>
    <col min="14" max="14" width="10.140625" style="4" bestFit="1" customWidth="1"/>
    <col min="15" max="15" width="23.42578125" style="4" bestFit="1" customWidth="1"/>
    <col min="16" max="16" width="47.42578125" style="4" bestFit="1" customWidth="1"/>
    <col min="17" max="17" width="7.7109375" style="26" bestFit="1" customWidth="1"/>
    <col min="18" max="18" width="12.7109375" style="5" bestFit="1" customWidth="1"/>
    <col min="20" max="20" width="7.5703125" style="8" bestFit="1" customWidth="1"/>
    <col min="22" max="22" width="8" style="4" customWidth="1"/>
    <col min="23" max="23" width="9" style="4" bestFit="1" customWidth="1"/>
    <col min="24" max="24" width="5.7109375" style="4" bestFit="1" customWidth="1"/>
    <col min="25" max="25" width="11.28515625" style="4" bestFit="1" customWidth="1"/>
    <col min="26" max="26" width="15.140625" style="4" customWidth="1"/>
    <col min="27" max="27" width="26.28515625" style="4" customWidth="1"/>
    <col min="28" max="28" width="15.140625" bestFit="1" customWidth="1"/>
    <col min="29" max="29" width="0.5703125" style="10" customWidth="1"/>
    <col min="30" max="30" width="9.140625" style="4" customWidth="1"/>
    <col min="31" max="31" width="10.7109375" style="4" customWidth="1"/>
    <col min="32" max="32" width="98.7109375" style="4" customWidth="1"/>
    <col min="33" max="33" width="22.28515625" style="4" bestFit="1" customWidth="1"/>
    <col min="34" max="16384" width="9.140625" style="4"/>
  </cols>
  <sheetData>
    <row r="1" spans="1:34" customFormat="1" ht="15" customHeight="1" thickBot="1" x14ac:dyDescent="0.25">
      <c r="A1" s="29" t="s">
        <v>0</v>
      </c>
      <c r="B1" s="19" t="s">
        <v>138</v>
      </c>
      <c r="C1" s="19" t="s">
        <v>139</v>
      </c>
      <c r="D1" s="20" t="s">
        <v>380</v>
      </c>
      <c r="E1" s="20" t="s">
        <v>4</v>
      </c>
      <c r="F1" s="50" t="s">
        <v>217</v>
      </c>
      <c r="G1" s="20" t="s">
        <v>318</v>
      </c>
      <c r="H1" s="23" t="s">
        <v>1</v>
      </c>
      <c r="I1" s="23" t="s">
        <v>3</v>
      </c>
      <c r="J1" s="23" t="s">
        <v>341</v>
      </c>
      <c r="K1" s="23" t="s">
        <v>268</v>
      </c>
      <c r="L1" s="23" t="s">
        <v>58</v>
      </c>
      <c r="M1" s="20" t="s">
        <v>342</v>
      </c>
      <c r="N1" s="20" t="s">
        <v>269</v>
      </c>
      <c r="O1" s="20" t="s">
        <v>270</v>
      </c>
      <c r="P1" s="20" t="s">
        <v>180</v>
      </c>
      <c r="Q1" s="20" t="s">
        <v>157</v>
      </c>
      <c r="R1" s="22" t="s">
        <v>323</v>
      </c>
      <c r="S1" s="22" t="s">
        <v>324</v>
      </c>
      <c r="T1" s="24" t="s">
        <v>2</v>
      </c>
      <c r="U1" s="24" t="s">
        <v>398</v>
      </c>
      <c r="V1" s="20" t="s">
        <v>343</v>
      </c>
      <c r="W1" s="20" t="s">
        <v>5</v>
      </c>
      <c r="X1" s="20" t="s">
        <v>6</v>
      </c>
      <c r="Y1" s="20" t="s">
        <v>7</v>
      </c>
      <c r="Z1" s="20" t="s">
        <v>393</v>
      </c>
      <c r="AA1" s="50" t="s">
        <v>325</v>
      </c>
      <c r="AB1" s="20" t="s">
        <v>313</v>
      </c>
      <c r="AC1" s="21" t="s">
        <v>326</v>
      </c>
      <c r="AD1" s="56" t="s">
        <v>464</v>
      </c>
      <c r="AE1" s="57" t="s">
        <v>503</v>
      </c>
      <c r="AF1" s="57" t="s">
        <v>591</v>
      </c>
      <c r="AG1" s="58" t="s">
        <v>618</v>
      </c>
      <c r="AH1" s="58" t="s">
        <v>619</v>
      </c>
    </row>
    <row r="2" spans="1:34" customFormat="1" ht="15" customHeight="1" x14ac:dyDescent="0.25">
      <c r="A2" s="25" t="s">
        <v>22</v>
      </c>
      <c r="B2" s="11" t="s">
        <v>140</v>
      </c>
      <c r="C2" s="11" t="s">
        <v>141</v>
      </c>
      <c r="D2" s="11" t="s">
        <v>412</v>
      </c>
      <c r="E2" s="26" t="s">
        <v>159</v>
      </c>
      <c r="F2" s="26" t="s">
        <v>225</v>
      </c>
      <c r="G2" t="s">
        <v>321</v>
      </c>
      <c r="H2" s="5">
        <v>13</v>
      </c>
      <c r="I2" s="6">
        <v>77</v>
      </c>
      <c r="J2" s="6" t="s">
        <v>152</v>
      </c>
      <c r="K2" s="13" t="str">
        <f t="shared" ref="K2:K10" si="0">"-"&amp;""&amp;I2</f>
        <v>-77</v>
      </c>
      <c r="L2" s="6">
        <v>167</v>
      </c>
      <c r="M2" s="3" t="s">
        <v>155</v>
      </c>
      <c r="N2" s="13" t="str">
        <f t="shared" ref="N2:N8" si="1">"-"&amp;""&amp;L2</f>
        <v>-167</v>
      </c>
      <c r="O2" s="13" t="s">
        <v>275</v>
      </c>
      <c r="P2" s="3" t="s">
        <v>551</v>
      </c>
      <c r="Q2" s="26" t="s">
        <v>59</v>
      </c>
      <c r="R2" s="5">
        <v>3785</v>
      </c>
      <c r="S2">
        <f t="shared" ref="S2:S33" si="2">LOG(R2)</f>
        <v>3.5780658838360915</v>
      </c>
      <c r="T2" s="8">
        <v>4991</v>
      </c>
      <c r="U2">
        <f t="shared" ref="U2:U14" si="3">LOG(T2)</f>
        <v>3.6981875698661222</v>
      </c>
      <c r="V2" s="4" t="s">
        <v>15</v>
      </c>
      <c r="W2" s="4">
        <v>1</v>
      </c>
      <c r="X2" s="4">
        <v>1</v>
      </c>
      <c r="Y2" s="4" t="s">
        <v>179</v>
      </c>
      <c r="Z2" s="6">
        <v>21607</v>
      </c>
      <c r="AA2" s="3" t="s">
        <v>188</v>
      </c>
      <c r="AB2">
        <v>2</v>
      </c>
      <c r="AC2" s="28" t="s">
        <v>208</v>
      </c>
      <c r="AD2" t="s">
        <v>413</v>
      </c>
      <c r="AE2" s="49" t="s">
        <v>492</v>
      </c>
      <c r="AF2" s="1" t="str">
        <f t="shared" ref="AF2:AF7" si="4">AE2</f>
        <v>Ballance LT, Ainley DG, Ballard G, Barton K. 2009 An energetic correlate between colony size and foraging effort in seabirds, an example of the Adélie penguin Pygoscelis adeliae. J. Avian Biol. 40, 279–288. (doi:10.1111/j.1600-048X.2008.04538.x)</v>
      </c>
      <c r="AG2">
        <f>(Z2*(R2^2/3))</f>
        <v>103182247858.33333</v>
      </c>
      <c r="AH2">
        <f>LOG(AG2)</f>
        <v>11.013604984884802</v>
      </c>
    </row>
    <row r="3" spans="1:34" customFormat="1" ht="15" customHeight="1" x14ac:dyDescent="0.25">
      <c r="A3" s="25" t="s">
        <v>22</v>
      </c>
      <c r="B3" s="11" t="s">
        <v>140</v>
      </c>
      <c r="C3" s="11" t="s">
        <v>141</v>
      </c>
      <c r="D3" s="11" t="s">
        <v>412</v>
      </c>
      <c r="E3" s="4" t="s">
        <v>159</v>
      </c>
      <c r="F3" s="26" t="s">
        <v>225</v>
      </c>
      <c r="G3" t="s">
        <v>321</v>
      </c>
      <c r="H3" s="5">
        <v>16</v>
      </c>
      <c r="I3" s="6">
        <v>77</v>
      </c>
      <c r="J3" s="6" t="s">
        <v>152</v>
      </c>
      <c r="K3" s="13" t="str">
        <f t="shared" si="0"/>
        <v>-77</v>
      </c>
      <c r="L3" s="6">
        <v>168</v>
      </c>
      <c r="M3" s="3" t="s">
        <v>155</v>
      </c>
      <c r="N3" s="13" t="str">
        <f t="shared" si="1"/>
        <v>-168</v>
      </c>
      <c r="O3" s="13" t="s">
        <v>275</v>
      </c>
      <c r="P3" s="3" t="s">
        <v>551</v>
      </c>
      <c r="Q3" s="26" t="s">
        <v>59</v>
      </c>
      <c r="R3" s="5">
        <v>3800</v>
      </c>
      <c r="S3">
        <f t="shared" si="2"/>
        <v>3.5797835966168101</v>
      </c>
      <c r="T3" s="8">
        <v>5248</v>
      </c>
      <c r="U3">
        <f t="shared" si="3"/>
        <v>3.7199938263676038</v>
      </c>
      <c r="V3" s="4" t="s">
        <v>15</v>
      </c>
      <c r="W3" s="4">
        <v>1</v>
      </c>
      <c r="X3" s="4">
        <v>1</v>
      </c>
      <c r="Y3" s="4" t="s">
        <v>179</v>
      </c>
      <c r="Z3" s="6">
        <v>45449</v>
      </c>
      <c r="AA3" s="3" t="s">
        <v>188</v>
      </c>
      <c r="AB3">
        <v>2</v>
      </c>
      <c r="AC3" s="28" t="s">
        <v>208</v>
      </c>
      <c r="AD3" t="s">
        <v>413</v>
      </c>
      <c r="AE3" s="49" t="s">
        <v>492</v>
      </c>
      <c r="AF3" s="1" t="str">
        <f t="shared" si="4"/>
        <v>Ballance LT, Ainley DG, Ballard G, Barton K. 2009 An energetic correlate between colony size and foraging effort in seabirds, an example of the Adélie penguin Pygoscelis adeliae. J. Avian Biol. 40, 279–288. (doi:10.1111/j.1600-048X.2008.04538.x)</v>
      </c>
      <c r="AG3">
        <f t="shared" ref="AG3:AG66" si="5">(Z3*(R3^2/3))</f>
        <v>218761186666.66666</v>
      </c>
      <c r="AH3">
        <f t="shared" ref="AH3:AH66" si="6">LOG(AG3)</f>
        <v>11.339970270532676</v>
      </c>
    </row>
    <row r="4" spans="1:34" customFormat="1" ht="15" customHeight="1" x14ac:dyDescent="0.25">
      <c r="A4" s="25" t="s">
        <v>22</v>
      </c>
      <c r="B4" s="11" t="s">
        <v>140</v>
      </c>
      <c r="C4" s="11" t="s">
        <v>141</v>
      </c>
      <c r="D4" s="11" t="s">
        <v>412</v>
      </c>
      <c r="E4" s="26" t="s">
        <v>159</v>
      </c>
      <c r="F4" s="26" t="s">
        <v>225</v>
      </c>
      <c r="G4" t="s">
        <v>321</v>
      </c>
      <c r="H4" s="5">
        <v>11</v>
      </c>
      <c r="I4" s="6">
        <v>77</v>
      </c>
      <c r="J4" s="6" t="s">
        <v>152</v>
      </c>
      <c r="K4" s="13" t="str">
        <f t="shared" si="0"/>
        <v>-77</v>
      </c>
      <c r="L4" s="6">
        <v>168</v>
      </c>
      <c r="M4" s="3" t="s">
        <v>155</v>
      </c>
      <c r="N4" s="13" t="str">
        <f t="shared" si="1"/>
        <v>-168</v>
      </c>
      <c r="O4" s="13" t="s">
        <v>277</v>
      </c>
      <c r="P4" s="3" t="s">
        <v>555</v>
      </c>
      <c r="Q4" s="26" t="s">
        <v>59</v>
      </c>
      <c r="R4" s="5">
        <v>3878</v>
      </c>
      <c r="S4">
        <f t="shared" si="2"/>
        <v>3.5886078047426864</v>
      </c>
      <c r="T4" s="8">
        <v>5761</v>
      </c>
      <c r="U4">
        <f t="shared" si="3"/>
        <v>3.7604978752265268</v>
      </c>
      <c r="V4" s="4" t="s">
        <v>15</v>
      </c>
      <c r="W4" s="4">
        <v>1</v>
      </c>
      <c r="X4" s="4">
        <v>1</v>
      </c>
      <c r="Y4" s="4" t="s">
        <v>179</v>
      </c>
      <c r="Z4" s="6">
        <v>137135</v>
      </c>
      <c r="AA4" s="3" t="s">
        <v>188</v>
      </c>
      <c r="AB4">
        <v>2</v>
      </c>
      <c r="AC4" s="28" t="s">
        <v>208</v>
      </c>
      <c r="AD4" t="s">
        <v>413</v>
      </c>
      <c r="AE4" s="49" t="s">
        <v>492</v>
      </c>
      <c r="AF4" s="1" t="str">
        <f t="shared" si="4"/>
        <v>Ballance LT, Ainley DG, Ballard G, Barton K. 2009 An energetic correlate between colony size and foraging effort in seabirds, an example of the Adélie penguin Pygoscelis adeliae. J. Avian Biol. 40, 279–288. (doi:10.1111/j.1600-048X.2008.04538.x)</v>
      </c>
      <c r="AG4">
        <f t="shared" si="5"/>
        <v>687452452446.66663</v>
      </c>
      <c r="AH4">
        <f t="shared" si="6"/>
        <v>11.837242665623553</v>
      </c>
    </row>
    <row r="5" spans="1:34" customFormat="1" ht="15" customHeight="1" x14ac:dyDescent="0.25">
      <c r="A5" s="25" t="s">
        <v>22</v>
      </c>
      <c r="B5" s="11" t="s">
        <v>140</v>
      </c>
      <c r="C5" s="11" t="s">
        <v>141</v>
      </c>
      <c r="D5" s="11" t="s">
        <v>412</v>
      </c>
      <c r="E5" s="4">
        <v>500</v>
      </c>
      <c r="F5" s="26" t="s">
        <v>234</v>
      </c>
      <c r="G5" t="s">
        <v>376</v>
      </c>
      <c r="H5" s="13">
        <v>8</v>
      </c>
      <c r="I5" s="13">
        <v>64</v>
      </c>
      <c r="J5" s="13" t="s">
        <v>152</v>
      </c>
      <c r="K5" s="13" t="str">
        <f t="shared" si="0"/>
        <v>-64</v>
      </c>
      <c r="L5" s="13">
        <v>64</v>
      </c>
      <c r="M5" s="14" t="s">
        <v>155</v>
      </c>
      <c r="N5" s="13" t="str">
        <f t="shared" si="1"/>
        <v>-64</v>
      </c>
      <c r="O5" s="13" t="s">
        <v>312</v>
      </c>
      <c r="P5" s="6" t="s">
        <v>590</v>
      </c>
      <c r="Q5" s="12" t="s">
        <v>59</v>
      </c>
      <c r="R5" s="5">
        <v>3960</v>
      </c>
      <c r="S5">
        <f t="shared" si="2"/>
        <v>3.5976951859255122</v>
      </c>
      <c r="T5" s="8">
        <v>3353.5</v>
      </c>
      <c r="U5">
        <f t="shared" si="3"/>
        <v>3.5254983106766704</v>
      </c>
      <c r="V5" s="6" t="s">
        <v>189</v>
      </c>
      <c r="W5" s="4">
        <v>2</v>
      </c>
      <c r="X5" s="4">
        <v>1</v>
      </c>
      <c r="Y5" s="4" t="s">
        <v>177</v>
      </c>
      <c r="Z5" s="6">
        <v>8000</v>
      </c>
      <c r="AA5" s="6" t="s">
        <v>188</v>
      </c>
      <c r="AB5">
        <v>2</v>
      </c>
      <c r="AC5" s="18" t="s">
        <v>24</v>
      </c>
      <c r="AD5" t="s">
        <v>413</v>
      </c>
      <c r="AE5" s="49" t="s">
        <v>493</v>
      </c>
      <c r="AF5" s="1" t="str">
        <f t="shared" si="4"/>
        <v>Chappell MA, Shoemaker VH, Janes DN, Maloney SK, Bucher TL. 1993 Energetics of Foraging in Breeding Adélie Penguins. Ecology 74, 2450–2461. (doi:10.2307/1939596)</v>
      </c>
      <c r="AG5">
        <f t="shared" si="5"/>
        <v>41817600000</v>
      </c>
      <c r="AH5">
        <f t="shared" si="6"/>
        <v>10.621359104123306</v>
      </c>
    </row>
    <row r="6" spans="1:34" customFormat="1" ht="15" customHeight="1" x14ac:dyDescent="0.25">
      <c r="A6" s="25" t="s">
        <v>22</v>
      </c>
      <c r="B6" s="11" t="s">
        <v>140</v>
      </c>
      <c r="C6" s="11" t="s">
        <v>141</v>
      </c>
      <c r="D6" s="11" t="s">
        <v>412</v>
      </c>
      <c r="E6" s="4">
        <v>500</v>
      </c>
      <c r="F6" s="26" t="s">
        <v>234</v>
      </c>
      <c r="G6" t="s">
        <v>376</v>
      </c>
      <c r="H6" s="13">
        <v>24</v>
      </c>
      <c r="I6" s="13">
        <v>64</v>
      </c>
      <c r="J6" s="13" t="s">
        <v>152</v>
      </c>
      <c r="K6" s="13" t="str">
        <f t="shared" si="0"/>
        <v>-64</v>
      </c>
      <c r="L6" s="13">
        <v>64</v>
      </c>
      <c r="M6" s="14" t="s">
        <v>155</v>
      </c>
      <c r="N6" s="13" t="str">
        <f t="shared" si="1"/>
        <v>-64</v>
      </c>
      <c r="O6" s="13" t="s">
        <v>312</v>
      </c>
      <c r="P6" s="6" t="s">
        <v>590</v>
      </c>
      <c r="Q6" s="12" t="s">
        <v>59</v>
      </c>
      <c r="R6" s="5">
        <v>3940</v>
      </c>
      <c r="S6">
        <f t="shared" si="2"/>
        <v>3.5954962218255742</v>
      </c>
      <c r="T6" s="8">
        <v>3786.5</v>
      </c>
      <c r="U6">
        <f t="shared" si="3"/>
        <v>3.5782379611606316</v>
      </c>
      <c r="V6" s="12" t="s">
        <v>23</v>
      </c>
      <c r="W6" s="12">
        <v>2</v>
      </c>
      <c r="X6" s="12">
        <v>1</v>
      </c>
      <c r="Y6" s="12" t="s">
        <v>178</v>
      </c>
      <c r="Z6" s="6">
        <v>8000</v>
      </c>
      <c r="AA6" s="6" t="s">
        <v>188</v>
      </c>
      <c r="AB6">
        <v>2</v>
      </c>
      <c r="AC6" s="18" t="s">
        <v>24</v>
      </c>
      <c r="AD6" t="s">
        <v>413</v>
      </c>
      <c r="AE6" s="49" t="s">
        <v>493</v>
      </c>
      <c r="AF6" s="1" t="str">
        <f t="shared" si="4"/>
        <v>Chappell MA, Shoemaker VH, Janes DN, Maloney SK, Bucher TL. 1993 Energetics of Foraging in Breeding Adélie Penguins. Ecology 74, 2450–2461. (doi:10.2307/1939596)</v>
      </c>
      <c r="AG6">
        <f t="shared" si="5"/>
        <v>41396266666.666664</v>
      </c>
      <c r="AH6">
        <f t="shared" si="6"/>
        <v>10.616961175923429</v>
      </c>
    </row>
    <row r="7" spans="1:34" customFormat="1" ht="15" customHeight="1" x14ac:dyDescent="0.25">
      <c r="A7" s="25" t="s">
        <v>22</v>
      </c>
      <c r="B7" s="11" t="s">
        <v>140</v>
      </c>
      <c r="C7" s="11" t="s">
        <v>141</v>
      </c>
      <c r="D7" s="11" t="s">
        <v>412</v>
      </c>
      <c r="E7" s="4">
        <v>500</v>
      </c>
      <c r="F7" s="26" t="s">
        <v>234</v>
      </c>
      <c r="G7" t="s">
        <v>376</v>
      </c>
      <c r="H7" s="13">
        <v>16</v>
      </c>
      <c r="I7" s="13">
        <v>64</v>
      </c>
      <c r="J7" s="13" t="s">
        <v>152</v>
      </c>
      <c r="K7" s="13" t="str">
        <f t="shared" si="0"/>
        <v>-64</v>
      </c>
      <c r="L7" s="13">
        <v>64</v>
      </c>
      <c r="M7" s="14" t="s">
        <v>155</v>
      </c>
      <c r="N7" s="13" t="str">
        <f t="shared" si="1"/>
        <v>-64</v>
      </c>
      <c r="O7" s="13" t="s">
        <v>312</v>
      </c>
      <c r="P7" s="6" t="s">
        <v>590</v>
      </c>
      <c r="Q7" s="12" t="s">
        <v>59</v>
      </c>
      <c r="R7" s="5">
        <v>4003</v>
      </c>
      <c r="S7">
        <f t="shared" si="2"/>
        <v>3.6023855901051052</v>
      </c>
      <c r="T7" s="8">
        <v>4127</v>
      </c>
      <c r="U7">
        <f t="shared" si="3"/>
        <v>3.615634468877416</v>
      </c>
      <c r="V7" s="12" t="s">
        <v>66</v>
      </c>
      <c r="W7" s="12">
        <v>2</v>
      </c>
      <c r="X7" s="12">
        <v>1</v>
      </c>
      <c r="Y7" s="12" t="s">
        <v>179</v>
      </c>
      <c r="Z7" s="6">
        <v>8000</v>
      </c>
      <c r="AA7" s="6" t="s">
        <v>188</v>
      </c>
      <c r="AB7">
        <v>2</v>
      </c>
      <c r="AC7" s="18" t="s">
        <v>24</v>
      </c>
      <c r="AD7" t="s">
        <v>413</v>
      </c>
      <c r="AE7" s="49" t="s">
        <v>493</v>
      </c>
      <c r="AF7" s="1" t="str">
        <f t="shared" si="4"/>
        <v>Chappell MA, Shoemaker VH, Janes DN, Maloney SK, Bucher TL. 1993 Energetics of Foraging in Breeding Adélie Penguins. Ecology 74, 2450–2461. (doi:10.2307/1939596)</v>
      </c>
      <c r="AG7">
        <f t="shared" si="5"/>
        <v>42730690666.666664</v>
      </c>
      <c r="AH7">
        <f t="shared" si="6"/>
        <v>10.630739912482492</v>
      </c>
    </row>
    <row r="8" spans="1:34" customFormat="1" ht="15" customHeight="1" x14ac:dyDescent="0.25">
      <c r="A8" s="25" t="s">
        <v>22</v>
      </c>
      <c r="B8" s="11" t="s">
        <v>140</v>
      </c>
      <c r="C8" s="11" t="s">
        <v>141</v>
      </c>
      <c r="D8" s="11" t="s">
        <v>412</v>
      </c>
      <c r="E8" s="4">
        <v>512</v>
      </c>
      <c r="F8" s="26" t="s">
        <v>239</v>
      </c>
      <c r="G8" t="s">
        <v>377</v>
      </c>
      <c r="H8" s="13">
        <v>11</v>
      </c>
      <c r="I8" s="13">
        <v>64</v>
      </c>
      <c r="J8" s="13" t="s">
        <v>152</v>
      </c>
      <c r="K8" s="13" t="str">
        <f t="shared" si="0"/>
        <v>-64</v>
      </c>
      <c r="L8" s="13">
        <v>64</v>
      </c>
      <c r="M8" s="14" t="s">
        <v>155</v>
      </c>
      <c r="N8" s="13" t="str">
        <f t="shared" si="1"/>
        <v>-64</v>
      </c>
      <c r="O8" s="13" t="s">
        <v>312</v>
      </c>
      <c r="P8" s="6" t="s">
        <v>590</v>
      </c>
      <c r="Q8" s="12" t="s">
        <v>59</v>
      </c>
      <c r="R8" s="5">
        <v>3810</v>
      </c>
      <c r="S8">
        <f t="shared" si="2"/>
        <v>3.5809249756756194</v>
      </c>
      <c r="T8" s="8">
        <v>3896</v>
      </c>
      <c r="U8">
        <f t="shared" si="3"/>
        <v>3.5906189482065778</v>
      </c>
      <c r="V8" s="12" t="s">
        <v>18</v>
      </c>
      <c r="W8" s="12">
        <v>1</v>
      </c>
      <c r="X8" s="12">
        <v>1</v>
      </c>
      <c r="Y8" s="12" t="s">
        <v>178</v>
      </c>
      <c r="Z8" s="6">
        <v>8000</v>
      </c>
      <c r="AA8" s="6" t="s">
        <v>192</v>
      </c>
      <c r="AB8">
        <v>2</v>
      </c>
      <c r="AC8" s="18" t="s">
        <v>67</v>
      </c>
      <c r="AD8" t="s">
        <v>413</v>
      </c>
      <c r="AE8" s="49" t="s">
        <v>494</v>
      </c>
      <c r="AF8" s="53" t="s">
        <v>493</v>
      </c>
      <c r="AG8">
        <f t="shared" si="5"/>
        <v>38709600000</v>
      </c>
      <c r="AH8">
        <f t="shared" si="6"/>
        <v>10.587818683623519</v>
      </c>
    </row>
    <row r="9" spans="1:34" customFormat="1" ht="15" customHeight="1" x14ac:dyDescent="0.25">
      <c r="A9" s="25" t="s">
        <v>56</v>
      </c>
      <c r="B9" s="11" t="s">
        <v>143</v>
      </c>
      <c r="C9" s="11" t="s">
        <v>147</v>
      </c>
      <c r="D9" s="11" t="s">
        <v>95</v>
      </c>
      <c r="E9" s="4">
        <v>883</v>
      </c>
      <c r="F9" s="26" t="s">
        <v>245</v>
      </c>
      <c r="G9" t="s">
        <v>334</v>
      </c>
      <c r="H9" s="13">
        <v>2</v>
      </c>
      <c r="I9" s="13">
        <v>68</v>
      </c>
      <c r="J9" s="13" t="s">
        <v>152</v>
      </c>
      <c r="K9" s="13" t="str">
        <f t="shared" si="0"/>
        <v>-68</v>
      </c>
      <c r="L9" s="13">
        <v>77</v>
      </c>
      <c r="M9" s="14" t="s">
        <v>154</v>
      </c>
      <c r="N9" s="13">
        <f>L9</f>
        <v>77</v>
      </c>
      <c r="O9" s="13" t="s">
        <v>287</v>
      </c>
      <c r="P9" s="6" t="s">
        <v>566</v>
      </c>
      <c r="Q9" s="12" t="s">
        <v>59</v>
      </c>
      <c r="R9" s="5">
        <v>618</v>
      </c>
      <c r="S9">
        <f t="shared" si="2"/>
        <v>2.7909884750888159</v>
      </c>
      <c r="T9" s="8">
        <v>1302</v>
      </c>
      <c r="U9">
        <f t="shared" si="3"/>
        <v>3.114610984232173</v>
      </c>
      <c r="V9" s="12" t="s">
        <v>15</v>
      </c>
      <c r="W9" s="12">
        <v>1</v>
      </c>
      <c r="X9" s="12">
        <v>1</v>
      </c>
      <c r="Y9" s="12" t="s">
        <v>178</v>
      </c>
      <c r="Z9" s="6">
        <v>1000</v>
      </c>
      <c r="AA9" s="6" t="s">
        <v>620</v>
      </c>
      <c r="AB9">
        <v>1</v>
      </c>
      <c r="AC9" s="18" t="s">
        <v>68</v>
      </c>
      <c r="AD9" t="s">
        <v>414</v>
      </c>
      <c r="AE9" s="49" t="s">
        <v>495</v>
      </c>
      <c r="AF9" s="49" t="s">
        <v>621</v>
      </c>
      <c r="AG9">
        <f t="shared" si="5"/>
        <v>127308000</v>
      </c>
      <c r="AH9">
        <f t="shared" si="6"/>
        <v>8.1048556954579691</v>
      </c>
    </row>
    <row r="10" spans="1:34" customFormat="1" ht="15" customHeight="1" x14ac:dyDescent="0.25">
      <c r="A10" s="25" t="s">
        <v>45</v>
      </c>
      <c r="B10" s="11" t="s">
        <v>143</v>
      </c>
      <c r="C10" s="11" t="s">
        <v>147</v>
      </c>
      <c r="D10" s="11" t="s">
        <v>114</v>
      </c>
      <c r="E10" s="12">
        <v>1608</v>
      </c>
      <c r="F10" s="26" t="s">
        <v>264</v>
      </c>
      <c r="G10" t="s">
        <v>366</v>
      </c>
      <c r="H10" s="5">
        <v>11</v>
      </c>
      <c r="I10" s="13">
        <v>54</v>
      </c>
      <c r="J10" s="13" t="s">
        <v>152</v>
      </c>
      <c r="K10" s="13" t="str">
        <f t="shared" si="0"/>
        <v>-54</v>
      </c>
      <c r="L10" s="13">
        <v>38</v>
      </c>
      <c r="M10" s="14" t="s">
        <v>155</v>
      </c>
      <c r="N10" s="13" t="str">
        <f>"-"&amp;""&amp;L10</f>
        <v>-38</v>
      </c>
      <c r="O10" s="13" t="s">
        <v>274</v>
      </c>
      <c r="P10" s="6" t="s">
        <v>204</v>
      </c>
      <c r="Q10" s="12" t="s">
        <v>59</v>
      </c>
      <c r="R10" s="5">
        <v>148.5</v>
      </c>
      <c r="S10">
        <f t="shared" si="2"/>
        <v>2.171726453653231</v>
      </c>
      <c r="T10" s="8">
        <v>391</v>
      </c>
      <c r="U10">
        <f t="shared" si="3"/>
        <v>2.5921767573958667</v>
      </c>
      <c r="V10" s="12" t="s">
        <v>15</v>
      </c>
      <c r="W10" s="12">
        <v>1</v>
      </c>
      <c r="X10" s="12">
        <v>1</v>
      </c>
      <c r="Y10" s="12" t="s">
        <v>179</v>
      </c>
      <c r="Z10" s="6">
        <v>125</v>
      </c>
      <c r="AA10" s="6" t="s">
        <v>188</v>
      </c>
      <c r="AB10">
        <v>1</v>
      </c>
      <c r="AC10" s="18" t="s">
        <v>46</v>
      </c>
      <c r="AD10" t="s">
        <v>415</v>
      </c>
      <c r="AE10" s="49" t="s">
        <v>496</v>
      </c>
      <c r="AF10" s="1" t="str">
        <f>AE10</f>
        <v>Taylor JRE, Place AR, Roby DD. 1997 Stomach oil and reproductive energetics in Antarctic prions, Pachyptila desolata. Can. J. Zool. 75, 490–500. (doi:10.1139/z97-060)</v>
      </c>
      <c r="AG10">
        <f t="shared" si="5"/>
        <v>918843.75</v>
      </c>
      <c r="AH10">
        <f t="shared" si="6"/>
        <v>5.9632416655948566</v>
      </c>
    </row>
    <row r="11" spans="1:34" customFormat="1" ht="15" customHeight="1" x14ac:dyDescent="0.25">
      <c r="A11" s="25" t="s">
        <v>26</v>
      </c>
      <c r="B11" s="11" t="s">
        <v>142</v>
      </c>
      <c r="C11" s="11" t="s">
        <v>149</v>
      </c>
      <c r="D11" t="s">
        <v>451</v>
      </c>
      <c r="E11" s="4">
        <v>604</v>
      </c>
      <c r="F11" s="26" t="s">
        <v>241</v>
      </c>
      <c r="G11" t="s">
        <v>364</v>
      </c>
      <c r="H11" s="5">
        <v>6</v>
      </c>
      <c r="I11" s="13">
        <v>55</v>
      </c>
      <c r="J11" s="13" t="s">
        <v>153</v>
      </c>
      <c r="K11" s="13">
        <f>I11</f>
        <v>55</v>
      </c>
      <c r="L11" s="13">
        <v>1</v>
      </c>
      <c r="M11" s="14" t="s">
        <v>155</v>
      </c>
      <c r="N11" s="13" t="str">
        <f>"-"&amp;""&amp;L11</f>
        <v>-1</v>
      </c>
      <c r="O11" s="13" t="s">
        <v>278</v>
      </c>
      <c r="P11" s="6" t="s">
        <v>557</v>
      </c>
      <c r="Q11" s="12" t="s">
        <v>59</v>
      </c>
      <c r="R11" s="5">
        <v>115.25</v>
      </c>
      <c r="S11">
        <f t="shared" si="2"/>
        <v>2.0616409340616859</v>
      </c>
      <c r="T11" s="8">
        <v>279.47000000000003</v>
      </c>
      <c r="U11">
        <f t="shared" si="3"/>
        <v>2.4463351949282419</v>
      </c>
      <c r="V11" s="12" t="s">
        <v>15</v>
      </c>
      <c r="W11" s="12">
        <v>1</v>
      </c>
      <c r="X11" s="12">
        <v>1</v>
      </c>
      <c r="Y11" s="12" t="s">
        <v>178</v>
      </c>
      <c r="Z11" s="6">
        <v>700</v>
      </c>
      <c r="AA11" s="3" t="s">
        <v>194</v>
      </c>
      <c r="AB11">
        <v>2</v>
      </c>
      <c r="AC11" s="18" t="s">
        <v>75</v>
      </c>
      <c r="AD11" t="s">
        <v>450</v>
      </c>
      <c r="AE11" s="49" t="s">
        <v>497</v>
      </c>
      <c r="AF11" s="53" t="s">
        <v>592</v>
      </c>
      <c r="AG11">
        <f t="shared" si="5"/>
        <v>3099264.583333333</v>
      </c>
      <c r="AH11">
        <f t="shared" si="6"/>
        <v>6.4912586534179662</v>
      </c>
    </row>
    <row r="12" spans="1:34" customFormat="1" ht="15" customHeight="1" x14ac:dyDescent="0.25">
      <c r="A12" s="25" t="s">
        <v>166</v>
      </c>
      <c r="B12" s="9" t="s">
        <v>161</v>
      </c>
      <c r="C12" s="9" t="s">
        <v>151</v>
      </c>
      <c r="D12" s="9" t="s">
        <v>162</v>
      </c>
      <c r="E12" s="4" t="s">
        <v>163</v>
      </c>
      <c r="F12" s="26" t="s">
        <v>226</v>
      </c>
      <c r="G12" t="s">
        <v>322</v>
      </c>
      <c r="H12" s="5">
        <v>6</v>
      </c>
      <c r="I12" s="5">
        <v>38</v>
      </c>
      <c r="J12" s="5" t="s">
        <v>152</v>
      </c>
      <c r="K12" s="13" t="str">
        <f>"-"&amp;""&amp;I12</f>
        <v>-38</v>
      </c>
      <c r="L12" s="5">
        <v>144</v>
      </c>
      <c r="M12" s="3" t="s">
        <v>154</v>
      </c>
      <c r="N12" s="13">
        <f>L12</f>
        <v>144</v>
      </c>
      <c r="O12" s="13" t="s">
        <v>304</v>
      </c>
      <c r="P12" s="3" t="s">
        <v>582</v>
      </c>
      <c r="Q12" s="26" t="s">
        <v>91</v>
      </c>
      <c r="R12" s="5">
        <v>2580</v>
      </c>
      <c r="S12">
        <f t="shared" si="2"/>
        <v>3.4116197059632301</v>
      </c>
      <c r="T12" s="8">
        <v>2004.48</v>
      </c>
      <c r="U12">
        <f t="shared" si="3"/>
        <v>3.302001727369793</v>
      </c>
      <c r="V12" s="4" t="s">
        <v>15</v>
      </c>
      <c r="W12" s="4">
        <v>1</v>
      </c>
      <c r="X12" s="4">
        <v>1</v>
      </c>
      <c r="Y12" s="4" t="s">
        <v>177</v>
      </c>
      <c r="Z12" s="6">
        <v>200</v>
      </c>
      <c r="AA12" s="3" t="s">
        <v>188</v>
      </c>
      <c r="AB12">
        <v>1</v>
      </c>
      <c r="AC12" s="28"/>
      <c r="AD12" t="s">
        <v>416</v>
      </c>
      <c r="AE12" s="49" t="s">
        <v>498</v>
      </c>
      <c r="AF12" s="1" t="str">
        <f>AE12</f>
        <v>Green JA, Aitken-Simpson EJ, White CR, Bunce A, Butler PJ, Frappell PB. 2013 An increase in minimum metabolic rate and not activity explains field metabolic rate changes in a breeding seabird. J. Exp. Biol. 216, 1726–1735. (doi:10.1242/jeb.085092)</v>
      </c>
      <c r="AG12">
        <f t="shared" si="5"/>
        <v>443760000</v>
      </c>
      <c r="AH12">
        <f t="shared" si="6"/>
        <v>8.6471481528707788</v>
      </c>
    </row>
    <row r="13" spans="1:34" customFormat="1" ht="15" customHeight="1" x14ac:dyDescent="0.25">
      <c r="A13" s="25" t="s">
        <v>166</v>
      </c>
      <c r="B13" s="9" t="s">
        <v>161</v>
      </c>
      <c r="C13" s="9" t="s">
        <v>151</v>
      </c>
      <c r="D13" s="9" t="s">
        <v>162</v>
      </c>
      <c r="E13" s="4" t="s">
        <v>163</v>
      </c>
      <c r="F13" s="26" t="s">
        <v>226</v>
      </c>
      <c r="G13" t="s">
        <v>322</v>
      </c>
      <c r="H13" s="5">
        <v>5</v>
      </c>
      <c r="I13" s="5">
        <v>38</v>
      </c>
      <c r="J13" s="5" t="s">
        <v>152</v>
      </c>
      <c r="K13" s="13" t="str">
        <f>"-"&amp;""&amp;I13</f>
        <v>-38</v>
      </c>
      <c r="L13" s="5">
        <v>144</v>
      </c>
      <c r="M13" s="3" t="s">
        <v>154</v>
      </c>
      <c r="N13" s="13">
        <f>L13</f>
        <v>144</v>
      </c>
      <c r="O13" s="13" t="s">
        <v>304</v>
      </c>
      <c r="P13" s="3" t="s">
        <v>582</v>
      </c>
      <c r="Q13" s="26" t="s">
        <v>91</v>
      </c>
      <c r="R13" s="5">
        <v>2580</v>
      </c>
      <c r="S13">
        <f t="shared" si="2"/>
        <v>3.4116197059632301</v>
      </c>
      <c r="T13" s="8">
        <v>2229.12</v>
      </c>
      <c r="U13">
        <f t="shared" si="3"/>
        <v>3.3481334484421232</v>
      </c>
      <c r="V13" s="4" t="s">
        <v>15</v>
      </c>
      <c r="W13" s="4">
        <v>1</v>
      </c>
      <c r="X13" s="4">
        <v>1</v>
      </c>
      <c r="Y13" s="4" t="s">
        <v>178</v>
      </c>
      <c r="Z13" s="6">
        <v>200</v>
      </c>
      <c r="AA13" s="3" t="s">
        <v>188</v>
      </c>
      <c r="AB13">
        <v>1</v>
      </c>
      <c r="AC13" s="28"/>
      <c r="AD13" t="s">
        <v>416</v>
      </c>
      <c r="AE13" s="49" t="s">
        <v>498</v>
      </c>
      <c r="AF13" s="1" t="str">
        <f>AE13</f>
        <v>Green JA, Aitken-Simpson EJ, White CR, Bunce A, Butler PJ, Frappell PB. 2013 An increase in minimum metabolic rate and not activity explains field metabolic rate changes in a breeding seabird. J. Exp. Biol. 216, 1726–1735. (doi:10.1242/jeb.085092)</v>
      </c>
      <c r="AG13">
        <f t="shared" si="5"/>
        <v>443760000</v>
      </c>
      <c r="AH13">
        <f t="shared" si="6"/>
        <v>8.6471481528707788</v>
      </c>
    </row>
    <row r="14" spans="1:34" customFormat="1" ht="15" customHeight="1" x14ac:dyDescent="0.25">
      <c r="A14" s="25" t="s">
        <v>40</v>
      </c>
      <c r="B14" s="11" t="s">
        <v>142</v>
      </c>
      <c r="C14" s="11" t="s">
        <v>148</v>
      </c>
      <c r="D14" s="11" t="s">
        <v>96</v>
      </c>
      <c r="E14" s="4">
        <v>1595</v>
      </c>
      <c r="F14" s="26" t="s">
        <v>253</v>
      </c>
      <c r="G14" t="s">
        <v>338</v>
      </c>
      <c r="H14" s="13">
        <v>11</v>
      </c>
      <c r="I14" s="13">
        <v>79</v>
      </c>
      <c r="J14" s="13" t="s">
        <v>153</v>
      </c>
      <c r="K14" s="13">
        <f>I14</f>
        <v>79</v>
      </c>
      <c r="L14" s="13">
        <v>12</v>
      </c>
      <c r="M14" s="14" t="s">
        <v>154</v>
      </c>
      <c r="N14" s="13">
        <f>L14</f>
        <v>12</v>
      </c>
      <c r="O14" s="13" t="s">
        <v>294</v>
      </c>
      <c r="P14" s="6" t="s">
        <v>571</v>
      </c>
      <c r="Q14" s="12" t="s">
        <v>59</v>
      </c>
      <c r="R14" s="5">
        <v>380</v>
      </c>
      <c r="S14">
        <f t="shared" si="2"/>
        <v>2.5797835966168101</v>
      </c>
      <c r="T14" s="8">
        <v>860</v>
      </c>
      <c r="U14">
        <f t="shared" si="3"/>
        <v>2.9344984512435679</v>
      </c>
      <c r="V14" s="12" t="s">
        <v>18</v>
      </c>
      <c r="W14" s="12">
        <v>2</v>
      </c>
      <c r="X14" s="12">
        <v>1</v>
      </c>
      <c r="Y14" s="12" t="s">
        <v>178</v>
      </c>
      <c r="Z14" s="6">
        <v>35</v>
      </c>
      <c r="AA14" s="6" t="s">
        <v>188</v>
      </c>
      <c r="AB14">
        <v>2</v>
      </c>
      <c r="AC14" s="18" t="s">
        <v>38</v>
      </c>
      <c r="AD14" t="s">
        <v>417</v>
      </c>
      <c r="AE14" s="49" t="s">
        <v>499</v>
      </c>
      <c r="AF14" s="1" t="str">
        <f>AE14</f>
        <v>Mehlum F, Gabrielsen GW. 1993 Energy expenditure by black guillemots (Cepphus grylle) during chick-rearing. Colon. Waterbirds 16, 45–52. (doi:10.2307/1521555)</v>
      </c>
      <c r="AG14">
        <f t="shared" si="5"/>
        <v>1684666.6666666667</v>
      </c>
      <c r="AH14">
        <f t="shared" si="6"/>
        <v>6.2265139828642333</v>
      </c>
    </row>
    <row r="15" spans="1:34" customFormat="1" ht="15" customHeight="1" x14ac:dyDescent="0.25">
      <c r="A15" s="25" t="s">
        <v>90</v>
      </c>
      <c r="B15" s="11" t="s">
        <v>143</v>
      </c>
      <c r="C15" s="11" t="s">
        <v>144</v>
      </c>
      <c r="D15" s="11" t="s">
        <v>488</v>
      </c>
      <c r="E15" s="4">
        <v>1081</v>
      </c>
      <c r="F15" s="26" t="s">
        <v>249</v>
      </c>
      <c r="G15" t="s">
        <v>354</v>
      </c>
      <c r="H15" s="13">
        <v>7</v>
      </c>
      <c r="I15" s="13">
        <v>50</v>
      </c>
      <c r="J15" s="13" t="s">
        <v>152</v>
      </c>
      <c r="K15" s="13" t="str">
        <f>"-"&amp;""&amp;I15</f>
        <v>-50</v>
      </c>
      <c r="L15" s="13">
        <v>70</v>
      </c>
      <c r="M15" s="12" t="s">
        <v>154</v>
      </c>
      <c r="N15" s="13">
        <f>L15</f>
        <v>70</v>
      </c>
      <c r="O15" s="13" t="s">
        <v>297</v>
      </c>
      <c r="P15" s="6" t="s">
        <v>574</v>
      </c>
      <c r="Q15" s="12" t="s">
        <v>59</v>
      </c>
      <c r="R15" s="5">
        <v>3919</v>
      </c>
      <c r="S15">
        <f t="shared" si="2"/>
        <v>3.5931752634781025</v>
      </c>
      <c r="T15" s="2">
        <v>1569</v>
      </c>
      <c r="U15" s="2">
        <v>3.1956229435869368</v>
      </c>
      <c r="V15" s="12" t="s">
        <v>15</v>
      </c>
      <c r="W15" s="12">
        <v>1</v>
      </c>
      <c r="X15" s="12">
        <v>1</v>
      </c>
      <c r="Y15" s="12" t="s">
        <v>177</v>
      </c>
      <c r="Z15" s="6">
        <v>1200</v>
      </c>
      <c r="AA15" s="6" t="s">
        <v>188</v>
      </c>
      <c r="AB15">
        <v>1</v>
      </c>
      <c r="AC15" s="18" t="s">
        <v>20</v>
      </c>
      <c r="AD15" t="s">
        <v>489</v>
      </c>
      <c r="AE15" s="49" t="s">
        <v>500</v>
      </c>
      <c r="AF15" s="1" t="str">
        <f>AE15</f>
        <v>Shaffer SA, Costa DP, Weimerskirch H. 2004 Field metabolic rates of black-browed albatrosses Thalassarche melanophrys during the incubation stage. J. Avian Biol. 35, 551–558. (doi:10.1111/j.0908-8857.2004.03264.x)</v>
      </c>
      <c r="AG15">
        <f t="shared" si="5"/>
        <v>6143424400</v>
      </c>
      <c r="AH15">
        <f t="shared" si="6"/>
        <v>9.7884105182841683</v>
      </c>
    </row>
    <row r="16" spans="1:34" customFormat="1" ht="15" customHeight="1" x14ac:dyDescent="0.25">
      <c r="A16" s="25" t="s">
        <v>470</v>
      </c>
      <c r="B16" s="9" t="s">
        <v>143</v>
      </c>
      <c r="C16" s="9" t="s">
        <v>144</v>
      </c>
      <c r="D16" s="9" t="s">
        <v>476</v>
      </c>
      <c r="E16" s="4" t="s">
        <v>474</v>
      </c>
      <c r="F16" s="26" t="s">
        <v>473</v>
      </c>
      <c r="G16" s="1" t="s">
        <v>472</v>
      </c>
      <c r="H16" s="5">
        <v>14</v>
      </c>
      <c r="I16" s="5">
        <v>24</v>
      </c>
      <c r="J16" s="5" t="s">
        <v>153</v>
      </c>
      <c r="K16" s="5">
        <v>23</v>
      </c>
      <c r="L16" s="5">
        <v>166</v>
      </c>
      <c r="M16" s="4" t="s">
        <v>155</v>
      </c>
      <c r="N16" s="5">
        <v>-166</v>
      </c>
      <c r="O16" s="4" t="s">
        <v>311</v>
      </c>
      <c r="P16" s="4" t="s">
        <v>589</v>
      </c>
      <c r="Q16" s="26" t="s">
        <v>59</v>
      </c>
      <c r="R16" s="5">
        <v>3220</v>
      </c>
      <c r="S16" s="1">
        <f t="shared" si="2"/>
        <v>3.5078558716958308</v>
      </c>
      <c r="T16" s="8">
        <v>1790</v>
      </c>
      <c r="U16" s="1">
        <f t="shared" ref="U16:U48" si="7">LOG(T16)</f>
        <v>3.2528530309798933</v>
      </c>
      <c r="V16" s="4"/>
      <c r="W16" s="4">
        <v>3</v>
      </c>
      <c r="X16" s="4">
        <v>1</v>
      </c>
      <c r="Y16" s="4" t="s">
        <v>178</v>
      </c>
      <c r="Z16" s="4">
        <v>4259</v>
      </c>
      <c r="AA16" s="4" t="s">
        <v>487</v>
      </c>
      <c r="AB16" s="10">
        <v>1</v>
      </c>
      <c r="AC16" s="28"/>
      <c r="AD16" s="4" t="s">
        <v>478</v>
      </c>
      <c r="AE16" s="49" t="s">
        <v>501</v>
      </c>
      <c r="AF16" s="53" t="s">
        <v>593</v>
      </c>
      <c r="AG16">
        <f t="shared" si="5"/>
        <v>14719671866.666668</v>
      </c>
      <c r="AH16">
        <f t="shared" si="6"/>
        <v>10.167898128745747</v>
      </c>
    </row>
    <row r="17" spans="1:34" customFormat="1" ht="15" customHeight="1" x14ac:dyDescent="0.25">
      <c r="A17" s="25" t="s">
        <v>25</v>
      </c>
      <c r="B17" s="11" t="s">
        <v>142</v>
      </c>
      <c r="C17" s="11" t="s">
        <v>149</v>
      </c>
      <c r="D17" s="11" t="s">
        <v>97</v>
      </c>
      <c r="E17" s="4">
        <v>1598</v>
      </c>
      <c r="F17" s="26" t="s">
        <v>255</v>
      </c>
      <c r="G17" t="s">
        <v>329</v>
      </c>
      <c r="H17" s="13">
        <v>28</v>
      </c>
      <c r="I17" s="13">
        <v>76</v>
      </c>
      <c r="J17" s="13" t="s">
        <v>153</v>
      </c>
      <c r="K17" s="13">
        <f t="shared" ref="K17:K28" si="8">I17</f>
        <v>76</v>
      </c>
      <c r="L17" s="13">
        <v>25</v>
      </c>
      <c r="M17" s="14" t="s">
        <v>154</v>
      </c>
      <c r="N17" s="13">
        <f>L17</f>
        <v>25</v>
      </c>
      <c r="O17" s="13" t="s">
        <v>288</v>
      </c>
      <c r="P17" s="6" t="s">
        <v>567</v>
      </c>
      <c r="Q17" s="12" t="s">
        <v>59</v>
      </c>
      <c r="R17" s="5">
        <v>386</v>
      </c>
      <c r="S17">
        <f t="shared" si="2"/>
        <v>2.5865873046717551</v>
      </c>
      <c r="T17" s="8">
        <v>794.5</v>
      </c>
      <c r="U17">
        <f t="shared" si="7"/>
        <v>2.9000939015433982</v>
      </c>
      <c r="V17" s="12" t="s">
        <v>15</v>
      </c>
      <c r="W17" s="12">
        <v>1</v>
      </c>
      <c r="X17" s="12">
        <v>1</v>
      </c>
      <c r="Y17" s="12" t="s">
        <v>178</v>
      </c>
      <c r="Z17" s="6">
        <v>2500</v>
      </c>
      <c r="AA17" s="6" t="s">
        <v>188</v>
      </c>
      <c r="AB17">
        <v>2</v>
      </c>
      <c r="AC17" s="18" t="s">
        <v>85</v>
      </c>
      <c r="AD17" t="s">
        <v>418</v>
      </c>
      <c r="AE17" s="49" t="s">
        <v>506</v>
      </c>
      <c r="AF17" s="1" t="str">
        <f>AE17</f>
        <v>Gabrielsen GW, Mehlum F, Nagy KA. 1987 Daily energy expenditure and energy utilization of free-ranging black-legged kittiwakes. Condor 89, 126–132. (doi:10.2307/1368766)</v>
      </c>
      <c r="AG17">
        <f t="shared" si="5"/>
        <v>124163333.33333334</v>
      </c>
      <c r="AH17">
        <f t="shared" si="6"/>
        <v>8.0939933632958851</v>
      </c>
    </row>
    <row r="18" spans="1:34" customFormat="1" ht="15" customHeight="1" x14ac:dyDescent="0.25">
      <c r="A18" s="25" t="s">
        <v>25</v>
      </c>
      <c r="B18" s="11" t="s">
        <v>142</v>
      </c>
      <c r="C18" s="11" t="s">
        <v>149</v>
      </c>
      <c r="D18" s="11" t="s">
        <v>97</v>
      </c>
      <c r="E18" s="26"/>
      <c r="F18" s="26" t="s">
        <v>381</v>
      </c>
      <c r="G18" s="26" t="s">
        <v>382</v>
      </c>
      <c r="H18" s="5">
        <v>8</v>
      </c>
      <c r="I18" s="5">
        <v>70</v>
      </c>
      <c r="J18" s="5" t="s">
        <v>153</v>
      </c>
      <c r="K18" s="13">
        <f t="shared" si="8"/>
        <v>70</v>
      </c>
      <c r="L18" s="5">
        <v>31</v>
      </c>
      <c r="M18" s="3" t="s">
        <v>154</v>
      </c>
      <c r="N18" s="13">
        <f>L18</f>
        <v>31</v>
      </c>
      <c r="O18" s="13" t="s">
        <v>289</v>
      </c>
      <c r="P18" s="14" t="s">
        <v>195</v>
      </c>
      <c r="Q18" s="26" t="s">
        <v>59</v>
      </c>
      <c r="R18" s="5">
        <v>404.2</v>
      </c>
      <c r="S18">
        <f t="shared" si="2"/>
        <v>2.606596309179285</v>
      </c>
      <c r="T18" s="8">
        <v>915</v>
      </c>
      <c r="U18">
        <f t="shared" si="7"/>
        <v>2.9614210940664485</v>
      </c>
      <c r="V18" s="4" t="s">
        <v>28</v>
      </c>
      <c r="W18" s="4">
        <v>1</v>
      </c>
      <c r="X18" s="4">
        <v>1</v>
      </c>
      <c r="Y18" s="4" t="s">
        <v>177</v>
      </c>
      <c r="Z18" s="6">
        <v>20000</v>
      </c>
      <c r="AA18" s="3" t="s">
        <v>188</v>
      </c>
      <c r="AB18">
        <v>2</v>
      </c>
      <c r="AC18" s="28"/>
      <c r="AD18" t="s">
        <v>418</v>
      </c>
      <c r="AE18" s="49" t="s">
        <v>510</v>
      </c>
      <c r="AF18" s="1" t="str">
        <f>AE18</f>
        <v xml:space="preserve">Thomson DL, Furness RW, Monaghan P. 1998 Field metabolic rates of kittiwakes Rissa tridactyla during incubation and chick rearing. Ardea 86, 169–175. </v>
      </c>
      <c r="AG18">
        <f t="shared" si="5"/>
        <v>1089184266.6666665</v>
      </c>
      <c r="AH18">
        <f t="shared" si="6"/>
        <v>9.0371013593028895</v>
      </c>
    </row>
    <row r="19" spans="1:34" customFormat="1" ht="15" customHeight="1" x14ac:dyDescent="0.25">
      <c r="A19" s="25" t="s">
        <v>25</v>
      </c>
      <c r="B19" s="11" t="s">
        <v>142</v>
      </c>
      <c r="C19" s="11" t="s">
        <v>149</v>
      </c>
      <c r="D19" s="11" t="s">
        <v>97</v>
      </c>
      <c r="E19" s="26"/>
      <c r="F19" s="26" t="s">
        <v>381</v>
      </c>
      <c r="G19" s="26" t="s">
        <v>382</v>
      </c>
      <c r="H19" s="5">
        <v>11</v>
      </c>
      <c r="I19" s="5">
        <v>70</v>
      </c>
      <c r="J19" s="5" t="s">
        <v>153</v>
      </c>
      <c r="K19" s="13">
        <f t="shared" si="8"/>
        <v>70</v>
      </c>
      <c r="L19" s="5">
        <v>31</v>
      </c>
      <c r="M19" s="3" t="s">
        <v>154</v>
      </c>
      <c r="N19" s="13">
        <f>L19</f>
        <v>31</v>
      </c>
      <c r="O19" s="13" t="s">
        <v>289</v>
      </c>
      <c r="P19" s="14" t="s">
        <v>195</v>
      </c>
      <c r="Q19" s="26" t="s">
        <v>59</v>
      </c>
      <c r="R19" s="5">
        <v>404.2</v>
      </c>
      <c r="S19">
        <f t="shared" si="2"/>
        <v>2.606596309179285</v>
      </c>
      <c r="T19" s="8">
        <v>863</v>
      </c>
      <c r="U19">
        <f t="shared" si="7"/>
        <v>2.9360107957152097</v>
      </c>
      <c r="V19" s="4" t="s">
        <v>384</v>
      </c>
      <c r="W19" s="4">
        <v>1</v>
      </c>
      <c r="X19" s="4">
        <v>1</v>
      </c>
      <c r="Y19" s="4" t="s">
        <v>178</v>
      </c>
      <c r="Z19" s="6">
        <v>20000</v>
      </c>
      <c r="AA19" s="3" t="s">
        <v>188</v>
      </c>
      <c r="AB19">
        <v>2</v>
      </c>
      <c r="AC19" s="28"/>
      <c r="AD19" t="s">
        <v>418</v>
      </c>
      <c r="AE19" s="49" t="s">
        <v>510</v>
      </c>
      <c r="AF19" s="1" t="str">
        <f>AE19</f>
        <v xml:space="preserve">Thomson DL, Furness RW, Monaghan P. 1998 Field metabolic rates of kittiwakes Rissa tridactyla during incubation and chick rearing. Ardea 86, 169–175. </v>
      </c>
      <c r="AG19">
        <f t="shared" si="5"/>
        <v>1089184266.6666665</v>
      </c>
      <c r="AH19">
        <f t="shared" si="6"/>
        <v>9.0371013593028895</v>
      </c>
    </row>
    <row r="20" spans="1:34" customFormat="1" ht="15" customHeight="1" x14ac:dyDescent="0.25">
      <c r="A20" s="25" t="s">
        <v>25</v>
      </c>
      <c r="B20" s="11" t="s">
        <v>142</v>
      </c>
      <c r="C20" s="11" t="s">
        <v>149</v>
      </c>
      <c r="D20" s="11" t="s">
        <v>97</v>
      </c>
      <c r="E20" s="4">
        <v>1636</v>
      </c>
      <c r="F20" s="26" t="s">
        <v>374</v>
      </c>
      <c r="G20" t="s">
        <v>373</v>
      </c>
      <c r="H20" s="5">
        <v>50</v>
      </c>
      <c r="I20" s="13">
        <v>56</v>
      </c>
      <c r="J20" s="13" t="s">
        <v>153</v>
      </c>
      <c r="K20" s="13">
        <f t="shared" si="8"/>
        <v>56</v>
      </c>
      <c r="L20" s="13">
        <v>2</v>
      </c>
      <c r="M20" s="14" t="s">
        <v>155</v>
      </c>
      <c r="N20" s="13" t="str">
        <f>"-"&amp;""&amp;L20</f>
        <v>-2</v>
      </c>
      <c r="O20" s="13" t="s">
        <v>292</v>
      </c>
      <c r="P20" s="6" t="s">
        <v>570</v>
      </c>
      <c r="Q20" s="12" t="s">
        <v>124</v>
      </c>
      <c r="R20" s="5">
        <v>361.64</v>
      </c>
      <c r="S20">
        <f t="shared" si="2"/>
        <v>2.5582764605713524</v>
      </c>
      <c r="T20" s="8">
        <v>786.74</v>
      </c>
      <c r="U20">
        <f t="shared" si="7"/>
        <v>2.8958312314423664</v>
      </c>
      <c r="V20" s="12" t="s">
        <v>15</v>
      </c>
      <c r="W20" s="4">
        <v>5</v>
      </c>
      <c r="X20" s="4">
        <v>1</v>
      </c>
      <c r="Y20" s="12" t="s">
        <v>178</v>
      </c>
      <c r="Z20" s="6">
        <v>5500</v>
      </c>
      <c r="AA20" s="6" t="s">
        <v>212</v>
      </c>
      <c r="AB20">
        <v>2</v>
      </c>
      <c r="AC20" s="18" t="s">
        <v>75</v>
      </c>
      <c r="AD20" t="s">
        <v>418</v>
      </c>
      <c r="AE20" s="49" t="s">
        <v>504</v>
      </c>
      <c r="AF20" s="53" t="s">
        <v>594</v>
      </c>
      <c r="AG20">
        <f t="shared" si="5"/>
        <v>239769730.93333331</v>
      </c>
      <c r="AH20">
        <f t="shared" si="6"/>
        <v>8.3797943559172872</v>
      </c>
    </row>
    <row r="21" spans="1:34" customFormat="1" ht="15" customHeight="1" x14ac:dyDescent="0.25">
      <c r="A21" s="25" t="s">
        <v>25</v>
      </c>
      <c r="B21" s="11" t="s">
        <v>142</v>
      </c>
      <c r="C21" s="11" t="s">
        <v>149</v>
      </c>
      <c r="D21" s="11" t="s">
        <v>97</v>
      </c>
      <c r="E21" s="4">
        <v>699</v>
      </c>
      <c r="F21" s="26" t="s">
        <v>244</v>
      </c>
      <c r="G21" t="s">
        <v>363</v>
      </c>
      <c r="H21" s="13">
        <v>27</v>
      </c>
      <c r="I21" s="13">
        <v>78</v>
      </c>
      <c r="J21" s="13" t="s">
        <v>153</v>
      </c>
      <c r="K21" s="13">
        <f t="shared" si="8"/>
        <v>78</v>
      </c>
      <c r="L21" s="13">
        <v>11</v>
      </c>
      <c r="M21" s="14" t="s">
        <v>154</v>
      </c>
      <c r="N21" s="13">
        <f>L21</f>
        <v>11</v>
      </c>
      <c r="O21" s="13" t="s">
        <v>298</v>
      </c>
      <c r="P21" s="6" t="s">
        <v>210</v>
      </c>
      <c r="Q21" s="12" t="s">
        <v>59</v>
      </c>
      <c r="R21" s="5">
        <v>359</v>
      </c>
      <c r="S21">
        <f t="shared" si="2"/>
        <v>2.5550944485783194</v>
      </c>
      <c r="T21" s="8">
        <v>924.32</v>
      </c>
      <c r="U21">
        <f t="shared" si="7"/>
        <v>2.9658223501973375</v>
      </c>
      <c r="V21" s="12" t="s">
        <v>78</v>
      </c>
      <c r="W21" s="12">
        <v>1</v>
      </c>
      <c r="X21" s="12">
        <v>1</v>
      </c>
      <c r="Y21" s="12" t="s">
        <v>179</v>
      </c>
      <c r="Z21" s="6">
        <v>200</v>
      </c>
      <c r="AA21" s="6" t="s">
        <v>188</v>
      </c>
      <c r="AB21">
        <v>2</v>
      </c>
      <c r="AC21" s="18" t="s">
        <v>76</v>
      </c>
      <c r="AD21" t="s">
        <v>418</v>
      </c>
      <c r="AE21" s="49" t="s">
        <v>505</v>
      </c>
      <c r="AF21" s="1" t="str">
        <f>AE21</f>
        <v>Fyhn M, Gabrielsen GW, Nordøy ES, Moe B, Langseth I, Bech C. 2001 Individual variation in field metabolic rate of kittiwakes (Rissa tridactyla) during the chick-rearing period. Physiol. Biochem. Zool. 74, 343–355. (doi:10.1086/320419)</v>
      </c>
      <c r="AG21">
        <f t="shared" si="5"/>
        <v>8592066.6666666679</v>
      </c>
      <c r="AH21">
        <f t="shared" si="6"/>
        <v>6.9340976381009574</v>
      </c>
    </row>
    <row r="22" spans="1:34" customFormat="1" ht="15" customHeight="1" x14ac:dyDescent="0.25">
      <c r="A22" s="25" t="s">
        <v>25</v>
      </c>
      <c r="B22" s="11" t="s">
        <v>142</v>
      </c>
      <c r="C22" s="11" t="s">
        <v>149</v>
      </c>
      <c r="D22" s="11" t="s">
        <v>97</v>
      </c>
      <c r="E22" s="4" t="s">
        <v>176</v>
      </c>
      <c r="F22" s="26" t="s">
        <v>229</v>
      </c>
      <c r="G22" t="s">
        <v>491</v>
      </c>
      <c r="H22" s="5">
        <v>84</v>
      </c>
      <c r="I22" s="5">
        <v>78</v>
      </c>
      <c r="J22" s="5" t="s">
        <v>153</v>
      </c>
      <c r="K22" s="13">
        <f t="shared" si="8"/>
        <v>78</v>
      </c>
      <c r="L22" s="5">
        <v>12</v>
      </c>
      <c r="M22" s="3" t="s">
        <v>154</v>
      </c>
      <c r="N22" s="13">
        <f>L22</f>
        <v>12</v>
      </c>
      <c r="O22" s="13" t="s">
        <v>298</v>
      </c>
      <c r="P22" s="3" t="s">
        <v>210</v>
      </c>
      <c r="Q22" s="26" t="s">
        <v>59</v>
      </c>
      <c r="R22" s="5">
        <v>367.72</v>
      </c>
      <c r="S22">
        <f t="shared" si="2"/>
        <v>2.5655172514446698</v>
      </c>
      <c r="T22" s="8">
        <v>881.7</v>
      </c>
      <c r="U22">
        <f t="shared" si="7"/>
        <v>2.9453208407922751</v>
      </c>
      <c r="V22" s="4" t="s">
        <v>15</v>
      </c>
      <c r="W22" s="4">
        <v>5</v>
      </c>
      <c r="X22" s="4">
        <v>1</v>
      </c>
      <c r="Y22" s="4" t="s">
        <v>178</v>
      </c>
      <c r="Z22" s="6">
        <v>5300</v>
      </c>
      <c r="AA22" s="3" t="s">
        <v>211</v>
      </c>
      <c r="AB22">
        <v>2</v>
      </c>
      <c r="AC22" s="28"/>
      <c r="AD22" t="s">
        <v>418</v>
      </c>
      <c r="AE22" s="49" t="s">
        <v>511</v>
      </c>
      <c r="AF22" s="53" t="s">
        <v>595</v>
      </c>
      <c r="AG22">
        <f t="shared" si="5"/>
        <v>238885130.50666669</v>
      </c>
      <c r="AH22">
        <f t="shared" si="6"/>
        <v>8.3781891177704662</v>
      </c>
    </row>
    <row r="23" spans="1:34" customFormat="1" ht="15" customHeight="1" x14ac:dyDescent="0.25">
      <c r="A23" s="25" t="s">
        <v>25</v>
      </c>
      <c r="B23" s="11" t="s">
        <v>142</v>
      </c>
      <c r="C23" s="11" t="s">
        <v>149</v>
      </c>
      <c r="D23" s="11" t="s">
        <v>97</v>
      </c>
      <c r="E23" s="4" t="s">
        <v>173</v>
      </c>
      <c r="F23" s="26" t="s">
        <v>224</v>
      </c>
      <c r="G23" t="s">
        <v>370</v>
      </c>
      <c r="H23" s="5">
        <v>49</v>
      </c>
      <c r="I23" s="5">
        <v>78</v>
      </c>
      <c r="J23" s="5" t="s">
        <v>153</v>
      </c>
      <c r="K23" s="13">
        <f t="shared" si="8"/>
        <v>78</v>
      </c>
      <c r="L23" s="5">
        <v>12</v>
      </c>
      <c r="M23" s="3" t="s">
        <v>154</v>
      </c>
      <c r="N23" s="13">
        <f>L23</f>
        <v>12</v>
      </c>
      <c r="O23" s="13" t="s">
        <v>298</v>
      </c>
      <c r="P23" s="3" t="s">
        <v>210</v>
      </c>
      <c r="Q23" s="26" t="s">
        <v>59</v>
      </c>
      <c r="R23" s="5">
        <v>368.65499999999997</v>
      </c>
      <c r="S23">
        <f t="shared" si="2"/>
        <v>2.5666201285352894</v>
      </c>
      <c r="T23" s="8">
        <v>881.28</v>
      </c>
      <c r="U23">
        <f t="shared" si="7"/>
        <v>2.9451139142408107</v>
      </c>
      <c r="V23" s="4" t="s">
        <v>174</v>
      </c>
      <c r="W23" s="4">
        <v>1</v>
      </c>
      <c r="X23" s="4">
        <v>1</v>
      </c>
      <c r="Y23" s="4" t="s">
        <v>178</v>
      </c>
      <c r="Z23" s="6">
        <v>5300</v>
      </c>
      <c r="AA23" s="3" t="s">
        <v>211</v>
      </c>
      <c r="AB23">
        <v>2</v>
      </c>
      <c r="AC23" s="28"/>
      <c r="AD23" t="s">
        <v>418</v>
      </c>
      <c r="AE23" s="49" t="s">
        <v>512</v>
      </c>
      <c r="AF23" s="53" t="s">
        <v>595</v>
      </c>
      <c r="AG23">
        <f t="shared" si="5"/>
        <v>240101499.27749994</v>
      </c>
      <c r="AH23">
        <f t="shared" si="6"/>
        <v>8.3803948719517045</v>
      </c>
    </row>
    <row r="24" spans="1:34" customFormat="1" ht="15" customHeight="1" x14ac:dyDescent="0.25">
      <c r="A24" s="25" t="s">
        <v>25</v>
      </c>
      <c r="B24" s="11" t="s">
        <v>142</v>
      </c>
      <c r="C24" s="11" t="s">
        <v>149</v>
      </c>
      <c r="D24" s="11" t="s">
        <v>97</v>
      </c>
      <c r="E24" s="26" t="s">
        <v>160</v>
      </c>
      <c r="F24" s="26" t="s">
        <v>223</v>
      </c>
      <c r="G24" t="s">
        <v>371</v>
      </c>
      <c r="H24" s="5">
        <v>24</v>
      </c>
      <c r="I24" s="5">
        <v>59</v>
      </c>
      <c r="J24" s="5" t="s">
        <v>153</v>
      </c>
      <c r="K24" s="13">
        <f t="shared" si="8"/>
        <v>59</v>
      </c>
      <c r="L24" s="5">
        <v>146</v>
      </c>
      <c r="M24" s="3" t="s">
        <v>155</v>
      </c>
      <c r="N24" s="13" t="str">
        <f>"-"&amp;""&amp;L24</f>
        <v>-146</v>
      </c>
      <c r="O24" s="13" t="s">
        <v>302</v>
      </c>
      <c r="P24" s="3" t="s">
        <v>580</v>
      </c>
      <c r="Q24" s="26" t="s">
        <v>59</v>
      </c>
      <c r="R24" s="5">
        <v>420</v>
      </c>
      <c r="S24">
        <f t="shared" si="2"/>
        <v>2.6232492903979003</v>
      </c>
      <c r="T24" s="8">
        <v>788</v>
      </c>
      <c r="U24">
        <f t="shared" si="7"/>
        <v>2.8965262174895554</v>
      </c>
      <c r="V24" s="4" t="s">
        <v>164</v>
      </c>
      <c r="W24" s="4">
        <v>1</v>
      </c>
      <c r="X24" s="4">
        <v>1</v>
      </c>
      <c r="Y24" s="4" t="s">
        <v>178</v>
      </c>
      <c r="Z24" s="6">
        <v>12470</v>
      </c>
      <c r="AA24" s="3" t="s">
        <v>622</v>
      </c>
      <c r="AB24">
        <v>2</v>
      </c>
      <c r="AC24" s="28"/>
      <c r="AD24" t="s">
        <v>418</v>
      </c>
      <c r="AE24" s="49" t="s">
        <v>502</v>
      </c>
      <c r="AF24" s="53" t="s">
        <v>623</v>
      </c>
      <c r="AG24">
        <f t="shared" si="5"/>
        <v>733236000</v>
      </c>
      <c r="AH24">
        <f t="shared" si="6"/>
        <v>8.8652437795546817</v>
      </c>
    </row>
    <row r="25" spans="1:34" customFormat="1" ht="15" customHeight="1" x14ac:dyDescent="0.25">
      <c r="A25" s="25" t="s">
        <v>25</v>
      </c>
      <c r="B25" s="11" t="s">
        <v>142</v>
      </c>
      <c r="C25" s="11" t="s">
        <v>149</v>
      </c>
      <c r="D25" s="11" t="s">
        <v>97</v>
      </c>
      <c r="E25" s="4"/>
      <c r="F25" s="26" t="s">
        <v>317</v>
      </c>
      <c r="G25" s="26" t="s">
        <v>319</v>
      </c>
      <c r="H25" s="13">
        <v>37</v>
      </c>
      <c r="I25" s="13">
        <v>60</v>
      </c>
      <c r="J25" s="13" t="s">
        <v>153</v>
      </c>
      <c r="K25" s="13">
        <f t="shared" si="8"/>
        <v>60</v>
      </c>
      <c r="L25" s="13">
        <v>148</v>
      </c>
      <c r="M25" s="3" t="s">
        <v>155</v>
      </c>
      <c r="N25" s="13">
        <v>-148</v>
      </c>
      <c r="O25" s="13" t="s">
        <v>378</v>
      </c>
      <c r="P25" s="6" t="s">
        <v>379</v>
      </c>
      <c r="Q25" s="26" t="s">
        <v>59</v>
      </c>
      <c r="R25" s="5">
        <v>386.8</v>
      </c>
      <c r="S25" s="1">
        <f t="shared" si="2"/>
        <v>2.5874864654109642</v>
      </c>
      <c r="T25" s="8">
        <v>814.7</v>
      </c>
      <c r="U25" s="1">
        <f t="shared" si="7"/>
        <v>2.9109977163106429</v>
      </c>
      <c r="V25" s="6" t="s">
        <v>410</v>
      </c>
      <c r="W25" s="4">
        <v>1</v>
      </c>
      <c r="X25" s="4">
        <v>1</v>
      </c>
      <c r="Y25" s="4" t="s">
        <v>178</v>
      </c>
      <c r="Z25" s="6">
        <v>1500</v>
      </c>
      <c r="AA25" s="6" t="s">
        <v>188</v>
      </c>
      <c r="AB25">
        <v>2</v>
      </c>
      <c r="AC25" s="18"/>
      <c r="AD25" t="s">
        <v>418</v>
      </c>
      <c r="AE25" s="49" t="s">
        <v>508</v>
      </c>
      <c r="AF25" s="1" t="str">
        <f t="shared" ref="AF25:AF33" si="9">AE25</f>
        <v>Jodice PGR, Roby DD, Suryan RM, Irons DB, Turco KR, Brown ED, Thedinga JF, Visser GH. 2006 Increased energy expenditure by a seabird in response to higher food abundance. Mar. Ecol. Prog. Ser. 306, 283–293. (doi:10.3354/meps306283)</v>
      </c>
      <c r="AG25">
        <f t="shared" si="5"/>
        <v>74807120</v>
      </c>
      <c r="AH25">
        <f t="shared" si="6"/>
        <v>7.8739429351579471</v>
      </c>
    </row>
    <row r="26" spans="1:34" customFormat="1" ht="15" customHeight="1" x14ac:dyDescent="0.25">
      <c r="A26" s="25" t="s">
        <v>25</v>
      </c>
      <c r="B26" s="11" t="s">
        <v>142</v>
      </c>
      <c r="C26" s="11" t="s">
        <v>149</v>
      </c>
      <c r="D26" s="11" t="s">
        <v>97</v>
      </c>
      <c r="E26" s="4">
        <v>1597</v>
      </c>
      <c r="F26" s="26" t="s">
        <v>254</v>
      </c>
      <c r="G26" t="s">
        <v>335</v>
      </c>
      <c r="H26" s="13">
        <v>16</v>
      </c>
      <c r="I26" s="13">
        <v>61</v>
      </c>
      <c r="J26" s="13" t="s">
        <v>153</v>
      </c>
      <c r="K26" s="13">
        <f t="shared" si="8"/>
        <v>61</v>
      </c>
      <c r="L26" s="13">
        <v>146</v>
      </c>
      <c r="M26" s="14" t="s">
        <v>155</v>
      </c>
      <c r="N26" s="13" t="str">
        <f>"-"&amp;""&amp;L26</f>
        <v>-146</v>
      </c>
      <c r="O26" s="13" t="s">
        <v>307</v>
      </c>
      <c r="P26" s="6" t="s">
        <v>584</v>
      </c>
      <c r="Q26" s="12" t="s">
        <v>59</v>
      </c>
      <c r="R26" s="5">
        <v>396</v>
      </c>
      <c r="S26">
        <f t="shared" si="2"/>
        <v>2.5976951859255122</v>
      </c>
      <c r="T26" s="8">
        <v>785.27</v>
      </c>
      <c r="U26">
        <f t="shared" si="7"/>
        <v>2.8950190062345373</v>
      </c>
      <c r="V26" s="12" t="s">
        <v>15</v>
      </c>
      <c r="W26" s="12">
        <v>1</v>
      </c>
      <c r="X26" s="12">
        <v>1</v>
      </c>
      <c r="Y26" s="12" t="s">
        <v>179</v>
      </c>
      <c r="Z26" s="6">
        <v>4700</v>
      </c>
      <c r="AA26" s="6" t="s">
        <v>188</v>
      </c>
      <c r="AB26">
        <v>2</v>
      </c>
      <c r="AC26" s="18" t="s">
        <v>83</v>
      </c>
      <c r="AD26" t="s">
        <v>418</v>
      </c>
      <c r="AE26" s="49" t="s">
        <v>507</v>
      </c>
      <c r="AF26" s="1" t="str">
        <f t="shared" si="9"/>
        <v>Golet GH, Irons DB, Costa DP. 2000 Energy costs of chick rearing in Black-legged Kittiwakes (Rissa tridactyla). Can. J. Zool. Can. Zool. 78, 982–991. (doi:10.1139/z00-026)</v>
      </c>
      <c r="AG26">
        <f t="shared" si="5"/>
        <v>245678400</v>
      </c>
      <c r="AH26">
        <f t="shared" si="6"/>
        <v>8.3903669750670797</v>
      </c>
    </row>
    <row r="27" spans="1:34" customFormat="1" ht="15" customHeight="1" x14ac:dyDescent="0.25">
      <c r="A27" s="25" t="s">
        <v>25</v>
      </c>
      <c r="B27" s="11" t="s">
        <v>142</v>
      </c>
      <c r="C27" s="11" t="s">
        <v>149</v>
      </c>
      <c r="D27" s="11" t="s">
        <v>97</v>
      </c>
      <c r="E27" s="4"/>
      <c r="F27" s="26" t="s">
        <v>317</v>
      </c>
      <c r="G27" s="26" t="s">
        <v>319</v>
      </c>
      <c r="H27" s="5">
        <v>43</v>
      </c>
      <c r="I27" s="13">
        <v>61</v>
      </c>
      <c r="J27" s="13" t="s">
        <v>153</v>
      </c>
      <c r="K27" s="13">
        <f t="shared" si="8"/>
        <v>61</v>
      </c>
      <c r="L27" s="13">
        <v>146</v>
      </c>
      <c r="M27" s="3" t="s">
        <v>155</v>
      </c>
      <c r="N27" s="13">
        <v>-146</v>
      </c>
      <c r="O27" s="13" t="s">
        <v>307</v>
      </c>
      <c r="P27" s="6" t="s">
        <v>584</v>
      </c>
      <c r="Q27" s="32" t="s">
        <v>59</v>
      </c>
      <c r="R27" s="5">
        <v>378.4</v>
      </c>
      <c r="S27" s="1">
        <f t="shared" si="2"/>
        <v>2.5779511277297553</v>
      </c>
      <c r="T27" s="8">
        <v>805.5</v>
      </c>
      <c r="U27" s="1">
        <f t="shared" si="7"/>
        <v>2.9060655447552368</v>
      </c>
      <c r="V27" s="6" t="s">
        <v>411</v>
      </c>
      <c r="W27" s="4">
        <v>2</v>
      </c>
      <c r="X27" s="4">
        <v>1</v>
      </c>
      <c r="Y27" s="4" t="s">
        <v>178</v>
      </c>
      <c r="Z27" s="6">
        <v>7500</v>
      </c>
      <c r="AA27" s="6" t="s">
        <v>188</v>
      </c>
      <c r="AB27">
        <v>2</v>
      </c>
      <c r="AC27" s="18"/>
      <c r="AD27" t="s">
        <v>418</v>
      </c>
      <c r="AE27" s="49" t="s">
        <v>508</v>
      </c>
      <c r="AF27" s="1" t="str">
        <f t="shared" si="9"/>
        <v>Jodice PGR, Roby DD, Suryan RM, Irons DB, Turco KR, Brown ED, Thedinga JF, Visser GH. 2006 Increased energy expenditure by a seabird in response to higher food abundance. Mar. Ecol. Prog. Ser. 306, 283–293. (doi:10.3354/meps306283)</v>
      </c>
      <c r="AG27">
        <f t="shared" si="5"/>
        <v>357966399.99999994</v>
      </c>
      <c r="AH27">
        <f t="shared" si="6"/>
        <v>8.5538422641315481</v>
      </c>
    </row>
    <row r="28" spans="1:34" customFormat="1" ht="15" customHeight="1" x14ac:dyDescent="0.25">
      <c r="A28" s="34" t="s">
        <v>25</v>
      </c>
      <c r="B28" s="40" t="s">
        <v>142</v>
      </c>
      <c r="C28" s="40" t="s">
        <v>149</v>
      </c>
      <c r="D28" s="40" t="s">
        <v>97</v>
      </c>
      <c r="E28" s="31"/>
      <c r="F28" s="31" t="s">
        <v>385</v>
      </c>
      <c r="G28" s="38" t="s">
        <v>386</v>
      </c>
      <c r="H28" s="41">
        <v>10</v>
      </c>
      <c r="I28" s="41">
        <v>56</v>
      </c>
      <c r="J28" s="41" t="s">
        <v>153</v>
      </c>
      <c r="K28" s="41">
        <f t="shared" si="8"/>
        <v>56</v>
      </c>
      <c r="L28" s="41">
        <v>169</v>
      </c>
      <c r="M28" s="36" t="s">
        <v>155</v>
      </c>
      <c r="N28" s="41" t="str">
        <f>"-"&amp;""&amp;L28</f>
        <v>-169</v>
      </c>
      <c r="O28" s="41" t="s">
        <v>308</v>
      </c>
      <c r="P28" s="36" t="s">
        <v>585</v>
      </c>
      <c r="Q28" s="31" t="s">
        <v>59</v>
      </c>
      <c r="R28" s="41">
        <v>444.3</v>
      </c>
      <c r="S28" s="38">
        <f t="shared" si="2"/>
        <v>2.6476763132408707</v>
      </c>
      <c r="T28" s="37">
        <v>792.8</v>
      </c>
      <c r="U28" s="38">
        <f t="shared" si="7"/>
        <v>2.8991636414772191</v>
      </c>
      <c r="V28" s="31" t="s">
        <v>15</v>
      </c>
      <c r="W28" s="31">
        <v>1</v>
      </c>
      <c r="X28" s="31">
        <v>1</v>
      </c>
      <c r="Y28" s="31" t="s">
        <v>178</v>
      </c>
      <c r="Z28" s="35">
        <v>94000</v>
      </c>
      <c r="AA28" s="36" t="s">
        <v>188</v>
      </c>
      <c r="AB28" s="38">
        <v>2</v>
      </c>
      <c r="AC28" s="39"/>
      <c r="AD28" t="s">
        <v>418</v>
      </c>
      <c r="AE28" s="49" t="s">
        <v>509</v>
      </c>
      <c r="AF28" s="1" t="str">
        <f t="shared" si="9"/>
        <v>Kitaysky AS, Hunt JR, Flint EN, Rubega MA, Decker MB. 2000 Resource allocation in breeding seabirds: Responses to fluctuations in their food supply. Mar. Ecol. Prog. Ser. 206, 283–296. (doi:10.3354/meps206283)</v>
      </c>
      <c r="AG28">
        <f t="shared" si="5"/>
        <v>6185278020</v>
      </c>
      <c r="AH28">
        <f t="shared" si="6"/>
        <v>9.7913592253617789</v>
      </c>
    </row>
    <row r="29" spans="1:34" customFormat="1" ht="15" customHeight="1" x14ac:dyDescent="0.25">
      <c r="A29" s="34" t="s">
        <v>25</v>
      </c>
      <c r="B29" s="40" t="s">
        <v>142</v>
      </c>
      <c r="C29" s="40" t="s">
        <v>149</v>
      </c>
      <c r="D29" s="40" t="s">
        <v>97</v>
      </c>
      <c r="E29" s="31"/>
      <c r="F29" s="31" t="s">
        <v>385</v>
      </c>
      <c r="G29" s="38" t="s">
        <v>386</v>
      </c>
      <c r="H29" s="41">
        <v>8</v>
      </c>
      <c r="I29" s="35">
        <v>57</v>
      </c>
      <c r="J29" s="35" t="s">
        <v>153</v>
      </c>
      <c r="K29" s="41">
        <v>57</v>
      </c>
      <c r="L29" s="35">
        <v>170</v>
      </c>
      <c r="M29" s="36" t="s">
        <v>155</v>
      </c>
      <c r="N29" s="41">
        <f>L29</f>
        <v>170</v>
      </c>
      <c r="O29" s="41" t="s">
        <v>387</v>
      </c>
      <c r="P29" s="36" t="s">
        <v>587</v>
      </c>
      <c r="Q29" s="31" t="s">
        <v>59</v>
      </c>
      <c r="R29" s="41">
        <v>448.9</v>
      </c>
      <c r="S29" s="38">
        <f t="shared" si="2"/>
        <v>2.6521496054016529</v>
      </c>
      <c r="T29" s="37">
        <v>954.9</v>
      </c>
      <c r="U29" s="38">
        <f t="shared" si="7"/>
        <v>2.9799578933406656</v>
      </c>
      <c r="V29" s="31" t="s">
        <v>15</v>
      </c>
      <c r="W29" s="31">
        <v>2</v>
      </c>
      <c r="X29" s="31">
        <v>1</v>
      </c>
      <c r="Y29" s="31" t="s">
        <v>178</v>
      </c>
      <c r="Z29" s="35">
        <v>42000</v>
      </c>
      <c r="AA29" s="36" t="s">
        <v>188</v>
      </c>
      <c r="AB29" s="38">
        <v>2</v>
      </c>
      <c r="AC29" s="39"/>
      <c r="AD29" t="s">
        <v>418</v>
      </c>
      <c r="AE29" s="49" t="s">
        <v>509</v>
      </c>
      <c r="AF29" s="1" t="str">
        <f t="shared" si="9"/>
        <v>Kitaysky AS, Hunt JR, Flint EN, Rubega MA, Decker MB. 2000 Resource allocation in breeding seabirds: Responses to fluctuations in their food supply. Mar. Ecol. Prog. Ser. 206, 283–296. (doi:10.3354/meps206283)</v>
      </c>
      <c r="AG29">
        <f t="shared" si="5"/>
        <v>2821156940</v>
      </c>
      <c r="AH29">
        <f t="shared" si="6"/>
        <v>9.450427246481544</v>
      </c>
    </row>
    <row r="30" spans="1:34" customFormat="1" ht="15" customHeight="1" x14ac:dyDescent="0.25">
      <c r="A30" s="25" t="s">
        <v>25</v>
      </c>
      <c r="B30" s="11" t="s">
        <v>142</v>
      </c>
      <c r="C30" s="11" t="s">
        <v>149</v>
      </c>
      <c r="D30" s="11" t="s">
        <v>97</v>
      </c>
      <c r="E30" s="4">
        <v>699</v>
      </c>
      <c r="F30" s="26" t="s">
        <v>244</v>
      </c>
      <c r="G30" t="s">
        <v>363</v>
      </c>
      <c r="H30" s="13">
        <v>21</v>
      </c>
      <c r="I30" s="13">
        <v>78</v>
      </c>
      <c r="J30" s="13" t="s">
        <v>153</v>
      </c>
      <c r="K30" s="13">
        <f>I30</f>
        <v>78</v>
      </c>
      <c r="L30" s="13">
        <v>11</v>
      </c>
      <c r="M30" s="14" t="s">
        <v>154</v>
      </c>
      <c r="N30" s="13">
        <f>L30</f>
        <v>11</v>
      </c>
      <c r="O30" s="13" t="s">
        <v>310</v>
      </c>
      <c r="P30" s="52" t="s">
        <v>588</v>
      </c>
      <c r="Q30" s="12" t="s">
        <v>59</v>
      </c>
      <c r="R30" s="5">
        <v>382</v>
      </c>
      <c r="S30">
        <f t="shared" si="2"/>
        <v>2.5820633629117089</v>
      </c>
      <c r="T30" s="8">
        <v>747.56</v>
      </c>
      <c r="U30">
        <f t="shared" si="7"/>
        <v>2.8736460553552332</v>
      </c>
      <c r="V30" s="12" t="s">
        <v>77</v>
      </c>
      <c r="W30" s="12">
        <v>1</v>
      </c>
      <c r="X30" s="12">
        <v>1</v>
      </c>
      <c r="Y30" s="12" t="s">
        <v>178</v>
      </c>
      <c r="Z30" s="6">
        <v>200</v>
      </c>
      <c r="AA30" s="6" t="s">
        <v>188</v>
      </c>
      <c r="AB30">
        <v>2</v>
      </c>
      <c r="AC30" s="18" t="s">
        <v>76</v>
      </c>
      <c r="AD30" t="s">
        <v>418</v>
      </c>
      <c r="AE30" s="49" t="s">
        <v>505</v>
      </c>
      <c r="AF30" s="1" t="str">
        <f t="shared" si="9"/>
        <v>Fyhn M, Gabrielsen GW, Nordøy ES, Moe B, Langseth I, Bech C. 2001 Individual variation in field metabolic rate of kittiwakes (Rissa tridactyla) during the chick-rearing period. Physiol. Biochem. Zool. 74, 343–355. (doi:10.1086/320419)</v>
      </c>
      <c r="AG30">
        <f t="shared" si="5"/>
        <v>9728266.6666666679</v>
      </c>
      <c r="AH30">
        <f t="shared" si="6"/>
        <v>6.9880354667677365</v>
      </c>
    </row>
    <row r="31" spans="1:34" customFormat="1" ht="15" customHeight="1" x14ac:dyDescent="0.25">
      <c r="A31" s="25" t="s">
        <v>47</v>
      </c>
      <c r="B31" s="11" t="s">
        <v>140</v>
      </c>
      <c r="C31" s="11" t="s">
        <v>141</v>
      </c>
      <c r="D31" s="11" t="s">
        <v>98</v>
      </c>
      <c r="E31" s="4">
        <v>501</v>
      </c>
      <c r="F31" s="26" t="s">
        <v>235</v>
      </c>
      <c r="G31" t="s">
        <v>367</v>
      </c>
      <c r="H31" s="13">
        <v>9</v>
      </c>
      <c r="I31" s="13">
        <v>40</v>
      </c>
      <c r="J31" s="13" t="s">
        <v>152</v>
      </c>
      <c r="K31" s="13" t="str">
        <f>"-"&amp;""&amp;I31</f>
        <v>-40</v>
      </c>
      <c r="L31" s="13">
        <v>144</v>
      </c>
      <c r="M31" s="12" t="s">
        <v>154</v>
      </c>
      <c r="N31" s="13">
        <f>L31</f>
        <v>144</v>
      </c>
      <c r="O31" s="13" t="s">
        <v>271</v>
      </c>
      <c r="P31" s="6" t="s">
        <v>552</v>
      </c>
      <c r="Q31" s="12" t="s">
        <v>59</v>
      </c>
      <c r="R31" s="5">
        <v>1050</v>
      </c>
      <c r="S31">
        <f t="shared" si="2"/>
        <v>3.0211892990699383</v>
      </c>
      <c r="T31" s="8">
        <v>1324.05</v>
      </c>
      <c r="U31">
        <f t="shared" si="7"/>
        <v>3.1219043856430195</v>
      </c>
      <c r="V31" s="12" t="s">
        <v>18</v>
      </c>
      <c r="W31" s="12">
        <v>2</v>
      </c>
      <c r="X31" s="12">
        <v>1</v>
      </c>
      <c r="Y31" s="12" t="s">
        <v>177</v>
      </c>
      <c r="Z31" s="6">
        <v>500</v>
      </c>
      <c r="AA31" s="6" t="s">
        <v>188</v>
      </c>
      <c r="AB31">
        <v>2</v>
      </c>
      <c r="AC31" s="18" t="s">
        <v>69</v>
      </c>
      <c r="AD31" t="s">
        <v>419</v>
      </c>
      <c r="AE31" s="49" t="s">
        <v>514</v>
      </c>
      <c r="AF31" s="1" t="str">
        <f t="shared" si="9"/>
        <v>Gales R, Green B. 1990 The annual energetics cycle of little penguins (Eudyptula minor). Ecology 71, 2297–2312. (doi:10.2307/1938641)</v>
      </c>
      <c r="AG31">
        <f t="shared" si="5"/>
        <v>183750000</v>
      </c>
      <c r="AH31">
        <f t="shared" si="6"/>
        <v>8.2642273477562327</v>
      </c>
    </row>
    <row r="32" spans="1:34" customFormat="1" ht="15" customHeight="1" x14ac:dyDescent="0.25">
      <c r="A32" s="25" t="s">
        <v>47</v>
      </c>
      <c r="B32" s="11" t="s">
        <v>140</v>
      </c>
      <c r="C32" s="11" t="s">
        <v>141</v>
      </c>
      <c r="D32" s="11" t="s">
        <v>98</v>
      </c>
      <c r="E32" s="4">
        <v>501</v>
      </c>
      <c r="F32" s="26" t="s">
        <v>235</v>
      </c>
      <c r="G32" t="s">
        <v>367</v>
      </c>
      <c r="H32" s="13">
        <v>62</v>
      </c>
      <c r="I32" s="13">
        <v>40</v>
      </c>
      <c r="J32" s="13" t="s">
        <v>152</v>
      </c>
      <c r="K32" s="13" t="str">
        <f>"-"&amp;""&amp;I32</f>
        <v>-40</v>
      </c>
      <c r="L32" s="13">
        <v>144</v>
      </c>
      <c r="M32" s="14" t="s">
        <v>154</v>
      </c>
      <c r="N32" s="13">
        <f>L32</f>
        <v>144</v>
      </c>
      <c r="O32" s="13" t="s">
        <v>271</v>
      </c>
      <c r="P32" s="6" t="s">
        <v>552</v>
      </c>
      <c r="Q32" s="12" t="s">
        <v>59</v>
      </c>
      <c r="R32" s="5">
        <v>1050</v>
      </c>
      <c r="S32">
        <f t="shared" si="2"/>
        <v>3.0211892990699383</v>
      </c>
      <c r="T32" s="8">
        <v>1877.4</v>
      </c>
      <c r="U32">
        <f t="shared" si="7"/>
        <v>3.273556813529837</v>
      </c>
      <c r="V32" s="12" t="s">
        <v>18</v>
      </c>
      <c r="W32" s="12">
        <v>2</v>
      </c>
      <c r="X32" s="12">
        <v>1</v>
      </c>
      <c r="Y32" s="12" t="s">
        <v>178</v>
      </c>
      <c r="Z32" s="6">
        <v>500</v>
      </c>
      <c r="AA32" s="6" t="s">
        <v>188</v>
      </c>
      <c r="AB32">
        <v>2</v>
      </c>
      <c r="AC32" s="18" t="s">
        <v>67</v>
      </c>
      <c r="AD32" t="s">
        <v>419</v>
      </c>
      <c r="AE32" s="49" t="s">
        <v>514</v>
      </c>
      <c r="AF32" s="1" t="str">
        <f t="shared" si="9"/>
        <v>Gales R, Green B. 1990 The annual energetics cycle of little penguins (Eudyptula minor). Ecology 71, 2297–2312. (doi:10.2307/1938641)</v>
      </c>
      <c r="AG32">
        <f t="shared" si="5"/>
        <v>183750000</v>
      </c>
      <c r="AH32">
        <f t="shared" si="6"/>
        <v>8.2642273477562327</v>
      </c>
    </row>
    <row r="33" spans="1:34" customFormat="1" ht="15" customHeight="1" x14ac:dyDescent="0.25">
      <c r="A33" s="25" t="s">
        <v>47</v>
      </c>
      <c r="B33" s="11" t="s">
        <v>140</v>
      </c>
      <c r="C33" s="11" t="s">
        <v>141</v>
      </c>
      <c r="D33" s="11" t="s">
        <v>98</v>
      </c>
      <c r="E33" s="4">
        <v>501</v>
      </c>
      <c r="F33" s="26" t="s">
        <v>235</v>
      </c>
      <c r="G33" t="s">
        <v>367</v>
      </c>
      <c r="H33" s="13">
        <v>6</v>
      </c>
      <c r="I33" s="13">
        <v>40</v>
      </c>
      <c r="J33" s="13" t="s">
        <v>152</v>
      </c>
      <c r="K33" s="13" t="str">
        <f>"-"&amp;""&amp;I33</f>
        <v>-40</v>
      </c>
      <c r="L33" s="13">
        <v>144</v>
      </c>
      <c r="M33" s="14" t="s">
        <v>154</v>
      </c>
      <c r="N33" s="13">
        <f>L33</f>
        <v>144</v>
      </c>
      <c r="O33" s="13" t="s">
        <v>271</v>
      </c>
      <c r="P33" s="6" t="s">
        <v>552</v>
      </c>
      <c r="Q33" s="12" t="s">
        <v>59</v>
      </c>
      <c r="R33" s="5">
        <v>1050</v>
      </c>
      <c r="S33">
        <f t="shared" si="2"/>
        <v>3.0211892990699383</v>
      </c>
      <c r="T33" s="8">
        <v>2658.6</v>
      </c>
      <c r="U33">
        <f t="shared" si="7"/>
        <v>3.4246530004152556</v>
      </c>
      <c r="V33" s="12" t="s">
        <v>18</v>
      </c>
      <c r="W33" s="12">
        <v>2</v>
      </c>
      <c r="X33" s="12">
        <v>1</v>
      </c>
      <c r="Y33" s="12" t="s">
        <v>179</v>
      </c>
      <c r="Z33" s="6">
        <v>500</v>
      </c>
      <c r="AA33" s="6" t="s">
        <v>188</v>
      </c>
      <c r="AB33">
        <v>2</v>
      </c>
      <c r="AC33" s="18" t="s">
        <v>68</v>
      </c>
      <c r="AD33" t="s">
        <v>419</v>
      </c>
      <c r="AE33" s="49" t="s">
        <v>514</v>
      </c>
      <c r="AF33" s="1" t="str">
        <f t="shared" si="9"/>
        <v>Gales R, Green B. 1990 The annual energetics cycle of little penguins (Eudyptula minor). Ecology 71, 2297–2312. (doi:10.2307/1938641)</v>
      </c>
      <c r="AG33">
        <f t="shared" si="5"/>
        <v>183750000</v>
      </c>
      <c r="AH33">
        <f t="shared" si="6"/>
        <v>8.2642273477562327</v>
      </c>
    </row>
    <row r="34" spans="1:34" customFormat="1" ht="15" customHeight="1" x14ac:dyDescent="0.25">
      <c r="A34" s="25" t="s">
        <v>47</v>
      </c>
      <c r="B34" s="11" t="s">
        <v>140</v>
      </c>
      <c r="C34" s="11" t="s">
        <v>141</v>
      </c>
      <c r="D34" s="11" t="s">
        <v>98</v>
      </c>
      <c r="E34" s="4"/>
      <c r="F34" s="26" t="s">
        <v>394</v>
      </c>
      <c r="G34" t="s">
        <v>395</v>
      </c>
      <c r="H34" s="13">
        <v>5</v>
      </c>
      <c r="I34" s="13">
        <v>42</v>
      </c>
      <c r="J34" s="13" t="s">
        <v>152</v>
      </c>
      <c r="K34" s="13">
        <v>-42</v>
      </c>
      <c r="L34" s="13">
        <v>147</v>
      </c>
      <c r="M34" s="3" t="s">
        <v>154</v>
      </c>
      <c r="N34" s="13">
        <v>147</v>
      </c>
      <c r="O34" s="13" t="s">
        <v>396</v>
      </c>
      <c r="P34" s="6" t="s">
        <v>577</v>
      </c>
      <c r="Q34" s="6" t="s">
        <v>59</v>
      </c>
      <c r="R34" s="5">
        <v>1200</v>
      </c>
      <c r="S34">
        <f t="shared" ref="S34:S65" si="10">LOG(R34)</f>
        <v>3.0791812460476247</v>
      </c>
      <c r="T34" s="8">
        <v>1280</v>
      </c>
      <c r="U34">
        <f t="shared" si="7"/>
        <v>3.1072099696478683</v>
      </c>
      <c r="V34" s="4"/>
      <c r="W34" s="4">
        <v>1</v>
      </c>
      <c r="X34" s="4">
        <v>1</v>
      </c>
      <c r="Y34" s="4" t="s">
        <v>177</v>
      </c>
      <c r="Z34" s="6">
        <v>500</v>
      </c>
      <c r="AA34" s="6" t="s">
        <v>397</v>
      </c>
      <c r="AB34">
        <v>2</v>
      </c>
      <c r="AC34" s="18"/>
      <c r="AD34" t="s">
        <v>419</v>
      </c>
      <c r="AE34" s="49" t="s">
        <v>513</v>
      </c>
      <c r="AF34" s="53" t="s">
        <v>596</v>
      </c>
      <c r="AG34">
        <f t="shared" si="5"/>
        <v>240000000</v>
      </c>
      <c r="AH34">
        <f t="shared" si="6"/>
        <v>8.3802112417116064</v>
      </c>
    </row>
    <row r="35" spans="1:34" customFormat="1" ht="15" customHeight="1" x14ac:dyDescent="0.25">
      <c r="A35" s="25" t="s">
        <v>47</v>
      </c>
      <c r="B35" s="11" t="s">
        <v>140</v>
      </c>
      <c r="C35" s="11" t="s">
        <v>141</v>
      </c>
      <c r="D35" s="11" t="s">
        <v>98</v>
      </c>
      <c r="E35" s="4"/>
      <c r="F35" s="26" t="s">
        <v>394</v>
      </c>
      <c r="G35" t="s">
        <v>395</v>
      </c>
      <c r="H35" s="13">
        <v>3</v>
      </c>
      <c r="I35" s="13">
        <v>42</v>
      </c>
      <c r="J35" s="13" t="s">
        <v>152</v>
      </c>
      <c r="K35" s="13">
        <v>-42</v>
      </c>
      <c r="L35" s="13">
        <v>147</v>
      </c>
      <c r="M35" s="3" t="s">
        <v>154</v>
      </c>
      <c r="N35" s="13">
        <v>147</v>
      </c>
      <c r="O35" s="13" t="s">
        <v>396</v>
      </c>
      <c r="P35" s="6" t="s">
        <v>577</v>
      </c>
      <c r="Q35" s="6" t="s">
        <v>59</v>
      </c>
      <c r="R35" s="5">
        <v>1200</v>
      </c>
      <c r="S35">
        <f t="shared" si="10"/>
        <v>3.0791812460476247</v>
      </c>
      <c r="T35" s="8">
        <v>1500</v>
      </c>
      <c r="U35">
        <f t="shared" si="7"/>
        <v>3.1760912590556813</v>
      </c>
      <c r="V35" s="12"/>
      <c r="W35" s="4">
        <v>1</v>
      </c>
      <c r="X35" s="4">
        <v>1</v>
      </c>
      <c r="Y35" s="4" t="s">
        <v>179</v>
      </c>
      <c r="Z35" s="6">
        <v>500</v>
      </c>
      <c r="AA35" s="6" t="s">
        <v>397</v>
      </c>
      <c r="AB35">
        <v>2</v>
      </c>
      <c r="AC35" s="18"/>
      <c r="AD35" t="s">
        <v>419</v>
      </c>
      <c r="AE35" s="49" t="s">
        <v>513</v>
      </c>
      <c r="AF35" s="53" t="s">
        <v>596</v>
      </c>
      <c r="AG35">
        <f t="shared" si="5"/>
        <v>240000000</v>
      </c>
      <c r="AH35">
        <f t="shared" si="6"/>
        <v>8.3802112417116064</v>
      </c>
    </row>
    <row r="36" spans="1:34" customFormat="1" ht="15" customHeight="1" x14ac:dyDescent="0.25">
      <c r="A36" s="25" t="s">
        <v>135</v>
      </c>
      <c r="B36" s="11" t="s">
        <v>143</v>
      </c>
      <c r="C36" s="11" t="s">
        <v>147</v>
      </c>
      <c r="D36" s="11" t="s">
        <v>136</v>
      </c>
      <c r="E36" s="4">
        <v>899</v>
      </c>
      <c r="F36" s="26" t="s">
        <v>247</v>
      </c>
      <c r="G36" t="s">
        <v>358</v>
      </c>
      <c r="H36" s="13">
        <v>29</v>
      </c>
      <c r="I36" s="13">
        <v>49</v>
      </c>
      <c r="J36" s="13" t="s">
        <v>152</v>
      </c>
      <c r="K36" s="13" t="str">
        <f>"-"&amp;""&amp;I36</f>
        <v>-49</v>
      </c>
      <c r="L36" s="13">
        <v>70</v>
      </c>
      <c r="M36" s="14" t="s">
        <v>154</v>
      </c>
      <c r="N36" s="13">
        <f>L36</f>
        <v>70</v>
      </c>
      <c r="O36" s="13" t="s">
        <v>301</v>
      </c>
      <c r="P36" s="6" t="s">
        <v>579</v>
      </c>
      <c r="Q36" s="12" t="s">
        <v>59</v>
      </c>
      <c r="R36" s="5">
        <v>180.46</v>
      </c>
      <c r="S36">
        <f t="shared" si="10"/>
        <v>2.2563809530316412</v>
      </c>
      <c r="T36" s="8">
        <v>250.43</v>
      </c>
      <c r="U36">
        <f t="shared" si="7"/>
        <v>2.398686353508193</v>
      </c>
      <c r="V36" s="12" t="s">
        <v>18</v>
      </c>
      <c r="W36" s="12">
        <v>2</v>
      </c>
      <c r="X36" s="12">
        <v>1</v>
      </c>
      <c r="Y36" s="12" t="s">
        <v>179</v>
      </c>
      <c r="Z36" s="6">
        <v>145000</v>
      </c>
      <c r="AA36" s="6" t="s">
        <v>199</v>
      </c>
      <c r="AB36">
        <v>1</v>
      </c>
      <c r="AC36" s="18" t="s">
        <v>137</v>
      </c>
      <c r="AD36" t="s">
        <v>420</v>
      </c>
      <c r="AE36" s="49" t="s">
        <v>515</v>
      </c>
      <c r="AF36" s="53" t="s">
        <v>597</v>
      </c>
      <c r="AG36">
        <f t="shared" si="5"/>
        <v>1574014227.3333335</v>
      </c>
      <c r="AH36">
        <f t="shared" si="6"/>
        <v>9.1970086535785942</v>
      </c>
    </row>
    <row r="37" spans="1:34" customFormat="1" ht="15" customHeight="1" x14ac:dyDescent="0.25">
      <c r="A37" s="25" t="s">
        <v>54</v>
      </c>
      <c r="B37" s="11" t="s">
        <v>142</v>
      </c>
      <c r="C37" s="11" t="s">
        <v>149</v>
      </c>
      <c r="D37" s="11" t="s">
        <v>119</v>
      </c>
      <c r="E37" s="12">
        <v>2151</v>
      </c>
      <c r="F37" s="26" t="s">
        <v>314</v>
      </c>
      <c r="G37" t="s">
        <v>353</v>
      </c>
      <c r="H37" s="13">
        <v>9</v>
      </c>
      <c r="I37" s="15">
        <v>24</v>
      </c>
      <c r="J37" s="15" t="s">
        <v>153</v>
      </c>
      <c r="K37" s="13">
        <f>I37</f>
        <v>24</v>
      </c>
      <c r="L37" s="15">
        <v>166</v>
      </c>
      <c r="M37" s="14" t="s">
        <v>155</v>
      </c>
      <c r="N37" s="13" t="str">
        <f>"-"&amp;""&amp;L37</f>
        <v>-166</v>
      </c>
      <c r="O37" s="13" t="s">
        <v>311</v>
      </c>
      <c r="P37" s="4" t="s">
        <v>589</v>
      </c>
      <c r="Q37" s="12" t="s">
        <v>59</v>
      </c>
      <c r="R37" s="5">
        <v>195</v>
      </c>
      <c r="S37">
        <f t="shared" si="10"/>
        <v>2.2900346113625178</v>
      </c>
      <c r="T37" s="8">
        <v>352.2</v>
      </c>
      <c r="U37">
        <f t="shared" si="7"/>
        <v>2.5467893516312583</v>
      </c>
      <c r="V37" s="12" t="s">
        <v>15</v>
      </c>
      <c r="W37" s="12">
        <v>1</v>
      </c>
      <c r="X37" s="12">
        <v>1</v>
      </c>
      <c r="Y37" s="12" t="s">
        <v>177</v>
      </c>
      <c r="Z37" s="6">
        <v>15000</v>
      </c>
      <c r="AA37" s="3" t="s">
        <v>203</v>
      </c>
      <c r="AB37">
        <v>1</v>
      </c>
      <c r="AC37" s="18" t="s">
        <v>87</v>
      </c>
      <c r="AD37" t="s">
        <v>421</v>
      </c>
      <c r="AE37" s="49" t="s">
        <v>516</v>
      </c>
      <c r="AF37" s="53" t="s">
        <v>598</v>
      </c>
      <c r="AG37">
        <f t="shared" si="5"/>
        <v>190125000</v>
      </c>
      <c r="AH37">
        <f t="shared" si="6"/>
        <v>8.2790392270610553</v>
      </c>
    </row>
    <row r="38" spans="1:34" customFormat="1" ht="15" customHeight="1" x14ac:dyDescent="0.25">
      <c r="A38" s="25" t="s">
        <v>31</v>
      </c>
      <c r="B38" s="11" t="s">
        <v>145</v>
      </c>
      <c r="C38" s="11" t="s">
        <v>151</v>
      </c>
      <c r="D38" s="11" t="s">
        <v>99</v>
      </c>
      <c r="E38" s="4">
        <v>1517</v>
      </c>
      <c r="F38" s="26" t="s">
        <v>250</v>
      </c>
      <c r="G38" t="s">
        <v>336</v>
      </c>
      <c r="H38" s="13">
        <v>21</v>
      </c>
      <c r="I38" s="13">
        <v>32</v>
      </c>
      <c r="J38" s="13" t="s">
        <v>152</v>
      </c>
      <c r="K38" s="13" t="str">
        <f>"-"&amp;""&amp;I38</f>
        <v>-32</v>
      </c>
      <c r="L38" s="13">
        <v>18</v>
      </c>
      <c r="M38" s="14" t="s">
        <v>154</v>
      </c>
      <c r="N38" s="13">
        <f>L38</f>
        <v>18</v>
      </c>
      <c r="O38" s="13" t="s">
        <v>300</v>
      </c>
      <c r="P38" s="6" t="s">
        <v>201</v>
      </c>
      <c r="Q38" s="12" t="s">
        <v>59</v>
      </c>
      <c r="R38" s="5">
        <v>2580</v>
      </c>
      <c r="S38">
        <f t="shared" si="10"/>
        <v>3.4116197059632301</v>
      </c>
      <c r="T38" s="8">
        <v>3380</v>
      </c>
      <c r="U38">
        <f t="shared" si="7"/>
        <v>3.5289167002776547</v>
      </c>
      <c r="V38" s="12" t="s">
        <v>15</v>
      </c>
      <c r="W38" s="12">
        <v>1</v>
      </c>
      <c r="X38" s="12">
        <v>1</v>
      </c>
      <c r="Y38" s="12" t="s">
        <v>178</v>
      </c>
      <c r="Z38" s="6">
        <v>10000</v>
      </c>
      <c r="AA38" s="6" t="s">
        <v>202</v>
      </c>
      <c r="AB38">
        <v>1</v>
      </c>
      <c r="AC38" s="18" t="s">
        <v>80</v>
      </c>
      <c r="AD38" t="s">
        <v>422</v>
      </c>
      <c r="AE38" s="49" t="s">
        <v>517</v>
      </c>
      <c r="AF38" s="53" t="s">
        <v>599</v>
      </c>
      <c r="AG38">
        <f t="shared" si="5"/>
        <v>22188000000</v>
      </c>
      <c r="AH38">
        <f t="shared" si="6"/>
        <v>10.346118157206798</v>
      </c>
    </row>
    <row r="39" spans="1:34" customFormat="1" ht="15" customHeight="1" x14ac:dyDescent="0.25">
      <c r="A39" s="25" t="s">
        <v>55</v>
      </c>
      <c r="B39" s="11" t="s">
        <v>143</v>
      </c>
      <c r="C39" s="11" t="s">
        <v>147</v>
      </c>
      <c r="D39" s="11" t="s">
        <v>100</v>
      </c>
      <c r="E39" s="4">
        <v>883</v>
      </c>
      <c r="F39" s="26" t="s">
        <v>245</v>
      </c>
      <c r="G39" t="s">
        <v>334</v>
      </c>
      <c r="H39" s="13">
        <v>26</v>
      </c>
      <c r="I39" s="13">
        <v>68</v>
      </c>
      <c r="J39" s="13" t="s">
        <v>152</v>
      </c>
      <c r="K39" s="13" t="str">
        <f>"-"&amp;""&amp;I39</f>
        <v>-68</v>
      </c>
      <c r="L39" s="13">
        <v>77</v>
      </c>
      <c r="M39" s="14" t="s">
        <v>154</v>
      </c>
      <c r="N39" s="13">
        <f>L39</f>
        <v>77</v>
      </c>
      <c r="O39" s="13" t="s">
        <v>287</v>
      </c>
      <c r="P39" s="6" t="s">
        <v>566</v>
      </c>
      <c r="Q39" s="12" t="s">
        <v>59</v>
      </c>
      <c r="R39" s="5">
        <v>440</v>
      </c>
      <c r="S39">
        <f t="shared" si="10"/>
        <v>2.6434526764861874</v>
      </c>
      <c r="T39" s="8">
        <v>1196</v>
      </c>
      <c r="U39">
        <f t="shared" si="7"/>
        <v>3.0777311796523921</v>
      </c>
      <c r="V39" s="12" t="s">
        <v>15</v>
      </c>
      <c r="W39" s="12">
        <v>3</v>
      </c>
      <c r="X39" s="12">
        <v>1</v>
      </c>
      <c r="Y39" s="12" t="s">
        <v>178</v>
      </c>
      <c r="Z39" s="6">
        <v>50</v>
      </c>
      <c r="AA39" s="6" t="s">
        <v>624</v>
      </c>
      <c r="AB39">
        <v>1</v>
      </c>
      <c r="AC39" s="18" t="s">
        <v>158</v>
      </c>
      <c r="AD39" t="s">
        <v>423</v>
      </c>
      <c r="AE39" s="49" t="s">
        <v>495</v>
      </c>
      <c r="AF39" s="49" t="s">
        <v>625</v>
      </c>
      <c r="AG39">
        <f t="shared" si="5"/>
        <v>3226666.666666667</v>
      </c>
      <c r="AH39">
        <f t="shared" si="6"/>
        <v>6.508754102588731</v>
      </c>
    </row>
    <row r="40" spans="1:34" customFormat="1" ht="15" customHeight="1" x14ac:dyDescent="0.25">
      <c r="A40" s="25" t="s">
        <v>36</v>
      </c>
      <c r="B40" s="11" t="s">
        <v>142</v>
      </c>
      <c r="C40" s="11" t="s">
        <v>148</v>
      </c>
      <c r="D40" s="11" t="s">
        <v>115</v>
      </c>
      <c r="E40" s="4">
        <v>449</v>
      </c>
      <c r="F40" s="26" t="s">
        <v>232</v>
      </c>
      <c r="G40" t="s">
        <v>337</v>
      </c>
      <c r="H40" s="13">
        <v>9</v>
      </c>
      <c r="I40" s="13">
        <v>37</v>
      </c>
      <c r="J40" s="13" t="s">
        <v>153</v>
      </c>
      <c r="K40" s="13">
        <f>I40</f>
        <v>37</v>
      </c>
      <c r="L40" s="13">
        <v>123</v>
      </c>
      <c r="M40" s="14" t="s">
        <v>155</v>
      </c>
      <c r="N40" s="13" t="str">
        <f>"-"&amp;""&amp;L40</f>
        <v>-123</v>
      </c>
      <c r="O40" s="13" t="s">
        <v>280</v>
      </c>
      <c r="P40" s="6" t="s">
        <v>559</v>
      </c>
      <c r="Q40" s="4" t="s">
        <v>59</v>
      </c>
      <c r="R40" s="5">
        <v>174</v>
      </c>
      <c r="S40" s="1">
        <f t="shared" si="10"/>
        <v>2.2405492482825999</v>
      </c>
      <c r="T40" s="8">
        <v>413</v>
      </c>
      <c r="U40" s="1">
        <f t="shared" si="7"/>
        <v>2.6159500516564012</v>
      </c>
      <c r="V40" s="4" t="s">
        <v>9</v>
      </c>
      <c r="W40" s="4">
        <v>1</v>
      </c>
      <c r="X40" s="12">
        <v>1</v>
      </c>
      <c r="Y40" s="12" t="s">
        <v>179</v>
      </c>
      <c r="Z40" s="6">
        <v>20000</v>
      </c>
      <c r="AA40" s="6" t="s">
        <v>188</v>
      </c>
      <c r="AB40">
        <v>1</v>
      </c>
      <c r="AC40" s="18" t="s">
        <v>64</v>
      </c>
      <c r="AD40" t="s">
        <v>424</v>
      </c>
      <c r="AE40" s="49" t="s">
        <v>518</v>
      </c>
      <c r="AF40" s="1" t="str">
        <f>AE40</f>
        <v>Hodum PJ, Syderman WJ, Visser GH, Weathers WW. 1998 Energy expenditure and food requirements of Cassin’s auklets provisioning nestlings. Condor 100, 546–550. (doi:10.2307/1369722)</v>
      </c>
      <c r="AG40">
        <f t="shared" si="5"/>
        <v>201840000</v>
      </c>
      <c r="AH40">
        <f t="shared" si="6"/>
        <v>8.3050072375095176</v>
      </c>
    </row>
    <row r="41" spans="1:34" customFormat="1" ht="15" customHeight="1" x14ac:dyDescent="0.25">
      <c r="A41" s="25" t="s">
        <v>35</v>
      </c>
      <c r="B41" s="11" t="s">
        <v>140</v>
      </c>
      <c r="C41" s="11" t="s">
        <v>141</v>
      </c>
      <c r="D41" s="11" t="s">
        <v>453</v>
      </c>
      <c r="E41" s="4">
        <v>315</v>
      </c>
      <c r="F41" s="26" t="s">
        <v>231</v>
      </c>
      <c r="G41" t="s">
        <v>355</v>
      </c>
      <c r="H41" s="13">
        <v>7</v>
      </c>
      <c r="I41" s="13">
        <v>63</v>
      </c>
      <c r="J41" s="13" t="s">
        <v>152</v>
      </c>
      <c r="K41" s="13" t="str">
        <f>"-"&amp;""&amp;I41</f>
        <v>-63</v>
      </c>
      <c r="L41" s="13">
        <v>60</v>
      </c>
      <c r="M41" s="14" t="s">
        <v>155</v>
      </c>
      <c r="N41" s="13" t="str">
        <f>"-"&amp;""&amp;L41</f>
        <v>-60</v>
      </c>
      <c r="O41" s="13" t="s">
        <v>279</v>
      </c>
      <c r="P41" s="6" t="s">
        <v>558</v>
      </c>
      <c r="Q41" s="12" t="s">
        <v>59</v>
      </c>
      <c r="R41" s="5">
        <v>3790</v>
      </c>
      <c r="S41">
        <f t="shared" si="10"/>
        <v>3.5786392099680722</v>
      </c>
      <c r="T41" s="8">
        <v>3820</v>
      </c>
      <c r="U41">
        <f t="shared" si="7"/>
        <v>3.5820633629117089</v>
      </c>
      <c r="V41" s="12" t="s">
        <v>15</v>
      </c>
      <c r="W41" s="12">
        <v>4</v>
      </c>
      <c r="X41" s="12">
        <v>1</v>
      </c>
      <c r="Y41" s="12" t="s">
        <v>178</v>
      </c>
      <c r="Z41" s="6">
        <v>20000</v>
      </c>
      <c r="AA41" s="6" t="s">
        <v>188</v>
      </c>
      <c r="AB41">
        <v>2</v>
      </c>
      <c r="AC41" s="18" t="s">
        <v>63</v>
      </c>
      <c r="AD41" t="s">
        <v>452</v>
      </c>
      <c r="AE41" s="49" t="s">
        <v>519</v>
      </c>
      <c r="AF41" s="1" t="str">
        <f>AE41</f>
        <v>Moreno J, Sanz JJ. 1996 Field Metabolic Rates of Breeding Chinstrap Penguins (Pygoscelis antarctica) in the South Shetlands. Physiol. Zool. 69, 586–598. (doi:10.1086/physzool.69.3.30164217)</v>
      </c>
      <c r="AG41">
        <f t="shared" si="5"/>
        <v>95760666666.666656</v>
      </c>
      <c r="AH41">
        <f t="shared" si="6"/>
        <v>10.981187160880463</v>
      </c>
    </row>
    <row r="42" spans="1:34" customFormat="1" ht="15" customHeight="1" x14ac:dyDescent="0.25">
      <c r="A42" s="25" t="s">
        <v>43</v>
      </c>
      <c r="B42" s="11" t="s">
        <v>143</v>
      </c>
      <c r="C42" s="11" t="s">
        <v>147</v>
      </c>
      <c r="D42" s="11" t="s">
        <v>116</v>
      </c>
      <c r="E42" s="12">
        <v>1603</v>
      </c>
      <c r="F42" s="26" t="s">
        <v>259</v>
      </c>
      <c r="G42" t="s">
        <v>339</v>
      </c>
      <c r="H42" s="13">
        <v>4</v>
      </c>
      <c r="I42" s="13">
        <v>54</v>
      </c>
      <c r="J42" s="13" t="s">
        <v>152</v>
      </c>
      <c r="K42" s="13" t="str">
        <f>"-"&amp;""&amp;I42</f>
        <v>-54</v>
      </c>
      <c r="L42" s="13">
        <v>38</v>
      </c>
      <c r="M42" s="14" t="s">
        <v>155</v>
      </c>
      <c r="N42" s="13" t="str">
        <f>"-"&amp;""&amp;L42</f>
        <v>-38</v>
      </c>
      <c r="O42" s="13" t="s">
        <v>285</v>
      </c>
      <c r="P42" s="6" t="s">
        <v>181</v>
      </c>
      <c r="Q42" s="12" t="s">
        <v>59</v>
      </c>
      <c r="R42" s="5">
        <v>136.5</v>
      </c>
      <c r="S42">
        <f t="shared" si="10"/>
        <v>2.1351326513767748</v>
      </c>
      <c r="T42" s="8">
        <v>556.6</v>
      </c>
      <c r="U42">
        <f t="shared" si="7"/>
        <v>2.7455432019980242</v>
      </c>
      <c r="V42" s="12" t="s">
        <v>15</v>
      </c>
      <c r="W42" s="12">
        <v>1</v>
      </c>
      <c r="X42" s="12">
        <v>1</v>
      </c>
      <c r="Y42" s="12" t="s">
        <v>179</v>
      </c>
      <c r="Z42" s="6">
        <v>3800000</v>
      </c>
      <c r="AA42" s="6" t="s">
        <v>627</v>
      </c>
      <c r="AB42">
        <v>1</v>
      </c>
      <c r="AC42" s="18" t="s">
        <v>42</v>
      </c>
      <c r="AD42" t="s">
        <v>425</v>
      </c>
      <c r="AE42" s="49" t="s">
        <v>520</v>
      </c>
      <c r="AF42" s="49" t="s">
        <v>626</v>
      </c>
      <c r="AG42">
        <f t="shared" si="5"/>
        <v>23600850000</v>
      </c>
      <c r="AH42">
        <f t="shared" si="6"/>
        <v>10.372927644650698</v>
      </c>
    </row>
    <row r="43" spans="1:34" customFormat="1" ht="15" customHeight="1" x14ac:dyDescent="0.25">
      <c r="A43" s="25" t="s">
        <v>39</v>
      </c>
      <c r="B43" s="11" t="s">
        <v>142</v>
      </c>
      <c r="C43" s="11" t="s">
        <v>148</v>
      </c>
      <c r="D43" s="11" t="s">
        <v>101</v>
      </c>
      <c r="E43" s="4">
        <v>1594</v>
      </c>
      <c r="F43" s="26" t="s">
        <v>252</v>
      </c>
      <c r="G43" t="s">
        <v>344</v>
      </c>
      <c r="H43" s="13">
        <v>4</v>
      </c>
      <c r="I43" s="13">
        <v>47</v>
      </c>
      <c r="J43" s="13" t="s">
        <v>153</v>
      </c>
      <c r="K43" s="13">
        <f t="shared" ref="K43:K50" si="11">I43</f>
        <v>47</v>
      </c>
      <c r="L43" s="13">
        <v>52</v>
      </c>
      <c r="M43" s="14" t="s">
        <v>155</v>
      </c>
      <c r="N43" s="13" t="str">
        <f>"-"&amp;""&amp;L43</f>
        <v>-52</v>
      </c>
      <c r="O43" s="13" t="s">
        <v>284</v>
      </c>
      <c r="P43" s="6" t="s">
        <v>563</v>
      </c>
      <c r="Q43" s="12" t="s">
        <v>59</v>
      </c>
      <c r="R43" s="5">
        <v>940</v>
      </c>
      <c r="S43">
        <f t="shared" si="10"/>
        <v>2.9731278535996988</v>
      </c>
      <c r="T43" s="8">
        <v>1789</v>
      </c>
      <c r="U43">
        <f t="shared" si="7"/>
        <v>3.2526103405673732</v>
      </c>
      <c r="V43" s="12" t="s">
        <v>15</v>
      </c>
      <c r="W43" s="12">
        <v>2</v>
      </c>
      <c r="X43" s="12">
        <v>2</v>
      </c>
      <c r="Y43" s="12" t="s">
        <v>179</v>
      </c>
      <c r="Z43" s="6">
        <v>77000</v>
      </c>
      <c r="AA43" s="6" t="s">
        <v>188</v>
      </c>
      <c r="AB43">
        <v>1</v>
      </c>
      <c r="AC43" s="18" t="s">
        <v>81</v>
      </c>
      <c r="AD43" t="s">
        <v>426</v>
      </c>
      <c r="AE43" s="49" t="s">
        <v>521</v>
      </c>
      <c r="AF43" s="1" t="str">
        <f>AE43</f>
        <v xml:space="preserve">Cairns DK, Montevecchi WA, Birt-Friesen VL, Macko SA. 1990 Energy Expenditures, Activity Budgets, and Prey Harvest of Breeding Common Murres. Stud. Avian Biol. 14, 84–92. </v>
      </c>
      <c r="AG43">
        <f t="shared" si="5"/>
        <v>22679066666.666664</v>
      </c>
      <c r="AH43">
        <f t="shared" si="6"/>
        <v>10.355625177652216</v>
      </c>
    </row>
    <row r="44" spans="1:34" customFormat="1" ht="15" customHeight="1" x14ac:dyDescent="0.25">
      <c r="A44" s="25" t="s">
        <v>39</v>
      </c>
      <c r="B44" s="11" t="s">
        <v>142</v>
      </c>
      <c r="C44" s="11" t="s">
        <v>148</v>
      </c>
      <c r="D44" s="11" t="s">
        <v>101</v>
      </c>
      <c r="E44" s="4">
        <v>624</v>
      </c>
      <c r="F44" s="26" t="s">
        <v>242</v>
      </c>
      <c r="G44" t="s">
        <v>340</v>
      </c>
      <c r="H44" s="13">
        <v>11</v>
      </c>
      <c r="I44" s="13">
        <v>70</v>
      </c>
      <c r="J44" s="13" t="s">
        <v>153</v>
      </c>
      <c r="K44" s="13">
        <f t="shared" si="11"/>
        <v>70</v>
      </c>
      <c r="L44" s="13">
        <v>31</v>
      </c>
      <c r="M44" s="14" t="s">
        <v>154</v>
      </c>
      <c r="N44" s="13">
        <f>L44</f>
        <v>31</v>
      </c>
      <c r="O44" s="13" t="s">
        <v>289</v>
      </c>
      <c r="P44" s="14" t="s">
        <v>195</v>
      </c>
      <c r="Q44" s="12" t="s">
        <v>59</v>
      </c>
      <c r="R44" s="5">
        <v>1024.5</v>
      </c>
      <c r="S44">
        <f t="shared" si="10"/>
        <v>3.0105119627372137</v>
      </c>
      <c r="T44" s="8">
        <v>2198</v>
      </c>
      <c r="U44">
        <f t="shared" si="7"/>
        <v>3.3420276880874717</v>
      </c>
      <c r="V44" s="12" t="s">
        <v>18</v>
      </c>
      <c r="W44" s="12">
        <v>1</v>
      </c>
      <c r="X44" s="12">
        <v>1</v>
      </c>
      <c r="Y44" s="12" t="s">
        <v>178</v>
      </c>
      <c r="Z44" s="6">
        <v>1400</v>
      </c>
      <c r="AA44" s="6" t="s">
        <v>188</v>
      </c>
      <c r="AB44">
        <v>1</v>
      </c>
      <c r="AC44" s="18" t="s">
        <v>76</v>
      </c>
      <c r="AD44" t="s">
        <v>426</v>
      </c>
      <c r="AE44" s="49" t="s">
        <v>522</v>
      </c>
      <c r="AF44" s="1" t="str">
        <f>AE44</f>
        <v>Gabrielsen GW. 1996 Energy expenditure of breeding Common Murres. Occas. Pap. Can. Wildl. Serv. , 49–58.</v>
      </c>
      <c r="AG44">
        <f t="shared" si="5"/>
        <v>489813450</v>
      </c>
      <c r="AH44">
        <f t="shared" si="6"/>
        <v>8.6900307064330029</v>
      </c>
    </row>
    <row r="45" spans="1:34" customFormat="1" ht="15" customHeight="1" x14ac:dyDescent="0.25">
      <c r="A45" s="25" t="s">
        <v>39</v>
      </c>
      <c r="B45" s="48" t="s">
        <v>142</v>
      </c>
      <c r="C45" s="11" t="s">
        <v>148</v>
      </c>
      <c r="D45" s="11" t="s">
        <v>101</v>
      </c>
      <c r="E45" s="4">
        <v>1636</v>
      </c>
      <c r="F45" s="26" t="s">
        <v>374</v>
      </c>
      <c r="G45" t="s">
        <v>373</v>
      </c>
      <c r="H45" s="5">
        <v>26</v>
      </c>
      <c r="I45" s="13">
        <v>56</v>
      </c>
      <c r="J45" s="13" t="s">
        <v>153</v>
      </c>
      <c r="K45" s="13">
        <f t="shared" si="11"/>
        <v>56</v>
      </c>
      <c r="L45" s="13">
        <v>2</v>
      </c>
      <c r="M45" s="14" t="s">
        <v>155</v>
      </c>
      <c r="N45" s="13" t="str">
        <f>"-"&amp;""&amp;L45</f>
        <v>-2</v>
      </c>
      <c r="O45" s="13" t="s">
        <v>292</v>
      </c>
      <c r="P45" s="6" t="s">
        <v>570</v>
      </c>
      <c r="Q45" s="12" t="s">
        <v>124</v>
      </c>
      <c r="R45" s="5">
        <v>920.34</v>
      </c>
      <c r="S45">
        <f t="shared" si="10"/>
        <v>2.9639482978298433</v>
      </c>
      <c r="T45" s="8">
        <v>1641.01</v>
      </c>
      <c r="U45">
        <f t="shared" si="7"/>
        <v>3.2151112275683804</v>
      </c>
      <c r="V45" s="12" t="s">
        <v>15</v>
      </c>
      <c r="W45" s="4">
        <v>5</v>
      </c>
      <c r="X45" s="4">
        <v>1</v>
      </c>
      <c r="Y45" s="12" t="s">
        <v>178</v>
      </c>
      <c r="Z45" s="6">
        <v>18000</v>
      </c>
      <c r="AA45" s="6" t="s">
        <v>213</v>
      </c>
      <c r="AB45">
        <v>1</v>
      </c>
      <c r="AC45" s="18" t="s">
        <v>75</v>
      </c>
      <c r="AD45" t="s">
        <v>426</v>
      </c>
      <c r="AE45" s="49" t="s">
        <v>504</v>
      </c>
      <c r="AF45" s="53" t="s">
        <v>600</v>
      </c>
      <c r="AG45">
        <f t="shared" si="5"/>
        <v>5082154293.6000004</v>
      </c>
      <c r="AH45">
        <f t="shared" si="6"/>
        <v>9.7060478460433295</v>
      </c>
    </row>
    <row r="46" spans="1:34" customFormat="1" ht="15" customHeight="1" x14ac:dyDescent="0.25">
      <c r="A46" s="25" t="s">
        <v>51</v>
      </c>
      <c r="B46" s="11" t="s">
        <v>142</v>
      </c>
      <c r="C46" s="4" t="s">
        <v>149</v>
      </c>
      <c r="D46" s="11" t="s">
        <v>120</v>
      </c>
      <c r="E46" s="12">
        <v>1607</v>
      </c>
      <c r="F46" s="26" t="s">
        <v>263</v>
      </c>
      <c r="G46" t="s">
        <v>372</v>
      </c>
      <c r="H46" s="13">
        <v>10</v>
      </c>
      <c r="I46" s="13">
        <v>53</v>
      </c>
      <c r="J46" s="13" t="s">
        <v>153</v>
      </c>
      <c r="K46" s="13">
        <f t="shared" si="11"/>
        <v>53</v>
      </c>
      <c r="L46" s="13">
        <v>8</v>
      </c>
      <c r="M46" s="14" t="s">
        <v>154</v>
      </c>
      <c r="N46" s="13">
        <f>L46</f>
        <v>8</v>
      </c>
      <c r="O46" s="13" t="s">
        <v>303</v>
      </c>
      <c r="P46" s="6" t="s">
        <v>581</v>
      </c>
      <c r="Q46" s="12" t="s">
        <v>59</v>
      </c>
      <c r="R46" s="5">
        <v>130.1</v>
      </c>
      <c r="S46">
        <f t="shared" si="10"/>
        <v>2.1142772965615864</v>
      </c>
      <c r="T46" s="8">
        <v>335.5</v>
      </c>
      <c r="U46">
        <f t="shared" si="7"/>
        <v>2.5256925245050108</v>
      </c>
      <c r="V46" s="12" t="s">
        <v>15</v>
      </c>
      <c r="W46" s="12">
        <v>1</v>
      </c>
      <c r="X46" s="12">
        <v>1</v>
      </c>
      <c r="Y46" s="12" t="s">
        <v>177</v>
      </c>
      <c r="Z46" s="6">
        <v>2500</v>
      </c>
      <c r="AA46" s="6" t="s">
        <v>628</v>
      </c>
      <c r="AB46">
        <v>3</v>
      </c>
      <c r="AC46" s="18" t="s">
        <v>52</v>
      </c>
      <c r="AD46" t="s">
        <v>427</v>
      </c>
      <c r="AE46" s="49" t="s">
        <v>523</v>
      </c>
      <c r="AF46" s="49" t="s">
        <v>629</v>
      </c>
      <c r="AG46">
        <f t="shared" si="5"/>
        <v>14105008.333333332</v>
      </c>
      <c r="AH46">
        <f t="shared" si="6"/>
        <v>7.1493733470755476</v>
      </c>
    </row>
    <row r="47" spans="1:34" customFormat="1" ht="15" customHeight="1" x14ac:dyDescent="0.25">
      <c r="A47" s="25" t="s">
        <v>37</v>
      </c>
      <c r="B47" s="11" t="s">
        <v>142</v>
      </c>
      <c r="C47" s="11" t="s">
        <v>148</v>
      </c>
      <c r="D47" s="11" t="s">
        <v>102</v>
      </c>
      <c r="E47" s="4">
        <v>1592</v>
      </c>
      <c r="F47" s="26" t="s">
        <v>251</v>
      </c>
      <c r="G47" t="s">
        <v>350</v>
      </c>
      <c r="H47" s="13">
        <v>13</v>
      </c>
      <c r="I47" s="13">
        <v>77</v>
      </c>
      <c r="J47" s="13" t="s">
        <v>153</v>
      </c>
      <c r="K47" s="13">
        <f t="shared" si="11"/>
        <v>77</v>
      </c>
      <c r="L47" s="13">
        <v>15</v>
      </c>
      <c r="M47" s="14" t="s">
        <v>155</v>
      </c>
      <c r="N47" s="13" t="str">
        <f>"-"&amp;""&amp;L47</f>
        <v>-15</v>
      </c>
      <c r="O47" s="13" t="s">
        <v>290</v>
      </c>
      <c r="P47" s="6" t="s">
        <v>568</v>
      </c>
      <c r="Q47" s="12" t="s">
        <v>59</v>
      </c>
      <c r="R47" s="5">
        <v>164.3</v>
      </c>
      <c r="S47">
        <f t="shared" si="10"/>
        <v>2.2156375634350618</v>
      </c>
      <c r="T47" s="8">
        <v>696.1</v>
      </c>
      <c r="U47">
        <f t="shared" si="7"/>
        <v>2.8426716337607885</v>
      </c>
      <c r="V47" s="12" t="s">
        <v>15</v>
      </c>
      <c r="W47" s="12">
        <v>1</v>
      </c>
      <c r="X47" s="12">
        <v>1</v>
      </c>
      <c r="Y47" s="12" t="s">
        <v>179</v>
      </c>
      <c r="Z47" s="6">
        <v>400000</v>
      </c>
      <c r="AA47" s="6" t="s">
        <v>188</v>
      </c>
      <c r="AB47">
        <v>1</v>
      </c>
      <c r="AC47" s="18" t="s">
        <v>38</v>
      </c>
      <c r="AD47" t="s">
        <v>428</v>
      </c>
      <c r="AE47" s="49" t="s">
        <v>524</v>
      </c>
      <c r="AF47" s="1" t="str">
        <f>AE47</f>
        <v xml:space="preserve">Gabrielsen GW, Taylor JRE, Konarzewski M, Mehlum F. 1991 Field and Laboratory Metabolism and Thermoregulation in Dovekies (Alle alle). Auk 108, 71–78. </v>
      </c>
      <c r="AG47">
        <f t="shared" si="5"/>
        <v>3599265333.3333344</v>
      </c>
      <c r="AH47">
        <f t="shared" si="6"/>
        <v>9.5562138634784244</v>
      </c>
    </row>
    <row r="48" spans="1:34" customFormat="1" ht="15" customHeight="1" x14ac:dyDescent="0.25">
      <c r="A48" s="25" t="s">
        <v>37</v>
      </c>
      <c r="B48" s="11" t="s">
        <v>142</v>
      </c>
      <c r="C48" s="11" t="s">
        <v>148</v>
      </c>
      <c r="D48" s="11" t="s">
        <v>102</v>
      </c>
      <c r="E48" s="12">
        <v>2130</v>
      </c>
      <c r="F48" s="26" t="s">
        <v>266</v>
      </c>
      <c r="G48" t="s">
        <v>348</v>
      </c>
      <c r="H48" s="13">
        <v>14</v>
      </c>
      <c r="I48" s="13">
        <v>70</v>
      </c>
      <c r="J48" s="13" t="s">
        <v>153</v>
      </c>
      <c r="K48" s="13">
        <f t="shared" si="11"/>
        <v>70</v>
      </c>
      <c r="L48" s="13">
        <v>22</v>
      </c>
      <c r="M48" s="14" t="s">
        <v>155</v>
      </c>
      <c r="N48" s="13" t="str">
        <f>"-"&amp;""&amp;L48</f>
        <v>-22</v>
      </c>
      <c r="O48" s="13" t="s">
        <v>295</v>
      </c>
      <c r="P48" s="6" t="s">
        <v>572</v>
      </c>
      <c r="Q48" s="12" t="s">
        <v>59</v>
      </c>
      <c r="R48" s="5">
        <v>149</v>
      </c>
      <c r="S48">
        <f t="shared" si="10"/>
        <v>2.173186268412274</v>
      </c>
      <c r="T48" s="8">
        <v>609.9</v>
      </c>
      <c r="U48">
        <f t="shared" si="7"/>
        <v>2.7852586333577012</v>
      </c>
      <c r="V48" s="12" t="s">
        <v>15</v>
      </c>
      <c r="W48" s="12">
        <v>1</v>
      </c>
      <c r="X48" s="12">
        <v>2</v>
      </c>
      <c r="Y48" s="12" t="s">
        <v>178</v>
      </c>
      <c r="Z48" s="6">
        <v>500000</v>
      </c>
      <c r="AA48" s="54" t="s">
        <v>215</v>
      </c>
      <c r="AB48">
        <v>1</v>
      </c>
      <c r="AC48" s="18" t="s">
        <v>67</v>
      </c>
      <c r="AD48" t="s">
        <v>428</v>
      </c>
      <c r="AE48" s="49" t="s">
        <v>525</v>
      </c>
      <c r="AF48" s="53" t="s">
        <v>601</v>
      </c>
      <c r="AG48">
        <f t="shared" si="5"/>
        <v>3700166666.6666665</v>
      </c>
      <c r="AH48">
        <f t="shared" si="6"/>
        <v>9.5682212864409042</v>
      </c>
    </row>
    <row r="49" spans="1:34" customFormat="1" ht="15" customHeight="1" x14ac:dyDescent="0.25">
      <c r="A49" s="25" t="s">
        <v>37</v>
      </c>
      <c r="B49" s="9" t="s">
        <v>142</v>
      </c>
      <c r="C49" s="9" t="s">
        <v>148</v>
      </c>
      <c r="D49" s="9" t="s">
        <v>102</v>
      </c>
      <c r="E49" s="4" t="s">
        <v>175</v>
      </c>
      <c r="F49" s="26" t="s">
        <v>316</v>
      </c>
      <c r="G49" t="s">
        <v>331</v>
      </c>
      <c r="H49" s="5">
        <v>43</v>
      </c>
      <c r="I49" s="5">
        <v>79</v>
      </c>
      <c r="J49" s="5" t="s">
        <v>153</v>
      </c>
      <c r="K49" s="13">
        <f t="shared" si="11"/>
        <v>79</v>
      </c>
      <c r="L49" s="5">
        <v>12</v>
      </c>
      <c r="M49" s="3" t="s">
        <v>154</v>
      </c>
      <c r="N49" s="13">
        <f>L49</f>
        <v>12</v>
      </c>
      <c r="O49" s="13" t="s">
        <v>298</v>
      </c>
      <c r="P49" s="3" t="s">
        <v>210</v>
      </c>
      <c r="Q49" s="26" t="s">
        <v>59</v>
      </c>
      <c r="R49" s="5">
        <v>160</v>
      </c>
      <c r="S49">
        <f t="shared" si="10"/>
        <v>2.2041199826559246</v>
      </c>
      <c r="T49" s="2">
        <v>677.45</v>
      </c>
      <c r="U49" s="2">
        <v>2.8308772471104051</v>
      </c>
      <c r="V49" s="4" t="s">
        <v>15</v>
      </c>
      <c r="W49" s="4">
        <v>2</v>
      </c>
      <c r="X49" s="4">
        <v>1</v>
      </c>
      <c r="Y49" s="4" t="s">
        <v>178</v>
      </c>
      <c r="Z49" s="6">
        <v>2000</v>
      </c>
      <c r="AA49" s="3" t="s">
        <v>188</v>
      </c>
      <c r="AB49">
        <v>1</v>
      </c>
      <c r="AC49" s="28"/>
      <c r="AD49" t="s">
        <v>428</v>
      </c>
      <c r="AE49" s="49" t="s">
        <v>526</v>
      </c>
      <c r="AF49" s="1" t="str">
        <f>AE49</f>
        <v>Welcker J, Harding AMA, Kitaysky AS, Speakman JR, Gabrielsen GW. 2009 Daily energy expenditure increases in response to low nutritional stress in an Arctic-breeding seabird with no effect on mortality. Funct. Ecol. 23, 1081–1090. (doi:10.1111/j.1365-2435.2009.01585.x)</v>
      </c>
      <c r="AG49">
        <f t="shared" si="5"/>
        <v>17066666.666666668</v>
      </c>
      <c r="AH49">
        <f t="shared" si="6"/>
        <v>7.2321487062561687</v>
      </c>
    </row>
    <row r="50" spans="1:34" customFormat="1" ht="15" customHeight="1" x14ac:dyDescent="0.25">
      <c r="A50" s="25" t="s">
        <v>131</v>
      </c>
      <c r="B50" s="11" t="s">
        <v>145</v>
      </c>
      <c r="C50" s="11" t="s">
        <v>146</v>
      </c>
      <c r="D50" s="11" t="s">
        <v>132</v>
      </c>
      <c r="E50" s="4">
        <v>1637</v>
      </c>
      <c r="F50" s="26" t="s">
        <v>374</v>
      </c>
      <c r="G50" t="s">
        <v>373</v>
      </c>
      <c r="H50" s="5">
        <v>26</v>
      </c>
      <c r="I50" s="13">
        <v>57</v>
      </c>
      <c r="J50" s="13" t="s">
        <v>153</v>
      </c>
      <c r="K50" s="13">
        <f t="shared" si="11"/>
        <v>57</v>
      </c>
      <c r="L50" s="13">
        <v>3</v>
      </c>
      <c r="M50" s="14" t="s">
        <v>155</v>
      </c>
      <c r="N50" s="13" t="str">
        <f>"-"&amp;""&amp;L50</f>
        <v>-3</v>
      </c>
      <c r="O50" s="13" t="s">
        <v>292</v>
      </c>
      <c r="P50" s="6" t="s">
        <v>570</v>
      </c>
      <c r="Q50" s="12" t="s">
        <v>124</v>
      </c>
      <c r="R50" s="5">
        <v>1781.43</v>
      </c>
      <c r="S50">
        <f t="shared" si="10"/>
        <v>3.2507687617355829</v>
      </c>
      <c r="T50" s="8">
        <v>2250.25</v>
      </c>
      <c r="U50">
        <f t="shared" ref="U50:U63" si="12">LOG(T50)</f>
        <v>3.3522307703731644</v>
      </c>
      <c r="V50" s="12" t="s">
        <v>15</v>
      </c>
      <c r="W50" s="12">
        <v>5</v>
      </c>
      <c r="X50" s="12">
        <v>1</v>
      </c>
      <c r="Y50" s="12" t="s">
        <v>178</v>
      </c>
      <c r="Z50" s="6">
        <v>1001</v>
      </c>
      <c r="AA50" s="6" t="s">
        <v>399</v>
      </c>
      <c r="AB50">
        <v>4</v>
      </c>
      <c r="AC50" s="18" t="s">
        <v>75</v>
      </c>
      <c r="AD50" t="s">
        <v>429</v>
      </c>
      <c r="AE50" s="49" t="s">
        <v>504</v>
      </c>
      <c r="AF50" s="53" t="s">
        <v>602</v>
      </c>
      <c r="AG50">
        <f t="shared" si="5"/>
        <v>1058888779.2483001</v>
      </c>
      <c r="AH50">
        <f t="shared" si="6"/>
        <v>9.0248503462308225</v>
      </c>
    </row>
    <row r="51" spans="1:34" s="1" customFormat="1" ht="15" customHeight="1" x14ac:dyDescent="0.25">
      <c r="A51" s="25" t="s">
        <v>16</v>
      </c>
      <c r="B51" s="11" t="s">
        <v>140</v>
      </c>
      <c r="C51" s="11" t="s">
        <v>141</v>
      </c>
      <c r="D51" s="11" t="s">
        <v>103</v>
      </c>
      <c r="E51" s="4">
        <v>659</v>
      </c>
      <c r="F51" s="26" t="s">
        <v>243</v>
      </c>
      <c r="G51" t="s">
        <v>368</v>
      </c>
      <c r="H51" s="13">
        <v>10</v>
      </c>
      <c r="I51" s="13">
        <v>54</v>
      </c>
      <c r="J51" s="13" t="s">
        <v>152</v>
      </c>
      <c r="K51" s="13" t="str">
        <f t="shared" ref="K51:K56" si="13">"-"&amp;""&amp;I51</f>
        <v>-54</v>
      </c>
      <c r="L51" s="13">
        <v>38</v>
      </c>
      <c r="M51" s="14" t="s">
        <v>155</v>
      </c>
      <c r="N51" s="13" t="str">
        <f>"-"&amp;""&amp;L51</f>
        <v>-38</v>
      </c>
      <c r="O51" s="13" t="s">
        <v>285</v>
      </c>
      <c r="P51" s="6" t="s">
        <v>181</v>
      </c>
      <c r="Q51" s="12" t="s">
        <v>91</v>
      </c>
      <c r="R51" s="5">
        <v>6490</v>
      </c>
      <c r="S51">
        <f t="shared" si="10"/>
        <v>3.8122446968003691</v>
      </c>
      <c r="T51" s="8">
        <v>2669.1</v>
      </c>
      <c r="U51">
        <f t="shared" si="12"/>
        <v>3.4263648452879276</v>
      </c>
      <c r="V51" s="12" t="s">
        <v>93</v>
      </c>
      <c r="W51" s="12">
        <v>2</v>
      </c>
      <c r="X51" s="12">
        <v>1</v>
      </c>
      <c r="Y51" s="12" t="s">
        <v>178</v>
      </c>
      <c r="Z51" s="6">
        <v>1000000</v>
      </c>
      <c r="AA51" s="3" t="s">
        <v>196</v>
      </c>
      <c r="AB51">
        <v>2</v>
      </c>
      <c r="AC51" s="18" t="s">
        <v>94</v>
      </c>
      <c r="AD51" t="s">
        <v>430</v>
      </c>
      <c r="AE51" s="49" t="s">
        <v>527</v>
      </c>
      <c r="AF51" s="53" t="s">
        <v>528</v>
      </c>
      <c r="AG51">
        <f t="shared" si="5"/>
        <v>14040033333333.334</v>
      </c>
      <c r="AH51">
        <f t="shared" si="6"/>
        <v>13.147368138881076</v>
      </c>
    </row>
    <row r="52" spans="1:34" customFormat="1" ht="15" customHeight="1" x14ac:dyDescent="0.25">
      <c r="A52" s="25" t="s">
        <v>16</v>
      </c>
      <c r="B52" s="11" t="s">
        <v>140</v>
      </c>
      <c r="C52" s="11" t="s">
        <v>141</v>
      </c>
      <c r="D52" s="11" t="s">
        <v>103</v>
      </c>
      <c r="E52" s="4">
        <v>659</v>
      </c>
      <c r="F52" s="26" t="s">
        <v>243</v>
      </c>
      <c r="G52" t="s">
        <v>368</v>
      </c>
      <c r="H52" s="13">
        <v>4</v>
      </c>
      <c r="I52" s="13">
        <v>54</v>
      </c>
      <c r="J52" s="13" t="s">
        <v>152</v>
      </c>
      <c r="K52" s="13" t="str">
        <f t="shared" si="13"/>
        <v>-54</v>
      </c>
      <c r="L52" s="13">
        <v>38</v>
      </c>
      <c r="M52" s="14" t="s">
        <v>155</v>
      </c>
      <c r="N52" s="13" t="str">
        <f>"-"&amp;""&amp;L52</f>
        <v>-38</v>
      </c>
      <c r="O52" s="13" t="s">
        <v>285</v>
      </c>
      <c r="P52" s="6" t="s">
        <v>181</v>
      </c>
      <c r="Q52" s="12" t="s">
        <v>91</v>
      </c>
      <c r="R52" s="5">
        <v>6550</v>
      </c>
      <c r="S52">
        <f t="shared" si="10"/>
        <v>3.8162412999917832</v>
      </c>
      <c r="T52" s="8">
        <v>3893.5</v>
      </c>
      <c r="U52">
        <f t="shared" si="12"/>
        <v>3.5903401790321667</v>
      </c>
      <c r="V52" s="12" t="s">
        <v>92</v>
      </c>
      <c r="W52" s="12">
        <v>2</v>
      </c>
      <c r="X52" s="12">
        <v>1</v>
      </c>
      <c r="Y52" s="12" t="s">
        <v>179</v>
      </c>
      <c r="Z52" s="6">
        <v>1000000</v>
      </c>
      <c r="AA52" s="3" t="s">
        <v>196</v>
      </c>
      <c r="AB52">
        <v>2</v>
      </c>
      <c r="AC52" s="18" t="s">
        <v>94</v>
      </c>
      <c r="AD52" t="s">
        <v>430</v>
      </c>
      <c r="AE52" s="49" t="s">
        <v>527</v>
      </c>
      <c r="AF52" s="53" t="s">
        <v>528</v>
      </c>
      <c r="AG52">
        <f t="shared" si="5"/>
        <v>14300833333333.334</v>
      </c>
      <c r="AH52">
        <f t="shared" si="6"/>
        <v>13.155361345263904</v>
      </c>
    </row>
    <row r="53" spans="1:34" customFormat="1" ht="15" customHeight="1" x14ac:dyDescent="0.25">
      <c r="A53" s="25" t="s">
        <v>16</v>
      </c>
      <c r="B53" s="11" t="s">
        <v>140</v>
      </c>
      <c r="C53" s="11" t="s">
        <v>141</v>
      </c>
      <c r="D53" s="11" t="s">
        <v>103</v>
      </c>
      <c r="E53" s="4">
        <v>61</v>
      </c>
      <c r="F53" s="26" t="s">
        <v>218</v>
      </c>
      <c r="G53" t="s">
        <v>369</v>
      </c>
      <c r="H53" s="13">
        <v>10</v>
      </c>
      <c r="I53" s="13">
        <v>54</v>
      </c>
      <c r="J53" s="13" t="s">
        <v>152</v>
      </c>
      <c r="K53" s="13" t="str">
        <f t="shared" si="13"/>
        <v>-54</v>
      </c>
      <c r="L53" s="13">
        <v>38</v>
      </c>
      <c r="M53" s="14" t="s">
        <v>155</v>
      </c>
      <c r="N53" s="13" t="str">
        <f>"-"&amp;""&amp;L53</f>
        <v>-38</v>
      </c>
      <c r="O53" s="13" t="s">
        <v>285</v>
      </c>
      <c r="P53" s="14" t="s">
        <v>181</v>
      </c>
      <c r="Q53" s="12" t="s">
        <v>59</v>
      </c>
      <c r="R53" s="5">
        <v>6100</v>
      </c>
      <c r="S53">
        <f t="shared" si="10"/>
        <v>3.7853298350107671</v>
      </c>
      <c r="T53" s="8">
        <v>3583.87</v>
      </c>
      <c r="U53">
        <f t="shared" si="12"/>
        <v>3.5543522478353418</v>
      </c>
      <c r="V53" s="12" t="s">
        <v>12</v>
      </c>
      <c r="W53" s="12">
        <v>1</v>
      </c>
      <c r="X53" s="12">
        <v>1</v>
      </c>
      <c r="Y53" s="12" t="s">
        <v>178</v>
      </c>
      <c r="Z53" s="6">
        <v>1000000</v>
      </c>
      <c r="AA53" s="3" t="s">
        <v>188</v>
      </c>
      <c r="AB53">
        <v>2</v>
      </c>
      <c r="AC53" s="18" t="s">
        <v>65</v>
      </c>
      <c r="AD53" t="s">
        <v>430</v>
      </c>
      <c r="AE53" s="49" t="s">
        <v>528</v>
      </c>
      <c r="AF53" s="1" t="str">
        <f>AE53</f>
        <v>Davis RW, Croxall JP, O’Connell MJ. 1989 The reproductive energetics of Gentoo (Pygoscelis papua) and Macaroni (Eudyptes chrysolophus) penguins at South Georgia. J. Anim. Ecol. 58, 59–74. (doi:10.2307/4986)</v>
      </c>
      <c r="AG53">
        <f t="shared" si="5"/>
        <v>12403333333333.334</v>
      </c>
      <c r="AH53">
        <f t="shared" si="6"/>
        <v>13.093538415301872</v>
      </c>
    </row>
    <row r="54" spans="1:34" customFormat="1" ht="15" customHeight="1" x14ac:dyDescent="0.25">
      <c r="A54" s="25" t="s">
        <v>16</v>
      </c>
      <c r="B54" s="11" t="s">
        <v>140</v>
      </c>
      <c r="C54" s="11" t="s">
        <v>141</v>
      </c>
      <c r="D54" s="11" t="s">
        <v>103</v>
      </c>
      <c r="E54" s="4">
        <v>216</v>
      </c>
      <c r="F54" s="26" t="s">
        <v>230</v>
      </c>
      <c r="G54" t="s">
        <v>328</v>
      </c>
      <c r="H54" s="13">
        <v>14</v>
      </c>
      <c r="I54" s="13">
        <v>53</v>
      </c>
      <c r="J54" s="13" t="s">
        <v>152</v>
      </c>
      <c r="K54" s="13" t="str">
        <f t="shared" si="13"/>
        <v>-53</v>
      </c>
      <c r="L54" s="13">
        <v>73</v>
      </c>
      <c r="M54" s="14" t="s">
        <v>154</v>
      </c>
      <c r="N54" s="13">
        <f>L54</f>
        <v>73</v>
      </c>
      <c r="O54" s="13" t="s">
        <v>286</v>
      </c>
      <c r="P54" s="6" t="s">
        <v>564</v>
      </c>
      <c r="Q54" s="12" t="s">
        <v>59</v>
      </c>
      <c r="R54" s="5">
        <v>6200</v>
      </c>
      <c r="S54">
        <f t="shared" si="10"/>
        <v>3.7923916894982539</v>
      </c>
      <c r="T54" s="8">
        <v>3390</v>
      </c>
      <c r="U54">
        <f t="shared" si="12"/>
        <v>3.5301996982030821</v>
      </c>
      <c r="V54" s="12" t="s">
        <v>15</v>
      </c>
      <c r="W54" s="4">
        <v>1</v>
      </c>
      <c r="X54" s="4">
        <v>1</v>
      </c>
      <c r="Y54" s="4" t="s">
        <v>177</v>
      </c>
      <c r="Z54" s="6">
        <v>16500</v>
      </c>
      <c r="AA54" s="3" t="s">
        <v>188</v>
      </c>
      <c r="AB54">
        <v>2</v>
      </c>
      <c r="AC54" s="18" t="s">
        <v>187</v>
      </c>
      <c r="AD54" t="s">
        <v>430</v>
      </c>
      <c r="AE54" s="49" t="s">
        <v>529</v>
      </c>
      <c r="AF54" s="1" t="str">
        <f>AE54</f>
        <v>Gales R, Green B, Libke J, Newgrain K, Pemberton D. 1993 Breeding energetics and food requirements of gentoo penguins (Pygoscelis papua) at Heard and Macquarie Islands. J. Zool. London 231, 125–139. (doi:10.1111/j.1469-7998.1993.tb05357.x)</v>
      </c>
      <c r="AG54">
        <f t="shared" si="5"/>
        <v>211420000000</v>
      </c>
      <c r="AH54">
        <f t="shared" si="6"/>
        <v>11.325146068490751</v>
      </c>
    </row>
    <row r="55" spans="1:34" customFormat="1" ht="15" customHeight="1" x14ac:dyDescent="0.25">
      <c r="A55" s="25" t="s">
        <v>16</v>
      </c>
      <c r="B55" s="11" t="s">
        <v>140</v>
      </c>
      <c r="C55" s="11" t="s">
        <v>141</v>
      </c>
      <c r="D55" s="11" t="s">
        <v>103</v>
      </c>
      <c r="E55" s="4">
        <v>216</v>
      </c>
      <c r="F55" s="26" t="s">
        <v>230</v>
      </c>
      <c r="G55" t="s">
        <v>328</v>
      </c>
      <c r="H55" s="13">
        <v>3</v>
      </c>
      <c r="I55" s="13">
        <v>53</v>
      </c>
      <c r="J55" s="13" t="s">
        <v>152</v>
      </c>
      <c r="K55" s="13" t="str">
        <f t="shared" si="13"/>
        <v>-53</v>
      </c>
      <c r="L55" s="13">
        <v>73</v>
      </c>
      <c r="M55" s="14" t="s">
        <v>154</v>
      </c>
      <c r="N55" s="13">
        <f>L55</f>
        <v>73</v>
      </c>
      <c r="O55" s="13" t="s">
        <v>286</v>
      </c>
      <c r="P55" s="6" t="s">
        <v>564</v>
      </c>
      <c r="Q55" s="12" t="s">
        <v>59</v>
      </c>
      <c r="R55" s="5">
        <v>6200</v>
      </c>
      <c r="S55">
        <f t="shared" si="10"/>
        <v>3.7923916894982539</v>
      </c>
      <c r="T55" s="8">
        <v>7135</v>
      </c>
      <c r="U55">
        <f t="shared" si="12"/>
        <v>3.8533939774506658</v>
      </c>
      <c r="V55" s="12" t="s">
        <v>15</v>
      </c>
      <c r="W55" s="12">
        <v>1</v>
      </c>
      <c r="X55" s="12">
        <v>1</v>
      </c>
      <c r="Y55" s="12" t="s">
        <v>179</v>
      </c>
      <c r="Z55" s="6">
        <v>16500</v>
      </c>
      <c r="AA55" s="3" t="s">
        <v>188</v>
      </c>
      <c r="AB55">
        <v>2</v>
      </c>
      <c r="AC55" s="18" t="s">
        <v>187</v>
      </c>
      <c r="AD55" t="s">
        <v>430</v>
      </c>
      <c r="AE55" s="49" t="s">
        <v>529</v>
      </c>
      <c r="AF55" s="1" t="str">
        <f>AE55</f>
        <v>Gales R, Green B, Libke J, Newgrain K, Pemberton D. 1993 Breeding energetics and food requirements of gentoo penguins (Pygoscelis papua) at Heard and Macquarie Islands. J. Zool. London 231, 125–139. (doi:10.1111/j.1469-7998.1993.tb05357.x)</v>
      </c>
      <c r="AG55">
        <f t="shared" si="5"/>
        <v>211420000000</v>
      </c>
      <c r="AH55">
        <f t="shared" si="6"/>
        <v>11.325146068490751</v>
      </c>
    </row>
    <row r="56" spans="1:34" customFormat="1" ht="15" customHeight="1" x14ac:dyDescent="0.25">
      <c r="A56" s="25" t="s">
        <v>41</v>
      </c>
      <c r="B56" s="11" t="s">
        <v>143</v>
      </c>
      <c r="C56" s="11" t="s">
        <v>147</v>
      </c>
      <c r="D56" s="11" t="s">
        <v>117</v>
      </c>
      <c r="E56" s="12">
        <v>1603</v>
      </c>
      <c r="F56" s="26" t="s">
        <v>259</v>
      </c>
      <c r="G56" t="s">
        <v>339</v>
      </c>
      <c r="H56" s="13">
        <v>7</v>
      </c>
      <c r="I56" s="13">
        <v>54</v>
      </c>
      <c r="J56" s="13" t="s">
        <v>152</v>
      </c>
      <c r="K56" s="13" t="str">
        <f t="shared" si="13"/>
        <v>-54</v>
      </c>
      <c r="L56" s="13">
        <v>38</v>
      </c>
      <c r="M56" s="14" t="s">
        <v>155</v>
      </c>
      <c r="N56" s="13" t="str">
        <f>"-"&amp;""&amp;L56</f>
        <v>-38</v>
      </c>
      <c r="O56" s="13" t="s">
        <v>285</v>
      </c>
      <c r="P56" s="6" t="s">
        <v>181</v>
      </c>
      <c r="Q56" s="12" t="s">
        <v>59</v>
      </c>
      <c r="R56" s="5">
        <v>109.2</v>
      </c>
      <c r="S56">
        <f t="shared" si="10"/>
        <v>2.0382226383687185</v>
      </c>
      <c r="T56" s="8">
        <v>463.5</v>
      </c>
      <c r="U56">
        <f t="shared" si="12"/>
        <v>2.666049738480516</v>
      </c>
      <c r="V56" s="12" t="s">
        <v>15</v>
      </c>
      <c r="W56" s="12">
        <v>1</v>
      </c>
      <c r="X56" s="12">
        <v>1</v>
      </c>
      <c r="Y56" s="12" t="s">
        <v>179</v>
      </c>
      <c r="Z56" s="6">
        <v>2000000</v>
      </c>
      <c r="AA56" s="6" t="s">
        <v>627</v>
      </c>
      <c r="AB56">
        <v>1</v>
      </c>
      <c r="AC56" s="18" t="s">
        <v>42</v>
      </c>
      <c r="AD56" t="s">
        <v>431</v>
      </c>
      <c r="AE56" s="49" t="s">
        <v>520</v>
      </c>
      <c r="AF56" s="49" t="s">
        <v>626</v>
      </c>
      <c r="AG56">
        <f t="shared" si="5"/>
        <v>7949760000.000001</v>
      </c>
      <c r="AH56">
        <f t="shared" si="6"/>
        <v>9.9003540176817548</v>
      </c>
    </row>
    <row r="57" spans="1:34" customFormat="1" ht="15" customHeight="1" x14ac:dyDescent="0.25">
      <c r="A57" s="25" t="s">
        <v>126</v>
      </c>
      <c r="B57" s="11" t="s">
        <v>145</v>
      </c>
      <c r="C57" s="11" t="s">
        <v>146</v>
      </c>
      <c r="D57" s="11" t="s">
        <v>454</v>
      </c>
      <c r="E57" s="4">
        <v>76</v>
      </c>
      <c r="F57" s="26" t="s">
        <v>219</v>
      </c>
      <c r="G57" t="s">
        <v>345</v>
      </c>
      <c r="H57" s="13">
        <v>2</v>
      </c>
      <c r="I57" s="13">
        <v>54</v>
      </c>
      <c r="J57" s="13" t="s">
        <v>153</v>
      </c>
      <c r="K57" s="13">
        <f>I57</f>
        <v>54</v>
      </c>
      <c r="L57" s="13">
        <v>10</v>
      </c>
      <c r="M57" s="14" t="s">
        <v>154</v>
      </c>
      <c r="N57" s="13">
        <f>L57</f>
        <v>10</v>
      </c>
      <c r="O57" s="13" t="s">
        <v>299</v>
      </c>
      <c r="P57" s="6" t="s">
        <v>575</v>
      </c>
      <c r="Q57" s="12" t="s">
        <v>124</v>
      </c>
      <c r="R57" s="5">
        <v>2230</v>
      </c>
      <c r="S57">
        <f t="shared" si="10"/>
        <v>3.3483048630481607</v>
      </c>
      <c r="T57" s="8">
        <v>774.15</v>
      </c>
      <c r="U57">
        <f t="shared" si="12"/>
        <v>2.888825118125633</v>
      </c>
      <c r="V57" s="12" t="s">
        <v>15</v>
      </c>
      <c r="W57" s="12">
        <v>1</v>
      </c>
      <c r="X57" s="12">
        <v>1</v>
      </c>
      <c r="Y57" s="12" t="s">
        <v>177</v>
      </c>
      <c r="Z57" s="6">
        <v>380</v>
      </c>
      <c r="AA57" s="6" t="s">
        <v>184</v>
      </c>
      <c r="AB57">
        <v>3</v>
      </c>
      <c r="AC57" s="18" t="s">
        <v>125</v>
      </c>
      <c r="AD57" t="s">
        <v>455</v>
      </c>
      <c r="AE57" s="49" t="s">
        <v>530</v>
      </c>
      <c r="AF57" s="53" t="s">
        <v>603</v>
      </c>
      <c r="AG57">
        <f t="shared" si="5"/>
        <v>629900666.66666663</v>
      </c>
      <c r="AH57">
        <f t="shared" si="6"/>
        <v>8.7992720679934688</v>
      </c>
    </row>
    <row r="58" spans="1:34" s="38" customFormat="1" ht="15" customHeight="1" x14ac:dyDescent="0.25">
      <c r="A58" s="25" t="s">
        <v>126</v>
      </c>
      <c r="B58" s="11" t="s">
        <v>145</v>
      </c>
      <c r="C58" s="11" t="s">
        <v>146</v>
      </c>
      <c r="D58" s="11" t="s">
        <v>454</v>
      </c>
      <c r="E58" s="4">
        <v>76</v>
      </c>
      <c r="F58" s="26" t="s">
        <v>219</v>
      </c>
      <c r="G58" t="s">
        <v>345</v>
      </c>
      <c r="H58" s="13">
        <v>26</v>
      </c>
      <c r="I58" s="13">
        <v>54</v>
      </c>
      <c r="J58" s="13" t="s">
        <v>153</v>
      </c>
      <c r="K58" s="13">
        <f>I58</f>
        <v>54</v>
      </c>
      <c r="L58" s="13">
        <v>10</v>
      </c>
      <c r="M58" s="14" t="s">
        <v>154</v>
      </c>
      <c r="N58" s="13">
        <f>L58</f>
        <v>10</v>
      </c>
      <c r="O58" s="13" t="s">
        <v>299</v>
      </c>
      <c r="P58" s="6" t="s">
        <v>575</v>
      </c>
      <c r="Q58" s="12" t="s">
        <v>124</v>
      </c>
      <c r="R58" s="5">
        <v>2230</v>
      </c>
      <c r="S58">
        <f t="shared" si="10"/>
        <v>3.3483048630481607</v>
      </c>
      <c r="T58" s="8">
        <v>933.6</v>
      </c>
      <c r="U58">
        <f t="shared" si="12"/>
        <v>2.9701608430373136</v>
      </c>
      <c r="V58" s="12" t="s">
        <v>15</v>
      </c>
      <c r="W58" s="12">
        <v>1</v>
      </c>
      <c r="X58" s="12">
        <v>1</v>
      </c>
      <c r="Y58" s="12" t="s">
        <v>178</v>
      </c>
      <c r="Z58" s="6">
        <v>380</v>
      </c>
      <c r="AA58" s="6" t="s">
        <v>184</v>
      </c>
      <c r="AB58">
        <v>3</v>
      </c>
      <c r="AC58" s="18" t="s">
        <v>125</v>
      </c>
      <c r="AD58" t="s">
        <v>455</v>
      </c>
      <c r="AE58" s="49" t="s">
        <v>530</v>
      </c>
      <c r="AF58" s="53" t="s">
        <v>603</v>
      </c>
      <c r="AG58">
        <f t="shared" si="5"/>
        <v>629900666.66666663</v>
      </c>
      <c r="AH58">
        <f t="shared" si="6"/>
        <v>8.7992720679934688</v>
      </c>
    </row>
    <row r="59" spans="1:34" s="38" customFormat="1" ht="15" customHeight="1" x14ac:dyDescent="0.25">
      <c r="A59" s="25" t="s">
        <v>126</v>
      </c>
      <c r="B59" s="11" t="s">
        <v>145</v>
      </c>
      <c r="C59" s="11" t="s">
        <v>146</v>
      </c>
      <c r="D59" s="11" t="s">
        <v>454</v>
      </c>
      <c r="E59" s="4">
        <v>76</v>
      </c>
      <c r="F59" s="26" t="s">
        <v>219</v>
      </c>
      <c r="G59" t="s">
        <v>345</v>
      </c>
      <c r="H59" s="13">
        <v>16</v>
      </c>
      <c r="I59" s="13">
        <v>54</v>
      </c>
      <c r="J59" s="13" t="s">
        <v>153</v>
      </c>
      <c r="K59" s="13">
        <f>I59</f>
        <v>54</v>
      </c>
      <c r="L59" s="13">
        <v>10</v>
      </c>
      <c r="M59" s="14" t="s">
        <v>154</v>
      </c>
      <c r="N59" s="13">
        <f>L59</f>
        <v>10</v>
      </c>
      <c r="O59" s="13" t="s">
        <v>299</v>
      </c>
      <c r="P59" s="6" t="s">
        <v>575</v>
      </c>
      <c r="Q59" s="12" t="s">
        <v>124</v>
      </c>
      <c r="R59" s="5">
        <v>2230</v>
      </c>
      <c r="S59">
        <f t="shared" si="10"/>
        <v>3.3483048630481607</v>
      </c>
      <c r="T59" s="8">
        <v>1059.4000000000001</v>
      </c>
      <c r="U59">
        <f t="shared" si="12"/>
        <v>3.0250599685995789</v>
      </c>
      <c r="V59" s="12" t="s">
        <v>15</v>
      </c>
      <c r="W59" s="12">
        <v>1</v>
      </c>
      <c r="X59" s="12">
        <v>1</v>
      </c>
      <c r="Y59" s="12" t="s">
        <v>179</v>
      </c>
      <c r="Z59" s="6">
        <v>380</v>
      </c>
      <c r="AA59" s="6" t="s">
        <v>184</v>
      </c>
      <c r="AB59">
        <v>3</v>
      </c>
      <c r="AC59" s="18" t="s">
        <v>125</v>
      </c>
      <c r="AD59" s="38" t="s">
        <v>455</v>
      </c>
      <c r="AE59" s="49" t="s">
        <v>530</v>
      </c>
      <c r="AF59" s="53" t="s">
        <v>603</v>
      </c>
      <c r="AG59">
        <f t="shared" si="5"/>
        <v>629900666.66666663</v>
      </c>
      <c r="AH59">
        <f t="shared" si="6"/>
        <v>8.7992720679934688</v>
      </c>
    </row>
    <row r="60" spans="1:34" s="38" customFormat="1" ht="15" customHeight="1" x14ac:dyDescent="0.25">
      <c r="A60" s="25" t="s">
        <v>388</v>
      </c>
      <c r="B60" s="11" t="s">
        <v>142</v>
      </c>
      <c r="C60" s="11" t="s">
        <v>392</v>
      </c>
      <c r="D60" s="33" t="s">
        <v>463</v>
      </c>
      <c r="E60" s="4"/>
      <c r="F60" s="26" t="s">
        <v>389</v>
      </c>
      <c r="G60" t="s">
        <v>390</v>
      </c>
      <c r="H60" s="5">
        <v>31</v>
      </c>
      <c r="I60" s="13">
        <v>60</v>
      </c>
      <c r="J60" s="13" t="s">
        <v>153</v>
      </c>
      <c r="K60" s="13">
        <v>69</v>
      </c>
      <c r="L60" s="13">
        <v>0</v>
      </c>
      <c r="M60" s="3" t="s">
        <v>155</v>
      </c>
      <c r="N60" s="13">
        <v>0</v>
      </c>
      <c r="O60" s="13" t="s">
        <v>391</v>
      </c>
      <c r="P60" s="6" t="s">
        <v>565</v>
      </c>
      <c r="Q60" s="6" t="s">
        <v>124</v>
      </c>
      <c r="R60" s="5">
        <v>1414</v>
      </c>
      <c r="S60">
        <f t="shared" si="10"/>
        <v>3.1504494094608808</v>
      </c>
      <c r="T60" s="8">
        <v>1533.3</v>
      </c>
      <c r="U60">
        <f t="shared" si="12"/>
        <v>3.1856271356748995</v>
      </c>
      <c r="V60" s="12"/>
      <c r="W60" s="4">
        <v>1</v>
      </c>
      <c r="X60" s="4">
        <v>1</v>
      </c>
      <c r="Y60" s="4" t="s">
        <v>177</v>
      </c>
      <c r="Z60" s="6">
        <v>659</v>
      </c>
      <c r="AA60" s="6" t="s">
        <v>188</v>
      </c>
      <c r="AB60">
        <v>1</v>
      </c>
      <c r="AC60" s="18"/>
      <c r="AD60" s="38" t="s">
        <v>462</v>
      </c>
      <c r="AE60" s="49" t="s">
        <v>531</v>
      </c>
      <c r="AF60" s="1" t="str">
        <f>AE60</f>
        <v>Votier SC, Bearhop S, Ratcliff N, Furness RW. 2004 Reproductive consequences for Great Skuas specializing as seabird predators. Condor 106, 275–287. (doi:10.1650/7261)</v>
      </c>
      <c r="AG60">
        <f t="shared" si="5"/>
        <v>439200654.66666669</v>
      </c>
      <c r="AH60">
        <f t="shared" si="6"/>
        <v>8.6426629787961087</v>
      </c>
    </row>
    <row r="61" spans="1:34" s="38" customFormat="1" ht="15" customHeight="1" x14ac:dyDescent="0.25">
      <c r="A61" s="25" t="s">
        <v>388</v>
      </c>
      <c r="B61" s="11" t="s">
        <v>142</v>
      </c>
      <c r="C61" s="11" t="s">
        <v>392</v>
      </c>
      <c r="D61" s="33" t="s">
        <v>463</v>
      </c>
      <c r="E61" s="4"/>
      <c r="F61" s="26" t="s">
        <v>389</v>
      </c>
      <c r="G61" t="s">
        <v>390</v>
      </c>
      <c r="H61" s="5">
        <v>19</v>
      </c>
      <c r="I61" s="13">
        <v>60</v>
      </c>
      <c r="J61" s="13" t="s">
        <v>153</v>
      </c>
      <c r="K61" s="13">
        <v>69</v>
      </c>
      <c r="L61" s="13">
        <v>0</v>
      </c>
      <c r="M61" s="3" t="s">
        <v>155</v>
      </c>
      <c r="N61" s="13">
        <v>0</v>
      </c>
      <c r="O61" s="13" t="s">
        <v>391</v>
      </c>
      <c r="P61" s="6" t="s">
        <v>565</v>
      </c>
      <c r="Q61" s="6" t="s">
        <v>124</v>
      </c>
      <c r="R61" s="5">
        <v>1414</v>
      </c>
      <c r="S61">
        <f t="shared" si="10"/>
        <v>3.1504494094608808</v>
      </c>
      <c r="T61" s="8">
        <v>1587.1</v>
      </c>
      <c r="U61">
        <f t="shared" si="12"/>
        <v>3.2006042916445523</v>
      </c>
      <c r="V61" s="12"/>
      <c r="W61" s="4">
        <v>1</v>
      </c>
      <c r="X61" s="4">
        <v>1</v>
      </c>
      <c r="Y61" s="4" t="s">
        <v>177</v>
      </c>
      <c r="Z61" s="6">
        <v>726</v>
      </c>
      <c r="AA61" s="6" t="s">
        <v>188</v>
      </c>
      <c r="AB61">
        <v>1</v>
      </c>
      <c r="AC61" s="18"/>
      <c r="AD61" s="38" t="s">
        <v>462</v>
      </c>
      <c r="AE61" s="49" t="s">
        <v>531</v>
      </c>
      <c r="AF61" s="1" t="str">
        <f>AE61</f>
        <v>Votier SC, Bearhop S, Ratcliff N, Furness RW. 2004 Reproductive consequences for Great Skuas specializing as seabird predators. Condor 106, 275–287. (doi:10.1650/7261)</v>
      </c>
      <c r="AG61">
        <f t="shared" si="5"/>
        <v>483853832</v>
      </c>
      <c r="AH61">
        <f t="shared" si="6"/>
        <v>8.6847141849021927</v>
      </c>
    </row>
    <row r="62" spans="1:34" s="38" customFormat="1" ht="15" customHeight="1" x14ac:dyDescent="0.25">
      <c r="A62" s="25" t="s">
        <v>156</v>
      </c>
      <c r="B62" s="11" t="s">
        <v>143</v>
      </c>
      <c r="C62" s="11" t="s">
        <v>144</v>
      </c>
      <c r="D62" s="11" t="s">
        <v>121</v>
      </c>
      <c r="E62" s="12">
        <v>1606</v>
      </c>
      <c r="F62" s="26" t="s">
        <v>262</v>
      </c>
      <c r="G62" t="s">
        <v>360</v>
      </c>
      <c r="H62" s="13">
        <v>6</v>
      </c>
      <c r="I62" s="13">
        <v>54</v>
      </c>
      <c r="J62" s="13" t="s">
        <v>152</v>
      </c>
      <c r="K62" s="13" t="str">
        <f>"-"&amp;""&amp;I62</f>
        <v>-54</v>
      </c>
      <c r="L62" s="13">
        <v>38</v>
      </c>
      <c r="M62" s="14" t="s">
        <v>155</v>
      </c>
      <c r="N62" s="13" t="str">
        <f>"-"&amp;""&amp;L62</f>
        <v>-38</v>
      </c>
      <c r="O62" s="13" t="s">
        <v>285</v>
      </c>
      <c r="P62" s="6" t="s">
        <v>181</v>
      </c>
      <c r="Q62" s="12" t="s">
        <v>59</v>
      </c>
      <c r="R62" s="5">
        <v>3525</v>
      </c>
      <c r="S62">
        <f t="shared" si="10"/>
        <v>3.5471591213274176</v>
      </c>
      <c r="T62" s="8">
        <v>2401.92</v>
      </c>
      <c r="U62">
        <f t="shared" si="12"/>
        <v>3.3805585383969694</v>
      </c>
      <c r="V62" s="12" t="s">
        <v>15</v>
      </c>
      <c r="W62" s="12">
        <v>1</v>
      </c>
      <c r="X62" s="12">
        <v>1</v>
      </c>
      <c r="Y62" s="12" t="s">
        <v>177</v>
      </c>
      <c r="Z62" s="6">
        <v>6857</v>
      </c>
      <c r="AA62" s="6" t="s">
        <v>207</v>
      </c>
      <c r="AB62">
        <v>1</v>
      </c>
      <c r="AC62" s="28" t="s">
        <v>50</v>
      </c>
      <c r="AD62" s="38" t="s">
        <v>432</v>
      </c>
      <c r="AE62" s="49" t="s">
        <v>532</v>
      </c>
      <c r="AF62" s="53" t="s">
        <v>604</v>
      </c>
      <c r="AG62">
        <f t="shared" si="5"/>
        <v>28400836875</v>
      </c>
      <c r="AH62">
        <f t="shared" si="6"/>
        <v>10.453331137400548</v>
      </c>
    </row>
    <row r="63" spans="1:34" customFormat="1" ht="15" customHeight="1" x14ac:dyDescent="0.25">
      <c r="A63" s="25" t="s">
        <v>471</v>
      </c>
      <c r="B63" s="11" t="s">
        <v>143</v>
      </c>
      <c r="C63" s="11" t="s">
        <v>144</v>
      </c>
      <c r="D63" s="9" t="s">
        <v>477</v>
      </c>
      <c r="E63" s="4" t="s">
        <v>474</v>
      </c>
      <c r="F63" s="26" t="s">
        <v>473</v>
      </c>
      <c r="G63" t="s">
        <v>472</v>
      </c>
      <c r="H63" s="5">
        <v>15</v>
      </c>
      <c r="I63" s="5">
        <v>37</v>
      </c>
      <c r="J63" s="5" t="s">
        <v>152</v>
      </c>
      <c r="K63" s="5">
        <v>-37</v>
      </c>
      <c r="L63" s="5">
        <v>77</v>
      </c>
      <c r="M63" s="4" t="s">
        <v>154</v>
      </c>
      <c r="N63" s="5">
        <v>77</v>
      </c>
      <c r="O63" s="4" t="s">
        <v>475</v>
      </c>
      <c r="P63" s="4" t="s">
        <v>553</v>
      </c>
      <c r="Q63" s="26" t="s">
        <v>59</v>
      </c>
      <c r="R63" s="5">
        <v>2300</v>
      </c>
      <c r="S63">
        <f t="shared" si="10"/>
        <v>3.3617278360175931</v>
      </c>
      <c r="T63" s="8">
        <v>1397.9</v>
      </c>
      <c r="U63">
        <f t="shared" si="12"/>
        <v>3.1454761048849593</v>
      </c>
      <c r="V63" s="4"/>
      <c r="W63" s="4">
        <v>1</v>
      </c>
      <c r="X63" s="4">
        <v>1</v>
      </c>
      <c r="Y63" s="4" t="s">
        <v>178</v>
      </c>
      <c r="Z63" s="4">
        <v>27000</v>
      </c>
      <c r="AA63" s="4" t="s">
        <v>484</v>
      </c>
      <c r="AB63" s="10">
        <v>1</v>
      </c>
      <c r="AC63" s="28"/>
      <c r="AD63" s="4" t="s">
        <v>479</v>
      </c>
      <c r="AE63" s="49" t="s">
        <v>501</v>
      </c>
      <c r="AF63" s="53" t="s">
        <v>605</v>
      </c>
      <c r="AG63">
        <f t="shared" si="5"/>
        <v>47610000000</v>
      </c>
      <c r="AH63">
        <f t="shared" si="6"/>
        <v>10.677698181474511</v>
      </c>
    </row>
    <row r="64" spans="1:34" customFormat="1" ht="15" customHeight="1" x14ac:dyDescent="0.25">
      <c r="A64" s="25" t="s">
        <v>11</v>
      </c>
      <c r="B64" s="11" t="s">
        <v>140</v>
      </c>
      <c r="C64" s="11" t="s">
        <v>141</v>
      </c>
      <c r="D64" s="11" t="s">
        <v>457</v>
      </c>
      <c r="E64" s="4">
        <v>120</v>
      </c>
      <c r="F64" s="26" t="s">
        <v>221</v>
      </c>
      <c r="G64" t="s">
        <v>346</v>
      </c>
      <c r="H64" s="13">
        <v>10</v>
      </c>
      <c r="I64" s="13">
        <v>33</v>
      </c>
      <c r="J64" s="13" t="s">
        <v>152</v>
      </c>
      <c r="K64" s="13" t="str">
        <f>"-"&amp;""&amp;I64</f>
        <v>-33</v>
      </c>
      <c r="L64" s="13">
        <v>16</v>
      </c>
      <c r="M64" s="14" t="s">
        <v>154</v>
      </c>
      <c r="N64" s="13">
        <f>L64</f>
        <v>16</v>
      </c>
      <c r="O64" s="13" t="s">
        <v>301</v>
      </c>
      <c r="P64" s="6" t="s">
        <v>185</v>
      </c>
      <c r="Q64" s="12" t="s">
        <v>59</v>
      </c>
      <c r="R64" s="5">
        <v>3170</v>
      </c>
      <c r="S64">
        <f t="shared" si="10"/>
        <v>3.5010592622177517</v>
      </c>
      <c r="T64" s="2">
        <v>1945.625</v>
      </c>
      <c r="U64" s="2">
        <v>3.2890591380265906</v>
      </c>
      <c r="V64" s="16" t="s">
        <v>12</v>
      </c>
      <c r="W64" s="12">
        <v>1</v>
      </c>
      <c r="X64" s="12">
        <v>1</v>
      </c>
      <c r="Y64" s="12" t="s">
        <v>178</v>
      </c>
      <c r="Z64" s="6">
        <v>21200</v>
      </c>
      <c r="AA64" s="6" t="s">
        <v>186</v>
      </c>
      <c r="AB64">
        <v>2</v>
      </c>
      <c r="AC64" s="18" t="s">
        <v>13</v>
      </c>
      <c r="AD64" s="38" t="s">
        <v>456</v>
      </c>
      <c r="AE64" s="49" t="s">
        <v>533</v>
      </c>
      <c r="AF64" s="53" t="s">
        <v>606</v>
      </c>
      <c r="AG64">
        <f t="shared" si="5"/>
        <v>71012226666.666672</v>
      </c>
      <c r="AH64">
        <f t="shared" si="6"/>
        <v>10.851333130644592</v>
      </c>
    </row>
    <row r="65" spans="1:34" customFormat="1" ht="15" customHeight="1" x14ac:dyDescent="0.25">
      <c r="A65" s="25" t="s">
        <v>19</v>
      </c>
      <c r="B65" s="11" t="s">
        <v>140</v>
      </c>
      <c r="C65" s="11" t="s">
        <v>141</v>
      </c>
      <c r="D65" s="11" t="s">
        <v>104</v>
      </c>
      <c r="E65" s="12">
        <v>1051</v>
      </c>
      <c r="F65" s="26" t="s">
        <v>248</v>
      </c>
      <c r="G65" t="s">
        <v>361</v>
      </c>
      <c r="H65" s="13">
        <v>10</v>
      </c>
      <c r="I65" s="13">
        <v>46</v>
      </c>
      <c r="J65" s="13" t="s">
        <v>152</v>
      </c>
      <c r="K65" s="13" t="str">
        <f>"-"&amp;""&amp;I65</f>
        <v>-46</v>
      </c>
      <c r="L65" s="13">
        <v>51</v>
      </c>
      <c r="M65" s="14" t="s">
        <v>154</v>
      </c>
      <c r="N65" s="13">
        <f>L65</f>
        <v>51</v>
      </c>
      <c r="O65" s="13" t="s">
        <v>305</v>
      </c>
      <c r="P65" s="6" t="s">
        <v>583</v>
      </c>
      <c r="Q65" s="12" t="s">
        <v>91</v>
      </c>
      <c r="R65" s="5">
        <v>12800</v>
      </c>
      <c r="S65">
        <f t="shared" si="10"/>
        <v>4.1072099696478688</v>
      </c>
      <c r="T65" s="2">
        <v>4932.3500000000004</v>
      </c>
      <c r="U65" s="2">
        <v>3.693053886592685</v>
      </c>
      <c r="V65" s="12" t="s">
        <v>18</v>
      </c>
      <c r="W65" s="12">
        <v>2</v>
      </c>
      <c r="X65" s="12">
        <v>1</v>
      </c>
      <c r="Y65" s="12" t="s">
        <v>177</v>
      </c>
      <c r="Z65" s="6">
        <v>30000</v>
      </c>
      <c r="AA65" s="6" t="s">
        <v>200</v>
      </c>
      <c r="AB65">
        <v>1</v>
      </c>
      <c r="AC65" s="7" t="s">
        <v>134</v>
      </c>
      <c r="AD65" t="s">
        <v>433</v>
      </c>
      <c r="AE65" s="49" t="s">
        <v>534</v>
      </c>
      <c r="AF65" s="53" t="s">
        <v>607</v>
      </c>
      <c r="AG65">
        <f t="shared" si="5"/>
        <v>1638400000000</v>
      </c>
      <c r="AH65">
        <f t="shared" si="6"/>
        <v>12.214419939295738</v>
      </c>
    </row>
    <row r="66" spans="1:34" customFormat="1" ht="15" customHeight="1" x14ac:dyDescent="0.25">
      <c r="A66" s="25" t="s">
        <v>19</v>
      </c>
      <c r="B66" s="11" t="s">
        <v>140</v>
      </c>
      <c r="C66" s="11" t="s">
        <v>141</v>
      </c>
      <c r="D66" s="11" t="s">
        <v>104</v>
      </c>
      <c r="E66" s="4">
        <v>107</v>
      </c>
      <c r="F66" s="26" t="s">
        <v>220</v>
      </c>
      <c r="G66" t="s">
        <v>332</v>
      </c>
      <c r="H66" s="13">
        <v>14</v>
      </c>
      <c r="I66" s="13">
        <v>54</v>
      </c>
      <c r="J66" s="13" t="s">
        <v>152</v>
      </c>
      <c r="K66" s="13" t="str">
        <f>"-"&amp;""&amp;I66</f>
        <v>-54</v>
      </c>
      <c r="L66" s="13">
        <v>36</v>
      </c>
      <c r="M66" s="14" t="s">
        <v>155</v>
      </c>
      <c r="N66" s="13" t="str">
        <f>"-"&amp;""&amp;L66</f>
        <v>-36</v>
      </c>
      <c r="O66" s="13" t="s">
        <v>306</v>
      </c>
      <c r="P66" s="6" t="s">
        <v>182</v>
      </c>
      <c r="Q66" s="12" t="s">
        <v>59</v>
      </c>
      <c r="R66" s="5">
        <v>13275</v>
      </c>
      <c r="S66">
        <f t="shared" ref="S66:S97" si="14">LOG(R66)</f>
        <v>4.1230345297535065</v>
      </c>
      <c r="T66" s="2">
        <v>7443.6189999999997</v>
      </c>
      <c r="U66" s="2">
        <v>3.8717841357601523</v>
      </c>
      <c r="V66" s="12" t="s">
        <v>15</v>
      </c>
      <c r="W66" s="12">
        <v>1</v>
      </c>
      <c r="X66" s="12">
        <v>1</v>
      </c>
      <c r="Y66" s="12" t="s">
        <v>178</v>
      </c>
      <c r="Z66" s="6">
        <v>150000</v>
      </c>
      <c r="AA66" s="6" t="s">
        <v>183</v>
      </c>
      <c r="AB66">
        <v>1</v>
      </c>
      <c r="AC66" s="18" t="s">
        <v>62</v>
      </c>
      <c r="AD66" t="s">
        <v>433</v>
      </c>
      <c r="AE66" s="49" t="s">
        <v>535</v>
      </c>
      <c r="AF66" s="53" t="s">
        <v>608</v>
      </c>
      <c r="AG66">
        <f t="shared" si="5"/>
        <v>8811281250000</v>
      </c>
      <c r="AH66">
        <f t="shared" si="6"/>
        <v>12.945039063843032</v>
      </c>
    </row>
    <row r="67" spans="1:34" customFormat="1" ht="15" customHeight="1" x14ac:dyDescent="0.25">
      <c r="A67" s="25" t="s">
        <v>49</v>
      </c>
      <c r="B67" s="11" t="s">
        <v>143</v>
      </c>
      <c r="C67" s="11" t="s">
        <v>144</v>
      </c>
      <c r="D67" s="11" t="s">
        <v>122</v>
      </c>
      <c r="E67" s="4" t="s">
        <v>474</v>
      </c>
      <c r="F67" s="26" t="s">
        <v>473</v>
      </c>
      <c r="G67" t="s">
        <v>472</v>
      </c>
      <c r="H67" s="5">
        <v>14</v>
      </c>
      <c r="I67" s="5">
        <v>23</v>
      </c>
      <c r="J67" s="5" t="s">
        <v>153</v>
      </c>
      <c r="K67" s="5">
        <v>23</v>
      </c>
      <c r="L67" s="5">
        <v>166</v>
      </c>
      <c r="M67" s="4" t="s">
        <v>155</v>
      </c>
      <c r="N67" s="5">
        <v>-166</v>
      </c>
      <c r="O67" s="4" t="s">
        <v>311</v>
      </c>
      <c r="P67" s="4" t="s">
        <v>589</v>
      </c>
      <c r="Q67" s="26" t="s">
        <v>59</v>
      </c>
      <c r="R67" s="5">
        <v>2690</v>
      </c>
      <c r="S67">
        <f t="shared" si="14"/>
        <v>3.4297522800024081</v>
      </c>
      <c r="T67" s="8">
        <v>1486.1</v>
      </c>
      <c r="U67">
        <f>LOG(T67)</f>
        <v>3.1720480341802557</v>
      </c>
      <c r="V67" s="4"/>
      <c r="W67" s="4">
        <v>3</v>
      </c>
      <c r="X67" s="4">
        <v>1</v>
      </c>
      <c r="Y67" s="4" t="s">
        <v>178</v>
      </c>
      <c r="Z67" s="6">
        <v>2000</v>
      </c>
      <c r="AA67" s="6" t="s">
        <v>203</v>
      </c>
      <c r="AB67" s="10">
        <v>1</v>
      </c>
      <c r="AC67" s="28"/>
      <c r="AD67" s="11" t="s">
        <v>434</v>
      </c>
      <c r="AE67" s="49" t="s">
        <v>501</v>
      </c>
      <c r="AF67" s="53" t="s">
        <v>598</v>
      </c>
      <c r="AG67">
        <f t="shared" ref="AG67:AG99" si="15">(Z67*(R67^2/3))</f>
        <v>4824066666.666667</v>
      </c>
      <c r="AH67">
        <f t="shared" ref="AH67:AH99" si="16">LOG(AG67)</f>
        <v>9.6834133009491339</v>
      </c>
    </row>
    <row r="68" spans="1:34" customFormat="1" ht="15" customHeight="1" x14ac:dyDescent="0.25">
      <c r="A68" s="25" t="s">
        <v>49</v>
      </c>
      <c r="B68" s="11" t="s">
        <v>143</v>
      </c>
      <c r="C68" s="11" t="s">
        <v>144</v>
      </c>
      <c r="D68" s="11" t="s">
        <v>122</v>
      </c>
      <c r="E68" s="4">
        <v>1600</v>
      </c>
      <c r="F68" s="26" t="s">
        <v>257</v>
      </c>
      <c r="G68" t="s">
        <v>362</v>
      </c>
      <c r="H68" s="13">
        <v>12</v>
      </c>
      <c r="I68" s="13">
        <v>23</v>
      </c>
      <c r="J68" s="13" t="s">
        <v>153</v>
      </c>
      <c r="K68" s="13">
        <f>I68</f>
        <v>23</v>
      </c>
      <c r="L68" s="13">
        <v>165</v>
      </c>
      <c r="M68" s="14" t="s">
        <v>155</v>
      </c>
      <c r="N68" s="13" t="str">
        <f t="shared" ref="N68:N78" si="17">"-"&amp;""&amp;L68</f>
        <v>-165</v>
      </c>
      <c r="O68" s="13" t="s">
        <v>311</v>
      </c>
      <c r="P68" s="4" t="s">
        <v>589</v>
      </c>
      <c r="Q68" s="12" t="s">
        <v>59</v>
      </c>
      <c r="R68" s="5">
        <v>3070</v>
      </c>
      <c r="S68">
        <f t="shared" si="14"/>
        <v>3.4871383754771865</v>
      </c>
      <c r="T68" s="2">
        <v>1346.12</v>
      </c>
      <c r="U68" s="2">
        <v>3.1290837768380664</v>
      </c>
      <c r="V68" s="12" t="s">
        <v>18</v>
      </c>
      <c r="W68" s="12">
        <v>1</v>
      </c>
      <c r="X68" s="12">
        <v>1</v>
      </c>
      <c r="Y68" s="12" t="s">
        <v>177</v>
      </c>
      <c r="Z68" s="6">
        <v>2000</v>
      </c>
      <c r="AA68" s="6" t="s">
        <v>203</v>
      </c>
      <c r="AB68">
        <v>1</v>
      </c>
      <c r="AC68" s="18" t="s">
        <v>84</v>
      </c>
      <c r="AD68" t="s">
        <v>434</v>
      </c>
      <c r="AE68" s="49" t="s">
        <v>536</v>
      </c>
      <c r="AF68" s="53" t="s">
        <v>598</v>
      </c>
      <c r="AG68">
        <f t="shared" si="15"/>
        <v>6283266666.666667</v>
      </c>
      <c r="AH68">
        <f t="shared" si="16"/>
        <v>9.7981854918986926</v>
      </c>
    </row>
    <row r="69" spans="1:34" customFormat="1" ht="15" customHeight="1" x14ac:dyDescent="0.25">
      <c r="A69" s="25" t="s">
        <v>14</v>
      </c>
      <c r="B69" s="11" t="s">
        <v>143</v>
      </c>
      <c r="C69" s="11" t="s">
        <v>150</v>
      </c>
      <c r="D69" t="s">
        <v>461</v>
      </c>
      <c r="E69" s="4">
        <v>510</v>
      </c>
      <c r="F69" s="26" t="s">
        <v>238</v>
      </c>
      <c r="G69" t="s">
        <v>365</v>
      </c>
      <c r="H69" s="5">
        <v>8</v>
      </c>
      <c r="I69" s="13">
        <v>46</v>
      </c>
      <c r="J69" s="13" t="s">
        <v>153</v>
      </c>
      <c r="K69" s="13">
        <f>I69</f>
        <v>46</v>
      </c>
      <c r="L69" s="13">
        <v>56</v>
      </c>
      <c r="M69" s="14" t="s">
        <v>155</v>
      </c>
      <c r="N69" s="13" t="str">
        <f t="shared" si="17"/>
        <v>-56</v>
      </c>
      <c r="O69" s="13" t="s">
        <v>283</v>
      </c>
      <c r="P69" s="6" t="s">
        <v>562</v>
      </c>
      <c r="Q69" s="12" t="s">
        <v>59</v>
      </c>
      <c r="R69" s="5">
        <v>47.7</v>
      </c>
      <c r="S69">
        <f t="shared" si="14"/>
        <v>1.6785183790401139</v>
      </c>
      <c r="T69" s="2">
        <v>124</v>
      </c>
      <c r="U69" s="2">
        <v>2.0934216851622351</v>
      </c>
      <c r="V69" s="6" t="s">
        <v>191</v>
      </c>
      <c r="W69" s="4">
        <v>1</v>
      </c>
      <c r="X69" s="4">
        <v>1</v>
      </c>
      <c r="Y69" s="4" t="s">
        <v>177</v>
      </c>
      <c r="Z69" s="6">
        <v>71999</v>
      </c>
      <c r="AA69" s="6" t="s">
        <v>188</v>
      </c>
      <c r="AB69">
        <v>1</v>
      </c>
      <c r="AC69" s="18" t="s">
        <v>72</v>
      </c>
      <c r="AD69" t="s">
        <v>460</v>
      </c>
      <c r="AE69" s="49" t="s">
        <v>537</v>
      </c>
      <c r="AF69" s="1" t="str">
        <f>AE69</f>
        <v>Montevecchi WA, Birt-Friesen VL, Cairns DK. 1992 Reproductive energetics and prey harvest of Leach’s storm-petrels in the Northwest Atlantic. Ecology 73, 823–832. (doi:10.2307/1940160)</v>
      </c>
      <c r="AG69">
        <f t="shared" si="15"/>
        <v>54606201.570000015</v>
      </c>
      <c r="AH69">
        <f t="shared" si="16"/>
        <v>7.7372419678821416</v>
      </c>
    </row>
    <row r="70" spans="1:34" customFormat="1" ht="15" customHeight="1" x14ac:dyDescent="0.25">
      <c r="A70" s="25" t="s">
        <v>14</v>
      </c>
      <c r="B70" s="11" t="s">
        <v>143</v>
      </c>
      <c r="C70" s="11" t="s">
        <v>150</v>
      </c>
      <c r="D70" t="s">
        <v>461</v>
      </c>
      <c r="E70" s="4">
        <v>510</v>
      </c>
      <c r="F70" s="26" t="s">
        <v>238</v>
      </c>
      <c r="G70" t="s">
        <v>365</v>
      </c>
      <c r="H70" s="13">
        <v>12</v>
      </c>
      <c r="I70" s="13">
        <v>46</v>
      </c>
      <c r="J70" s="13" t="s">
        <v>153</v>
      </c>
      <c r="K70" s="13">
        <f>I70</f>
        <v>46</v>
      </c>
      <c r="L70" s="13">
        <v>56</v>
      </c>
      <c r="M70" s="14" t="s">
        <v>155</v>
      </c>
      <c r="N70" s="13" t="str">
        <f t="shared" si="17"/>
        <v>-56</v>
      </c>
      <c r="O70" s="13" t="s">
        <v>283</v>
      </c>
      <c r="P70" s="6" t="s">
        <v>562</v>
      </c>
      <c r="Q70" s="12" t="s">
        <v>59</v>
      </c>
      <c r="R70" s="5">
        <v>45.6</v>
      </c>
      <c r="S70">
        <f t="shared" si="14"/>
        <v>1.658964842664435</v>
      </c>
      <c r="T70" s="2">
        <v>141</v>
      </c>
      <c r="U70" s="2">
        <v>2.1492191126553797</v>
      </c>
      <c r="V70" s="12" t="s">
        <v>18</v>
      </c>
      <c r="W70" s="12">
        <v>1</v>
      </c>
      <c r="X70" s="12">
        <v>1</v>
      </c>
      <c r="Y70" s="12" t="s">
        <v>178</v>
      </c>
      <c r="Z70" s="6">
        <v>72000</v>
      </c>
      <c r="AA70" s="6" t="s">
        <v>188</v>
      </c>
      <c r="AB70">
        <v>1</v>
      </c>
      <c r="AC70" s="18" t="s">
        <v>72</v>
      </c>
      <c r="AD70" t="s">
        <v>460</v>
      </c>
      <c r="AE70" s="49" t="s">
        <v>537</v>
      </c>
      <c r="AF70" s="1" t="str">
        <f>AE70</f>
        <v>Montevecchi WA, Birt-Friesen VL, Cairns DK. 1992 Reproductive energetics and prey harvest of Leach’s storm-petrels in the Northwest Atlantic. Ecology 73, 823–832. (doi:10.2307/1940160)</v>
      </c>
      <c r="AG70">
        <f t="shared" si="15"/>
        <v>49904640</v>
      </c>
      <c r="AH70">
        <f t="shared" si="16"/>
        <v>7.6981409270404759</v>
      </c>
    </row>
    <row r="71" spans="1:34" customFormat="1" ht="15" customHeight="1" x14ac:dyDescent="0.25">
      <c r="A71" s="25" t="s">
        <v>14</v>
      </c>
      <c r="B71" s="11" t="s">
        <v>143</v>
      </c>
      <c r="C71" s="11" t="s">
        <v>150</v>
      </c>
      <c r="D71" t="s">
        <v>461</v>
      </c>
      <c r="E71" s="12">
        <v>1604</v>
      </c>
      <c r="F71" s="26" t="s">
        <v>260</v>
      </c>
      <c r="G71" t="s">
        <v>330</v>
      </c>
      <c r="H71" s="13">
        <v>8</v>
      </c>
      <c r="I71" s="13">
        <v>44</v>
      </c>
      <c r="J71" s="13" t="s">
        <v>153</v>
      </c>
      <c r="K71" s="13">
        <f>I71</f>
        <v>44</v>
      </c>
      <c r="L71" s="13">
        <v>66</v>
      </c>
      <c r="M71" s="14" t="s">
        <v>155</v>
      </c>
      <c r="N71" s="13" t="str">
        <f t="shared" si="17"/>
        <v>-66</v>
      </c>
      <c r="O71" s="13" t="s">
        <v>296</v>
      </c>
      <c r="P71" s="6" t="s">
        <v>573</v>
      </c>
      <c r="Q71" s="12" t="s">
        <v>59</v>
      </c>
      <c r="R71" s="5">
        <v>43</v>
      </c>
      <c r="S71">
        <f t="shared" si="14"/>
        <v>1.6334684555795864</v>
      </c>
      <c r="T71" s="2">
        <v>87.05</v>
      </c>
      <c r="U71" s="2">
        <v>1.9397687754533499</v>
      </c>
      <c r="V71" s="12" t="s">
        <v>15</v>
      </c>
      <c r="W71" s="12">
        <v>3</v>
      </c>
      <c r="X71" s="12">
        <v>1</v>
      </c>
      <c r="Y71" s="12" t="s">
        <v>178</v>
      </c>
      <c r="Z71" s="6">
        <v>2184</v>
      </c>
      <c r="AA71" s="6" t="s">
        <v>206</v>
      </c>
      <c r="AB71">
        <v>1</v>
      </c>
      <c r="AC71" s="18" t="s">
        <v>85</v>
      </c>
      <c r="AD71" t="s">
        <v>460</v>
      </c>
      <c r="AE71" s="49" t="s">
        <v>538</v>
      </c>
      <c r="AF71" s="53" t="s">
        <v>609</v>
      </c>
      <c r="AG71">
        <f t="shared" si="15"/>
        <v>1346072</v>
      </c>
      <c r="AH71">
        <f t="shared" si="16"/>
        <v>6.12906829047221</v>
      </c>
    </row>
    <row r="72" spans="1:34" customFormat="1" ht="15" customHeight="1" x14ac:dyDescent="0.25">
      <c r="A72" s="25" t="s">
        <v>44</v>
      </c>
      <c r="B72" s="11" t="s">
        <v>142</v>
      </c>
      <c r="C72" s="11" t="s">
        <v>148</v>
      </c>
      <c r="D72" s="11" t="s">
        <v>118</v>
      </c>
      <c r="E72" s="12">
        <v>1603</v>
      </c>
      <c r="F72" s="26" t="s">
        <v>259</v>
      </c>
      <c r="G72" t="s">
        <v>339</v>
      </c>
      <c r="H72" s="13">
        <v>7</v>
      </c>
      <c r="I72" s="13">
        <v>56</v>
      </c>
      <c r="J72" s="13" t="s">
        <v>153</v>
      </c>
      <c r="K72" s="13">
        <f>I72</f>
        <v>56</v>
      </c>
      <c r="L72" s="13">
        <v>169</v>
      </c>
      <c r="M72" s="14" t="s">
        <v>155</v>
      </c>
      <c r="N72" s="13" t="str">
        <f t="shared" si="17"/>
        <v>-169</v>
      </c>
      <c r="O72" s="13" t="s">
        <v>308</v>
      </c>
      <c r="P72" s="36" t="s">
        <v>585</v>
      </c>
      <c r="Q72" s="12" t="s">
        <v>59</v>
      </c>
      <c r="R72" s="5">
        <v>83.5</v>
      </c>
      <c r="S72">
        <f t="shared" si="14"/>
        <v>1.9216864754836021</v>
      </c>
      <c r="T72" s="2">
        <v>357.9</v>
      </c>
      <c r="U72" s="2">
        <v>2.5537616983900042</v>
      </c>
      <c r="V72" s="12" t="s">
        <v>15</v>
      </c>
      <c r="W72" s="12">
        <v>2</v>
      </c>
      <c r="X72" s="12">
        <v>1</v>
      </c>
      <c r="Y72" s="12" t="s">
        <v>179</v>
      </c>
      <c r="Z72" s="6">
        <v>125000</v>
      </c>
      <c r="AA72" s="6" t="s">
        <v>188</v>
      </c>
      <c r="AB72">
        <v>1</v>
      </c>
      <c r="AC72" s="18" t="s">
        <v>67</v>
      </c>
      <c r="AD72" t="s">
        <v>435</v>
      </c>
      <c r="AE72" s="49" t="s">
        <v>520</v>
      </c>
      <c r="AF72" s="1" t="str">
        <f>AE72</f>
        <v>Roby DD, Ricklefs RE. 1986 Energy expenditure in adult Least auklets and diving petrels during the chick-rearing period. Physiol. Zool. 59, 661–678. (doi:10.1086/physzool.59.6.30158613)</v>
      </c>
      <c r="AG72">
        <f t="shared" si="15"/>
        <v>290510416.66666669</v>
      </c>
      <c r="AH72">
        <f t="shared" si="16"/>
        <v>8.4631617092555977</v>
      </c>
    </row>
    <row r="73" spans="1:34" customFormat="1" ht="15" customHeight="1" x14ac:dyDescent="0.25">
      <c r="A73" s="25" t="s">
        <v>30</v>
      </c>
      <c r="B73" s="11" t="s">
        <v>140</v>
      </c>
      <c r="C73" s="11" t="s">
        <v>141</v>
      </c>
      <c r="D73" s="11" t="s">
        <v>105</v>
      </c>
      <c r="E73" s="4">
        <v>61</v>
      </c>
      <c r="F73" s="26" t="s">
        <v>218</v>
      </c>
      <c r="G73" t="s">
        <v>369</v>
      </c>
      <c r="H73" s="13">
        <v>6</v>
      </c>
      <c r="I73" s="13">
        <v>54</v>
      </c>
      <c r="J73" s="13" t="s">
        <v>152</v>
      </c>
      <c r="K73" s="13" t="str">
        <f>"-"&amp;""&amp;I73</f>
        <v>-54</v>
      </c>
      <c r="L73" s="13">
        <v>38</v>
      </c>
      <c r="M73" s="14" t="s">
        <v>155</v>
      </c>
      <c r="N73" s="13" t="str">
        <f t="shared" si="17"/>
        <v>-38</v>
      </c>
      <c r="O73" s="13" t="s">
        <v>285</v>
      </c>
      <c r="P73" s="14" t="s">
        <v>181</v>
      </c>
      <c r="Q73" s="12" t="s">
        <v>59</v>
      </c>
      <c r="R73" s="5">
        <v>3900</v>
      </c>
      <c r="S73">
        <f t="shared" si="14"/>
        <v>3.5910646070264991</v>
      </c>
      <c r="T73" s="2">
        <v>4380</v>
      </c>
      <c r="U73" s="2">
        <v>3.6414741105040997</v>
      </c>
      <c r="V73" s="12" t="s">
        <v>60</v>
      </c>
      <c r="W73" s="12">
        <v>1</v>
      </c>
      <c r="X73" s="12">
        <v>1</v>
      </c>
      <c r="Y73" s="12" t="s">
        <v>178</v>
      </c>
      <c r="Z73" s="6">
        <v>70000</v>
      </c>
      <c r="AA73" s="3" t="s">
        <v>188</v>
      </c>
      <c r="AB73">
        <v>2</v>
      </c>
      <c r="AC73" s="18" t="s">
        <v>61</v>
      </c>
      <c r="AD73" t="s">
        <v>436</v>
      </c>
      <c r="AE73" s="49" t="s">
        <v>528</v>
      </c>
      <c r="AF73" s="1" t="str">
        <f>AE73</f>
        <v>Davis RW, Croxall JP, O’Connell MJ. 1989 The reproductive energetics of Gentoo (Pygoscelis papua) and Macaroni (Eudyptes chrysolophus) penguins at South Georgia. J. Anim. Ecol. 58, 59–74. (doi:10.2307/4986)</v>
      </c>
      <c r="AG73">
        <f t="shared" si="15"/>
        <v>354900000000</v>
      </c>
      <c r="AH73">
        <f t="shared" si="16"/>
        <v>11.550105999347593</v>
      </c>
    </row>
    <row r="74" spans="1:34" customFormat="1" ht="15" customHeight="1" x14ac:dyDescent="0.25">
      <c r="A74" s="25" t="s">
        <v>30</v>
      </c>
      <c r="B74" s="11" t="s">
        <v>140</v>
      </c>
      <c r="C74" s="11" t="s">
        <v>141</v>
      </c>
      <c r="D74" s="11" t="s">
        <v>105</v>
      </c>
      <c r="E74" s="4">
        <v>2053</v>
      </c>
      <c r="F74" s="26" t="s">
        <v>265</v>
      </c>
      <c r="G74" t="s">
        <v>349</v>
      </c>
      <c r="H74" s="13">
        <v>25</v>
      </c>
      <c r="I74" s="13">
        <v>54</v>
      </c>
      <c r="J74" s="13" t="s">
        <v>152</v>
      </c>
      <c r="K74" s="13" t="str">
        <f>"-"&amp;""&amp;I74</f>
        <v>-54</v>
      </c>
      <c r="L74" s="13">
        <v>38</v>
      </c>
      <c r="M74" s="12" t="s">
        <v>155</v>
      </c>
      <c r="N74" s="13" t="str">
        <f t="shared" si="17"/>
        <v>-38</v>
      </c>
      <c r="O74" s="13" t="s">
        <v>285</v>
      </c>
      <c r="P74" s="6" t="s">
        <v>181</v>
      </c>
      <c r="Q74" s="12" t="s">
        <v>91</v>
      </c>
      <c r="R74" s="5">
        <v>3730</v>
      </c>
      <c r="S74">
        <f t="shared" si="14"/>
        <v>3.5717088318086878</v>
      </c>
      <c r="T74" s="3">
        <v>2635</v>
      </c>
      <c r="U74" s="3">
        <v>3.4207806195485655</v>
      </c>
      <c r="V74" s="12" t="s">
        <v>127</v>
      </c>
      <c r="W74" s="12">
        <v>2</v>
      </c>
      <c r="X74" s="12">
        <v>1</v>
      </c>
      <c r="Y74" s="12" t="s">
        <v>177</v>
      </c>
      <c r="Z74" s="6">
        <v>70000</v>
      </c>
      <c r="AA74" s="3" t="s">
        <v>196</v>
      </c>
      <c r="AB74">
        <v>2</v>
      </c>
      <c r="AC74" s="18" t="s">
        <v>94</v>
      </c>
      <c r="AD74" t="s">
        <v>436</v>
      </c>
      <c r="AE74" s="49" t="s">
        <v>539</v>
      </c>
      <c r="AF74" s="53" t="s">
        <v>528</v>
      </c>
      <c r="AG74">
        <f t="shared" si="15"/>
        <v>324634333333.33331</v>
      </c>
      <c r="AH74">
        <f t="shared" si="16"/>
        <v>11.51139444891197</v>
      </c>
    </row>
    <row r="75" spans="1:34" customFormat="1" ht="15" customHeight="1" x14ac:dyDescent="0.25">
      <c r="A75" s="25" t="s">
        <v>30</v>
      </c>
      <c r="B75" s="11" t="s">
        <v>140</v>
      </c>
      <c r="C75" s="11" t="s">
        <v>141</v>
      </c>
      <c r="D75" s="11" t="s">
        <v>105</v>
      </c>
      <c r="E75" s="4">
        <v>2053</v>
      </c>
      <c r="F75" s="26" t="s">
        <v>265</v>
      </c>
      <c r="G75" t="s">
        <v>349</v>
      </c>
      <c r="H75" s="13">
        <v>30</v>
      </c>
      <c r="I75" s="13">
        <v>54</v>
      </c>
      <c r="J75" s="13" t="s">
        <v>152</v>
      </c>
      <c r="K75" s="13" t="str">
        <f>"-"&amp;""&amp;I75</f>
        <v>-54</v>
      </c>
      <c r="L75" s="13">
        <v>38</v>
      </c>
      <c r="M75" s="14" t="s">
        <v>155</v>
      </c>
      <c r="N75" s="13" t="str">
        <f t="shared" si="17"/>
        <v>-38</v>
      </c>
      <c r="O75" s="13" t="s">
        <v>285</v>
      </c>
      <c r="P75" s="6" t="s">
        <v>181</v>
      </c>
      <c r="Q75" s="12" t="s">
        <v>91</v>
      </c>
      <c r="R75" s="5">
        <v>3924</v>
      </c>
      <c r="S75">
        <f t="shared" si="14"/>
        <v>3.5937289987079111</v>
      </c>
      <c r="T75" s="2">
        <v>2666</v>
      </c>
      <c r="U75" s="2">
        <v>3.4258601450778405</v>
      </c>
      <c r="V75" s="12" t="s">
        <v>129</v>
      </c>
      <c r="W75" s="12">
        <v>2</v>
      </c>
      <c r="X75" s="12">
        <v>1</v>
      </c>
      <c r="Y75" s="12" t="s">
        <v>178</v>
      </c>
      <c r="Z75" s="6">
        <v>70000</v>
      </c>
      <c r="AA75" s="3" t="s">
        <v>196</v>
      </c>
      <c r="AB75">
        <v>2</v>
      </c>
      <c r="AC75" s="18" t="s">
        <v>128</v>
      </c>
      <c r="AD75" t="s">
        <v>436</v>
      </c>
      <c r="AE75" s="49" t="s">
        <v>539</v>
      </c>
      <c r="AF75" s="53" t="s">
        <v>528</v>
      </c>
      <c r="AG75">
        <f t="shared" si="15"/>
        <v>359281440000</v>
      </c>
      <c r="AH75">
        <f t="shared" si="16"/>
        <v>11.555434782710416</v>
      </c>
    </row>
    <row r="76" spans="1:34" customFormat="1" ht="15" customHeight="1" x14ac:dyDescent="0.25">
      <c r="A76" s="25" t="s">
        <v>30</v>
      </c>
      <c r="B76" s="11" t="s">
        <v>140</v>
      </c>
      <c r="C76" s="11" t="s">
        <v>141</v>
      </c>
      <c r="D76" s="11" t="s">
        <v>105</v>
      </c>
      <c r="E76" s="4">
        <v>2053</v>
      </c>
      <c r="F76" s="26" t="s">
        <v>265</v>
      </c>
      <c r="G76" t="s">
        <v>349</v>
      </c>
      <c r="H76" s="13">
        <v>48</v>
      </c>
      <c r="I76" s="13">
        <v>54</v>
      </c>
      <c r="J76" s="13" t="s">
        <v>152</v>
      </c>
      <c r="K76" s="13" t="str">
        <f>"-"&amp;""&amp;I76</f>
        <v>-54</v>
      </c>
      <c r="L76" s="13">
        <v>38</v>
      </c>
      <c r="M76" s="14" t="s">
        <v>155</v>
      </c>
      <c r="N76" s="13" t="str">
        <f t="shared" si="17"/>
        <v>-38</v>
      </c>
      <c r="O76" s="13" t="s">
        <v>285</v>
      </c>
      <c r="P76" s="6" t="s">
        <v>181</v>
      </c>
      <c r="Q76" s="12" t="s">
        <v>91</v>
      </c>
      <c r="R76" s="5">
        <v>3862</v>
      </c>
      <c r="S76">
        <f t="shared" si="14"/>
        <v>3.5868122694433757</v>
      </c>
      <c r="T76" s="2">
        <v>3907</v>
      </c>
      <c r="U76" s="2">
        <v>3.5918434112247843</v>
      </c>
      <c r="V76" s="12" t="s">
        <v>130</v>
      </c>
      <c r="W76" s="12">
        <v>2</v>
      </c>
      <c r="X76" s="12">
        <v>1</v>
      </c>
      <c r="Y76" s="12" t="s">
        <v>179</v>
      </c>
      <c r="Z76" s="6">
        <v>70000</v>
      </c>
      <c r="AA76" s="3" t="s">
        <v>196</v>
      </c>
      <c r="AB76">
        <v>2</v>
      </c>
      <c r="AC76" s="18" t="s">
        <v>128</v>
      </c>
      <c r="AD76" t="s">
        <v>436</v>
      </c>
      <c r="AE76" s="49" t="s">
        <v>539</v>
      </c>
      <c r="AF76" s="53" t="s">
        <v>528</v>
      </c>
      <c r="AG76">
        <f t="shared" si="15"/>
        <v>348017693333.33331</v>
      </c>
      <c r="AH76">
        <f t="shared" si="16"/>
        <v>11.541601324181347</v>
      </c>
    </row>
    <row r="77" spans="1:34" customFormat="1" ht="15" customHeight="1" x14ac:dyDescent="0.25">
      <c r="A77" s="25" t="s">
        <v>32</v>
      </c>
      <c r="B77" s="11" t="s">
        <v>143</v>
      </c>
      <c r="C77" s="11" t="s">
        <v>147</v>
      </c>
      <c r="D77" s="11" t="s">
        <v>106</v>
      </c>
      <c r="E77" s="4">
        <v>549</v>
      </c>
      <c r="F77" s="26" t="s">
        <v>240</v>
      </c>
      <c r="G77" t="s">
        <v>333</v>
      </c>
      <c r="H77" s="13">
        <v>14</v>
      </c>
      <c r="I77" s="13">
        <v>60</v>
      </c>
      <c r="J77" s="13" t="s">
        <v>153</v>
      </c>
      <c r="K77" s="13">
        <f>I77</f>
        <v>60</v>
      </c>
      <c r="L77" s="13">
        <v>2</v>
      </c>
      <c r="M77" s="14" t="s">
        <v>155</v>
      </c>
      <c r="N77" s="13" t="str">
        <f t="shared" si="17"/>
        <v>-2</v>
      </c>
      <c r="O77" s="13" t="s">
        <v>281</v>
      </c>
      <c r="P77" s="6" t="s">
        <v>560</v>
      </c>
      <c r="Q77" s="12" t="s">
        <v>59</v>
      </c>
      <c r="R77" s="5">
        <v>755.4</v>
      </c>
      <c r="S77">
        <f t="shared" si="14"/>
        <v>2.8781769804915061</v>
      </c>
      <c r="T77" s="2">
        <v>1444</v>
      </c>
      <c r="U77">
        <f>LOG(T77)</f>
        <v>3.1595671932336202</v>
      </c>
      <c r="V77" s="12" t="s">
        <v>73</v>
      </c>
      <c r="W77" s="12">
        <v>3</v>
      </c>
      <c r="X77" s="12">
        <v>1</v>
      </c>
      <c r="Y77" s="12" t="s">
        <v>178</v>
      </c>
      <c r="Z77" s="6">
        <v>21000</v>
      </c>
      <c r="AA77" s="6" t="s">
        <v>193</v>
      </c>
      <c r="AB77">
        <v>1</v>
      </c>
      <c r="AC77" s="28" t="s">
        <v>74</v>
      </c>
      <c r="AD77" t="s">
        <v>437</v>
      </c>
      <c r="AE77" s="49" t="s">
        <v>540</v>
      </c>
      <c r="AF77" s="53" t="s">
        <v>610</v>
      </c>
      <c r="AG77">
        <f t="shared" si="15"/>
        <v>3994404119.9999995</v>
      </c>
      <c r="AH77">
        <f t="shared" si="16"/>
        <v>9.6014520009972699</v>
      </c>
    </row>
    <row r="78" spans="1:34" customFormat="1" ht="15" customHeight="1" x14ac:dyDescent="0.25">
      <c r="A78" s="25" t="s">
        <v>34</v>
      </c>
      <c r="B78" s="11" t="s">
        <v>161</v>
      </c>
      <c r="C78" s="11" t="s">
        <v>151</v>
      </c>
      <c r="D78" s="11" t="s">
        <v>107</v>
      </c>
      <c r="E78" s="4">
        <v>1636</v>
      </c>
      <c r="F78" s="26" t="s">
        <v>374</v>
      </c>
      <c r="G78" t="s">
        <v>373</v>
      </c>
      <c r="H78" s="5">
        <v>15</v>
      </c>
      <c r="I78" s="13">
        <v>56</v>
      </c>
      <c r="J78" s="13" t="s">
        <v>153</v>
      </c>
      <c r="K78" s="13">
        <f>I78</f>
        <v>56</v>
      </c>
      <c r="L78" s="13">
        <v>2</v>
      </c>
      <c r="M78" s="14" t="s">
        <v>155</v>
      </c>
      <c r="N78" s="13" t="str">
        <f t="shared" si="17"/>
        <v>-2</v>
      </c>
      <c r="O78" s="13" t="s">
        <v>273</v>
      </c>
      <c r="P78" s="14" t="s">
        <v>554</v>
      </c>
      <c r="Q78" s="12" t="s">
        <v>124</v>
      </c>
      <c r="R78" s="5">
        <v>2998</v>
      </c>
      <c r="S78">
        <f t="shared" si="14"/>
        <v>3.4768316285122607</v>
      </c>
      <c r="T78" s="2">
        <v>4856.01</v>
      </c>
      <c r="U78" s="2">
        <v>3.6862795724124129</v>
      </c>
      <c r="V78" s="12" t="s">
        <v>15</v>
      </c>
      <c r="W78" s="4">
        <v>1</v>
      </c>
      <c r="X78" s="4">
        <v>1</v>
      </c>
      <c r="Y78" s="4" t="s">
        <v>178</v>
      </c>
      <c r="Z78" s="6">
        <v>96130</v>
      </c>
      <c r="AA78" s="6" t="s">
        <v>214</v>
      </c>
      <c r="AB78">
        <v>1</v>
      </c>
      <c r="AC78" s="18" t="s">
        <v>75</v>
      </c>
      <c r="AD78" t="s">
        <v>438</v>
      </c>
      <c r="AE78" s="49" t="s">
        <v>504</v>
      </c>
      <c r="AF78" s="53" t="s">
        <v>611</v>
      </c>
      <c r="AG78">
        <f t="shared" si="15"/>
        <v>288005608173.33337</v>
      </c>
      <c r="AH78">
        <f t="shared" si="16"/>
        <v>11.459400944616934</v>
      </c>
    </row>
    <row r="79" spans="1:34" customFormat="1" ht="15" customHeight="1" x14ac:dyDescent="0.25">
      <c r="A79" s="25" t="s">
        <v>34</v>
      </c>
      <c r="B79" s="11" t="s">
        <v>161</v>
      </c>
      <c r="C79" s="11" t="s">
        <v>151</v>
      </c>
      <c r="D79" s="11" t="s">
        <v>107</v>
      </c>
      <c r="E79" s="4">
        <v>509</v>
      </c>
      <c r="F79" s="26" t="s">
        <v>237</v>
      </c>
      <c r="G79" t="s">
        <v>320</v>
      </c>
      <c r="H79" s="13">
        <v>20</v>
      </c>
      <c r="I79" s="13">
        <v>49</v>
      </c>
      <c r="J79" s="13" t="s">
        <v>153</v>
      </c>
      <c r="K79" s="13">
        <f>I79</f>
        <v>49</v>
      </c>
      <c r="L79" s="13">
        <v>53</v>
      </c>
      <c r="M79" s="14" t="s">
        <v>154</v>
      </c>
      <c r="N79" s="13">
        <f>L79</f>
        <v>53</v>
      </c>
      <c r="O79" s="13" t="s">
        <v>282</v>
      </c>
      <c r="P79" s="6" t="s">
        <v>561</v>
      </c>
      <c r="Q79" s="12" t="s">
        <v>59</v>
      </c>
      <c r="R79" s="5">
        <v>3210</v>
      </c>
      <c r="S79">
        <f t="shared" si="14"/>
        <v>3.5065050324048719</v>
      </c>
      <c r="T79" s="2">
        <v>4865</v>
      </c>
      <c r="U79" s="2">
        <v>3.6870828446043706</v>
      </c>
      <c r="V79" s="12" t="s">
        <v>18</v>
      </c>
      <c r="W79" s="12">
        <v>2</v>
      </c>
      <c r="X79" s="12">
        <v>1</v>
      </c>
      <c r="Y79" s="12" t="s">
        <v>178</v>
      </c>
      <c r="Z79" s="6">
        <v>6075</v>
      </c>
      <c r="AA79" s="6" t="s">
        <v>188</v>
      </c>
      <c r="AB79">
        <v>1</v>
      </c>
      <c r="AC79" s="18" t="s">
        <v>71</v>
      </c>
      <c r="AD79" t="s">
        <v>438</v>
      </c>
      <c r="AE79" s="49" t="s">
        <v>541</v>
      </c>
      <c r="AF79" s="1" t="str">
        <f>AE79</f>
        <v>Birt-Friesen VLL, Montevecchi WAA, Cairns DKK, Macko SAA. 1989 Activity-Specific Metabolic Rates of Free-Living Northern Gannets and Other Seabirds. Ecology 71, 1257–1257. (doi:10.2307/1937540)</v>
      </c>
      <c r="AG79">
        <f t="shared" si="15"/>
        <v>20865802500</v>
      </c>
      <c r="AH79">
        <f t="shared" si="16"/>
        <v>10.319435092360431</v>
      </c>
    </row>
    <row r="80" spans="1:34" customFormat="1" ht="15" customHeight="1" x14ac:dyDescent="0.25">
      <c r="A80" s="25" t="s">
        <v>404</v>
      </c>
      <c r="B80" s="9" t="s">
        <v>142</v>
      </c>
      <c r="C80" s="9" t="s">
        <v>148</v>
      </c>
      <c r="D80" s="9" t="s">
        <v>405</v>
      </c>
      <c r="E80" s="26" t="s">
        <v>406</v>
      </c>
      <c r="F80" s="26" t="s">
        <v>407</v>
      </c>
      <c r="G80" t="s">
        <v>408</v>
      </c>
      <c r="H80" s="5">
        <v>43</v>
      </c>
      <c r="I80" s="5">
        <v>65</v>
      </c>
      <c r="J80" s="5" t="s">
        <v>153</v>
      </c>
      <c r="K80" s="5">
        <v>65</v>
      </c>
      <c r="L80" s="5">
        <v>24</v>
      </c>
      <c r="M80" s="3" t="s">
        <v>155</v>
      </c>
      <c r="N80" s="5">
        <v>-24</v>
      </c>
      <c r="O80" s="5" t="s">
        <v>409</v>
      </c>
      <c r="P80" s="3" t="s">
        <v>576</v>
      </c>
      <c r="Q80" s="30" t="s">
        <v>124</v>
      </c>
      <c r="R80" s="5">
        <v>605</v>
      </c>
      <c r="S80">
        <f t="shared" si="14"/>
        <v>2.781755374652469</v>
      </c>
      <c r="T80" s="8">
        <v>1124.45</v>
      </c>
      <c r="U80">
        <f>LOG(T80)</f>
        <v>3.0509401487828796</v>
      </c>
      <c r="V80" s="4" t="s">
        <v>15</v>
      </c>
      <c r="W80" s="4">
        <v>2</v>
      </c>
      <c r="X80" s="4"/>
      <c r="Y80" s="4" t="s">
        <v>178</v>
      </c>
      <c r="Z80" s="6">
        <v>230000</v>
      </c>
      <c r="AA80" s="3" t="s">
        <v>188</v>
      </c>
      <c r="AB80">
        <v>1</v>
      </c>
      <c r="AC80" s="28"/>
      <c r="AD80" t="s">
        <v>439</v>
      </c>
      <c r="AE80" s="49" t="s">
        <v>542</v>
      </c>
      <c r="AF80" s="1" t="str">
        <f>AE80</f>
        <v>Dall’Antonia L, Gudmundsson GA, Benvenuti S. 2001 Time allocation and foraging pattern of chick-rearing razorbills in northwest Iceland. Condor 103, 469. (doi:10.1650/0010-5422(2001)103[0469:TAAFPO]2.0.CO;2)</v>
      </c>
      <c r="AG80">
        <f t="shared" si="15"/>
        <v>28061916666.666664</v>
      </c>
      <c r="AH80">
        <f t="shared" si="16"/>
        <v>10.448117330602868</v>
      </c>
    </row>
    <row r="81" spans="1:34" customFormat="1" ht="15" customHeight="1" x14ac:dyDescent="0.25">
      <c r="A81" s="25" t="s">
        <v>17</v>
      </c>
      <c r="B81" s="11" t="s">
        <v>145</v>
      </c>
      <c r="C81" s="11" t="s">
        <v>151</v>
      </c>
      <c r="D81" s="11" t="s">
        <v>108</v>
      </c>
      <c r="E81" s="4">
        <v>506</v>
      </c>
      <c r="F81" s="26" t="s">
        <v>236</v>
      </c>
      <c r="G81" t="s">
        <v>357</v>
      </c>
      <c r="H81" s="13">
        <v>9</v>
      </c>
      <c r="I81" s="13">
        <v>16</v>
      </c>
      <c r="J81" s="13" t="s">
        <v>153</v>
      </c>
      <c r="K81" s="13">
        <f>I81</f>
        <v>16</v>
      </c>
      <c r="L81" s="13">
        <v>169</v>
      </c>
      <c r="M81" s="14" t="s">
        <v>155</v>
      </c>
      <c r="N81" s="13" t="str">
        <f>"-"&amp;""&amp;L81</f>
        <v>-169</v>
      </c>
      <c r="O81" s="13" t="s">
        <v>293</v>
      </c>
      <c r="P81" s="6" t="s">
        <v>190</v>
      </c>
      <c r="Q81" s="12" t="s">
        <v>59</v>
      </c>
      <c r="R81" s="5">
        <v>1069.9000000000001</v>
      </c>
      <c r="S81">
        <f t="shared" si="14"/>
        <v>3.0293431875191068</v>
      </c>
      <c r="T81" s="2">
        <v>1224.2280000000001</v>
      </c>
      <c r="U81" s="2">
        <v>3.0878623082675882</v>
      </c>
      <c r="V81" s="12" t="s">
        <v>18</v>
      </c>
      <c r="W81" s="12">
        <v>1</v>
      </c>
      <c r="X81" s="12">
        <v>1</v>
      </c>
      <c r="Y81" s="12" t="s">
        <v>178</v>
      </c>
      <c r="Z81" s="6">
        <v>1200</v>
      </c>
      <c r="AA81" s="55" t="s">
        <v>216</v>
      </c>
      <c r="AB81">
        <v>1</v>
      </c>
      <c r="AC81" s="18" t="s">
        <v>70</v>
      </c>
      <c r="AD81" t="s">
        <v>440</v>
      </c>
      <c r="AE81" s="49" t="s">
        <v>543</v>
      </c>
      <c r="AF81" s="53" t="s">
        <v>612</v>
      </c>
      <c r="AG81">
        <f t="shared" si="15"/>
        <v>457874404.00000012</v>
      </c>
      <c r="AH81">
        <f t="shared" si="16"/>
        <v>8.6607463663661761</v>
      </c>
    </row>
    <row r="82" spans="1:34" customFormat="1" ht="15" customHeight="1" x14ac:dyDescent="0.25">
      <c r="A82" s="34" t="s">
        <v>400</v>
      </c>
      <c r="B82" s="40" t="s">
        <v>142</v>
      </c>
      <c r="C82" s="40" t="s">
        <v>149</v>
      </c>
      <c r="D82" s="40" t="s">
        <v>401</v>
      </c>
      <c r="E82" s="31"/>
      <c r="F82" s="31" t="s">
        <v>402</v>
      </c>
      <c r="G82" s="31"/>
      <c r="H82" s="41">
        <v>7</v>
      </c>
      <c r="I82" s="35">
        <v>56</v>
      </c>
      <c r="J82" s="35" t="s">
        <v>153</v>
      </c>
      <c r="K82" s="41">
        <v>56</v>
      </c>
      <c r="L82" s="35">
        <v>169</v>
      </c>
      <c r="M82" s="36" t="s">
        <v>155</v>
      </c>
      <c r="N82" s="41">
        <v>-169</v>
      </c>
      <c r="O82" s="41" t="s">
        <v>308</v>
      </c>
      <c r="P82" s="36" t="s">
        <v>585</v>
      </c>
      <c r="Q82" s="31" t="s">
        <v>59</v>
      </c>
      <c r="R82" s="41">
        <v>387.4</v>
      </c>
      <c r="S82" s="38">
        <f t="shared" si="14"/>
        <v>2.5881596163830918</v>
      </c>
      <c r="T82" s="37">
        <v>907.9</v>
      </c>
      <c r="U82" s="38">
        <f>LOG(T82)</f>
        <v>2.9580380160983371</v>
      </c>
      <c r="V82" s="31" t="s">
        <v>15</v>
      </c>
      <c r="W82" s="31">
        <v>1</v>
      </c>
      <c r="X82" s="31">
        <v>1</v>
      </c>
      <c r="Y82" s="31" t="s">
        <v>178</v>
      </c>
      <c r="Z82" s="36">
        <v>220000</v>
      </c>
      <c r="AA82" s="36" t="s">
        <v>403</v>
      </c>
      <c r="AB82" s="38">
        <v>1</v>
      </c>
      <c r="AC82" s="39"/>
      <c r="AD82" t="s">
        <v>441</v>
      </c>
      <c r="AF82" s="53" t="s">
        <v>613</v>
      </c>
      <c r="AG82">
        <f t="shared" si="15"/>
        <v>11005775733.333332</v>
      </c>
      <c r="AH82">
        <f t="shared" si="16"/>
        <v>10.041620658868728</v>
      </c>
    </row>
    <row r="83" spans="1:34" ht="15" customHeight="1" x14ac:dyDescent="0.25">
      <c r="A83" s="4" t="s">
        <v>165</v>
      </c>
      <c r="B83" s="9" t="s">
        <v>142</v>
      </c>
      <c r="C83" s="9" t="s">
        <v>149</v>
      </c>
      <c r="D83" s="9" t="s">
        <v>167</v>
      </c>
      <c r="E83" s="4" t="s">
        <v>168</v>
      </c>
      <c r="F83" s="26" t="s">
        <v>227</v>
      </c>
      <c r="G83" t="s">
        <v>352</v>
      </c>
      <c r="H83" s="5">
        <v>43</v>
      </c>
      <c r="I83" s="5">
        <v>45</v>
      </c>
      <c r="J83" s="5" t="s">
        <v>153</v>
      </c>
      <c r="K83" s="13">
        <f>I83</f>
        <v>45</v>
      </c>
      <c r="L83" s="5">
        <v>73</v>
      </c>
      <c r="M83" s="3" t="s">
        <v>155</v>
      </c>
      <c r="N83" s="13" t="str">
        <f>"-"&amp;""&amp;L83</f>
        <v>-73</v>
      </c>
      <c r="O83" s="13" t="s">
        <v>309</v>
      </c>
      <c r="P83" s="3" t="s">
        <v>586</v>
      </c>
      <c r="Q83" s="26" t="s">
        <v>59</v>
      </c>
      <c r="R83" s="5">
        <v>472</v>
      </c>
      <c r="S83">
        <f t="shared" si="14"/>
        <v>2.673941998634088</v>
      </c>
      <c r="T83" s="2">
        <v>362.7</v>
      </c>
      <c r="U83" s="2">
        <v>2.5595475555804343</v>
      </c>
      <c r="V83" s="4" t="s">
        <v>169</v>
      </c>
      <c r="W83" s="4">
        <v>1</v>
      </c>
      <c r="X83" s="4">
        <v>1</v>
      </c>
      <c r="Y83" s="4" t="s">
        <v>177</v>
      </c>
      <c r="Z83" s="6">
        <v>48000</v>
      </c>
      <c r="AA83" s="3" t="s">
        <v>188</v>
      </c>
      <c r="AB83">
        <v>3</v>
      </c>
      <c r="AC83" s="28"/>
      <c r="AD83" t="s">
        <v>442</v>
      </c>
      <c r="AE83" s="49" t="s">
        <v>544</v>
      </c>
      <c r="AF83" s="1"/>
      <c r="AG83">
        <f t="shared" si="15"/>
        <v>3564544000</v>
      </c>
      <c r="AH83">
        <f t="shared" si="16"/>
        <v>9.5520039799241001</v>
      </c>
    </row>
    <row r="84" spans="1:34" ht="15" customHeight="1" x14ac:dyDescent="0.25">
      <c r="A84" s="4" t="s">
        <v>165</v>
      </c>
      <c r="B84" s="9" t="s">
        <v>142</v>
      </c>
      <c r="C84" s="9" t="s">
        <v>149</v>
      </c>
      <c r="D84" s="9" t="s">
        <v>167</v>
      </c>
      <c r="E84" t="s">
        <v>466</v>
      </c>
      <c r="F84" s="1" t="s">
        <v>467</v>
      </c>
      <c r="G84" t="s">
        <v>468</v>
      </c>
      <c r="H84" s="5">
        <f>13+15</f>
        <v>28</v>
      </c>
      <c r="I84" s="5">
        <v>45</v>
      </c>
      <c r="J84" s="5" t="s">
        <v>153</v>
      </c>
      <c r="K84" s="13">
        <v>45</v>
      </c>
      <c r="L84" s="5">
        <v>73</v>
      </c>
      <c r="M84" s="3" t="s">
        <v>155</v>
      </c>
      <c r="N84" s="13">
        <v>-73</v>
      </c>
      <c r="O84" s="13" t="s">
        <v>309</v>
      </c>
      <c r="P84" s="3" t="s">
        <v>586</v>
      </c>
      <c r="Q84" s="30" t="s">
        <v>59</v>
      </c>
      <c r="R84" s="5">
        <f>(425+502)/2</f>
        <v>463.5</v>
      </c>
      <c r="S84">
        <f t="shared" si="14"/>
        <v>2.666049738480516</v>
      </c>
      <c r="T84" s="2">
        <f>(370.2+332)/2</f>
        <v>351.1</v>
      </c>
      <c r="U84" s="2">
        <f>LOG(T84)</f>
        <v>2.5454308294653512</v>
      </c>
      <c r="V84" s="4" t="s">
        <v>469</v>
      </c>
      <c r="W84" s="4">
        <v>1</v>
      </c>
      <c r="X84" s="4">
        <v>1</v>
      </c>
      <c r="Y84" s="4" t="s">
        <v>177</v>
      </c>
      <c r="Z84" s="6">
        <v>32500</v>
      </c>
      <c r="AA84" s="26" t="s">
        <v>227</v>
      </c>
      <c r="AB84">
        <v>3</v>
      </c>
      <c r="AC84" s="28"/>
      <c r="AD84" t="s">
        <v>442</v>
      </c>
      <c r="AE84" s="53" t="s">
        <v>544</v>
      </c>
      <c r="AF84" s="53" t="s">
        <v>616</v>
      </c>
      <c r="AG84">
        <f t="shared" si="15"/>
        <v>2327349375</v>
      </c>
      <c r="AH84">
        <f t="shared" si="16"/>
        <v>9.3668615832202438</v>
      </c>
    </row>
    <row r="85" spans="1:34" ht="15" customHeight="1" x14ac:dyDescent="0.25">
      <c r="A85" s="4" t="s">
        <v>57</v>
      </c>
      <c r="B85" s="11" t="s">
        <v>143</v>
      </c>
      <c r="C85" s="11" t="s">
        <v>147</v>
      </c>
      <c r="D85" s="11" t="s">
        <v>109</v>
      </c>
      <c r="E85" s="4">
        <v>883</v>
      </c>
      <c r="F85" s="26" t="s">
        <v>245</v>
      </c>
      <c r="G85" t="s">
        <v>334</v>
      </c>
      <c r="H85" s="13">
        <v>11</v>
      </c>
      <c r="I85" s="13">
        <v>68</v>
      </c>
      <c r="J85" s="13" t="s">
        <v>152</v>
      </c>
      <c r="K85" s="13" t="str">
        <f>"-"&amp;""&amp;I85</f>
        <v>-68</v>
      </c>
      <c r="L85" s="13">
        <v>77</v>
      </c>
      <c r="M85" s="14" t="s">
        <v>154</v>
      </c>
      <c r="N85" s="13">
        <f>L85</f>
        <v>77</v>
      </c>
      <c r="O85" s="13" t="s">
        <v>287</v>
      </c>
      <c r="P85" s="6" t="s">
        <v>566</v>
      </c>
      <c r="Q85" s="4" t="s">
        <v>59</v>
      </c>
      <c r="R85" s="5">
        <v>245</v>
      </c>
      <c r="S85" s="1">
        <f t="shared" si="14"/>
        <v>2.3891660843645326</v>
      </c>
      <c r="T85" s="42">
        <v>793</v>
      </c>
      <c r="U85" s="42">
        <v>2.8992731873176036</v>
      </c>
      <c r="V85" s="4" t="s">
        <v>15</v>
      </c>
      <c r="W85" s="4">
        <v>3</v>
      </c>
      <c r="X85" s="12">
        <v>1</v>
      </c>
      <c r="Y85" s="12" t="s">
        <v>178</v>
      </c>
      <c r="Z85" s="6">
        <v>900</v>
      </c>
      <c r="AA85" s="6" t="s">
        <v>197</v>
      </c>
      <c r="AB85">
        <v>1</v>
      </c>
      <c r="AC85" s="18" t="s">
        <v>79</v>
      </c>
      <c r="AD85" t="s">
        <v>443</v>
      </c>
      <c r="AE85" s="53" t="s">
        <v>495</v>
      </c>
      <c r="AF85" s="53" t="s">
        <v>617</v>
      </c>
      <c r="AG85">
        <f t="shared" si="15"/>
        <v>18007500</v>
      </c>
      <c r="AH85">
        <f t="shared" si="16"/>
        <v>7.2554534234487278</v>
      </c>
    </row>
    <row r="86" spans="1:34" ht="15" customHeight="1" x14ac:dyDescent="0.25">
      <c r="A86" s="4" t="s">
        <v>48</v>
      </c>
      <c r="B86" s="11" t="s">
        <v>142</v>
      </c>
      <c r="C86" s="11" t="s">
        <v>149</v>
      </c>
      <c r="D86" s="45" t="s">
        <v>459</v>
      </c>
      <c r="E86" s="4">
        <v>1599</v>
      </c>
      <c r="F86" s="26" t="s">
        <v>256</v>
      </c>
      <c r="G86" t="s">
        <v>356</v>
      </c>
      <c r="H86" s="13">
        <v>14</v>
      </c>
      <c r="I86" s="13">
        <v>24</v>
      </c>
      <c r="J86" s="13" t="s">
        <v>153</v>
      </c>
      <c r="K86" s="13">
        <f>I86</f>
        <v>24</v>
      </c>
      <c r="L86" s="13">
        <v>166</v>
      </c>
      <c r="M86" s="14" t="s">
        <v>155</v>
      </c>
      <c r="N86" s="13" t="str">
        <f>"-"&amp;""&amp;L86</f>
        <v>-166</v>
      </c>
      <c r="O86" s="13" t="s">
        <v>311</v>
      </c>
      <c r="P86" s="4" t="s">
        <v>589</v>
      </c>
      <c r="Q86" s="12" t="s">
        <v>59</v>
      </c>
      <c r="R86" s="5">
        <v>187</v>
      </c>
      <c r="S86">
        <f t="shared" si="14"/>
        <v>2.271841606536499</v>
      </c>
      <c r="T86" s="2">
        <v>243.19</v>
      </c>
      <c r="U86" s="2">
        <v>2.3859457127301833</v>
      </c>
      <c r="V86" s="12" t="s">
        <v>18</v>
      </c>
      <c r="W86" s="12">
        <v>1</v>
      </c>
      <c r="X86" s="12">
        <v>1</v>
      </c>
      <c r="Y86" s="12" t="s">
        <v>177</v>
      </c>
      <c r="Z86" s="6">
        <v>156000</v>
      </c>
      <c r="AA86" s="3" t="s">
        <v>203</v>
      </c>
      <c r="AB86">
        <v>1</v>
      </c>
      <c r="AC86" s="18" t="s">
        <v>20</v>
      </c>
      <c r="AD86" s="4" t="s">
        <v>458</v>
      </c>
      <c r="AE86" s="49" t="s">
        <v>545</v>
      </c>
      <c r="AF86" s="53" t="s">
        <v>598</v>
      </c>
      <c r="AG86">
        <f t="shared" si="15"/>
        <v>1818388000</v>
      </c>
      <c r="AH86">
        <f t="shared" si="16"/>
        <v>9.2596865567077966</v>
      </c>
    </row>
    <row r="87" spans="1:34" ht="15" customHeight="1" x14ac:dyDescent="0.25">
      <c r="A87" s="4" t="s">
        <v>27</v>
      </c>
      <c r="B87" s="11" t="s">
        <v>143</v>
      </c>
      <c r="C87" s="11" t="s">
        <v>147</v>
      </c>
      <c r="D87" s="11" t="s">
        <v>110</v>
      </c>
      <c r="E87" s="4">
        <v>470</v>
      </c>
      <c r="F87" s="26" t="s">
        <v>233</v>
      </c>
      <c r="G87" t="s">
        <v>351</v>
      </c>
      <c r="H87" s="13">
        <v>8</v>
      </c>
      <c r="I87" s="13">
        <v>64</v>
      </c>
      <c r="J87" s="13" t="s">
        <v>152</v>
      </c>
      <c r="K87" s="13" t="str">
        <f>"-"&amp;""&amp;I87</f>
        <v>-64</v>
      </c>
      <c r="L87" s="13">
        <v>64</v>
      </c>
      <c r="M87" s="14" t="s">
        <v>155</v>
      </c>
      <c r="N87" s="13" t="str">
        <f>"-"&amp;""&amp;L87</f>
        <v>-64</v>
      </c>
      <c r="O87" s="13" t="s">
        <v>291</v>
      </c>
      <c r="P87" s="6" t="s">
        <v>569</v>
      </c>
      <c r="Q87" s="12" t="s">
        <v>59</v>
      </c>
      <c r="R87" s="5">
        <v>3885</v>
      </c>
      <c r="S87">
        <f t="shared" si="14"/>
        <v>3.5893910231369333</v>
      </c>
      <c r="T87" s="2">
        <v>4330</v>
      </c>
      <c r="U87" s="2">
        <v>3.6364878963533656</v>
      </c>
      <c r="V87" s="12" t="s">
        <v>28</v>
      </c>
      <c r="W87" s="12">
        <v>1</v>
      </c>
      <c r="X87" s="12">
        <v>1</v>
      </c>
      <c r="Y87" s="12" t="s">
        <v>178</v>
      </c>
      <c r="Z87" s="6">
        <v>75</v>
      </c>
      <c r="AA87" s="6" t="s">
        <v>188</v>
      </c>
      <c r="AB87">
        <v>1</v>
      </c>
      <c r="AC87" s="18" t="s">
        <v>29</v>
      </c>
      <c r="AD87" s="4" t="s">
        <v>444</v>
      </c>
      <c r="AE87" s="49" t="s">
        <v>494</v>
      </c>
      <c r="AF87" s="1"/>
      <c r="AG87">
        <f t="shared" si="15"/>
        <v>377330625</v>
      </c>
      <c r="AH87">
        <f t="shared" si="16"/>
        <v>8.576722054945904</v>
      </c>
    </row>
    <row r="88" spans="1:34" ht="15" customHeight="1" x14ac:dyDescent="0.25">
      <c r="A88" s="4" t="s">
        <v>170</v>
      </c>
      <c r="B88" s="9" t="s">
        <v>143</v>
      </c>
      <c r="C88" s="9" t="s">
        <v>147</v>
      </c>
      <c r="D88" s="27" t="s">
        <v>171</v>
      </c>
      <c r="E88" s="4" t="s">
        <v>172</v>
      </c>
      <c r="F88" s="26" t="s">
        <v>228</v>
      </c>
      <c r="G88" t="s">
        <v>327</v>
      </c>
      <c r="H88" s="5">
        <v>3</v>
      </c>
      <c r="I88" s="5">
        <v>38</v>
      </c>
      <c r="J88" s="5" t="s">
        <v>153</v>
      </c>
      <c r="K88" s="13">
        <f>I88</f>
        <v>38</v>
      </c>
      <c r="L88" s="5">
        <v>139</v>
      </c>
      <c r="M88" s="3" t="s">
        <v>154</v>
      </c>
      <c r="N88" s="13">
        <f>L88</f>
        <v>139</v>
      </c>
      <c r="O88" s="13" t="s">
        <v>272</v>
      </c>
      <c r="P88" s="3" t="s">
        <v>209</v>
      </c>
      <c r="Q88" s="26" t="s">
        <v>59</v>
      </c>
      <c r="R88" s="5">
        <v>500</v>
      </c>
      <c r="S88">
        <f t="shared" si="14"/>
        <v>2.6989700043360187</v>
      </c>
      <c r="T88" s="3">
        <v>759.2</v>
      </c>
      <c r="U88" s="3">
        <v>2.8803561994192362</v>
      </c>
      <c r="V88" s="4" t="s">
        <v>133</v>
      </c>
      <c r="W88" s="4">
        <v>2</v>
      </c>
      <c r="X88" s="4">
        <v>1</v>
      </c>
      <c r="Y88" s="4" t="s">
        <v>178</v>
      </c>
      <c r="Z88" s="6">
        <v>168000</v>
      </c>
      <c r="AA88" s="3" t="s">
        <v>188</v>
      </c>
      <c r="AB88">
        <v>1</v>
      </c>
      <c r="AC88" s="28"/>
      <c r="AD88" s="4" t="s">
        <v>445</v>
      </c>
      <c r="AE88" s="49" t="s">
        <v>546</v>
      </c>
      <c r="AF88" s="1"/>
      <c r="AG88">
        <f t="shared" si="15"/>
        <v>14000000000</v>
      </c>
      <c r="AH88">
        <f t="shared" si="16"/>
        <v>10.146128035678238</v>
      </c>
    </row>
    <row r="89" spans="1:34" ht="15" customHeight="1" x14ac:dyDescent="0.25">
      <c r="A89" s="4" t="s">
        <v>33</v>
      </c>
      <c r="B89" s="11" t="s">
        <v>142</v>
      </c>
      <c r="C89" s="11" t="s">
        <v>148</v>
      </c>
      <c r="D89" s="11" t="s">
        <v>111</v>
      </c>
      <c r="E89" s="4" t="s">
        <v>267</v>
      </c>
      <c r="F89" s="26" t="s">
        <v>222</v>
      </c>
      <c r="H89" s="13">
        <v>5</v>
      </c>
      <c r="I89" s="13">
        <v>62</v>
      </c>
      <c r="J89" s="13" t="s">
        <v>153</v>
      </c>
      <c r="K89" s="13">
        <f>I89</f>
        <v>62</v>
      </c>
      <c r="L89" s="15">
        <v>83</v>
      </c>
      <c r="M89" s="14" t="s">
        <v>155</v>
      </c>
      <c r="N89" s="13" t="str">
        <f>"-"&amp;""&amp;L89</f>
        <v>-83</v>
      </c>
      <c r="O89" s="13" t="s">
        <v>276</v>
      </c>
      <c r="P89" s="3" t="s">
        <v>556</v>
      </c>
      <c r="Q89" s="12" t="s">
        <v>59</v>
      </c>
      <c r="R89" s="5">
        <v>980</v>
      </c>
      <c r="S89">
        <f t="shared" si="14"/>
        <v>2.9912260756924947</v>
      </c>
      <c r="T89" s="3">
        <v>1860</v>
      </c>
      <c r="U89" s="3">
        <v>3.2695129442179165</v>
      </c>
      <c r="V89" s="14" t="s">
        <v>15</v>
      </c>
      <c r="W89" s="12">
        <v>1</v>
      </c>
      <c r="X89" s="12">
        <v>1</v>
      </c>
      <c r="Y89" s="12" t="s">
        <v>178</v>
      </c>
      <c r="Z89" s="6">
        <v>15000</v>
      </c>
      <c r="AA89" s="3" t="s">
        <v>631</v>
      </c>
      <c r="AB89">
        <v>1</v>
      </c>
      <c r="AC89" s="18" t="s">
        <v>86</v>
      </c>
      <c r="AD89" s="4" t="s">
        <v>446</v>
      </c>
      <c r="AF89" s="49" t="s">
        <v>630</v>
      </c>
      <c r="AG89">
        <f t="shared" si="15"/>
        <v>4802000000</v>
      </c>
      <c r="AH89">
        <f t="shared" si="16"/>
        <v>9.6814221557210089</v>
      </c>
    </row>
    <row r="90" spans="1:34" ht="15" customHeight="1" x14ac:dyDescent="0.25">
      <c r="A90" s="4" t="s">
        <v>33</v>
      </c>
      <c r="B90" s="11" t="s">
        <v>142</v>
      </c>
      <c r="C90" s="11" t="s">
        <v>148</v>
      </c>
      <c r="D90" s="11" t="s">
        <v>111</v>
      </c>
      <c r="E90" s="4" t="s">
        <v>160</v>
      </c>
      <c r="F90" s="26" t="s">
        <v>223</v>
      </c>
      <c r="G90" t="s">
        <v>371</v>
      </c>
      <c r="H90" s="30">
        <v>22</v>
      </c>
      <c r="I90" s="5">
        <v>63</v>
      </c>
      <c r="J90" s="5" t="s">
        <v>153</v>
      </c>
      <c r="K90" s="13">
        <f>I90</f>
        <v>63</v>
      </c>
      <c r="L90" s="5">
        <v>82</v>
      </c>
      <c r="M90" s="3" t="s">
        <v>155</v>
      </c>
      <c r="N90" s="13" t="str">
        <f>"-"&amp;""&amp;L90</f>
        <v>-82</v>
      </c>
      <c r="O90" s="13" t="s">
        <v>276</v>
      </c>
      <c r="P90" s="3" t="s">
        <v>556</v>
      </c>
      <c r="Q90" s="26" t="s">
        <v>59</v>
      </c>
      <c r="R90" s="5">
        <v>998</v>
      </c>
      <c r="S90">
        <f t="shared" si="14"/>
        <v>2.999130541287371</v>
      </c>
      <c r="T90" s="2">
        <v>2036</v>
      </c>
      <c r="U90" s="2">
        <v>3.3087777736647213</v>
      </c>
      <c r="V90" s="4" t="s">
        <v>164</v>
      </c>
      <c r="W90" s="4">
        <v>1</v>
      </c>
      <c r="X90" s="4">
        <v>1</v>
      </c>
      <c r="Y90" s="4" t="s">
        <v>178</v>
      </c>
      <c r="Z90" s="6">
        <v>15000</v>
      </c>
      <c r="AA90" s="3" t="s">
        <v>631</v>
      </c>
      <c r="AB90">
        <v>1</v>
      </c>
      <c r="AC90" s="28"/>
      <c r="AD90" s="4" t="s">
        <v>446</v>
      </c>
      <c r="AE90" s="49" t="s">
        <v>502</v>
      </c>
      <c r="AF90" s="49" t="s">
        <v>630</v>
      </c>
      <c r="AG90">
        <f t="shared" si="15"/>
        <v>4980020000</v>
      </c>
      <c r="AH90">
        <f t="shared" si="16"/>
        <v>9.6972310869107616</v>
      </c>
    </row>
    <row r="91" spans="1:34" ht="15" customHeight="1" x14ac:dyDescent="0.25">
      <c r="A91" s="31" t="s">
        <v>33</v>
      </c>
      <c r="B91" s="40" t="s">
        <v>142</v>
      </c>
      <c r="C91" s="40" t="s">
        <v>148</v>
      </c>
      <c r="D91" s="40" t="s">
        <v>111</v>
      </c>
      <c r="E91" s="31"/>
      <c r="F91" s="31" t="s">
        <v>385</v>
      </c>
      <c r="G91" s="31" t="s">
        <v>386</v>
      </c>
      <c r="H91" s="41">
        <v>18</v>
      </c>
      <c r="I91" s="35">
        <v>56</v>
      </c>
      <c r="J91" s="35" t="s">
        <v>153</v>
      </c>
      <c r="K91" s="41">
        <v>56</v>
      </c>
      <c r="L91" s="35">
        <v>169</v>
      </c>
      <c r="M91" s="36" t="s">
        <v>155</v>
      </c>
      <c r="N91" s="41">
        <v>-169</v>
      </c>
      <c r="O91" s="41" t="s">
        <v>308</v>
      </c>
      <c r="P91" s="36" t="s">
        <v>585</v>
      </c>
      <c r="Q91" s="31" t="s">
        <v>59</v>
      </c>
      <c r="R91" s="41">
        <v>971</v>
      </c>
      <c r="S91" s="38">
        <f t="shared" si="14"/>
        <v>2.9872192299080047</v>
      </c>
      <c r="T91" s="37">
        <v>1678.5</v>
      </c>
      <c r="U91" s="38">
        <f>LOG(T91)</f>
        <v>3.2249213455840313</v>
      </c>
      <c r="V91" s="31" t="s">
        <v>15</v>
      </c>
      <c r="W91" s="31">
        <v>2</v>
      </c>
      <c r="X91" s="31">
        <v>1</v>
      </c>
      <c r="Y91" s="31" t="s">
        <v>178</v>
      </c>
      <c r="Z91" s="35">
        <v>1400000</v>
      </c>
      <c r="AA91" s="36" t="s">
        <v>188</v>
      </c>
      <c r="AB91" s="38">
        <v>1</v>
      </c>
      <c r="AC91" s="39"/>
      <c r="AD91" s="4" t="s">
        <v>446</v>
      </c>
      <c r="AE91" s="49" t="s">
        <v>509</v>
      </c>
      <c r="AF91" s="1"/>
      <c r="AG91">
        <f t="shared" si="15"/>
        <v>439992466666.66663</v>
      </c>
      <c r="AH91">
        <f t="shared" si="16"/>
        <v>11.643445240774586</v>
      </c>
    </row>
    <row r="92" spans="1:34" ht="15" customHeight="1" x14ac:dyDescent="0.25">
      <c r="A92" s="31" t="s">
        <v>33</v>
      </c>
      <c r="B92" s="40" t="s">
        <v>142</v>
      </c>
      <c r="C92" s="40" t="s">
        <v>148</v>
      </c>
      <c r="D92" s="40" t="s">
        <v>111</v>
      </c>
      <c r="E92" s="31"/>
      <c r="F92" s="31" t="s">
        <v>385</v>
      </c>
      <c r="G92" s="31" t="s">
        <v>386</v>
      </c>
      <c r="H92" s="41">
        <v>8</v>
      </c>
      <c r="I92" s="41">
        <v>57</v>
      </c>
      <c r="J92" s="41" t="s">
        <v>153</v>
      </c>
      <c r="K92" s="41">
        <f>I92</f>
        <v>57</v>
      </c>
      <c r="L92" s="41">
        <v>170</v>
      </c>
      <c r="M92" s="36" t="s">
        <v>155</v>
      </c>
      <c r="N92" s="41" t="str">
        <f>"-"&amp;""&amp;L92</f>
        <v>-170</v>
      </c>
      <c r="O92" s="41" t="s">
        <v>387</v>
      </c>
      <c r="P92" s="36" t="s">
        <v>587</v>
      </c>
      <c r="Q92" s="31" t="s">
        <v>59</v>
      </c>
      <c r="R92" s="41">
        <v>1106.0999999999999</v>
      </c>
      <c r="S92" s="38">
        <f t="shared" si="14"/>
        <v>3.0437943923257791</v>
      </c>
      <c r="T92" s="37">
        <v>1855.8</v>
      </c>
      <c r="U92" s="38">
        <f>LOG(T92)</f>
        <v>3.2685311703868227</v>
      </c>
      <c r="V92" s="31" t="s">
        <v>15</v>
      </c>
      <c r="W92" s="31">
        <v>2</v>
      </c>
      <c r="X92" s="31">
        <v>1</v>
      </c>
      <c r="Y92" s="31" t="s">
        <v>178</v>
      </c>
      <c r="Z92" s="35">
        <v>110000</v>
      </c>
      <c r="AA92" s="36" t="s">
        <v>188</v>
      </c>
      <c r="AB92" s="38">
        <v>1</v>
      </c>
      <c r="AC92" s="39"/>
      <c r="AD92" s="4" t="s">
        <v>446</v>
      </c>
      <c r="AE92" s="49" t="s">
        <v>509</v>
      </c>
      <c r="AF92" s="1"/>
      <c r="AG92">
        <f t="shared" si="15"/>
        <v>44860097699.999985</v>
      </c>
      <c r="AH92">
        <f t="shared" si="16"/>
        <v>10.651860215090121</v>
      </c>
    </row>
    <row r="93" spans="1:34" ht="15" customHeight="1" x14ac:dyDescent="0.25">
      <c r="A93" s="4" t="s">
        <v>8</v>
      </c>
      <c r="B93" s="11" t="s">
        <v>143</v>
      </c>
      <c r="C93" s="11" t="s">
        <v>144</v>
      </c>
      <c r="D93" s="11" t="s">
        <v>112</v>
      </c>
      <c r="E93" s="12">
        <v>1605</v>
      </c>
      <c r="F93" s="26" t="s">
        <v>261</v>
      </c>
      <c r="G93" t="s">
        <v>375</v>
      </c>
      <c r="H93" s="13">
        <v>9</v>
      </c>
      <c r="I93" s="13">
        <v>46</v>
      </c>
      <c r="J93" s="13" t="s">
        <v>152</v>
      </c>
      <c r="K93" s="13" t="str">
        <f>"-"&amp;""&amp;I93</f>
        <v>-46</v>
      </c>
      <c r="L93" s="13">
        <v>37</v>
      </c>
      <c r="M93" s="14" t="s">
        <v>154</v>
      </c>
      <c r="N93" s="13">
        <f>L93</f>
        <v>37</v>
      </c>
      <c r="O93" s="13" t="s">
        <v>301</v>
      </c>
      <c r="P93" s="6" t="s">
        <v>578</v>
      </c>
      <c r="Q93" s="12" t="s">
        <v>59</v>
      </c>
      <c r="R93" s="5">
        <v>8417</v>
      </c>
      <c r="S93">
        <f t="shared" si="14"/>
        <v>3.9251573271758984</v>
      </c>
      <c r="T93" s="3">
        <v>3354</v>
      </c>
      <c r="U93" s="3">
        <v>3.525563058270067</v>
      </c>
      <c r="V93" s="12" t="s">
        <v>9</v>
      </c>
      <c r="W93" s="12">
        <v>2</v>
      </c>
      <c r="X93" s="12">
        <v>1</v>
      </c>
      <c r="Y93" s="12" t="s">
        <v>179</v>
      </c>
      <c r="Z93" s="6">
        <v>2500</v>
      </c>
      <c r="AA93" s="6" t="s">
        <v>188</v>
      </c>
      <c r="AB93">
        <v>1</v>
      </c>
      <c r="AC93" s="18" t="s">
        <v>10</v>
      </c>
      <c r="AD93" s="4" t="s">
        <v>447</v>
      </c>
      <c r="AE93" s="49" t="s">
        <v>547</v>
      </c>
      <c r="AF93" s="1"/>
      <c r="AG93">
        <f t="shared" si="15"/>
        <v>59038240833.333328</v>
      </c>
      <c r="AH93">
        <f t="shared" si="16"/>
        <v>10.771133408304172</v>
      </c>
    </row>
    <row r="94" spans="1:34" ht="15" customHeight="1" thickBot="1" x14ac:dyDescent="0.3">
      <c r="A94" s="4" t="s">
        <v>8</v>
      </c>
      <c r="B94" s="11" t="s">
        <v>143</v>
      </c>
      <c r="C94" s="11" t="s">
        <v>144</v>
      </c>
      <c r="D94" s="11" t="s">
        <v>112</v>
      </c>
      <c r="E94" s="17">
        <v>897</v>
      </c>
      <c r="F94" s="51" t="s">
        <v>246</v>
      </c>
      <c r="G94" t="s">
        <v>359</v>
      </c>
      <c r="H94" s="13">
        <v>14</v>
      </c>
      <c r="I94" s="13">
        <v>46</v>
      </c>
      <c r="J94" s="13" t="s">
        <v>152</v>
      </c>
      <c r="K94" s="13" t="str">
        <f>"-"&amp;""&amp;I94</f>
        <v>-46</v>
      </c>
      <c r="L94" s="15">
        <v>52</v>
      </c>
      <c r="M94" s="14" t="s">
        <v>154</v>
      </c>
      <c r="N94" s="13">
        <f>L94</f>
        <v>52</v>
      </c>
      <c r="O94" s="13" t="s">
        <v>305</v>
      </c>
      <c r="P94" s="6" t="s">
        <v>583</v>
      </c>
      <c r="Q94" s="12" t="s">
        <v>59</v>
      </c>
      <c r="R94" s="5">
        <v>10041</v>
      </c>
      <c r="S94">
        <f t="shared" si="14"/>
        <v>4.0017769670774399</v>
      </c>
      <c r="T94" s="2">
        <v>3008.645</v>
      </c>
      <c r="U94" s="2">
        <v>3.4783709469170496</v>
      </c>
      <c r="V94" s="14" t="s">
        <v>73</v>
      </c>
      <c r="W94" s="12">
        <v>1</v>
      </c>
      <c r="X94" s="12">
        <v>1</v>
      </c>
      <c r="Y94" s="12" t="s">
        <v>178</v>
      </c>
      <c r="Z94" s="6">
        <v>377</v>
      </c>
      <c r="AA94" s="6" t="s">
        <v>198</v>
      </c>
      <c r="AB94">
        <v>1</v>
      </c>
      <c r="AC94" s="43" t="s">
        <v>85</v>
      </c>
      <c r="AD94" s="4" t="s">
        <v>447</v>
      </c>
      <c r="AE94" s="49" t="s">
        <v>549</v>
      </c>
      <c r="AF94" s="53" t="s">
        <v>614</v>
      </c>
      <c r="AG94">
        <f t="shared" si="15"/>
        <v>12669924579</v>
      </c>
      <c r="AH94">
        <f t="shared" si="16"/>
        <v>10.10277402964101</v>
      </c>
    </row>
    <row r="95" spans="1:34" ht="15" customHeight="1" x14ac:dyDescent="0.25">
      <c r="A95" s="4" t="s">
        <v>8</v>
      </c>
      <c r="B95" s="11" t="s">
        <v>143</v>
      </c>
      <c r="C95" s="11" t="s">
        <v>144</v>
      </c>
      <c r="D95" s="11" t="s">
        <v>112</v>
      </c>
      <c r="E95" s="17">
        <v>897</v>
      </c>
      <c r="F95" s="51" t="s">
        <v>246</v>
      </c>
      <c r="G95" t="s">
        <v>359</v>
      </c>
      <c r="H95" s="13">
        <v>11</v>
      </c>
      <c r="I95" s="13">
        <v>46</v>
      </c>
      <c r="J95" s="13" t="s">
        <v>152</v>
      </c>
      <c r="K95" s="13" t="str">
        <f>"-"&amp;""&amp;I95</f>
        <v>-46</v>
      </c>
      <c r="L95" s="15">
        <v>52</v>
      </c>
      <c r="M95" s="14" t="s">
        <v>154</v>
      </c>
      <c r="N95" s="13">
        <f>L95</f>
        <v>52</v>
      </c>
      <c r="O95" s="13" t="s">
        <v>305</v>
      </c>
      <c r="P95" s="6" t="s">
        <v>583</v>
      </c>
      <c r="Q95" s="12" t="s">
        <v>59</v>
      </c>
      <c r="R95" s="5">
        <v>10174</v>
      </c>
      <c r="S95">
        <f t="shared" si="14"/>
        <v>4.0074917332953355</v>
      </c>
      <c r="T95" s="3">
        <v>2846.2049999999999</v>
      </c>
      <c r="U95" s="3">
        <v>3.4542661772529999</v>
      </c>
      <c r="V95" s="14" t="s">
        <v>88</v>
      </c>
      <c r="W95" s="12">
        <v>1</v>
      </c>
      <c r="X95" s="12">
        <v>1</v>
      </c>
      <c r="Y95" s="12" t="s">
        <v>177</v>
      </c>
      <c r="Z95" s="6">
        <v>377</v>
      </c>
      <c r="AA95" s="6" t="s">
        <v>198</v>
      </c>
      <c r="AB95">
        <v>1</v>
      </c>
      <c r="AC95" s="44" t="s">
        <v>89</v>
      </c>
      <c r="AD95" s="4" t="s">
        <v>447</v>
      </c>
      <c r="AE95" s="49" t="s">
        <v>549</v>
      </c>
      <c r="AF95" s="53" t="s">
        <v>614</v>
      </c>
      <c r="AG95">
        <f t="shared" si="15"/>
        <v>13007791350.666668</v>
      </c>
      <c r="AH95">
        <f t="shared" si="16"/>
        <v>10.114203562076803</v>
      </c>
    </row>
    <row r="96" spans="1:34" ht="15" customHeight="1" x14ac:dyDescent="0.25">
      <c r="A96" s="4" t="s">
        <v>8</v>
      </c>
      <c r="B96" s="11" t="s">
        <v>143</v>
      </c>
      <c r="C96" s="11" t="s">
        <v>144</v>
      </c>
      <c r="D96" s="11" t="s">
        <v>112</v>
      </c>
      <c r="E96" s="4" t="s">
        <v>480</v>
      </c>
      <c r="F96" s="26" t="s">
        <v>481</v>
      </c>
      <c r="G96" t="s">
        <v>482</v>
      </c>
      <c r="H96" s="5">
        <v>19</v>
      </c>
      <c r="I96" s="5">
        <v>46</v>
      </c>
      <c r="J96" s="5" t="s">
        <v>152</v>
      </c>
      <c r="K96" s="5">
        <v>-46</v>
      </c>
      <c r="L96" s="5">
        <v>52</v>
      </c>
      <c r="M96" s="4" t="s">
        <v>154</v>
      </c>
      <c r="N96" s="5">
        <v>52</v>
      </c>
      <c r="O96" s="4" t="s">
        <v>305</v>
      </c>
      <c r="P96" s="6" t="s">
        <v>583</v>
      </c>
      <c r="Q96" s="26" t="s">
        <v>59</v>
      </c>
      <c r="R96" s="5">
        <f>(10730+9570)/2</f>
        <v>10150</v>
      </c>
      <c r="S96">
        <f t="shared" si="14"/>
        <v>4.0064660422492313</v>
      </c>
      <c r="T96" s="8">
        <v>4345.92</v>
      </c>
      <c r="U96">
        <f>LOG(T96)</f>
        <v>3.6380817275348205</v>
      </c>
      <c r="V96" s="4" t="s">
        <v>483</v>
      </c>
      <c r="W96" s="4">
        <v>2</v>
      </c>
      <c r="X96" s="4">
        <v>1</v>
      </c>
      <c r="Y96" s="4" t="s">
        <v>177</v>
      </c>
      <c r="Z96" s="6">
        <v>377</v>
      </c>
      <c r="AA96" s="6" t="s">
        <v>198</v>
      </c>
      <c r="AB96" s="10">
        <v>1</v>
      </c>
      <c r="AD96" s="11" t="s">
        <v>447</v>
      </c>
      <c r="AE96" s="49" t="s">
        <v>548</v>
      </c>
      <c r="AF96" s="53" t="s">
        <v>614</v>
      </c>
      <c r="AG96">
        <f t="shared" si="15"/>
        <v>12946494166.666668</v>
      </c>
      <c r="AH96">
        <f t="shared" si="16"/>
        <v>10.112152179984594</v>
      </c>
    </row>
    <row r="97" spans="1:34" ht="15" customHeight="1" x14ac:dyDescent="0.25">
      <c r="A97" s="4" t="s">
        <v>53</v>
      </c>
      <c r="B97" s="11" t="s">
        <v>143</v>
      </c>
      <c r="C97" s="11" t="s">
        <v>147</v>
      </c>
      <c r="D97" s="11" t="s">
        <v>123</v>
      </c>
      <c r="E97" s="12">
        <v>2151</v>
      </c>
      <c r="F97" s="31" t="s">
        <v>490</v>
      </c>
      <c r="G97" t="s">
        <v>353</v>
      </c>
      <c r="H97" s="13">
        <v>10</v>
      </c>
      <c r="I97" s="15">
        <v>21</v>
      </c>
      <c r="J97" s="15" t="s">
        <v>153</v>
      </c>
      <c r="K97" s="13">
        <f>I97</f>
        <v>21</v>
      </c>
      <c r="L97" s="15">
        <v>157</v>
      </c>
      <c r="M97" s="14" t="s">
        <v>155</v>
      </c>
      <c r="N97" s="13" t="str">
        <f>"-"&amp;""&amp;L97</f>
        <v>-157</v>
      </c>
      <c r="O97" s="13" t="s">
        <v>311</v>
      </c>
      <c r="P97" s="4" t="s">
        <v>589</v>
      </c>
      <c r="Q97" s="12" t="s">
        <v>59</v>
      </c>
      <c r="R97" s="5">
        <v>384</v>
      </c>
      <c r="S97">
        <f t="shared" si="14"/>
        <v>2.5843312243675309</v>
      </c>
      <c r="T97" s="2">
        <v>614</v>
      </c>
      <c r="U97" s="2">
        <v>2.7881683711411678</v>
      </c>
      <c r="V97" s="12" t="s">
        <v>15</v>
      </c>
      <c r="W97" s="12">
        <v>1</v>
      </c>
      <c r="X97" s="12">
        <v>1</v>
      </c>
      <c r="Y97" s="12" t="s">
        <v>177</v>
      </c>
      <c r="Z97" s="6">
        <v>3500</v>
      </c>
      <c r="AA97" s="3" t="s">
        <v>203</v>
      </c>
      <c r="AB97">
        <v>1</v>
      </c>
      <c r="AC97" s="44" t="s">
        <v>87</v>
      </c>
      <c r="AD97" s="4" t="s">
        <v>448</v>
      </c>
      <c r="AE97" s="49" t="s">
        <v>516</v>
      </c>
      <c r="AF97" s="53" t="s">
        <v>598</v>
      </c>
      <c r="AG97">
        <f t="shared" si="15"/>
        <v>172032000</v>
      </c>
      <c r="AH97">
        <f t="shared" si="16"/>
        <v>8.235609238365674</v>
      </c>
    </row>
    <row r="98" spans="1:34" ht="15" customHeight="1" x14ac:dyDescent="0.25">
      <c r="A98" s="4" t="s">
        <v>21</v>
      </c>
      <c r="B98" s="11" t="s">
        <v>143</v>
      </c>
      <c r="C98" s="11" t="s">
        <v>465</v>
      </c>
      <c r="D98" s="11" t="s">
        <v>113</v>
      </c>
      <c r="E98" s="12">
        <v>1602</v>
      </c>
      <c r="F98" s="26" t="s">
        <v>258</v>
      </c>
      <c r="G98" t="s">
        <v>347</v>
      </c>
      <c r="H98" s="13">
        <v>13</v>
      </c>
      <c r="I98" s="13">
        <v>64</v>
      </c>
      <c r="J98" s="13" t="s">
        <v>152</v>
      </c>
      <c r="K98" s="13" t="str">
        <f>"-"&amp;""&amp;I98</f>
        <v>-64</v>
      </c>
      <c r="L98" s="13">
        <v>64</v>
      </c>
      <c r="M98" s="14" t="s">
        <v>155</v>
      </c>
      <c r="N98" s="13" t="str">
        <f>"-"&amp;""&amp;L98</f>
        <v>-64</v>
      </c>
      <c r="O98" s="13" t="s">
        <v>274</v>
      </c>
      <c r="P98" s="6" t="s">
        <v>204</v>
      </c>
      <c r="Q98" s="12" t="s">
        <v>59</v>
      </c>
      <c r="R98" s="5">
        <v>42</v>
      </c>
      <c r="S98">
        <f t="shared" ref="S98:S99" si="18">LOG(R98)</f>
        <v>1.6232492903979006</v>
      </c>
      <c r="T98" s="3">
        <v>119</v>
      </c>
      <c r="U98" s="3">
        <v>2.0755469613925306</v>
      </c>
      <c r="V98" s="12" t="s">
        <v>18</v>
      </c>
      <c r="W98" s="12">
        <v>1</v>
      </c>
      <c r="X98" s="12">
        <v>1</v>
      </c>
      <c r="Y98" s="12" t="s">
        <v>178</v>
      </c>
      <c r="Z98" s="6">
        <v>125</v>
      </c>
      <c r="AA98" s="6" t="s">
        <v>205</v>
      </c>
      <c r="AB98">
        <v>1</v>
      </c>
      <c r="AC98" s="44" t="s">
        <v>82</v>
      </c>
      <c r="AD98" s="4" t="s">
        <v>449</v>
      </c>
      <c r="AE98" s="49" t="s">
        <v>550</v>
      </c>
      <c r="AF98" s="53" t="s">
        <v>615</v>
      </c>
      <c r="AG98">
        <f t="shared" si="15"/>
        <v>73500</v>
      </c>
      <c r="AH98">
        <f t="shared" si="16"/>
        <v>4.8662873390841952</v>
      </c>
    </row>
    <row r="99" spans="1:34" ht="15" customHeight="1" x14ac:dyDescent="0.25">
      <c r="A99" s="4" t="s">
        <v>21</v>
      </c>
      <c r="B99" s="11" t="s">
        <v>143</v>
      </c>
      <c r="C99" s="11" t="s">
        <v>465</v>
      </c>
      <c r="D99" s="11" t="s">
        <v>113</v>
      </c>
      <c r="E99" s="12">
        <v>1602</v>
      </c>
      <c r="F99" s="26" t="s">
        <v>258</v>
      </c>
      <c r="G99" t="s">
        <v>347</v>
      </c>
      <c r="H99" s="13">
        <v>13</v>
      </c>
      <c r="I99" s="13">
        <v>64</v>
      </c>
      <c r="J99" s="13" t="s">
        <v>152</v>
      </c>
      <c r="K99" s="13" t="str">
        <f>"-"&amp;""&amp;I99</f>
        <v>-64</v>
      </c>
      <c r="L99" s="13">
        <v>64</v>
      </c>
      <c r="M99" s="14" t="s">
        <v>155</v>
      </c>
      <c r="N99" s="13" t="str">
        <f>"-"&amp;""&amp;L99</f>
        <v>-64</v>
      </c>
      <c r="O99" s="13" t="s">
        <v>274</v>
      </c>
      <c r="P99" s="6" t="s">
        <v>204</v>
      </c>
      <c r="Q99" s="12" t="s">
        <v>59</v>
      </c>
      <c r="R99" s="5">
        <v>42</v>
      </c>
      <c r="S99">
        <f t="shared" si="18"/>
        <v>1.6232492903979006</v>
      </c>
      <c r="T99" s="2">
        <v>155.41666666666669</v>
      </c>
      <c r="U99" s="2">
        <v>2.1914975900970814</v>
      </c>
      <c r="V99" s="12" t="s">
        <v>18</v>
      </c>
      <c r="W99" s="12">
        <v>1</v>
      </c>
      <c r="X99" s="12">
        <v>1</v>
      </c>
      <c r="Y99" s="12" t="s">
        <v>179</v>
      </c>
      <c r="Z99" s="6">
        <v>125</v>
      </c>
      <c r="AA99" s="6" t="s">
        <v>205</v>
      </c>
      <c r="AB99">
        <v>1</v>
      </c>
      <c r="AC99" s="44" t="s">
        <v>82</v>
      </c>
      <c r="AD99" s="4" t="s">
        <v>449</v>
      </c>
      <c r="AE99" s="49" t="s">
        <v>550</v>
      </c>
      <c r="AF99" s="53" t="s">
        <v>615</v>
      </c>
      <c r="AG99">
        <f t="shared" si="15"/>
        <v>73500</v>
      </c>
      <c r="AH99">
        <f t="shared" si="16"/>
        <v>4.8662873390841952</v>
      </c>
    </row>
  </sheetData>
  <sortState ref="A2:AH99">
    <sortCondition ref="A1"/>
  </sortState>
  <hyperlinks>
    <hyperlink ref="AA81" r:id="rId1"/>
  </hyperlinks>
  <pageMargins left="0.7" right="0.7" top="0.75" bottom="0.75" header="0.3" footer="0.3"/>
  <pageSetup paperSize="9" scale="60" fitToWidth="0"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8"/>
  <sheetViews>
    <sheetView workbookViewId="0">
      <selection activeCell="F20" sqref="F20"/>
    </sheetView>
  </sheetViews>
  <sheetFormatPr defaultRowHeight="12.75" x14ac:dyDescent="0.2"/>
  <cols>
    <col min="1" max="1" width="22.85546875" bestFit="1" customWidth="1"/>
  </cols>
  <sheetData>
    <row r="3" spans="1:1" x14ac:dyDescent="0.2">
      <c r="A3" s="46" t="s">
        <v>485</v>
      </c>
    </row>
    <row r="4" spans="1:1" x14ac:dyDescent="0.2">
      <c r="A4" s="47" t="s">
        <v>261</v>
      </c>
    </row>
    <row r="5" spans="1:1" x14ac:dyDescent="0.2">
      <c r="A5" s="47" t="s">
        <v>250</v>
      </c>
    </row>
    <row r="6" spans="1:1" x14ac:dyDescent="0.2">
      <c r="A6" s="47" t="s">
        <v>473</v>
      </c>
    </row>
    <row r="7" spans="1:1" x14ac:dyDescent="0.2">
      <c r="A7" s="47" t="s">
        <v>225</v>
      </c>
    </row>
    <row r="8" spans="1:1" x14ac:dyDescent="0.2">
      <c r="A8" s="47" t="s">
        <v>236</v>
      </c>
    </row>
    <row r="9" spans="1:1" x14ac:dyDescent="0.2">
      <c r="A9" s="47" t="s">
        <v>394</v>
      </c>
    </row>
    <row r="10" spans="1:1" x14ac:dyDescent="0.2">
      <c r="A10" s="47" t="s">
        <v>243</v>
      </c>
    </row>
    <row r="11" spans="1:1" x14ac:dyDescent="0.2">
      <c r="A11" s="47" t="s">
        <v>237</v>
      </c>
    </row>
    <row r="12" spans="1:1" x14ac:dyDescent="0.2">
      <c r="A12" s="47" t="s">
        <v>252</v>
      </c>
    </row>
    <row r="13" spans="1:1" x14ac:dyDescent="0.2">
      <c r="A13" s="47" t="s">
        <v>234</v>
      </c>
    </row>
    <row r="14" spans="1:1" x14ac:dyDescent="0.2">
      <c r="A14" s="47" t="s">
        <v>262</v>
      </c>
    </row>
    <row r="15" spans="1:1" x14ac:dyDescent="0.2">
      <c r="A15" s="47" t="s">
        <v>222</v>
      </c>
    </row>
    <row r="16" spans="1:1" x14ac:dyDescent="0.2">
      <c r="A16" s="47" t="s">
        <v>407</v>
      </c>
    </row>
    <row r="17" spans="1:1" x14ac:dyDescent="0.2">
      <c r="A17" s="47" t="s">
        <v>218</v>
      </c>
    </row>
    <row r="18" spans="1:1" x14ac:dyDescent="0.2">
      <c r="A18" s="47" t="s">
        <v>223</v>
      </c>
    </row>
    <row r="19" spans="1:1" x14ac:dyDescent="0.2">
      <c r="A19" s="47" t="s">
        <v>490</v>
      </c>
    </row>
    <row r="20" spans="1:1" x14ac:dyDescent="0.2">
      <c r="A20" s="47" t="s">
        <v>315</v>
      </c>
    </row>
    <row r="21" spans="1:1" x14ac:dyDescent="0.2">
      <c r="A21" s="47" t="s">
        <v>374</v>
      </c>
    </row>
    <row r="22" spans="1:1" x14ac:dyDescent="0.2">
      <c r="A22" s="47" t="s">
        <v>256</v>
      </c>
    </row>
    <row r="23" spans="1:1" x14ac:dyDescent="0.2">
      <c r="A23" s="47" t="s">
        <v>248</v>
      </c>
    </row>
    <row r="24" spans="1:1" x14ac:dyDescent="0.2">
      <c r="A24" s="47" t="s">
        <v>240</v>
      </c>
    </row>
    <row r="25" spans="1:1" x14ac:dyDescent="0.2">
      <c r="A25" s="47" t="s">
        <v>244</v>
      </c>
    </row>
    <row r="26" spans="1:1" x14ac:dyDescent="0.2">
      <c r="A26" s="47" t="s">
        <v>251</v>
      </c>
    </row>
    <row r="27" spans="1:1" x14ac:dyDescent="0.2">
      <c r="A27" s="47" t="s">
        <v>242</v>
      </c>
    </row>
    <row r="28" spans="1:1" x14ac:dyDescent="0.2">
      <c r="A28" s="47" t="s">
        <v>255</v>
      </c>
    </row>
    <row r="29" spans="1:1" x14ac:dyDescent="0.2">
      <c r="A29" s="47" t="s">
        <v>235</v>
      </c>
    </row>
    <row r="30" spans="1:1" x14ac:dyDescent="0.2">
      <c r="A30" s="47" t="s">
        <v>230</v>
      </c>
    </row>
    <row r="31" spans="1:1" x14ac:dyDescent="0.2">
      <c r="A31" s="47" t="s">
        <v>254</v>
      </c>
    </row>
    <row r="32" spans="1:1" x14ac:dyDescent="0.2">
      <c r="A32" s="47" t="s">
        <v>265</v>
      </c>
    </row>
    <row r="33" spans="1:1" x14ac:dyDescent="0.2">
      <c r="A33" s="47" t="s">
        <v>226</v>
      </c>
    </row>
    <row r="34" spans="1:1" x14ac:dyDescent="0.2">
      <c r="A34" s="47" t="s">
        <v>219</v>
      </c>
    </row>
    <row r="35" spans="1:1" x14ac:dyDescent="0.2">
      <c r="A35" s="47" t="s">
        <v>266</v>
      </c>
    </row>
    <row r="36" spans="1:1" x14ac:dyDescent="0.2">
      <c r="A36" s="47" t="s">
        <v>245</v>
      </c>
    </row>
    <row r="37" spans="1:1" x14ac:dyDescent="0.2">
      <c r="A37" s="47" t="s">
        <v>232</v>
      </c>
    </row>
    <row r="38" spans="1:1" x14ac:dyDescent="0.2">
      <c r="A38" s="47" t="s">
        <v>317</v>
      </c>
    </row>
    <row r="39" spans="1:1" x14ac:dyDescent="0.2">
      <c r="A39" s="47" t="s">
        <v>385</v>
      </c>
    </row>
    <row r="40" spans="1:1" x14ac:dyDescent="0.2">
      <c r="A40" s="47" t="s">
        <v>402</v>
      </c>
    </row>
    <row r="41" spans="1:1" x14ac:dyDescent="0.2">
      <c r="A41" s="47" t="s">
        <v>263</v>
      </c>
    </row>
    <row r="42" spans="1:1" x14ac:dyDescent="0.2">
      <c r="A42" s="47" t="s">
        <v>220</v>
      </c>
    </row>
    <row r="43" spans="1:1" x14ac:dyDescent="0.2">
      <c r="A43" s="47" t="s">
        <v>227</v>
      </c>
    </row>
    <row r="44" spans="1:1" x14ac:dyDescent="0.2">
      <c r="A44" s="47" t="s">
        <v>467</v>
      </c>
    </row>
    <row r="45" spans="1:1" x14ac:dyDescent="0.2">
      <c r="A45" s="47" t="s">
        <v>253</v>
      </c>
    </row>
    <row r="46" spans="1:1" x14ac:dyDescent="0.2">
      <c r="A46" s="47" t="s">
        <v>238</v>
      </c>
    </row>
    <row r="47" spans="1:1" x14ac:dyDescent="0.2">
      <c r="A47" s="47" t="s">
        <v>231</v>
      </c>
    </row>
    <row r="48" spans="1:1" x14ac:dyDescent="0.2">
      <c r="A48" s="47" t="s">
        <v>239</v>
      </c>
    </row>
    <row r="49" spans="1:1" x14ac:dyDescent="0.2">
      <c r="A49" s="47" t="s">
        <v>221</v>
      </c>
    </row>
    <row r="50" spans="1:1" x14ac:dyDescent="0.2">
      <c r="A50" s="47" t="s">
        <v>233</v>
      </c>
    </row>
    <row r="51" spans="1:1" x14ac:dyDescent="0.2">
      <c r="A51" s="47" t="s">
        <v>258</v>
      </c>
    </row>
    <row r="52" spans="1:1" x14ac:dyDescent="0.2">
      <c r="A52" s="47" t="s">
        <v>257</v>
      </c>
    </row>
    <row r="53" spans="1:1" x14ac:dyDescent="0.2">
      <c r="A53" s="47" t="s">
        <v>260</v>
      </c>
    </row>
    <row r="54" spans="1:1" x14ac:dyDescent="0.2">
      <c r="A54" s="47" t="s">
        <v>259</v>
      </c>
    </row>
    <row r="55" spans="1:1" x14ac:dyDescent="0.2">
      <c r="A55" s="47" t="s">
        <v>481</v>
      </c>
    </row>
    <row r="56" spans="1:1" x14ac:dyDescent="0.2">
      <c r="A56" s="47" t="s">
        <v>246</v>
      </c>
    </row>
    <row r="57" spans="1:1" x14ac:dyDescent="0.2">
      <c r="A57" s="47" t="s">
        <v>249</v>
      </c>
    </row>
    <row r="58" spans="1:1" x14ac:dyDescent="0.2">
      <c r="A58" s="47" t="s">
        <v>228</v>
      </c>
    </row>
    <row r="59" spans="1:1" x14ac:dyDescent="0.2">
      <c r="A59" s="47" t="s">
        <v>264</v>
      </c>
    </row>
    <row r="60" spans="1:1" x14ac:dyDescent="0.2">
      <c r="A60" s="47" t="s">
        <v>381</v>
      </c>
    </row>
    <row r="61" spans="1:1" x14ac:dyDescent="0.2">
      <c r="A61" s="47" t="s">
        <v>383</v>
      </c>
    </row>
    <row r="62" spans="1:1" x14ac:dyDescent="0.2">
      <c r="A62" s="47" t="s">
        <v>241</v>
      </c>
    </row>
    <row r="63" spans="1:1" x14ac:dyDescent="0.2">
      <c r="A63" s="47" t="s">
        <v>389</v>
      </c>
    </row>
    <row r="64" spans="1:1" x14ac:dyDescent="0.2">
      <c r="A64" s="47" t="s">
        <v>247</v>
      </c>
    </row>
    <row r="65" spans="1:1" x14ac:dyDescent="0.2">
      <c r="A65" s="47" t="s">
        <v>316</v>
      </c>
    </row>
    <row r="66" spans="1:1" x14ac:dyDescent="0.2">
      <c r="A66" s="47" t="s">
        <v>229</v>
      </c>
    </row>
    <row r="67" spans="1:1" x14ac:dyDescent="0.2">
      <c r="A67" s="47" t="s">
        <v>224</v>
      </c>
    </row>
    <row r="68" spans="1:1" x14ac:dyDescent="0.2">
      <c r="A68" s="47" t="s">
        <v>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Company>The University of Liverpool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Computing Services</dc:creator>
  <cp:lastModifiedBy>Dunn, Ruth</cp:lastModifiedBy>
  <dcterms:created xsi:type="dcterms:W3CDTF">2009-05-19T12:21:40Z</dcterms:created>
  <dcterms:modified xsi:type="dcterms:W3CDTF">2018-04-11T16:44:40Z</dcterms:modified>
</cp:coreProperties>
</file>