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kis\Downloads\"/>
    </mc:Choice>
  </mc:AlternateContent>
  <bookViews>
    <workbookView xWindow="0" yWindow="0" windowWidth="19200" windowHeight="7640"/>
  </bookViews>
  <sheets>
    <sheet name="SIMULATION" sheetId="1" r:id="rId1"/>
    <sheet name="LINE CHART" sheetId="3" r:id="rId2"/>
    <sheet name="BAR CHAR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H2" i="1" l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F2" i="1" s="1"/>
  <c r="G2" i="1" s="1"/>
  <c r="B3" i="1"/>
  <c r="C3" i="1" s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" i="1"/>
  <c r="E3" i="1" l="1"/>
  <c r="C4" i="1"/>
  <c r="F3" i="1" l="1"/>
  <c r="G3" i="1" s="1"/>
  <c r="H3" i="1"/>
  <c r="C5" i="1"/>
  <c r="E4" i="1" l="1"/>
  <c r="C6" i="1"/>
  <c r="F4" i="1" l="1"/>
  <c r="H4" i="1"/>
  <c r="C7" i="1"/>
  <c r="G4" i="1" l="1"/>
  <c r="E5" i="1"/>
  <c r="C8" i="1"/>
  <c r="F5" i="1" l="1"/>
  <c r="H5" i="1"/>
  <c r="C9" i="1"/>
  <c r="G5" i="1" l="1"/>
  <c r="E6" i="1"/>
  <c r="C10" i="1"/>
  <c r="F6" i="1" l="1"/>
  <c r="H6" i="1"/>
  <c r="C11" i="1"/>
  <c r="G6" i="1" l="1"/>
  <c r="E7" i="1"/>
  <c r="C12" i="1"/>
  <c r="F7" i="1" l="1"/>
  <c r="H7" i="1"/>
  <c r="C13" i="1"/>
  <c r="G7" i="1" l="1"/>
  <c r="E8" i="1"/>
  <c r="C14" i="1"/>
  <c r="F8" i="1" l="1"/>
  <c r="H8" i="1"/>
  <c r="C15" i="1"/>
  <c r="G8" i="1" l="1"/>
  <c r="E9" i="1"/>
  <c r="C16" i="1"/>
  <c r="F9" i="1" l="1"/>
  <c r="H9" i="1"/>
  <c r="C17" i="1"/>
  <c r="G9" i="1" l="1"/>
  <c r="E10" i="1"/>
  <c r="C18" i="1"/>
  <c r="F10" i="1" l="1"/>
  <c r="H10" i="1"/>
  <c r="C19" i="1"/>
  <c r="G10" i="1" l="1"/>
  <c r="E11" i="1"/>
  <c r="C20" i="1"/>
  <c r="F11" i="1" l="1"/>
  <c r="H11" i="1"/>
  <c r="C21" i="1"/>
  <c r="G11" i="1" l="1"/>
  <c r="E12" i="1"/>
  <c r="F12" i="1" l="1"/>
  <c r="H12" i="1"/>
  <c r="G12" i="1" l="1"/>
  <c r="E13" i="1"/>
  <c r="F13" i="1" l="1"/>
  <c r="H13" i="1"/>
  <c r="G13" i="1" l="1"/>
  <c r="E14" i="1"/>
  <c r="F14" i="1" l="1"/>
  <c r="H14" i="1"/>
  <c r="G14" i="1" l="1"/>
  <c r="E15" i="1"/>
  <c r="F15" i="1" l="1"/>
  <c r="H15" i="1"/>
  <c r="G15" i="1" l="1"/>
  <c r="E16" i="1"/>
  <c r="F16" i="1" l="1"/>
  <c r="H16" i="1"/>
  <c r="G16" i="1" l="1"/>
  <c r="E17" i="1"/>
  <c r="F17" i="1" l="1"/>
  <c r="H17" i="1"/>
  <c r="G17" i="1" l="1"/>
  <c r="E18" i="1"/>
  <c r="F18" i="1" l="1"/>
  <c r="H18" i="1"/>
  <c r="G18" i="1" l="1"/>
  <c r="E19" i="1"/>
  <c r="F19" i="1" l="1"/>
  <c r="H19" i="1"/>
  <c r="G19" i="1" l="1"/>
  <c r="E20" i="1"/>
  <c r="F20" i="1" l="1"/>
  <c r="H20" i="1"/>
  <c r="G20" i="1" l="1"/>
  <c r="E21" i="1"/>
  <c r="F21" i="1" l="1"/>
  <c r="G21" i="1" s="1"/>
  <c r="H21" i="1"/>
  <c r="I2" i="1" s="1"/>
  <c r="M2" i="1" s="1"/>
  <c r="M4" i="1" s="1"/>
  <c r="R3" i="1" s="1"/>
  <c r="J2" i="1" l="1"/>
  <c r="Q3" i="1" s="1"/>
  <c r="L2" i="1"/>
  <c r="P3" i="1" s="1"/>
</calcChain>
</file>

<file path=xl/sharedStrings.xml><?xml version="1.0" encoding="utf-8"?>
<sst xmlns="http://schemas.openxmlformats.org/spreadsheetml/2006/main" count="19" uniqueCount="15">
  <si>
    <t>CUSTOMER ID</t>
  </si>
  <si>
    <t>Interarrival Time</t>
  </si>
  <si>
    <t>Service Time</t>
  </si>
  <si>
    <t>Arrival Time</t>
  </si>
  <si>
    <t>Service Start Time</t>
  </si>
  <si>
    <t>Service End Time</t>
  </si>
  <si>
    <t>Time in System</t>
  </si>
  <si>
    <t>Idle Time</t>
  </si>
  <si>
    <t>Total Idle Time</t>
  </si>
  <si>
    <t>Total Time in System</t>
  </si>
  <si>
    <t>Total Time Simulated</t>
  </si>
  <si>
    <t>Average Time in System (W)</t>
  </si>
  <si>
    <t>Proportion of Time Server is Idle (1-ρ)</t>
  </si>
  <si>
    <t>OR</t>
  </si>
  <si>
    <t>50 REPLICATIONS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</si>
</sst>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0"/>
      <name val="Times New Roman"/>
      <family val="1"/>
    </font>
    <font>
      <b/>
      <sz val="2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2" borderId="1" xfId="0" applyFont="1" applyFill="1" applyBorder="1"/>
    <xf numFmtId="0" fontId="5" fillId="0" borderId="0" xfId="0" applyFont="1" applyAlignment="1">
      <alignment horizontal="center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 b="1"/>
              <a:t>50 REPLICATIONS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SIMULATION!$P$2:$P$3</c:f>
              <c:strCache>
                <c:ptCount val="2"/>
                <c:pt idx="0">
                  <c:v>Average Time in System (W)</c:v>
                </c:pt>
                <c:pt idx="1">
                  <c:v>5.6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SIMULATION!$O$4:$O$53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SIMULATION!$P$4:$P$53</c:f>
              <c:numCache>
                <c:formatCode>General</c:formatCode>
                <c:ptCount val="50"/>
                <c:pt idx="0">
                  <c:v>6.25</c:v>
                </c:pt>
                <c:pt idx="1">
                  <c:v>4.5</c:v>
                </c:pt>
                <c:pt idx="2">
                  <c:v>5.05</c:v>
                </c:pt>
                <c:pt idx="3">
                  <c:v>4</c:v>
                </c:pt>
                <c:pt idx="4">
                  <c:v>7.9</c:v>
                </c:pt>
                <c:pt idx="5">
                  <c:v>4.05</c:v>
                </c:pt>
                <c:pt idx="6">
                  <c:v>3.3</c:v>
                </c:pt>
                <c:pt idx="7">
                  <c:v>3.95</c:v>
                </c:pt>
                <c:pt idx="8">
                  <c:v>4.5</c:v>
                </c:pt>
                <c:pt idx="9">
                  <c:v>5.3</c:v>
                </c:pt>
                <c:pt idx="10">
                  <c:v>4.3</c:v>
                </c:pt>
                <c:pt idx="11">
                  <c:v>5.55</c:v>
                </c:pt>
                <c:pt idx="12">
                  <c:v>5.05</c:v>
                </c:pt>
                <c:pt idx="13">
                  <c:v>6.75</c:v>
                </c:pt>
                <c:pt idx="14">
                  <c:v>4.8</c:v>
                </c:pt>
                <c:pt idx="15">
                  <c:v>5.5</c:v>
                </c:pt>
                <c:pt idx="16">
                  <c:v>4.05</c:v>
                </c:pt>
                <c:pt idx="17">
                  <c:v>5.15</c:v>
                </c:pt>
                <c:pt idx="18">
                  <c:v>5.7</c:v>
                </c:pt>
                <c:pt idx="19">
                  <c:v>6.55</c:v>
                </c:pt>
                <c:pt idx="20">
                  <c:v>5.75</c:v>
                </c:pt>
                <c:pt idx="21">
                  <c:v>5.3</c:v>
                </c:pt>
                <c:pt idx="22">
                  <c:v>4.7</c:v>
                </c:pt>
                <c:pt idx="23">
                  <c:v>4.5</c:v>
                </c:pt>
                <c:pt idx="24">
                  <c:v>5.45</c:v>
                </c:pt>
                <c:pt idx="25">
                  <c:v>7.05</c:v>
                </c:pt>
                <c:pt idx="26">
                  <c:v>5.4</c:v>
                </c:pt>
                <c:pt idx="27">
                  <c:v>4.0999999999999996</c:v>
                </c:pt>
                <c:pt idx="28">
                  <c:v>6.25</c:v>
                </c:pt>
                <c:pt idx="29">
                  <c:v>6.15</c:v>
                </c:pt>
                <c:pt idx="30">
                  <c:v>7.45</c:v>
                </c:pt>
                <c:pt idx="31">
                  <c:v>5.05</c:v>
                </c:pt>
                <c:pt idx="32">
                  <c:v>3.75</c:v>
                </c:pt>
                <c:pt idx="33">
                  <c:v>4.9000000000000004</c:v>
                </c:pt>
                <c:pt idx="34">
                  <c:v>7.4</c:v>
                </c:pt>
                <c:pt idx="35">
                  <c:v>5.2</c:v>
                </c:pt>
                <c:pt idx="36">
                  <c:v>5.85</c:v>
                </c:pt>
                <c:pt idx="37">
                  <c:v>6.4</c:v>
                </c:pt>
                <c:pt idx="38">
                  <c:v>4.25</c:v>
                </c:pt>
                <c:pt idx="39">
                  <c:v>4.9000000000000004</c:v>
                </c:pt>
                <c:pt idx="40">
                  <c:v>8.5</c:v>
                </c:pt>
                <c:pt idx="41">
                  <c:v>9.5500000000000007</c:v>
                </c:pt>
                <c:pt idx="42">
                  <c:v>4.0999999999999996</c:v>
                </c:pt>
                <c:pt idx="43">
                  <c:v>4.5999999999999996</c:v>
                </c:pt>
                <c:pt idx="44">
                  <c:v>4.95</c:v>
                </c:pt>
                <c:pt idx="45">
                  <c:v>5.25</c:v>
                </c:pt>
                <c:pt idx="46">
                  <c:v>6</c:v>
                </c:pt>
                <c:pt idx="47">
                  <c:v>6.7</c:v>
                </c:pt>
                <c:pt idx="48">
                  <c:v>5.55</c:v>
                </c:pt>
                <c:pt idx="49">
                  <c:v>4.8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09-4D1F-9949-1EBAD4EE030B}"/>
            </c:ext>
          </c:extLst>
        </c:ser>
        <c:ser>
          <c:idx val="1"/>
          <c:order val="1"/>
          <c:tx>
            <c:strRef>
              <c:f>SIMULATION!$Q$2:$Q$3</c:f>
              <c:strCache>
                <c:ptCount val="2"/>
                <c:pt idx="0">
                  <c:v>Total Time in System</c:v>
                </c:pt>
                <c:pt idx="1">
                  <c:v>112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SIMULATION!$O$4:$O$53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SIMULATION!$Q$4:$Q$53</c:f>
              <c:numCache>
                <c:formatCode>General</c:formatCode>
                <c:ptCount val="50"/>
                <c:pt idx="0">
                  <c:v>125</c:v>
                </c:pt>
                <c:pt idx="1">
                  <c:v>90</c:v>
                </c:pt>
                <c:pt idx="2">
                  <c:v>101</c:v>
                </c:pt>
                <c:pt idx="3">
                  <c:v>80</c:v>
                </c:pt>
                <c:pt idx="4">
                  <c:v>158</c:v>
                </c:pt>
                <c:pt idx="5">
                  <c:v>81</c:v>
                </c:pt>
                <c:pt idx="6">
                  <c:v>66</c:v>
                </c:pt>
                <c:pt idx="7">
                  <c:v>79</c:v>
                </c:pt>
                <c:pt idx="8">
                  <c:v>90</c:v>
                </c:pt>
                <c:pt idx="9">
                  <c:v>106</c:v>
                </c:pt>
                <c:pt idx="10">
                  <c:v>86</c:v>
                </c:pt>
                <c:pt idx="11">
                  <c:v>111</c:v>
                </c:pt>
                <c:pt idx="12">
                  <c:v>101</c:v>
                </c:pt>
                <c:pt idx="13">
                  <c:v>135</c:v>
                </c:pt>
                <c:pt idx="14">
                  <c:v>96</c:v>
                </c:pt>
                <c:pt idx="15">
                  <c:v>110</c:v>
                </c:pt>
                <c:pt idx="16">
                  <c:v>81</c:v>
                </c:pt>
                <c:pt idx="17">
                  <c:v>103</c:v>
                </c:pt>
                <c:pt idx="18">
                  <c:v>114</c:v>
                </c:pt>
                <c:pt idx="19">
                  <c:v>131</c:v>
                </c:pt>
                <c:pt idx="20">
                  <c:v>115</c:v>
                </c:pt>
                <c:pt idx="21">
                  <c:v>106</c:v>
                </c:pt>
                <c:pt idx="22">
                  <c:v>94</c:v>
                </c:pt>
                <c:pt idx="23">
                  <c:v>90</c:v>
                </c:pt>
                <c:pt idx="24">
                  <c:v>109</c:v>
                </c:pt>
                <c:pt idx="25">
                  <c:v>141</c:v>
                </c:pt>
                <c:pt idx="26">
                  <c:v>108</c:v>
                </c:pt>
                <c:pt idx="27">
                  <c:v>82</c:v>
                </c:pt>
                <c:pt idx="28">
                  <c:v>125</c:v>
                </c:pt>
                <c:pt idx="29">
                  <c:v>123</c:v>
                </c:pt>
                <c:pt idx="30">
                  <c:v>149</c:v>
                </c:pt>
                <c:pt idx="31">
                  <c:v>101</c:v>
                </c:pt>
                <c:pt idx="32">
                  <c:v>75</c:v>
                </c:pt>
                <c:pt idx="33">
                  <c:v>98</c:v>
                </c:pt>
                <c:pt idx="34">
                  <c:v>148</c:v>
                </c:pt>
                <c:pt idx="35">
                  <c:v>104</c:v>
                </c:pt>
                <c:pt idx="36">
                  <c:v>117</c:v>
                </c:pt>
                <c:pt idx="37">
                  <c:v>128</c:v>
                </c:pt>
                <c:pt idx="38">
                  <c:v>85</c:v>
                </c:pt>
                <c:pt idx="39">
                  <c:v>98</c:v>
                </c:pt>
                <c:pt idx="40">
                  <c:v>170</c:v>
                </c:pt>
                <c:pt idx="41">
                  <c:v>191</c:v>
                </c:pt>
                <c:pt idx="42">
                  <c:v>82</c:v>
                </c:pt>
                <c:pt idx="43">
                  <c:v>92</c:v>
                </c:pt>
                <c:pt idx="44">
                  <c:v>99</c:v>
                </c:pt>
                <c:pt idx="45">
                  <c:v>105</c:v>
                </c:pt>
                <c:pt idx="46">
                  <c:v>120</c:v>
                </c:pt>
                <c:pt idx="47">
                  <c:v>134</c:v>
                </c:pt>
                <c:pt idx="48">
                  <c:v>111</c:v>
                </c:pt>
                <c:pt idx="49">
                  <c:v>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09-4D1F-9949-1EBAD4EE030B}"/>
            </c:ext>
          </c:extLst>
        </c:ser>
        <c:ser>
          <c:idx val="2"/>
          <c:order val="2"/>
          <c:tx>
            <c:strRef>
              <c:f>SIMULATION!$R$2:$R$3</c:f>
              <c:strCache>
                <c:ptCount val="2"/>
                <c:pt idx="0">
                  <c:v>Proportion of Time Server is Idle (1-ρ)</c:v>
                </c:pt>
                <c:pt idx="1">
                  <c:v>37.77777778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SIMULATION!$O$4:$O$53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SIMULATION!$R$4:$R$53</c:f>
              <c:numCache>
                <c:formatCode>General</c:formatCode>
                <c:ptCount val="50"/>
                <c:pt idx="0">
                  <c:v>37.777777777777779</c:v>
                </c:pt>
                <c:pt idx="1">
                  <c:v>41.111111111111107</c:v>
                </c:pt>
                <c:pt idx="2">
                  <c:v>43.888888888888886</c:v>
                </c:pt>
                <c:pt idx="3">
                  <c:v>59.444444444444443</c:v>
                </c:pt>
                <c:pt idx="4">
                  <c:v>17.222222222222221</c:v>
                </c:pt>
                <c:pt idx="5">
                  <c:v>56.111111111111114</c:v>
                </c:pt>
                <c:pt idx="6">
                  <c:v>61.111111111111114</c:v>
                </c:pt>
                <c:pt idx="7">
                  <c:v>40</c:v>
                </c:pt>
                <c:pt idx="8">
                  <c:v>55.555555555555557</c:v>
                </c:pt>
                <c:pt idx="9">
                  <c:v>33.888888888888893</c:v>
                </c:pt>
                <c:pt idx="10">
                  <c:v>63.888888888888886</c:v>
                </c:pt>
                <c:pt idx="11">
                  <c:v>53.333333333333336</c:v>
                </c:pt>
                <c:pt idx="12">
                  <c:v>46.111111111111114</c:v>
                </c:pt>
                <c:pt idx="13">
                  <c:v>22.222222222222221</c:v>
                </c:pt>
                <c:pt idx="14">
                  <c:v>46.111111111111114</c:v>
                </c:pt>
                <c:pt idx="15">
                  <c:v>28.888888888888886</c:v>
                </c:pt>
                <c:pt idx="16">
                  <c:v>46.111111111111114</c:v>
                </c:pt>
                <c:pt idx="17">
                  <c:v>48.333333333333336</c:v>
                </c:pt>
                <c:pt idx="18">
                  <c:v>37.777777777777779</c:v>
                </c:pt>
                <c:pt idx="19">
                  <c:v>26.111111111111114</c:v>
                </c:pt>
                <c:pt idx="20">
                  <c:v>28.333333333333332</c:v>
                </c:pt>
                <c:pt idx="21">
                  <c:v>32.777777777777779</c:v>
                </c:pt>
                <c:pt idx="22">
                  <c:v>50.555555555555557</c:v>
                </c:pt>
                <c:pt idx="23">
                  <c:v>38.333333333333336</c:v>
                </c:pt>
                <c:pt idx="24">
                  <c:v>45</c:v>
                </c:pt>
                <c:pt idx="25">
                  <c:v>32.222222222222221</c:v>
                </c:pt>
                <c:pt idx="26">
                  <c:v>24.444444444444443</c:v>
                </c:pt>
                <c:pt idx="27">
                  <c:v>50.555555555555557</c:v>
                </c:pt>
                <c:pt idx="28">
                  <c:v>52.222222222222229</c:v>
                </c:pt>
                <c:pt idx="29">
                  <c:v>28.888888888888886</c:v>
                </c:pt>
                <c:pt idx="30">
                  <c:v>15.555555555555555</c:v>
                </c:pt>
                <c:pt idx="31">
                  <c:v>53.333333333333336</c:v>
                </c:pt>
                <c:pt idx="32">
                  <c:v>43.333333333333336</c:v>
                </c:pt>
                <c:pt idx="33">
                  <c:v>51.666666666666671</c:v>
                </c:pt>
                <c:pt idx="34">
                  <c:v>36.111111111111107</c:v>
                </c:pt>
                <c:pt idx="35">
                  <c:v>34.444444444444443</c:v>
                </c:pt>
                <c:pt idx="36">
                  <c:v>43.333333333333336</c:v>
                </c:pt>
                <c:pt idx="37">
                  <c:v>30</c:v>
                </c:pt>
                <c:pt idx="38">
                  <c:v>36.111111111111107</c:v>
                </c:pt>
                <c:pt idx="39">
                  <c:v>35</c:v>
                </c:pt>
                <c:pt idx="40">
                  <c:v>20.555555555555554</c:v>
                </c:pt>
                <c:pt idx="41">
                  <c:v>25.555555555555554</c:v>
                </c:pt>
                <c:pt idx="42">
                  <c:v>50</c:v>
                </c:pt>
                <c:pt idx="43">
                  <c:v>58.888888888888893</c:v>
                </c:pt>
                <c:pt idx="44">
                  <c:v>52.222222222222229</c:v>
                </c:pt>
                <c:pt idx="45">
                  <c:v>25.555555555555554</c:v>
                </c:pt>
                <c:pt idx="46">
                  <c:v>41.666666666666671</c:v>
                </c:pt>
                <c:pt idx="47">
                  <c:v>23.333333333333332</c:v>
                </c:pt>
                <c:pt idx="48">
                  <c:v>41.666666666666671</c:v>
                </c:pt>
                <c:pt idx="49">
                  <c:v>46.666666666666664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09-4D1F-9949-1EBAD4EE03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1460479"/>
        <c:axId val="304446671"/>
      </c:lineChart>
      <c:catAx>
        <c:axId val="311460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446671"/>
        <c:crosses val="autoZero"/>
        <c:auto val="1"/>
        <c:lblAlgn val="ctr"/>
        <c:lblOffset val="100"/>
        <c:noMultiLvlLbl val="0"/>
      </c:catAx>
      <c:valAx>
        <c:axId val="30444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460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50 REPLICATIONS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SIMULATION!$P$2:$P$3</c:f>
              <c:strCache>
                <c:ptCount val="2"/>
                <c:pt idx="0">
                  <c:v>Average Time in System (W)</c:v>
                </c:pt>
                <c:pt idx="1">
                  <c:v>5.6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SIMULATION!$O$4:$O$53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SIMULATION!$P$4:$P$53</c:f>
              <c:numCache>
                <c:formatCode>General</c:formatCode>
                <c:ptCount val="50"/>
                <c:pt idx="0">
                  <c:v>6.25</c:v>
                </c:pt>
                <c:pt idx="1">
                  <c:v>4.5</c:v>
                </c:pt>
                <c:pt idx="2">
                  <c:v>5.05</c:v>
                </c:pt>
                <c:pt idx="3">
                  <c:v>4</c:v>
                </c:pt>
                <c:pt idx="4">
                  <c:v>7.9</c:v>
                </c:pt>
                <c:pt idx="5">
                  <c:v>4.05</c:v>
                </c:pt>
                <c:pt idx="6">
                  <c:v>3.3</c:v>
                </c:pt>
                <c:pt idx="7">
                  <c:v>3.95</c:v>
                </c:pt>
                <c:pt idx="8">
                  <c:v>4.5</c:v>
                </c:pt>
                <c:pt idx="9">
                  <c:v>5.3</c:v>
                </c:pt>
                <c:pt idx="10">
                  <c:v>4.3</c:v>
                </c:pt>
                <c:pt idx="11">
                  <c:v>5.55</c:v>
                </c:pt>
                <c:pt idx="12">
                  <c:v>5.05</c:v>
                </c:pt>
                <c:pt idx="13">
                  <c:v>6.75</c:v>
                </c:pt>
                <c:pt idx="14">
                  <c:v>4.8</c:v>
                </c:pt>
                <c:pt idx="15">
                  <c:v>5.5</c:v>
                </c:pt>
                <c:pt idx="16">
                  <c:v>4.05</c:v>
                </c:pt>
                <c:pt idx="17">
                  <c:v>5.15</c:v>
                </c:pt>
                <c:pt idx="18">
                  <c:v>5.7</c:v>
                </c:pt>
                <c:pt idx="19">
                  <c:v>6.55</c:v>
                </c:pt>
                <c:pt idx="20">
                  <c:v>5.75</c:v>
                </c:pt>
                <c:pt idx="21">
                  <c:v>5.3</c:v>
                </c:pt>
                <c:pt idx="22">
                  <c:v>4.7</c:v>
                </c:pt>
                <c:pt idx="23">
                  <c:v>4.5</c:v>
                </c:pt>
                <c:pt idx="24">
                  <c:v>5.45</c:v>
                </c:pt>
                <c:pt idx="25">
                  <c:v>7.05</c:v>
                </c:pt>
                <c:pt idx="26">
                  <c:v>5.4</c:v>
                </c:pt>
                <c:pt idx="27">
                  <c:v>4.0999999999999996</c:v>
                </c:pt>
                <c:pt idx="28">
                  <c:v>6.25</c:v>
                </c:pt>
                <c:pt idx="29">
                  <c:v>6.15</c:v>
                </c:pt>
                <c:pt idx="30">
                  <c:v>7.45</c:v>
                </c:pt>
                <c:pt idx="31">
                  <c:v>5.05</c:v>
                </c:pt>
                <c:pt idx="32">
                  <c:v>3.75</c:v>
                </c:pt>
                <c:pt idx="33">
                  <c:v>4.9000000000000004</c:v>
                </c:pt>
                <c:pt idx="34">
                  <c:v>7.4</c:v>
                </c:pt>
                <c:pt idx="35">
                  <c:v>5.2</c:v>
                </c:pt>
                <c:pt idx="36">
                  <c:v>5.85</c:v>
                </c:pt>
                <c:pt idx="37">
                  <c:v>6.4</c:v>
                </c:pt>
                <c:pt idx="38">
                  <c:v>4.25</c:v>
                </c:pt>
                <c:pt idx="39">
                  <c:v>4.9000000000000004</c:v>
                </c:pt>
                <c:pt idx="40">
                  <c:v>8.5</c:v>
                </c:pt>
                <c:pt idx="41">
                  <c:v>9.5500000000000007</c:v>
                </c:pt>
                <c:pt idx="42">
                  <c:v>4.0999999999999996</c:v>
                </c:pt>
                <c:pt idx="43">
                  <c:v>4.5999999999999996</c:v>
                </c:pt>
                <c:pt idx="44">
                  <c:v>4.95</c:v>
                </c:pt>
                <c:pt idx="45">
                  <c:v>5.25</c:v>
                </c:pt>
                <c:pt idx="46">
                  <c:v>6</c:v>
                </c:pt>
                <c:pt idx="47">
                  <c:v>6.7</c:v>
                </c:pt>
                <c:pt idx="48">
                  <c:v>5.55</c:v>
                </c:pt>
                <c:pt idx="49">
                  <c:v>4.8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85-4184-B3A7-962F23FCDD1E}"/>
            </c:ext>
          </c:extLst>
        </c:ser>
        <c:ser>
          <c:idx val="1"/>
          <c:order val="1"/>
          <c:tx>
            <c:strRef>
              <c:f>SIMULATION!$Q$2:$Q$3</c:f>
              <c:strCache>
                <c:ptCount val="2"/>
                <c:pt idx="0">
                  <c:v>Total Time in System</c:v>
                </c:pt>
                <c:pt idx="1">
                  <c:v>112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SIMULATION!$O$4:$O$53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SIMULATION!$Q$4:$Q$53</c:f>
              <c:numCache>
                <c:formatCode>General</c:formatCode>
                <c:ptCount val="50"/>
                <c:pt idx="0">
                  <c:v>125</c:v>
                </c:pt>
                <c:pt idx="1">
                  <c:v>90</c:v>
                </c:pt>
                <c:pt idx="2">
                  <c:v>101</c:v>
                </c:pt>
                <c:pt idx="3">
                  <c:v>80</c:v>
                </c:pt>
                <c:pt idx="4">
                  <c:v>158</c:v>
                </c:pt>
                <c:pt idx="5">
                  <c:v>81</c:v>
                </c:pt>
                <c:pt idx="6">
                  <c:v>66</c:v>
                </c:pt>
                <c:pt idx="7">
                  <c:v>79</c:v>
                </c:pt>
                <c:pt idx="8">
                  <c:v>90</c:v>
                </c:pt>
                <c:pt idx="9">
                  <c:v>106</c:v>
                </c:pt>
                <c:pt idx="10">
                  <c:v>86</c:v>
                </c:pt>
                <c:pt idx="11">
                  <c:v>111</c:v>
                </c:pt>
                <c:pt idx="12">
                  <c:v>101</c:v>
                </c:pt>
                <c:pt idx="13">
                  <c:v>135</c:v>
                </c:pt>
                <c:pt idx="14">
                  <c:v>96</c:v>
                </c:pt>
                <c:pt idx="15">
                  <c:v>110</c:v>
                </c:pt>
                <c:pt idx="16">
                  <c:v>81</c:v>
                </c:pt>
                <c:pt idx="17">
                  <c:v>103</c:v>
                </c:pt>
                <c:pt idx="18">
                  <c:v>114</c:v>
                </c:pt>
                <c:pt idx="19">
                  <c:v>131</c:v>
                </c:pt>
                <c:pt idx="20">
                  <c:v>115</c:v>
                </c:pt>
                <c:pt idx="21">
                  <c:v>106</c:v>
                </c:pt>
                <c:pt idx="22">
                  <c:v>94</c:v>
                </c:pt>
                <c:pt idx="23">
                  <c:v>90</c:v>
                </c:pt>
                <c:pt idx="24">
                  <c:v>109</c:v>
                </c:pt>
                <c:pt idx="25">
                  <c:v>141</c:v>
                </c:pt>
                <c:pt idx="26">
                  <c:v>108</c:v>
                </c:pt>
                <c:pt idx="27">
                  <c:v>82</c:v>
                </c:pt>
                <c:pt idx="28">
                  <c:v>125</c:v>
                </c:pt>
                <c:pt idx="29">
                  <c:v>123</c:v>
                </c:pt>
                <c:pt idx="30">
                  <c:v>149</c:v>
                </c:pt>
                <c:pt idx="31">
                  <c:v>101</c:v>
                </c:pt>
                <c:pt idx="32">
                  <c:v>75</c:v>
                </c:pt>
                <c:pt idx="33">
                  <c:v>98</c:v>
                </c:pt>
                <c:pt idx="34">
                  <c:v>148</c:v>
                </c:pt>
                <c:pt idx="35">
                  <c:v>104</c:v>
                </c:pt>
                <c:pt idx="36">
                  <c:v>117</c:v>
                </c:pt>
                <c:pt idx="37">
                  <c:v>128</c:v>
                </c:pt>
                <c:pt idx="38">
                  <c:v>85</c:v>
                </c:pt>
                <c:pt idx="39">
                  <c:v>98</c:v>
                </c:pt>
                <c:pt idx="40">
                  <c:v>170</c:v>
                </c:pt>
                <c:pt idx="41">
                  <c:v>191</c:v>
                </c:pt>
                <c:pt idx="42">
                  <c:v>82</c:v>
                </c:pt>
                <c:pt idx="43">
                  <c:v>92</c:v>
                </c:pt>
                <c:pt idx="44">
                  <c:v>99</c:v>
                </c:pt>
                <c:pt idx="45">
                  <c:v>105</c:v>
                </c:pt>
                <c:pt idx="46">
                  <c:v>120</c:v>
                </c:pt>
                <c:pt idx="47">
                  <c:v>134</c:v>
                </c:pt>
                <c:pt idx="48">
                  <c:v>111</c:v>
                </c:pt>
                <c:pt idx="49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85-4184-B3A7-962F23FCDD1E}"/>
            </c:ext>
          </c:extLst>
        </c:ser>
        <c:ser>
          <c:idx val="2"/>
          <c:order val="2"/>
          <c:tx>
            <c:strRef>
              <c:f>SIMULATION!$R$2:$R$3</c:f>
              <c:strCache>
                <c:ptCount val="2"/>
                <c:pt idx="0">
                  <c:v>Proportion of Time Server is Idle (1-ρ)</c:v>
                </c:pt>
                <c:pt idx="1">
                  <c:v>37.77777778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SIMULATION!$O$4:$O$53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SIMULATION!$R$4:$R$53</c:f>
              <c:numCache>
                <c:formatCode>General</c:formatCode>
                <c:ptCount val="50"/>
                <c:pt idx="0">
                  <c:v>37.777777777777779</c:v>
                </c:pt>
                <c:pt idx="1">
                  <c:v>41.111111111111107</c:v>
                </c:pt>
                <c:pt idx="2">
                  <c:v>43.888888888888886</c:v>
                </c:pt>
                <c:pt idx="3">
                  <c:v>59.444444444444443</c:v>
                </c:pt>
                <c:pt idx="4">
                  <c:v>17.222222222222221</c:v>
                </c:pt>
                <c:pt idx="5">
                  <c:v>56.111111111111114</c:v>
                </c:pt>
                <c:pt idx="6">
                  <c:v>61.111111111111114</c:v>
                </c:pt>
                <c:pt idx="7">
                  <c:v>40</c:v>
                </c:pt>
                <c:pt idx="8">
                  <c:v>55.555555555555557</c:v>
                </c:pt>
                <c:pt idx="9">
                  <c:v>33.888888888888893</c:v>
                </c:pt>
                <c:pt idx="10">
                  <c:v>63.888888888888886</c:v>
                </c:pt>
                <c:pt idx="11">
                  <c:v>53.333333333333336</c:v>
                </c:pt>
                <c:pt idx="12">
                  <c:v>46.111111111111114</c:v>
                </c:pt>
                <c:pt idx="13">
                  <c:v>22.222222222222221</c:v>
                </c:pt>
                <c:pt idx="14">
                  <c:v>46.111111111111114</c:v>
                </c:pt>
                <c:pt idx="15">
                  <c:v>28.888888888888886</c:v>
                </c:pt>
                <c:pt idx="16">
                  <c:v>46.111111111111114</c:v>
                </c:pt>
                <c:pt idx="17">
                  <c:v>48.333333333333336</c:v>
                </c:pt>
                <c:pt idx="18">
                  <c:v>37.777777777777779</c:v>
                </c:pt>
                <c:pt idx="19">
                  <c:v>26.111111111111114</c:v>
                </c:pt>
                <c:pt idx="20">
                  <c:v>28.333333333333332</c:v>
                </c:pt>
                <c:pt idx="21">
                  <c:v>32.777777777777779</c:v>
                </c:pt>
                <c:pt idx="22">
                  <c:v>50.555555555555557</c:v>
                </c:pt>
                <c:pt idx="23">
                  <c:v>38.333333333333336</c:v>
                </c:pt>
                <c:pt idx="24">
                  <c:v>45</c:v>
                </c:pt>
                <c:pt idx="25">
                  <c:v>32.222222222222221</c:v>
                </c:pt>
                <c:pt idx="26">
                  <c:v>24.444444444444443</c:v>
                </c:pt>
                <c:pt idx="27">
                  <c:v>50.555555555555557</c:v>
                </c:pt>
                <c:pt idx="28">
                  <c:v>52.222222222222229</c:v>
                </c:pt>
                <c:pt idx="29">
                  <c:v>28.888888888888886</c:v>
                </c:pt>
                <c:pt idx="30">
                  <c:v>15.555555555555555</c:v>
                </c:pt>
                <c:pt idx="31">
                  <c:v>53.333333333333336</c:v>
                </c:pt>
                <c:pt idx="32">
                  <c:v>43.333333333333336</c:v>
                </c:pt>
                <c:pt idx="33">
                  <c:v>51.666666666666671</c:v>
                </c:pt>
                <c:pt idx="34">
                  <c:v>36.111111111111107</c:v>
                </c:pt>
                <c:pt idx="35">
                  <c:v>34.444444444444443</c:v>
                </c:pt>
                <c:pt idx="36">
                  <c:v>43.333333333333336</c:v>
                </c:pt>
                <c:pt idx="37">
                  <c:v>30</c:v>
                </c:pt>
                <c:pt idx="38">
                  <c:v>36.111111111111107</c:v>
                </c:pt>
                <c:pt idx="39">
                  <c:v>35</c:v>
                </c:pt>
                <c:pt idx="40">
                  <c:v>20.555555555555554</c:v>
                </c:pt>
                <c:pt idx="41">
                  <c:v>25.555555555555554</c:v>
                </c:pt>
                <c:pt idx="42">
                  <c:v>50</c:v>
                </c:pt>
                <c:pt idx="43">
                  <c:v>58.888888888888893</c:v>
                </c:pt>
                <c:pt idx="44">
                  <c:v>52.222222222222229</c:v>
                </c:pt>
                <c:pt idx="45">
                  <c:v>25.555555555555554</c:v>
                </c:pt>
                <c:pt idx="46">
                  <c:v>41.666666666666671</c:v>
                </c:pt>
                <c:pt idx="47">
                  <c:v>23.333333333333332</c:v>
                </c:pt>
                <c:pt idx="48">
                  <c:v>41.666666666666671</c:v>
                </c:pt>
                <c:pt idx="49">
                  <c:v>46.666666666666664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85-4184-B3A7-962F23FCD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5046703"/>
        <c:axId val="305058351"/>
      </c:barChart>
      <c:catAx>
        <c:axId val="305046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058351"/>
        <c:crosses val="autoZero"/>
        <c:auto val="1"/>
        <c:lblAlgn val="ctr"/>
        <c:lblOffset val="100"/>
        <c:noMultiLvlLbl val="0"/>
      </c:catAx>
      <c:valAx>
        <c:axId val="305058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046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603250</xdr:colOff>
      <xdr:row>0</xdr:row>
      <xdr:rowOff>177800</xdr:rowOff>
    </xdr:from>
    <xdr:to>
      <xdr:col>17</xdr:col>
      <xdr:colOff>292100</xdr:colOff>
      <xdr:row>26</xdr:row>
      <xdr:rowOff>158750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488950</xdr:colOff>
      <xdr:row>0</xdr:row>
      <xdr:rowOff>6350</xdr:rowOff>
    </xdr:from>
    <xdr:to>
      <xdr:col>18</xdr:col>
      <xdr:colOff>273050</xdr:colOff>
      <xdr:row>27</xdr:row>
      <xdr:rowOff>88900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H21" totalsRowShown="0" headerRowDxfId="17" dataDxfId="16">
  <autoFilter ref="A1:H21"/>
  <tableColumns count="8">
    <tableColumn id="1" name="CUSTOMER ID" dataDxfId="15">
      <calculatedColumnFormula>ROW()-1</calculatedColumnFormula>
    </tableColumn>
    <tableColumn id="2" name="Interarrival Time" dataDxfId="14">
      <calculatedColumnFormula>ROUND(RANDBETWEEN(1,15),0)</calculatedColumnFormula>
    </tableColumn>
    <tableColumn id="3" name="Arrival Time" dataDxfId="13">
      <calculatedColumnFormula>C1+B2</calculatedColumnFormula>
    </tableColumn>
    <tableColumn id="4" name="Service Time">
      <calculatedColumnFormula>ROUND(RANDBETWEEN(1,8),0)</calculatedColumnFormula>
    </tableColumn>
    <tableColumn id="5" name="Service Start Time" dataDxfId="12">
      <calculatedColumnFormula>MAX(C2,F1)</calculatedColumnFormula>
    </tableColumn>
    <tableColumn id="6" name="Service End Time" dataDxfId="11">
      <calculatedColumnFormula>D2+E2</calculatedColumnFormula>
    </tableColumn>
    <tableColumn id="7" name="Time in System" dataDxfId="10">
      <calculatedColumnFormula>F2-C2</calculatedColumnFormula>
    </tableColumn>
    <tableColumn id="8" name="Idle Time" dataDxfId="9">
      <calculatedColumnFormula>IF(E2&gt;F1, E2-F1,0)</calculatedColumnFormula>
    </tableColumn>
  </tableColumns>
  <tableStyleInfo name="TableStyleDark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I1:L2" totalsRowShown="0" headerRowDxfId="8" dataDxfId="7">
  <autoFilter ref="I1:L2"/>
  <tableColumns count="4">
    <tableColumn id="1" name="Total Idle Time" dataDxfId="6">
      <calculatedColumnFormula>SUM(H:H)</calculatedColumnFormula>
    </tableColumn>
    <tableColumn id="2" name="Total Time in System" dataDxfId="5">
      <calculatedColumnFormula>SUM(G:G)</calculatedColumnFormula>
    </tableColumn>
    <tableColumn id="3" name="Total Time Simulated" dataDxfId="4"/>
    <tableColumn id="4" name="Average Time in System (W)" dataDxfId="3">
      <calculatedColumnFormula>AVERAGE(G:G)</calculatedColumnFormula>
    </tableColumn>
  </tableColumns>
  <tableStyleInfo name="TableStyleDark7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M1:M4" totalsRowShown="0" headerRowDxfId="2" dataDxfId="1">
  <autoFilter ref="M1:M4"/>
  <tableColumns count="1">
    <tableColumn id="1" name="Proportion of Time Server is Idle (1-ρ)" dataDxfId="0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abSelected="1" topLeftCell="M1" workbookViewId="0">
      <selection activeCell="P2" sqref="P2"/>
    </sheetView>
  </sheetViews>
  <sheetFormatPr defaultRowHeight="14.5" x14ac:dyDescent="0.35"/>
  <cols>
    <col min="1" max="1" width="18.1796875" customWidth="1"/>
    <col min="2" max="2" width="19.26953125" customWidth="1"/>
    <col min="3" max="3" width="15" customWidth="1"/>
    <col min="4" max="4" width="14.90625" customWidth="1"/>
    <col min="5" max="5" width="20.1796875" customWidth="1"/>
    <col min="6" max="6" width="19.26953125" customWidth="1"/>
    <col min="7" max="7" width="17" customWidth="1"/>
    <col min="8" max="8" width="11.7265625" customWidth="1"/>
    <col min="9" max="9" width="17.1796875" customWidth="1"/>
    <col min="10" max="10" width="22.453125" customWidth="1"/>
    <col min="11" max="11" width="22.90625" customWidth="1"/>
    <col min="12" max="12" width="29.36328125" customWidth="1"/>
    <col min="13" max="13" width="38.6328125" customWidth="1"/>
    <col min="15" max="15" width="13.26953125" customWidth="1"/>
    <col min="16" max="16" width="27.7265625" bestFit="1" customWidth="1"/>
    <col min="17" max="17" width="20.6328125" bestFit="1" customWidth="1"/>
    <col min="18" max="18" width="37.1796875" bestFit="1" customWidth="1"/>
  </cols>
  <sheetData>
    <row r="1" spans="1:18" ht="30" x14ac:dyDescent="0.6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5" t="s">
        <v>14</v>
      </c>
      <c r="P1" s="5"/>
      <c r="Q1" s="5"/>
      <c r="R1" s="5"/>
    </row>
    <row r="2" spans="1:18" ht="16" thickBot="1" x14ac:dyDescent="0.4">
      <c r="A2" s="1">
        <f t="shared" ref="A2:A21" si="0">ROW()-1</f>
        <v>1</v>
      </c>
      <c r="B2" s="1">
        <f ca="1">ROUND(RANDBETWEEN(1,15),0)</f>
        <v>15</v>
      </c>
      <c r="C2" s="1">
        <v>0</v>
      </c>
      <c r="D2">
        <f ca="1">ROUND(RANDBETWEEN(1,8),0)</f>
        <v>6</v>
      </c>
      <c r="E2" s="1">
        <f>C2</f>
        <v>0</v>
      </c>
      <c r="F2" s="1">
        <f ca="1">D2+E2</f>
        <v>6</v>
      </c>
      <c r="G2" s="1">
        <f ca="1">F2-C2</f>
        <v>6</v>
      </c>
      <c r="H2" s="1">
        <f>E2</f>
        <v>0</v>
      </c>
      <c r="I2" s="1">
        <f ca="1">SUM(H:H)</f>
        <v>68</v>
      </c>
      <c r="J2" s="1">
        <f ca="1">SUM(G:G)</f>
        <v>112</v>
      </c>
      <c r="K2" s="1">
        <v>180</v>
      </c>
      <c r="L2" s="1">
        <f ca="1">AVERAGE(G:G)</f>
        <v>5.6</v>
      </c>
      <c r="M2" s="1">
        <f ca="1">(I2/K2)</f>
        <v>0.37777777777777777</v>
      </c>
      <c r="O2" s="3" t="s">
        <v>0</v>
      </c>
      <c r="P2" s="4" t="s">
        <v>11</v>
      </c>
      <c r="Q2" s="4" t="s">
        <v>9</v>
      </c>
      <c r="R2" s="4" t="s">
        <v>12</v>
      </c>
    </row>
    <row r="3" spans="1:18" ht="15.5" x14ac:dyDescent="0.35">
      <c r="A3" s="1">
        <f t="shared" si="0"/>
        <v>2</v>
      </c>
      <c r="B3" s="1">
        <f t="shared" ref="B3:B21" ca="1" si="1">ROUND(RANDBETWEEN(1,15),0)</f>
        <v>2</v>
      </c>
      <c r="C3" s="1">
        <f ca="1">C2+B3</f>
        <v>2</v>
      </c>
      <c r="D3">
        <f t="shared" ref="D3:D21" ca="1" si="2">ROUND(RANDBETWEEN(1,8),0)</f>
        <v>4</v>
      </c>
      <c r="E3" s="1">
        <f ca="1">MAX(C3,F2)</f>
        <v>6</v>
      </c>
      <c r="F3" s="1">
        <f t="shared" ref="F3:F21" ca="1" si="3">D3+E3</f>
        <v>10</v>
      </c>
      <c r="G3" s="1">
        <f t="shared" ref="G3:G21" ca="1" si="4">F3-C3</f>
        <v>8</v>
      </c>
      <c r="H3" s="1">
        <f ca="1">IF(E3&gt;F2, E3-F2,0)</f>
        <v>0</v>
      </c>
      <c r="I3" s="1"/>
      <c r="J3" s="1"/>
      <c r="K3" s="1"/>
      <c r="L3" s="1"/>
      <c r="M3" s="1" t="s">
        <v>13</v>
      </c>
      <c r="P3">
        <f ca="1">L2</f>
        <v>5.6</v>
      </c>
      <c r="Q3">
        <f ca="1">J2</f>
        <v>112</v>
      </c>
      <c r="R3">
        <f ca="1">M4</f>
        <v>37.777777777777779</v>
      </c>
    </row>
    <row r="4" spans="1:18" ht="15.5" x14ac:dyDescent="0.35">
      <c r="A4" s="1">
        <f t="shared" si="0"/>
        <v>3</v>
      </c>
      <c r="B4" s="1">
        <f t="shared" ca="1" si="1"/>
        <v>14</v>
      </c>
      <c r="C4" s="1">
        <f t="shared" ref="C4:C21" ca="1" si="5">C3+B4</f>
        <v>16</v>
      </c>
      <c r="D4">
        <f t="shared" ca="1" si="2"/>
        <v>7</v>
      </c>
      <c r="E4" s="1">
        <f t="shared" ref="E4:E21" ca="1" si="6">MAX(C4,F3)</f>
        <v>16</v>
      </c>
      <c r="F4" s="1">
        <f t="shared" ca="1" si="3"/>
        <v>23</v>
      </c>
      <c r="G4" s="1">
        <f t="shared" ca="1" si="4"/>
        <v>7</v>
      </c>
      <c r="H4" s="1">
        <f t="shared" ref="H4:H21" ca="1" si="7">IF(E4&gt;F3, E4-F3,0)</f>
        <v>6</v>
      </c>
      <c r="I4" s="1"/>
      <c r="J4" s="1"/>
      <c r="K4" s="1"/>
      <c r="L4" s="1"/>
      <c r="M4" s="1">
        <f ca="1">(M2*100)</f>
        <v>37.777777777777779</v>
      </c>
      <c r="O4">
        <v>1</v>
      </c>
      <c r="P4">
        <f t="dataTable" ref="P4:R53" dt2D="0" dtr="0" r1="N3" ca="1"/>
        <v>6.25</v>
      </c>
      <c r="Q4">
        <v>125</v>
      </c>
      <c r="R4">
        <v>37.777777777777779</v>
      </c>
    </row>
    <row r="5" spans="1:18" ht="15.5" x14ac:dyDescent="0.35">
      <c r="A5" s="1">
        <f t="shared" si="0"/>
        <v>4</v>
      </c>
      <c r="B5" s="1">
        <f t="shared" ca="1" si="1"/>
        <v>11</v>
      </c>
      <c r="C5" s="1">
        <f t="shared" ca="1" si="5"/>
        <v>27</v>
      </c>
      <c r="D5">
        <f t="shared" ca="1" si="2"/>
        <v>2</v>
      </c>
      <c r="E5" s="1">
        <f t="shared" ca="1" si="6"/>
        <v>27</v>
      </c>
      <c r="F5" s="1">
        <f t="shared" ca="1" si="3"/>
        <v>29</v>
      </c>
      <c r="G5" s="1">
        <f t="shared" ca="1" si="4"/>
        <v>2</v>
      </c>
      <c r="H5" s="1">
        <f t="shared" ca="1" si="7"/>
        <v>4</v>
      </c>
      <c r="I5" s="1"/>
      <c r="J5" s="1"/>
      <c r="K5" s="1"/>
      <c r="L5" s="1"/>
      <c r="M5" s="1"/>
      <c r="O5">
        <v>2</v>
      </c>
      <c r="P5">
        <v>4.5</v>
      </c>
      <c r="Q5">
        <v>90</v>
      </c>
      <c r="R5">
        <v>41.111111111111107</v>
      </c>
    </row>
    <row r="6" spans="1:18" ht="15.5" x14ac:dyDescent="0.35">
      <c r="A6" s="1">
        <f t="shared" si="0"/>
        <v>5</v>
      </c>
      <c r="B6" s="1">
        <f t="shared" ca="1" si="1"/>
        <v>15</v>
      </c>
      <c r="C6" s="1">
        <f t="shared" ca="1" si="5"/>
        <v>42</v>
      </c>
      <c r="D6">
        <f t="shared" ca="1" si="2"/>
        <v>6</v>
      </c>
      <c r="E6" s="1">
        <f t="shared" ca="1" si="6"/>
        <v>42</v>
      </c>
      <c r="F6" s="1">
        <f t="shared" ca="1" si="3"/>
        <v>48</v>
      </c>
      <c r="G6" s="1">
        <f t="shared" ca="1" si="4"/>
        <v>6</v>
      </c>
      <c r="H6" s="1">
        <f t="shared" ca="1" si="7"/>
        <v>13</v>
      </c>
      <c r="I6" s="1"/>
      <c r="J6" s="1"/>
      <c r="K6" s="1"/>
      <c r="L6" s="1"/>
      <c r="M6" s="1"/>
      <c r="O6">
        <v>3</v>
      </c>
      <c r="P6">
        <v>5.05</v>
      </c>
      <c r="Q6">
        <v>101</v>
      </c>
      <c r="R6">
        <v>43.888888888888886</v>
      </c>
    </row>
    <row r="7" spans="1:18" ht="15.5" x14ac:dyDescent="0.35">
      <c r="A7" s="1">
        <f t="shared" si="0"/>
        <v>6</v>
      </c>
      <c r="B7" s="1">
        <f t="shared" ca="1" si="1"/>
        <v>2</v>
      </c>
      <c r="C7" s="1">
        <f t="shared" ca="1" si="5"/>
        <v>44</v>
      </c>
      <c r="D7">
        <f t="shared" ca="1" si="2"/>
        <v>8</v>
      </c>
      <c r="E7" s="1">
        <f t="shared" ca="1" si="6"/>
        <v>48</v>
      </c>
      <c r="F7" s="1">
        <f t="shared" ca="1" si="3"/>
        <v>56</v>
      </c>
      <c r="G7" s="1">
        <f t="shared" ca="1" si="4"/>
        <v>12</v>
      </c>
      <c r="H7" s="1">
        <f t="shared" ca="1" si="7"/>
        <v>0</v>
      </c>
      <c r="I7" s="1"/>
      <c r="J7" s="1"/>
      <c r="K7" s="1"/>
      <c r="L7" s="1"/>
      <c r="M7" s="1"/>
      <c r="O7">
        <v>4</v>
      </c>
      <c r="P7">
        <v>4</v>
      </c>
      <c r="Q7">
        <v>80</v>
      </c>
      <c r="R7">
        <v>59.444444444444443</v>
      </c>
    </row>
    <row r="8" spans="1:18" ht="15.5" x14ac:dyDescent="0.35">
      <c r="A8" s="1">
        <f t="shared" si="0"/>
        <v>7</v>
      </c>
      <c r="B8" s="1">
        <f t="shared" ca="1" si="1"/>
        <v>14</v>
      </c>
      <c r="C8" s="1">
        <f t="shared" ca="1" si="5"/>
        <v>58</v>
      </c>
      <c r="D8">
        <f t="shared" ca="1" si="2"/>
        <v>3</v>
      </c>
      <c r="E8" s="1">
        <f t="shared" ca="1" si="6"/>
        <v>58</v>
      </c>
      <c r="F8" s="1">
        <f t="shared" ca="1" si="3"/>
        <v>61</v>
      </c>
      <c r="G8" s="1">
        <f t="shared" ca="1" si="4"/>
        <v>3</v>
      </c>
      <c r="H8" s="1">
        <f t="shared" ca="1" si="7"/>
        <v>2</v>
      </c>
      <c r="I8" s="1"/>
      <c r="J8" s="1"/>
      <c r="K8" s="1"/>
      <c r="L8" s="1"/>
      <c r="M8" s="1"/>
      <c r="O8">
        <v>5</v>
      </c>
      <c r="P8">
        <v>7.9</v>
      </c>
      <c r="Q8">
        <v>158</v>
      </c>
      <c r="R8">
        <v>17.222222222222221</v>
      </c>
    </row>
    <row r="9" spans="1:18" ht="15.5" x14ac:dyDescent="0.35">
      <c r="A9" s="1">
        <f t="shared" si="0"/>
        <v>8</v>
      </c>
      <c r="B9" s="1">
        <f t="shared" ca="1" si="1"/>
        <v>1</v>
      </c>
      <c r="C9" s="1">
        <f t="shared" ca="1" si="5"/>
        <v>59</v>
      </c>
      <c r="D9">
        <f t="shared" ca="1" si="2"/>
        <v>5</v>
      </c>
      <c r="E9" s="1">
        <f t="shared" ca="1" si="6"/>
        <v>61</v>
      </c>
      <c r="F9" s="1">
        <f t="shared" ca="1" si="3"/>
        <v>66</v>
      </c>
      <c r="G9" s="1">
        <f t="shared" ca="1" si="4"/>
        <v>7</v>
      </c>
      <c r="H9" s="1">
        <f t="shared" ca="1" si="7"/>
        <v>0</v>
      </c>
      <c r="I9" s="1"/>
      <c r="J9" s="1"/>
      <c r="K9" s="1"/>
      <c r="L9" s="1"/>
      <c r="M9" s="1"/>
      <c r="O9">
        <v>6</v>
      </c>
      <c r="P9">
        <v>4.05</v>
      </c>
      <c r="Q9">
        <v>81</v>
      </c>
      <c r="R9">
        <v>56.111111111111114</v>
      </c>
    </row>
    <row r="10" spans="1:18" ht="15.5" x14ac:dyDescent="0.35">
      <c r="A10" s="1">
        <f t="shared" si="0"/>
        <v>9</v>
      </c>
      <c r="B10" s="1">
        <f t="shared" ca="1" si="1"/>
        <v>6</v>
      </c>
      <c r="C10" s="1">
        <f t="shared" ca="1" si="5"/>
        <v>65</v>
      </c>
      <c r="D10">
        <f t="shared" ca="1" si="2"/>
        <v>3</v>
      </c>
      <c r="E10" s="1">
        <f t="shared" ca="1" si="6"/>
        <v>66</v>
      </c>
      <c r="F10" s="1">
        <f t="shared" ca="1" si="3"/>
        <v>69</v>
      </c>
      <c r="G10" s="1">
        <f t="shared" ca="1" si="4"/>
        <v>4</v>
      </c>
      <c r="H10" s="1">
        <f t="shared" ca="1" si="7"/>
        <v>0</v>
      </c>
      <c r="I10" s="1"/>
      <c r="J10" s="1"/>
      <c r="K10" s="1"/>
      <c r="L10" s="1"/>
      <c r="M10" s="1"/>
      <c r="O10">
        <v>7</v>
      </c>
      <c r="P10">
        <v>3.3</v>
      </c>
      <c r="Q10">
        <v>66</v>
      </c>
      <c r="R10">
        <v>61.111111111111114</v>
      </c>
    </row>
    <row r="11" spans="1:18" ht="15.5" x14ac:dyDescent="0.35">
      <c r="A11" s="1">
        <f t="shared" si="0"/>
        <v>10</v>
      </c>
      <c r="B11" s="1">
        <f t="shared" ca="1" si="1"/>
        <v>10</v>
      </c>
      <c r="C11" s="1">
        <f t="shared" ca="1" si="5"/>
        <v>75</v>
      </c>
      <c r="D11">
        <f t="shared" ca="1" si="2"/>
        <v>7</v>
      </c>
      <c r="E11" s="1">
        <f t="shared" ca="1" si="6"/>
        <v>75</v>
      </c>
      <c r="F11" s="1">
        <f t="shared" ca="1" si="3"/>
        <v>82</v>
      </c>
      <c r="G11" s="1">
        <f t="shared" ca="1" si="4"/>
        <v>7</v>
      </c>
      <c r="H11" s="1">
        <f t="shared" ca="1" si="7"/>
        <v>6</v>
      </c>
      <c r="I11" s="1"/>
      <c r="J11" s="1"/>
      <c r="K11" s="1"/>
      <c r="L11" s="1"/>
      <c r="M11" s="1"/>
      <c r="O11">
        <v>8</v>
      </c>
      <c r="P11">
        <v>3.95</v>
      </c>
      <c r="Q11">
        <v>79</v>
      </c>
      <c r="R11">
        <v>40</v>
      </c>
    </row>
    <row r="12" spans="1:18" ht="15.5" x14ac:dyDescent="0.35">
      <c r="A12" s="1">
        <f t="shared" si="0"/>
        <v>11</v>
      </c>
      <c r="B12" s="1">
        <f t="shared" ca="1" si="1"/>
        <v>13</v>
      </c>
      <c r="C12" s="1">
        <f t="shared" ca="1" si="5"/>
        <v>88</v>
      </c>
      <c r="D12">
        <f t="shared" ca="1" si="2"/>
        <v>6</v>
      </c>
      <c r="E12" s="1">
        <f t="shared" ca="1" si="6"/>
        <v>88</v>
      </c>
      <c r="F12" s="1">
        <f t="shared" ca="1" si="3"/>
        <v>94</v>
      </c>
      <c r="G12" s="1">
        <f t="shared" ca="1" si="4"/>
        <v>6</v>
      </c>
      <c r="H12" s="1">
        <f t="shared" ca="1" si="7"/>
        <v>6</v>
      </c>
      <c r="I12" s="1"/>
      <c r="J12" s="1"/>
      <c r="K12" s="1"/>
      <c r="L12" s="1"/>
      <c r="M12" s="1"/>
      <c r="O12">
        <v>9</v>
      </c>
      <c r="P12">
        <v>4.5</v>
      </c>
      <c r="Q12">
        <v>90</v>
      </c>
      <c r="R12">
        <v>55.555555555555557</v>
      </c>
    </row>
    <row r="13" spans="1:18" ht="15.5" x14ac:dyDescent="0.35">
      <c r="A13" s="1">
        <f t="shared" si="0"/>
        <v>12</v>
      </c>
      <c r="B13" s="1">
        <f t="shared" ca="1" si="1"/>
        <v>15</v>
      </c>
      <c r="C13" s="1">
        <f t="shared" ca="1" si="5"/>
        <v>103</v>
      </c>
      <c r="D13">
        <f t="shared" ca="1" si="2"/>
        <v>3</v>
      </c>
      <c r="E13" s="1">
        <f t="shared" ca="1" si="6"/>
        <v>103</v>
      </c>
      <c r="F13" s="1">
        <f t="shared" ca="1" si="3"/>
        <v>106</v>
      </c>
      <c r="G13" s="1">
        <f t="shared" ca="1" si="4"/>
        <v>3</v>
      </c>
      <c r="H13" s="1">
        <f t="shared" ca="1" si="7"/>
        <v>9</v>
      </c>
      <c r="I13" s="1"/>
      <c r="J13" s="1"/>
      <c r="K13" s="1"/>
      <c r="L13" s="1"/>
      <c r="M13" s="1"/>
      <c r="O13">
        <v>10</v>
      </c>
      <c r="P13">
        <v>5.3</v>
      </c>
      <c r="Q13">
        <v>106</v>
      </c>
      <c r="R13">
        <v>33.888888888888893</v>
      </c>
    </row>
    <row r="14" spans="1:18" ht="15.5" x14ac:dyDescent="0.35">
      <c r="A14" s="1">
        <f t="shared" si="0"/>
        <v>13</v>
      </c>
      <c r="B14" s="1">
        <f t="shared" ca="1" si="1"/>
        <v>8</v>
      </c>
      <c r="C14" s="1">
        <f t="shared" ca="1" si="5"/>
        <v>111</v>
      </c>
      <c r="D14">
        <f t="shared" ca="1" si="2"/>
        <v>8</v>
      </c>
      <c r="E14" s="1">
        <f t="shared" ca="1" si="6"/>
        <v>111</v>
      </c>
      <c r="F14" s="1">
        <f t="shared" ca="1" si="3"/>
        <v>119</v>
      </c>
      <c r="G14" s="1">
        <f t="shared" ca="1" si="4"/>
        <v>8</v>
      </c>
      <c r="H14" s="1">
        <f t="shared" ca="1" si="7"/>
        <v>5</v>
      </c>
      <c r="I14" s="1"/>
      <c r="J14" s="1"/>
      <c r="K14" s="1"/>
      <c r="L14" s="1"/>
      <c r="M14" s="1"/>
      <c r="O14">
        <v>11</v>
      </c>
      <c r="P14">
        <v>4.3</v>
      </c>
      <c r="Q14">
        <v>86</v>
      </c>
      <c r="R14">
        <v>63.888888888888886</v>
      </c>
    </row>
    <row r="15" spans="1:18" ht="15.5" x14ac:dyDescent="0.35">
      <c r="A15" s="1">
        <f t="shared" si="0"/>
        <v>14</v>
      </c>
      <c r="B15" s="1">
        <f t="shared" ca="1" si="1"/>
        <v>8</v>
      </c>
      <c r="C15" s="1">
        <f t="shared" ca="1" si="5"/>
        <v>119</v>
      </c>
      <c r="D15">
        <f t="shared" ca="1" si="2"/>
        <v>7</v>
      </c>
      <c r="E15" s="1">
        <f t="shared" ca="1" si="6"/>
        <v>119</v>
      </c>
      <c r="F15" s="1">
        <f t="shared" ca="1" si="3"/>
        <v>126</v>
      </c>
      <c r="G15" s="1">
        <f t="shared" ca="1" si="4"/>
        <v>7</v>
      </c>
      <c r="H15" s="1">
        <f t="shared" ca="1" si="7"/>
        <v>0</v>
      </c>
      <c r="I15" s="1"/>
      <c r="J15" s="1"/>
      <c r="K15" s="1"/>
      <c r="L15" s="1"/>
      <c r="M15" s="1"/>
      <c r="O15">
        <v>12</v>
      </c>
      <c r="P15">
        <v>5.55</v>
      </c>
      <c r="Q15">
        <v>111</v>
      </c>
      <c r="R15">
        <v>53.333333333333336</v>
      </c>
    </row>
    <row r="16" spans="1:18" ht="15.5" x14ac:dyDescent="0.35">
      <c r="A16" s="1">
        <f t="shared" si="0"/>
        <v>15</v>
      </c>
      <c r="B16" s="1">
        <f t="shared" ca="1" si="1"/>
        <v>11</v>
      </c>
      <c r="C16" s="1">
        <f t="shared" ca="1" si="5"/>
        <v>130</v>
      </c>
      <c r="D16">
        <f t="shared" ca="1" si="2"/>
        <v>7</v>
      </c>
      <c r="E16" s="1">
        <f t="shared" ca="1" si="6"/>
        <v>130</v>
      </c>
      <c r="F16" s="1">
        <f t="shared" ca="1" si="3"/>
        <v>137</v>
      </c>
      <c r="G16" s="1">
        <f t="shared" ca="1" si="4"/>
        <v>7</v>
      </c>
      <c r="H16" s="1">
        <f t="shared" ca="1" si="7"/>
        <v>4</v>
      </c>
      <c r="I16" s="1"/>
      <c r="J16" s="1"/>
      <c r="K16" s="1"/>
      <c r="L16" s="1"/>
      <c r="M16" s="1"/>
      <c r="O16">
        <v>13</v>
      </c>
      <c r="P16">
        <v>5.05</v>
      </c>
      <c r="Q16">
        <v>101</v>
      </c>
      <c r="R16">
        <v>46.111111111111114</v>
      </c>
    </row>
    <row r="17" spans="1:18" ht="15.5" x14ac:dyDescent="0.35">
      <c r="A17" s="1">
        <f t="shared" si="0"/>
        <v>16</v>
      </c>
      <c r="B17" s="1">
        <f t="shared" ca="1" si="1"/>
        <v>7</v>
      </c>
      <c r="C17" s="1">
        <f t="shared" ca="1" si="5"/>
        <v>137</v>
      </c>
      <c r="D17">
        <f t="shared" ca="1" si="2"/>
        <v>2</v>
      </c>
      <c r="E17" s="1">
        <f t="shared" ca="1" si="6"/>
        <v>137</v>
      </c>
      <c r="F17" s="1">
        <f t="shared" ca="1" si="3"/>
        <v>139</v>
      </c>
      <c r="G17" s="1">
        <f t="shared" ca="1" si="4"/>
        <v>2</v>
      </c>
      <c r="H17" s="1">
        <f t="shared" ca="1" si="7"/>
        <v>0</v>
      </c>
      <c r="I17" s="1"/>
      <c r="J17" s="1"/>
      <c r="K17" s="1"/>
      <c r="L17" s="1"/>
      <c r="M17" s="1"/>
      <c r="O17">
        <v>14</v>
      </c>
      <c r="P17">
        <v>6.75</v>
      </c>
      <c r="Q17">
        <v>135</v>
      </c>
      <c r="R17">
        <v>22.222222222222221</v>
      </c>
    </row>
    <row r="18" spans="1:18" ht="15.5" x14ac:dyDescent="0.35">
      <c r="A18" s="1">
        <f t="shared" si="0"/>
        <v>17</v>
      </c>
      <c r="B18" s="1">
        <f t="shared" ca="1" si="1"/>
        <v>3</v>
      </c>
      <c r="C18" s="1">
        <f t="shared" ca="1" si="5"/>
        <v>140</v>
      </c>
      <c r="D18">
        <f t="shared" ca="1" si="2"/>
        <v>4</v>
      </c>
      <c r="E18" s="1">
        <f t="shared" ca="1" si="6"/>
        <v>140</v>
      </c>
      <c r="F18" s="1">
        <f t="shared" ca="1" si="3"/>
        <v>144</v>
      </c>
      <c r="G18" s="1">
        <f t="shared" ca="1" si="4"/>
        <v>4</v>
      </c>
      <c r="H18" s="1">
        <f t="shared" ca="1" si="7"/>
        <v>1</v>
      </c>
      <c r="I18" s="1"/>
      <c r="J18" s="1"/>
      <c r="K18" s="1"/>
      <c r="L18" s="1"/>
      <c r="M18" s="1"/>
      <c r="O18">
        <v>15</v>
      </c>
      <c r="P18">
        <v>4.8</v>
      </c>
      <c r="Q18">
        <v>96</v>
      </c>
      <c r="R18">
        <v>46.111111111111114</v>
      </c>
    </row>
    <row r="19" spans="1:18" ht="15.5" x14ac:dyDescent="0.35">
      <c r="A19" s="1">
        <f t="shared" si="0"/>
        <v>18</v>
      </c>
      <c r="B19" s="1">
        <f t="shared" ca="1" si="1"/>
        <v>5</v>
      </c>
      <c r="C19" s="1">
        <f t="shared" ca="1" si="5"/>
        <v>145</v>
      </c>
      <c r="D19">
        <f t="shared" ca="1" si="2"/>
        <v>6</v>
      </c>
      <c r="E19" s="1">
        <f t="shared" ca="1" si="6"/>
        <v>145</v>
      </c>
      <c r="F19" s="1">
        <f t="shared" ca="1" si="3"/>
        <v>151</v>
      </c>
      <c r="G19" s="1">
        <f t="shared" ca="1" si="4"/>
        <v>6</v>
      </c>
      <c r="H19" s="1">
        <f t="shared" ca="1" si="7"/>
        <v>1</v>
      </c>
      <c r="I19" s="1"/>
      <c r="J19" s="1"/>
      <c r="K19" s="1"/>
      <c r="L19" s="1"/>
      <c r="M19" s="1"/>
      <c r="O19">
        <v>16</v>
      </c>
      <c r="P19">
        <v>5.5</v>
      </c>
      <c r="Q19">
        <v>110</v>
      </c>
      <c r="R19">
        <v>28.888888888888886</v>
      </c>
    </row>
    <row r="20" spans="1:18" ht="15.5" x14ac:dyDescent="0.35">
      <c r="A20" s="1">
        <f t="shared" si="0"/>
        <v>19</v>
      </c>
      <c r="B20" s="1">
        <f t="shared" ca="1" si="1"/>
        <v>7</v>
      </c>
      <c r="C20" s="1">
        <f t="shared" ca="1" si="5"/>
        <v>152</v>
      </c>
      <c r="D20">
        <f t="shared" ca="1" si="2"/>
        <v>4</v>
      </c>
      <c r="E20" s="1">
        <f t="shared" ca="1" si="6"/>
        <v>152</v>
      </c>
      <c r="F20" s="1">
        <f t="shared" ca="1" si="3"/>
        <v>156</v>
      </c>
      <c r="G20" s="1">
        <f t="shared" ca="1" si="4"/>
        <v>4</v>
      </c>
      <c r="H20" s="1">
        <f t="shared" ca="1" si="7"/>
        <v>1</v>
      </c>
      <c r="I20" s="1"/>
      <c r="J20" s="1"/>
      <c r="K20" s="1"/>
      <c r="L20" s="1"/>
      <c r="M20" s="1"/>
      <c r="O20">
        <v>17</v>
      </c>
      <c r="P20">
        <v>4.05</v>
      </c>
      <c r="Q20">
        <v>81</v>
      </c>
      <c r="R20">
        <v>46.111111111111114</v>
      </c>
    </row>
    <row r="21" spans="1:18" ht="15.5" x14ac:dyDescent="0.35">
      <c r="A21" s="1">
        <f t="shared" si="0"/>
        <v>20</v>
      </c>
      <c r="B21" s="1">
        <f t="shared" ca="1" si="1"/>
        <v>14</v>
      </c>
      <c r="C21" s="1">
        <f t="shared" ca="1" si="5"/>
        <v>166</v>
      </c>
      <c r="D21">
        <f t="shared" ca="1" si="2"/>
        <v>3</v>
      </c>
      <c r="E21" s="1">
        <f t="shared" ca="1" si="6"/>
        <v>166</v>
      </c>
      <c r="F21" s="1">
        <f t="shared" ca="1" si="3"/>
        <v>169</v>
      </c>
      <c r="G21" s="1">
        <f t="shared" ca="1" si="4"/>
        <v>3</v>
      </c>
      <c r="H21" s="1">
        <f t="shared" ca="1" si="7"/>
        <v>10</v>
      </c>
      <c r="I21" s="1"/>
      <c r="J21" s="1"/>
      <c r="K21" s="1"/>
      <c r="L21" s="1"/>
      <c r="M21" s="1"/>
      <c r="O21">
        <v>18</v>
      </c>
      <c r="P21">
        <v>5.15</v>
      </c>
      <c r="Q21">
        <v>103</v>
      </c>
      <c r="R21">
        <v>48.333333333333336</v>
      </c>
    </row>
    <row r="22" spans="1:18" x14ac:dyDescent="0.35">
      <c r="O22">
        <v>19</v>
      </c>
      <c r="P22">
        <v>5.7</v>
      </c>
      <c r="Q22">
        <v>114</v>
      </c>
      <c r="R22">
        <v>37.777777777777779</v>
      </c>
    </row>
    <row r="23" spans="1:18" x14ac:dyDescent="0.35">
      <c r="O23">
        <v>20</v>
      </c>
      <c r="P23">
        <v>6.55</v>
      </c>
      <c r="Q23">
        <v>131</v>
      </c>
      <c r="R23">
        <v>26.111111111111114</v>
      </c>
    </row>
    <row r="24" spans="1:18" x14ac:dyDescent="0.35">
      <c r="O24">
        <v>21</v>
      </c>
      <c r="P24">
        <v>5.75</v>
      </c>
      <c r="Q24">
        <v>115</v>
      </c>
      <c r="R24">
        <v>28.333333333333332</v>
      </c>
    </row>
    <row r="25" spans="1:18" x14ac:dyDescent="0.35">
      <c r="O25">
        <v>22</v>
      </c>
      <c r="P25">
        <v>5.3</v>
      </c>
      <c r="Q25">
        <v>106</v>
      </c>
      <c r="R25">
        <v>32.777777777777779</v>
      </c>
    </row>
    <row r="26" spans="1:18" x14ac:dyDescent="0.35">
      <c r="O26">
        <v>23</v>
      </c>
      <c r="P26">
        <v>4.7</v>
      </c>
      <c r="Q26">
        <v>94</v>
      </c>
      <c r="R26">
        <v>50.555555555555557</v>
      </c>
    </row>
    <row r="27" spans="1:18" x14ac:dyDescent="0.35">
      <c r="O27">
        <v>24</v>
      </c>
      <c r="P27">
        <v>4.5</v>
      </c>
      <c r="Q27">
        <v>90</v>
      </c>
      <c r="R27">
        <v>38.333333333333336</v>
      </c>
    </row>
    <row r="28" spans="1:18" x14ac:dyDescent="0.35">
      <c r="O28">
        <v>25</v>
      </c>
      <c r="P28">
        <v>5.45</v>
      </c>
      <c r="Q28">
        <v>109</v>
      </c>
      <c r="R28">
        <v>45</v>
      </c>
    </row>
    <row r="29" spans="1:18" x14ac:dyDescent="0.35">
      <c r="O29">
        <v>26</v>
      </c>
      <c r="P29">
        <v>7.05</v>
      </c>
      <c r="Q29">
        <v>141</v>
      </c>
      <c r="R29">
        <v>32.222222222222221</v>
      </c>
    </row>
    <row r="30" spans="1:18" x14ac:dyDescent="0.35">
      <c r="O30">
        <v>27</v>
      </c>
      <c r="P30">
        <v>5.4</v>
      </c>
      <c r="Q30">
        <v>108</v>
      </c>
      <c r="R30">
        <v>24.444444444444443</v>
      </c>
    </row>
    <row r="31" spans="1:18" x14ac:dyDescent="0.35">
      <c r="O31">
        <v>28</v>
      </c>
      <c r="P31">
        <v>4.0999999999999996</v>
      </c>
      <c r="Q31">
        <v>82</v>
      </c>
      <c r="R31">
        <v>50.555555555555557</v>
      </c>
    </row>
    <row r="32" spans="1:18" x14ac:dyDescent="0.35">
      <c r="O32">
        <v>29</v>
      </c>
      <c r="P32">
        <v>6.25</v>
      </c>
      <c r="Q32">
        <v>125</v>
      </c>
      <c r="R32">
        <v>52.222222222222229</v>
      </c>
    </row>
    <row r="33" spans="15:18" x14ac:dyDescent="0.35">
      <c r="O33">
        <v>30</v>
      </c>
      <c r="P33">
        <v>6.15</v>
      </c>
      <c r="Q33">
        <v>123</v>
      </c>
      <c r="R33">
        <v>28.888888888888886</v>
      </c>
    </row>
    <row r="34" spans="15:18" x14ac:dyDescent="0.35">
      <c r="O34">
        <v>31</v>
      </c>
      <c r="P34">
        <v>7.45</v>
      </c>
      <c r="Q34">
        <v>149</v>
      </c>
      <c r="R34">
        <v>15.555555555555555</v>
      </c>
    </row>
    <row r="35" spans="15:18" x14ac:dyDescent="0.35">
      <c r="O35">
        <v>32</v>
      </c>
      <c r="P35">
        <v>5.05</v>
      </c>
      <c r="Q35">
        <v>101</v>
      </c>
      <c r="R35">
        <v>53.333333333333336</v>
      </c>
    </row>
    <row r="36" spans="15:18" x14ac:dyDescent="0.35">
      <c r="O36">
        <v>33</v>
      </c>
      <c r="P36">
        <v>3.75</v>
      </c>
      <c r="Q36">
        <v>75</v>
      </c>
      <c r="R36">
        <v>43.333333333333336</v>
      </c>
    </row>
    <row r="37" spans="15:18" x14ac:dyDescent="0.35">
      <c r="O37">
        <v>34</v>
      </c>
      <c r="P37">
        <v>4.9000000000000004</v>
      </c>
      <c r="Q37">
        <v>98</v>
      </c>
      <c r="R37">
        <v>51.666666666666671</v>
      </c>
    </row>
    <row r="38" spans="15:18" x14ac:dyDescent="0.35">
      <c r="O38">
        <v>35</v>
      </c>
      <c r="P38">
        <v>7.4</v>
      </c>
      <c r="Q38">
        <v>148</v>
      </c>
      <c r="R38">
        <v>36.111111111111107</v>
      </c>
    </row>
    <row r="39" spans="15:18" x14ac:dyDescent="0.35">
      <c r="O39">
        <v>36</v>
      </c>
      <c r="P39">
        <v>5.2</v>
      </c>
      <c r="Q39">
        <v>104</v>
      </c>
      <c r="R39">
        <v>34.444444444444443</v>
      </c>
    </row>
    <row r="40" spans="15:18" x14ac:dyDescent="0.35">
      <c r="O40">
        <v>37</v>
      </c>
      <c r="P40">
        <v>5.85</v>
      </c>
      <c r="Q40">
        <v>117</v>
      </c>
      <c r="R40">
        <v>43.333333333333336</v>
      </c>
    </row>
    <row r="41" spans="15:18" x14ac:dyDescent="0.35">
      <c r="O41">
        <v>38</v>
      </c>
      <c r="P41">
        <v>6.4</v>
      </c>
      <c r="Q41">
        <v>128</v>
      </c>
      <c r="R41">
        <v>30</v>
      </c>
    </row>
    <row r="42" spans="15:18" x14ac:dyDescent="0.35">
      <c r="O42">
        <v>39</v>
      </c>
      <c r="P42">
        <v>4.25</v>
      </c>
      <c r="Q42">
        <v>85</v>
      </c>
      <c r="R42">
        <v>36.111111111111107</v>
      </c>
    </row>
    <row r="43" spans="15:18" x14ac:dyDescent="0.35">
      <c r="O43">
        <v>40</v>
      </c>
      <c r="P43">
        <v>4.9000000000000004</v>
      </c>
      <c r="Q43">
        <v>98</v>
      </c>
      <c r="R43">
        <v>35</v>
      </c>
    </row>
    <row r="44" spans="15:18" x14ac:dyDescent="0.35">
      <c r="O44">
        <v>41</v>
      </c>
      <c r="P44">
        <v>8.5</v>
      </c>
      <c r="Q44">
        <v>170</v>
      </c>
      <c r="R44">
        <v>20.555555555555554</v>
      </c>
    </row>
    <row r="45" spans="15:18" x14ac:dyDescent="0.35">
      <c r="O45">
        <v>42</v>
      </c>
      <c r="P45">
        <v>9.5500000000000007</v>
      </c>
      <c r="Q45">
        <v>191</v>
      </c>
      <c r="R45">
        <v>25.555555555555554</v>
      </c>
    </row>
    <row r="46" spans="15:18" x14ac:dyDescent="0.35">
      <c r="O46">
        <v>43</v>
      </c>
      <c r="P46">
        <v>4.0999999999999996</v>
      </c>
      <c r="Q46">
        <v>82</v>
      </c>
      <c r="R46">
        <v>50</v>
      </c>
    </row>
    <row r="47" spans="15:18" x14ac:dyDescent="0.35">
      <c r="O47">
        <v>44</v>
      </c>
      <c r="P47">
        <v>4.5999999999999996</v>
      </c>
      <c r="Q47">
        <v>92</v>
      </c>
      <c r="R47">
        <v>58.888888888888893</v>
      </c>
    </row>
    <row r="48" spans="15:18" x14ac:dyDescent="0.35">
      <c r="O48">
        <v>45</v>
      </c>
      <c r="P48">
        <v>4.95</v>
      </c>
      <c r="Q48">
        <v>99</v>
      </c>
      <c r="R48">
        <v>52.222222222222229</v>
      </c>
    </row>
    <row r="49" spans="15:18" x14ac:dyDescent="0.35">
      <c r="O49">
        <v>46</v>
      </c>
      <c r="P49">
        <v>5.25</v>
      </c>
      <c r="Q49">
        <v>105</v>
      </c>
      <c r="R49">
        <v>25.555555555555554</v>
      </c>
    </row>
    <row r="50" spans="15:18" x14ac:dyDescent="0.35">
      <c r="O50">
        <v>47</v>
      </c>
      <c r="P50">
        <v>6</v>
      </c>
      <c r="Q50">
        <v>120</v>
      </c>
      <c r="R50">
        <v>41.666666666666671</v>
      </c>
    </row>
    <row r="51" spans="15:18" x14ac:dyDescent="0.35">
      <c r="O51">
        <v>48</v>
      </c>
      <c r="P51">
        <v>6.7</v>
      </c>
      <c r="Q51">
        <v>134</v>
      </c>
      <c r="R51">
        <v>23.333333333333332</v>
      </c>
    </row>
    <row r="52" spans="15:18" x14ac:dyDescent="0.35">
      <c r="O52">
        <v>49</v>
      </c>
      <c r="P52">
        <v>5.55</v>
      </c>
      <c r="Q52">
        <v>111</v>
      </c>
      <c r="R52">
        <v>41.666666666666671</v>
      </c>
    </row>
    <row r="53" spans="15:18" x14ac:dyDescent="0.35">
      <c r="O53">
        <v>50</v>
      </c>
      <c r="P53">
        <v>4.8</v>
      </c>
      <c r="Q53">
        <v>96</v>
      </c>
      <c r="R53">
        <v>46.666666666666664</v>
      </c>
    </row>
  </sheetData>
  <mergeCells count="1">
    <mergeCell ref="O1:R1"/>
  </mergeCell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S18" sqref="S18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C1" workbookViewId="0">
      <selection activeCell="C9" sqref="C9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SIMULATION</vt:lpstr>
      <vt:lpstr>LINE CHART</vt:lpstr>
      <vt:lpstr>BAR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NAVIDONS</dc:creator>
  <cp:lastModifiedBy>Nakawombe Ruth</cp:lastModifiedBy>
  <dcterms:created xsi:type="dcterms:W3CDTF">2024-09-04T00:37:43Z</dcterms:created>
  <dcterms:modified xsi:type="dcterms:W3CDTF">2024-09-09T09:51:32Z</dcterms:modified>
</cp:coreProperties>
</file>