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 Master's\Statistical analysis in FM\"/>
    </mc:Choice>
  </mc:AlternateContent>
  <xr:revisionPtr revIDLastSave="0" documentId="13_ncr:1_{13CFE3D7-15E4-4729-94EE-B35C53235532}" xr6:coauthVersionLast="47" xr6:coauthVersionMax="47" xr10:uidLastSave="{00000000-0000-0000-0000-000000000000}"/>
  <bookViews>
    <workbookView xWindow="-108" yWindow="-108" windowWidth="23256" windowHeight="12456" xr2:uid="{B1067889-4178-4A4D-8FC9-407A83EEA5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1" l="1"/>
  <c r="O27" i="1"/>
  <c r="J4" i="1" l="1"/>
  <c r="I5" i="1"/>
  <c r="I6" i="1"/>
  <c r="I7" i="1"/>
  <c r="I8" i="1"/>
  <c r="I9" i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I17" i="1"/>
  <c r="I18" i="1"/>
  <c r="I19" i="1"/>
  <c r="I20" i="1"/>
  <c r="I21" i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I29" i="1"/>
  <c r="I30" i="1"/>
  <c r="I31" i="1"/>
  <c r="I32" i="1"/>
  <c r="I33" i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I41" i="1"/>
  <c r="I42" i="1"/>
  <c r="I43" i="1"/>
  <c r="I44" i="1"/>
  <c r="I45" i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I53" i="1"/>
  <c r="I54" i="1"/>
  <c r="I55" i="1"/>
  <c r="I56" i="1"/>
  <c r="I57" i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I65" i="1"/>
  <c r="I66" i="1"/>
  <c r="I67" i="1"/>
  <c r="I68" i="1"/>
  <c r="I69" i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I77" i="1"/>
  <c r="I78" i="1"/>
  <c r="I79" i="1"/>
  <c r="I80" i="1"/>
  <c r="I81" i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I89" i="1"/>
  <c r="I90" i="1"/>
  <c r="I91" i="1"/>
  <c r="I92" i="1"/>
  <c r="I93" i="1"/>
  <c r="I4" i="1"/>
  <c r="K4" i="1" s="1"/>
  <c r="H4" i="1"/>
  <c r="J5" i="1" s="1"/>
  <c r="H5" i="1"/>
  <c r="J6" i="1" s="1"/>
  <c r="H6" i="1"/>
  <c r="J7" i="1" s="1"/>
  <c r="H7" i="1"/>
  <c r="J8" i="1" s="1"/>
  <c r="H8" i="1"/>
  <c r="J9" i="1" s="1"/>
  <c r="H9" i="1"/>
  <c r="J10" i="1" s="1"/>
  <c r="H10" i="1"/>
  <c r="J11" i="1" s="1"/>
  <c r="H11" i="1"/>
  <c r="J12" i="1" s="1"/>
  <c r="H12" i="1"/>
  <c r="J13" i="1" s="1"/>
  <c r="H13" i="1"/>
  <c r="J14" i="1" s="1"/>
  <c r="H14" i="1"/>
  <c r="J15" i="1" s="1"/>
  <c r="H15" i="1"/>
  <c r="J16" i="1" s="1"/>
  <c r="H16" i="1"/>
  <c r="J17" i="1" s="1"/>
  <c r="H17" i="1"/>
  <c r="J18" i="1" s="1"/>
  <c r="H18" i="1"/>
  <c r="J19" i="1" s="1"/>
  <c r="H19" i="1"/>
  <c r="J20" i="1" s="1"/>
  <c r="H20" i="1"/>
  <c r="J21" i="1" s="1"/>
  <c r="H21" i="1"/>
  <c r="J22" i="1" s="1"/>
  <c r="H22" i="1"/>
  <c r="J23" i="1" s="1"/>
  <c r="H23" i="1"/>
  <c r="J24" i="1" s="1"/>
  <c r="H24" i="1"/>
  <c r="J25" i="1" s="1"/>
  <c r="H25" i="1"/>
  <c r="J26" i="1" s="1"/>
  <c r="H26" i="1"/>
  <c r="J27" i="1" s="1"/>
  <c r="H27" i="1"/>
  <c r="J28" i="1" s="1"/>
  <c r="H28" i="1"/>
  <c r="J29" i="1" s="1"/>
  <c r="H29" i="1"/>
  <c r="J30" i="1" s="1"/>
  <c r="H30" i="1"/>
  <c r="J31" i="1" s="1"/>
  <c r="H31" i="1"/>
  <c r="J32" i="1" s="1"/>
  <c r="H32" i="1"/>
  <c r="J33" i="1" s="1"/>
  <c r="H33" i="1"/>
  <c r="J34" i="1" s="1"/>
  <c r="H34" i="1"/>
  <c r="J35" i="1" s="1"/>
  <c r="H35" i="1"/>
  <c r="J36" i="1" s="1"/>
  <c r="H36" i="1"/>
  <c r="J37" i="1" s="1"/>
  <c r="H37" i="1"/>
  <c r="J38" i="1" s="1"/>
  <c r="H38" i="1"/>
  <c r="J39" i="1" s="1"/>
  <c r="H39" i="1"/>
  <c r="J40" i="1" s="1"/>
  <c r="H40" i="1"/>
  <c r="J41" i="1" s="1"/>
  <c r="H41" i="1"/>
  <c r="J42" i="1" s="1"/>
  <c r="H42" i="1"/>
  <c r="J43" i="1" s="1"/>
  <c r="H43" i="1"/>
  <c r="J44" i="1" s="1"/>
  <c r="H44" i="1"/>
  <c r="J45" i="1" s="1"/>
  <c r="H45" i="1"/>
  <c r="J46" i="1" s="1"/>
  <c r="H46" i="1"/>
  <c r="J47" i="1" s="1"/>
  <c r="H47" i="1"/>
  <c r="J48" i="1" s="1"/>
  <c r="H48" i="1"/>
  <c r="J49" i="1" s="1"/>
  <c r="H49" i="1"/>
  <c r="J50" i="1" s="1"/>
  <c r="H50" i="1"/>
  <c r="J51" i="1" s="1"/>
  <c r="H51" i="1"/>
  <c r="J52" i="1" s="1"/>
  <c r="H52" i="1"/>
  <c r="J53" i="1" s="1"/>
  <c r="H53" i="1"/>
  <c r="J54" i="1" s="1"/>
  <c r="H54" i="1"/>
  <c r="J55" i="1" s="1"/>
  <c r="H55" i="1"/>
  <c r="J56" i="1" s="1"/>
  <c r="H56" i="1"/>
  <c r="J57" i="1" s="1"/>
  <c r="H57" i="1"/>
  <c r="J58" i="1" s="1"/>
  <c r="H58" i="1"/>
  <c r="J59" i="1" s="1"/>
  <c r="H59" i="1"/>
  <c r="J60" i="1" s="1"/>
  <c r="H60" i="1"/>
  <c r="J61" i="1" s="1"/>
  <c r="H61" i="1"/>
  <c r="J62" i="1" s="1"/>
  <c r="H62" i="1"/>
  <c r="J63" i="1" s="1"/>
  <c r="H63" i="1"/>
  <c r="J64" i="1" s="1"/>
  <c r="H64" i="1"/>
  <c r="J65" i="1" s="1"/>
  <c r="H65" i="1"/>
  <c r="J66" i="1" s="1"/>
  <c r="H66" i="1"/>
  <c r="J67" i="1" s="1"/>
  <c r="H67" i="1"/>
  <c r="J68" i="1" s="1"/>
  <c r="H68" i="1"/>
  <c r="J69" i="1" s="1"/>
  <c r="H69" i="1"/>
  <c r="J70" i="1" s="1"/>
  <c r="H70" i="1"/>
  <c r="J71" i="1" s="1"/>
  <c r="H71" i="1"/>
  <c r="J72" i="1" s="1"/>
  <c r="H72" i="1"/>
  <c r="J73" i="1" s="1"/>
  <c r="H73" i="1"/>
  <c r="J74" i="1" s="1"/>
  <c r="H74" i="1"/>
  <c r="J75" i="1" s="1"/>
  <c r="H75" i="1"/>
  <c r="J76" i="1" s="1"/>
  <c r="H76" i="1"/>
  <c r="J77" i="1" s="1"/>
  <c r="H77" i="1"/>
  <c r="J78" i="1" s="1"/>
  <c r="H78" i="1"/>
  <c r="J79" i="1" s="1"/>
  <c r="H79" i="1"/>
  <c r="J80" i="1" s="1"/>
  <c r="H80" i="1"/>
  <c r="J81" i="1" s="1"/>
  <c r="H81" i="1"/>
  <c r="J82" i="1" s="1"/>
  <c r="H82" i="1"/>
  <c r="J83" i="1" s="1"/>
  <c r="H83" i="1"/>
  <c r="J84" i="1" s="1"/>
  <c r="H84" i="1"/>
  <c r="J85" i="1" s="1"/>
  <c r="H85" i="1"/>
  <c r="J86" i="1" s="1"/>
  <c r="H86" i="1"/>
  <c r="J87" i="1" s="1"/>
  <c r="H87" i="1"/>
  <c r="J88" i="1" s="1"/>
  <c r="H88" i="1"/>
  <c r="J89" i="1" s="1"/>
  <c r="H89" i="1"/>
  <c r="J90" i="1" s="1"/>
  <c r="H90" i="1"/>
  <c r="J91" i="1" s="1"/>
  <c r="H91" i="1"/>
  <c r="J92" i="1" s="1"/>
  <c r="H92" i="1"/>
  <c r="J93" i="1" s="1"/>
  <c r="H93" i="1"/>
  <c r="H3" i="1"/>
  <c r="K93" i="1" l="1"/>
  <c r="K81" i="1"/>
  <c r="K69" i="1"/>
  <c r="K57" i="1"/>
  <c r="K45" i="1"/>
  <c r="K33" i="1"/>
  <c r="K21" i="1"/>
  <c r="K9" i="1"/>
  <c r="K92" i="1"/>
  <c r="K80" i="1"/>
  <c r="K68" i="1"/>
  <c r="K56" i="1"/>
  <c r="K44" i="1"/>
  <c r="K32" i="1"/>
  <c r="K20" i="1"/>
  <c r="K8" i="1"/>
  <c r="K91" i="1"/>
  <c r="K79" i="1"/>
  <c r="K67" i="1"/>
  <c r="K55" i="1"/>
  <c r="K43" i="1"/>
  <c r="K31" i="1"/>
  <c r="K19" i="1"/>
  <c r="K90" i="1"/>
  <c r="K54" i="1"/>
  <c r="K77" i="1"/>
  <c r="K17" i="1"/>
  <c r="K5" i="1"/>
  <c r="K7" i="1"/>
  <c r="K78" i="1"/>
  <c r="K66" i="1"/>
  <c r="K42" i="1"/>
  <c r="K30" i="1"/>
  <c r="K18" i="1"/>
  <c r="K6" i="1"/>
  <c r="K89" i="1"/>
  <c r="K65" i="1"/>
  <c r="K53" i="1"/>
  <c r="K41" i="1"/>
  <c r="K29" i="1"/>
  <c r="K88" i="1"/>
  <c r="K76" i="1"/>
  <c r="K64" i="1"/>
  <c r="K52" i="1"/>
  <c r="K40" i="1"/>
  <c r="K28" i="1"/>
  <c r="K16" i="1"/>
</calcChain>
</file>

<file path=xl/sharedStrings.xml><?xml version="1.0" encoding="utf-8"?>
<sst xmlns="http://schemas.openxmlformats.org/spreadsheetml/2006/main" count="155" uniqueCount="74">
  <si>
    <t>Date</t>
  </si>
  <si>
    <t>Open</t>
  </si>
  <si>
    <t>High</t>
  </si>
  <si>
    <t>Low</t>
  </si>
  <si>
    <t>Close</t>
  </si>
  <si>
    <t>Adj Close</t>
  </si>
  <si>
    <t>Volume</t>
  </si>
  <si>
    <t>NVDA Return</t>
  </si>
  <si>
    <t>LN(G3/G2)</t>
  </si>
  <si>
    <t>H3</t>
  </si>
  <si>
    <t>i4* j4</t>
  </si>
  <si>
    <t>LN(F2/F1)</t>
  </si>
  <si>
    <r>
      <t>NVDA %Vol</t>
    </r>
    <r>
      <rPr>
        <vertAlign val="subscript"/>
        <sz val="11"/>
        <color rgb="FFFF0000"/>
        <rFont val="Aptos Narrow"/>
        <family val="2"/>
        <scheme val="minor"/>
      </rPr>
      <t>t-1</t>
    </r>
  </si>
  <si>
    <r>
      <t>NVDA Ret</t>
    </r>
    <r>
      <rPr>
        <vertAlign val="subscript"/>
        <sz val="11"/>
        <color rgb="FFFF0000"/>
        <rFont val="Aptos Narrow"/>
        <family val="2"/>
        <scheme val="minor"/>
      </rPr>
      <t>t-1</t>
    </r>
  </si>
  <si>
    <r>
      <t>NVDA %Vol</t>
    </r>
    <r>
      <rPr>
        <vertAlign val="subscript"/>
        <sz val="11"/>
        <color rgb="FFFF0000"/>
        <rFont val="Aptos Narrow"/>
        <family val="2"/>
        <scheme val="minor"/>
      </rPr>
      <t>t-1</t>
    </r>
    <r>
      <rPr>
        <sz val="11"/>
        <color rgb="FFFF0000"/>
        <rFont val="Aptos Narrow"/>
        <family val="2"/>
        <scheme val="minor"/>
      </rPr>
      <t xml:space="preserve"> * Ret</t>
    </r>
    <r>
      <rPr>
        <vertAlign val="subscript"/>
        <sz val="11"/>
        <color rgb="FFFF0000"/>
        <rFont val="Aptos Narrow"/>
        <family val="2"/>
        <scheme val="minor"/>
      </rPr>
      <t>t-1</t>
    </r>
  </si>
  <si>
    <r>
      <t>(NVDA %Vol</t>
    </r>
    <r>
      <rPr>
        <vertAlign val="subscript"/>
        <sz val="11"/>
        <color rgb="FFFF0000"/>
        <rFont val="Aptos Narrow"/>
        <family val="2"/>
        <scheme val="minor"/>
      </rPr>
      <t>t-1</t>
    </r>
    <r>
      <rPr>
        <sz val="11"/>
        <color rgb="FFFF0000"/>
        <rFont val="Aptos Narrow"/>
        <family val="2"/>
        <scheme val="minor"/>
      </rPr>
      <t>)^2</t>
    </r>
  </si>
  <si>
    <t>Descriptive Statistics of NVDA Returns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</si>
  <si>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</si>
  <si>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</si>
  <si>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</si>
  <si>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</si>
  <si>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</si>
  <si>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</si>
  <si>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</si>
  <si>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</si>
  <si>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</si>
  <si>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</si>
  <si>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</si>
  <si>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</si>
  <si>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</si>
  <si>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</si>
  <si>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&gt;&gt; The standard deviation is 6.65%, indicating a relatively large spread in the data.</t>
  </si>
  <si>
    <t>H0 : NVDA Ret &gt;=</t>
  </si>
  <si>
    <t>Ha : NVDA Ret &lt;</t>
  </si>
  <si>
    <t>Alpha</t>
  </si>
  <si>
    <t xml:space="preserve">t-stat </t>
  </si>
  <si>
    <t xml:space="preserve">p-value </t>
  </si>
  <si>
    <r>
      <rPr>
        <b/>
        <sz val="11"/>
        <color theme="1"/>
        <rFont val="Aptos Narrow"/>
        <family val="2"/>
        <scheme val="minor"/>
      </rPr>
      <t xml:space="preserve">H0 : </t>
    </r>
    <r>
      <rPr>
        <sz val="11"/>
        <color theme="1"/>
        <rFont val="Aptos Narrow"/>
        <family val="2"/>
        <scheme val="minor"/>
      </rPr>
      <t>The weekly return of NVIDIA is greater than or equal to 0</t>
    </r>
  </si>
  <si>
    <r>
      <rPr>
        <b/>
        <sz val="11"/>
        <color theme="1"/>
        <rFont val="Aptos Narrow"/>
        <family val="2"/>
        <scheme val="minor"/>
      </rPr>
      <t>Ha :</t>
    </r>
    <r>
      <rPr>
        <sz val="11"/>
        <color theme="1"/>
        <rFont val="Aptos Narrow"/>
        <family val="2"/>
        <scheme val="minor"/>
      </rPr>
      <t xml:space="preserve"> The weekly return of NVIDIA is less than 0</t>
    </r>
  </si>
  <si>
    <t xml:space="preserve">Conclusion: </t>
  </si>
  <si>
    <t>Since, the p-value is less than 0.05, we reject the null hypothesis and</t>
  </si>
  <si>
    <t>conclude that weekly return of NVIDIA is less than zero.</t>
  </si>
  <si>
    <r>
      <t xml:space="preserve">Model 1: </t>
    </r>
    <r>
      <rPr>
        <b/>
        <sz val="11"/>
        <color theme="1"/>
        <rFont val="Aptos Narrow"/>
        <family val="2"/>
        <scheme val="minor"/>
      </rPr>
      <t>NVDA Ret_t=beta0 + beta1*%Vol_t-1</t>
    </r>
  </si>
  <si>
    <r>
      <t xml:space="preserve">Model 2: </t>
    </r>
    <r>
      <rPr>
        <b/>
        <sz val="11"/>
        <color theme="1"/>
        <rFont val="Aptos Narrow"/>
        <family val="2"/>
        <scheme val="minor"/>
      </rPr>
      <t>NVDA Ret_t=beta0 + beta1*%Vol^2</t>
    </r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</si>
  <si>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</si>
  <si>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</si>
  <si>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</si>
  <si>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</si>
  <si>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</si>
  <si>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</si>
  <si>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</si>
  <si>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</si>
  <si>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</si>
  <si>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</si>
  <si>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</si>
  <si>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</si>
  <si>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</si>
  <si>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</si>
  <si>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</si>
  <si>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</si>
  <si>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</si>
  <si>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</si>
  <si>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</si>
  <si>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</si>
  <si>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</si>
  <si>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</si>
  <si>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</si>
  <si>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</si>
  <si>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r>
      <t xml:space="preserve">Model 3: </t>
    </r>
    <r>
      <rPr>
        <b/>
        <sz val="11"/>
        <color theme="1"/>
        <rFont val="Aptos Narrow"/>
        <family val="2"/>
        <scheme val="minor"/>
      </rPr>
      <t>NVDA Ret_t=beta0 + beta1*%Vol_t-1 + beta2* NVDA Ret_t-1</t>
    </r>
  </si>
  <si>
    <t>X Variable 2</t>
  </si>
  <si>
    <r>
      <t xml:space="preserve">Model 4:  </t>
    </r>
    <r>
      <rPr>
        <b/>
        <sz val="11"/>
        <color theme="1"/>
        <rFont val="Aptos Narrow"/>
        <family val="2"/>
        <scheme val="minor"/>
      </rPr>
      <t>NVDA Ret_t=beta0 + beta1* %Vol_t-1 + beta2* NVDA Ret_t-1 + beta3* Ret_t-1 * %Vol_t-1</t>
    </r>
  </si>
  <si>
    <t>X Variable 3</t>
  </si>
  <si>
    <t>(O5-O24)/(O9/SQRT(O17))</t>
  </si>
  <si>
    <t>TDIST(O27,O17-1,1)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</si>
</sst>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vertAlign val="subscript"/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0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5" fillId="0" borderId="0" xfId="0" applyFont="1"/>
    <xf numFmtId="0" fontId="0" fillId="0" borderId="1" xfId="0" applyBorder="1"/>
    <xf numFmtId="0" fontId="6" fillId="0" borderId="2" xfId="0" applyFont="1" applyBorder="1" applyAlignment="1">
      <alignment horizontal="centerContinuous"/>
    </xf>
    <xf numFmtId="9" fontId="0" fillId="0" borderId="0" xfId="0" applyNumberFormat="1"/>
    <xf numFmtId="0" fontId="6" fillId="0" borderId="2" xfId="0" applyFont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2ACF-986B-41E5-8D5E-3C6AF09BC190}">
  <dimension ref="A1:AC93"/>
  <sheetViews>
    <sheetView tabSelected="1" zoomScale="91" workbookViewId="0">
      <selection activeCell="AD59" sqref="AD59"/>
    </sheetView>
  </sheetViews>
  <sheetFormatPr defaultRowHeight="14.4" x14ac:dyDescent="0.3"/>
  <cols>
    <col min="1" max="1" width="11.109375" bestFit="1" customWidth="1"/>
    <col min="2" max="6" width="11" bestFit="1" customWidth="1"/>
    <col min="7" max="7" width="10" bestFit="1" customWidth="1"/>
    <col min="8" max="8" width="11.44140625" bestFit="1" customWidth="1"/>
    <col min="9" max="9" width="12.44140625" bestFit="1" customWidth="1"/>
    <col min="10" max="10" width="11" bestFit="1" customWidth="1"/>
    <col min="11" max="11" width="19.21875" bestFit="1" customWidth="1"/>
    <col min="12" max="12" width="15.6640625" bestFit="1" customWidth="1"/>
    <col min="14" max="14" width="17.33203125" customWidth="1"/>
    <col min="16" max="16" width="23.109375" customWidth="1"/>
    <col min="17" max="17" width="15.109375" customWidth="1"/>
    <col min="18" max="19" width="3.44140625" customWidth="1"/>
  </cols>
  <sheetData>
    <row r="1" spans="1:26" ht="15.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12</v>
      </c>
      <c r="J1" s="4" t="s">
        <v>13</v>
      </c>
      <c r="K1" s="4" t="s">
        <v>14</v>
      </c>
      <c r="L1" s="4" t="s">
        <v>15</v>
      </c>
      <c r="N1" s="6" t="s">
        <v>16</v>
      </c>
      <c r="U1" s="11" t="s">
        <v>42</v>
      </c>
      <c r="V1" s="11"/>
      <c r="W1" s="11"/>
      <c r="X1" s="11"/>
      <c r="Y1" s="11"/>
    </row>
    <row r="2" spans="1:26" ht="15" thickBot="1" x14ac:dyDescent="0.35">
      <c r="A2" s="1">
        <v>44774</v>
      </c>
      <c r="B2">
        <v>181.820007</v>
      </c>
      <c r="C2">
        <v>192.740005</v>
      </c>
      <c r="D2">
        <v>179.89999399999999</v>
      </c>
      <c r="E2">
        <v>189.88999899999999</v>
      </c>
      <c r="F2">
        <v>189.691956</v>
      </c>
      <c r="G2">
        <v>217986200</v>
      </c>
      <c r="H2" s="5" t="s">
        <v>11</v>
      </c>
    </row>
    <row r="3" spans="1:26" x14ac:dyDescent="0.3">
      <c r="A3" s="1">
        <v>44781</v>
      </c>
      <c r="B3">
        <v>175.020004</v>
      </c>
      <c r="C3">
        <v>187.179993</v>
      </c>
      <c r="D3">
        <v>167.240005</v>
      </c>
      <c r="E3">
        <v>187.08999600000001</v>
      </c>
      <c r="F3">
        <v>186.89489699999999</v>
      </c>
      <c r="G3">
        <v>323496500</v>
      </c>
      <c r="H3" s="2">
        <f>LN(F3/F2)</f>
        <v>-1.4855061528448951E-2</v>
      </c>
      <c r="I3" s="5" t="s">
        <v>8</v>
      </c>
      <c r="J3" s="5" t="s">
        <v>9</v>
      </c>
      <c r="K3" s="5" t="s">
        <v>10</v>
      </c>
      <c r="N3" s="8" t="s">
        <v>17</v>
      </c>
      <c r="O3" s="8"/>
      <c r="U3" t="s">
        <v>44</v>
      </c>
    </row>
    <row r="4" spans="1:26" ht="15" thickBot="1" x14ac:dyDescent="0.35">
      <c r="A4" s="1">
        <v>44788</v>
      </c>
      <c r="B4">
        <v>187.009995</v>
      </c>
      <c r="C4">
        <v>191.63999899999999</v>
      </c>
      <c r="D4">
        <v>177.699997</v>
      </c>
      <c r="E4">
        <v>178.490005</v>
      </c>
      <c r="F4">
        <v>178.303833</v>
      </c>
      <c r="G4">
        <v>221274000</v>
      </c>
      <c r="H4" s="2">
        <f t="shared" ref="H4:H67" si="0">LN(F4/F3)</f>
        <v>-4.7057388603795713E-2</v>
      </c>
      <c r="I4" s="2">
        <f>LN(G3/G2)</f>
        <v>0.39475653668395744</v>
      </c>
      <c r="J4" s="2">
        <f>H3</f>
        <v>-1.4855061528448951E-2</v>
      </c>
      <c r="K4" s="2">
        <f>I4*J4</f>
        <v>-5.864132641197603E-3</v>
      </c>
      <c r="L4" s="2">
        <v>0.15579999999999999</v>
      </c>
    </row>
    <row r="5" spans="1:26" x14ac:dyDescent="0.3">
      <c r="A5" s="1">
        <v>44795</v>
      </c>
      <c r="B5">
        <v>174.89999399999999</v>
      </c>
      <c r="C5">
        <v>179.470001</v>
      </c>
      <c r="D5">
        <v>162.36999499999999</v>
      </c>
      <c r="E5">
        <v>162.60000600000001</v>
      </c>
      <c r="F5">
        <v>162.43043499999999</v>
      </c>
      <c r="G5">
        <v>284205800</v>
      </c>
      <c r="H5" s="2">
        <f t="shared" si="0"/>
        <v>-9.3239204309762833E-2</v>
      </c>
      <c r="I5" s="2">
        <f t="shared" ref="I5:I68" si="1">LN(G4/G3)</f>
        <v>-0.37978654213568031</v>
      </c>
      <c r="J5" s="2">
        <f t="shared" ref="J5:J68" si="2">H4</f>
        <v>-4.7057388603795713E-2</v>
      </c>
      <c r="K5" s="2">
        <f t="shared" ref="K5:K68" si="3">I5*J5</f>
        <v>1.7871762899770542E-2</v>
      </c>
      <c r="L5" s="2">
        <v>0.14419999999999999</v>
      </c>
      <c r="N5" t="s">
        <v>18</v>
      </c>
      <c r="O5">
        <v>1.6225473076569557E-2</v>
      </c>
      <c r="U5" s="8" t="s">
        <v>45</v>
      </c>
      <c r="V5" s="8"/>
    </row>
    <row r="6" spans="1:26" x14ac:dyDescent="0.3">
      <c r="A6" s="1">
        <v>44802</v>
      </c>
      <c r="B6">
        <v>160.199997</v>
      </c>
      <c r="C6">
        <v>163.38000500000001</v>
      </c>
      <c r="D6">
        <v>132.699997</v>
      </c>
      <c r="E6">
        <v>136.470001</v>
      </c>
      <c r="F6">
        <v>136.32768200000001</v>
      </c>
      <c r="G6">
        <v>352204500</v>
      </c>
      <c r="H6" s="2">
        <f t="shared" si="0"/>
        <v>-0.17518840361164578</v>
      </c>
      <c r="I6" s="2">
        <f t="shared" si="1"/>
        <v>0.25029687103665321</v>
      </c>
      <c r="J6" s="2">
        <f t="shared" si="2"/>
        <v>-9.3239204309762833E-2</v>
      </c>
      <c r="K6" s="2">
        <f t="shared" si="3"/>
        <v>-2.3337481096680868E-2</v>
      </c>
      <c r="L6" s="2">
        <v>6.2600000000000003E-2</v>
      </c>
      <c r="N6" t="s">
        <v>19</v>
      </c>
      <c r="O6">
        <v>6.9763286247948274E-3</v>
      </c>
      <c r="U6" t="s">
        <v>46</v>
      </c>
      <c r="V6">
        <v>0.10898513387335917</v>
      </c>
    </row>
    <row r="7" spans="1:26" x14ac:dyDescent="0.3">
      <c r="A7" s="1">
        <v>44809</v>
      </c>
      <c r="B7">
        <v>137.30999800000001</v>
      </c>
      <c r="C7">
        <v>144.740005</v>
      </c>
      <c r="D7">
        <v>133.46000699999999</v>
      </c>
      <c r="E7">
        <v>143.86999499999999</v>
      </c>
      <c r="F7">
        <v>143.719955</v>
      </c>
      <c r="G7">
        <v>215989300</v>
      </c>
      <c r="H7" s="2">
        <f t="shared" si="0"/>
        <v>5.2805234943663862E-2</v>
      </c>
      <c r="I7" s="2">
        <f t="shared" si="1"/>
        <v>0.21451334919380674</v>
      </c>
      <c r="J7" s="2">
        <f t="shared" si="2"/>
        <v>-0.17518840361164578</v>
      </c>
      <c r="K7" s="2">
        <f t="shared" si="3"/>
        <v>-3.7580251198650529E-2</v>
      </c>
      <c r="L7" s="2">
        <v>4.5999999999999999E-2</v>
      </c>
      <c r="N7" t="s">
        <v>20</v>
      </c>
      <c r="O7">
        <v>1.3401145076687108E-2</v>
      </c>
      <c r="U7" t="s">
        <v>47</v>
      </c>
      <c r="V7">
        <v>1.187775940539402E-2</v>
      </c>
    </row>
    <row r="8" spans="1:26" x14ac:dyDescent="0.3">
      <c r="A8" s="1">
        <v>44816</v>
      </c>
      <c r="B8">
        <v>143.69000199999999</v>
      </c>
      <c r="C8">
        <v>145.470001</v>
      </c>
      <c r="D8">
        <v>126.16999800000001</v>
      </c>
      <c r="E8">
        <v>131.979996</v>
      </c>
      <c r="F8">
        <v>131.88154599999999</v>
      </c>
      <c r="G8">
        <v>298199800</v>
      </c>
      <c r="H8" s="2">
        <f t="shared" si="0"/>
        <v>-8.5962508223343989E-2</v>
      </c>
      <c r="I8" s="2">
        <f t="shared" si="1"/>
        <v>-0.48898310339170009</v>
      </c>
      <c r="J8" s="2">
        <f t="shared" si="2"/>
        <v>5.2805234943663862E-2</v>
      </c>
      <c r="K8" s="2">
        <f t="shared" si="3"/>
        <v>-2.5820867658080601E-2</v>
      </c>
      <c r="L8" s="2">
        <v>0.23910000000000001</v>
      </c>
      <c r="N8" t="s">
        <v>21</v>
      </c>
      <c r="O8" t="e">
        <v>#N/A</v>
      </c>
      <c r="U8" t="s">
        <v>48</v>
      </c>
      <c r="V8">
        <v>6.4909758045531517E-4</v>
      </c>
    </row>
    <row r="9" spans="1:26" x14ac:dyDescent="0.3">
      <c r="A9" s="1">
        <v>44823</v>
      </c>
      <c r="B9">
        <v>130.11999499999999</v>
      </c>
      <c r="C9">
        <v>140.30999800000001</v>
      </c>
      <c r="D9">
        <v>122.57</v>
      </c>
      <c r="E9">
        <v>125.160004</v>
      </c>
      <c r="F9">
        <v>125.06662</v>
      </c>
      <c r="G9">
        <v>332465300</v>
      </c>
      <c r="H9" s="2">
        <f t="shared" si="0"/>
        <v>-5.3057585583540325E-2</v>
      </c>
      <c r="I9" s="2">
        <f t="shared" si="1"/>
        <v>0.3225348622194732</v>
      </c>
      <c r="J9" s="2">
        <f t="shared" si="2"/>
        <v>-8.5962508223343989E-2</v>
      </c>
      <c r="K9" s="2">
        <f t="shared" si="3"/>
        <v>-2.7725905745856583E-2</v>
      </c>
      <c r="L9" s="2">
        <v>0.104</v>
      </c>
      <c r="N9" t="s">
        <v>22</v>
      </c>
      <c r="O9">
        <v>6.6549933571589559E-2</v>
      </c>
      <c r="U9" t="s">
        <v>19</v>
      </c>
      <c r="V9">
        <v>6.6819024381281622E-2</v>
      </c>
    </row>
    <row r="10" spans="1:26" ht="15" thickBot="1" x14ac:dyDescent="0.35">
      <c r="A10" s="1">
        <v>44830</v>
      </c>
      <c r="B10">
        <v>124.910004</v>
      </c>
      <c r="C10">
        <v>128.229996</v>
      </c>
      <c r="D10">
        <v>119.459999</v>
      </c>
      <c r="E10">
        <v>121.389999</v>
      </c>
      <c r="F10">
        <v>121.299446</v>
      </c>
      <c r="G10">
        <v>274201200</v>
      </c>
      <c r="H10" s="2">
        <f t="shared" si="0"/>
        <v>-3.0584306578775266E-2</v>
      </c>
      <c r="I10" s="2">
        <f t="shared" si="1"/>
        <v>0.10877176210807377</v>
      </c>
      <c r="J10" s="2">
        <f t="shared" si="2"/>
        <v>-5.3057585583540325E-2</v>
      </c>
      <c r="K10" s="2">
        <f t="shared" si="3"/>
        <v>-5.7711670771216127E-3</v>
      </c>
      <c r="L10" s="2">
        <v>1.18E-2</v>
      </c>
      <c r="N10" t="s">
        <v>23</v>
      </c>
      <c r="O10">
        <v>4.4288936583829824E-3</v>
      </c>
      <c r="U10" s="7" t="s">
        <v>49</v>
      </c>
      <c r="V10" s="7">
        <v>90</v>
      </c>
    </row>
    <row r="11" spans="1:26" x14ac:dyDescent="0.3">
      <c r="A11" s="1">
        <v>44837</v>
      </c>
      <c r="B11">
        <v>123.470001</v>
      </c>
      <c r="C11">
        <v>136.55999800000001</v>
      </c>
      <c r="D11">
        <v>120.220001</v>
      </c>
      <c r="E11">
        <v>120.760002</v>
      </c>
      <c r="F11">
        <v>120.66991400000001</v>
      </c>
      <c r="G11">
        <v>295542600</v>
      </c>
      <c r="H11" s="2">
        <f t="shared" si="0"/>
        <v>-5.2034143530259825E-3</v>
      </c>
      <c r="I11" s="2">
        <f t="shared" si="1"/>
        <v>-0.19267335026142274</v>
      </c>
      <c r="J11" s="2">
        <f t="shared" si="2"/>
        <v>-3.0584306578775266E-2</v>
      </c>
      <c r="K11" s="2">
        <f t="shared" si="3"/>
        <v>5.8927808139551023E-3</v>
      </c>
      <c r="L11" s="2">
        <v>3.7100000000000001E-2</v>
      </c>
      <c r="N11" t="s">
        <v>24</v>
      </c>
      <c r="O11">
        <v>0.60064379485359964</v>
      </c>
    </row>
    <row r="12" spans="1:26" ht="15" thickBot="1" x14ac:dyDescent="0.35">
      <c r="A12" s="1">
        <v>44844</v>
      </c>
      <c r="B12">
        <v>120.370003</v>
      </c>
      <c r="C12">
        <v>121.239998</v>
      </c>
      <c r="D12">
        <v>108.129997</v>
      </c>
      <c r="E12">
        <v>112.269997</v>
      </c>
      <c r="F12">
        <v>112.186249</v>
      </c>
      <c r="G12">
        <v>342230600</v>
      </c>
      <c r="H12" s="2">
        <f t="shared" si="0"/>
        <v>-7.2898406752265554E-2</v>
      </c>
      <c r="I12" s="2">
        <f t="shared" si="1"/>
        <v>7.4950845406043104E-2</v>
      </c>
      <c r="J12" s="2">
        <f t="shared" si="2"/>
        <v>-5.2034143530259825E-3</v>
      </c>
      <c r="K12" s="2">
        <f t="shared" si="3"/>
        <v>-3.900003047572362E-4</v>
      </c>
      <c r="L12" s="2">
        <v>5.5999999999999999E-3</v>
      </c>
      <c r="N12" t="s">
        <v>25</v>
      </c>
      <c r="O12">
        <v>3.8494666824596027E-2</v>
      </c>
      <c r="U12" t="s">
        <v>50</v>
      </c>
    </row>
    <row r="13" spans="1:26" x14ac:dyDescent="0.3">
      <c r="A13" s="1">
        <v>44851</v>
      </c>
      <c r="B13">
        <v>115.18</v>
      </c>
      <c r="C13">
        <v>127.69000200000001</v>
      </c>
      <c r="D13">
        <v>115.16999800000001</v>
      </c>
      <c r="E13">
        <v>124.660004</v>
      </c>
      <c r="F13">
        <v>124.567001</v>
      </c>
      <c r="G13">
        <v>302515900</v>
      </c>
      <c r="H13" s="2">
        <f t="shared" si="0"/>
        <v>0.10468330414533139</v>
      </c>
      <c r="I13" s="2">
        <f t="shared" si="1"/>
        <v>0.14667178995894267</v>
      </c>
      <c r="J13" s="2">
        <f t="shared" si="2"/>
        <v>-7.2898406752265554E-2</v>
      </c>
      <c r="K13" s="2">
        <f t="shared" si="3"/>
        <v>-1.0692139803509861E-2</v>
      </c>
      <c r="L13" s="2">
        <v>2.1499999999999998E-2</v>
      </c>
      <c r="N13" t="s">
        <v>26</v>
      </c>
      <c r="O13">
        <v>0.3948972420576537</v>
      </c>
      <c r="U13" s="10"/>
      <c r="V13" s="10" t="s">
        <v>55</v>
      </c>
      <c r="W13" s="10" t="s">
        <v>56</v>
      </c>
      <c r="X13" s="10" t="s">
        <v>57</v>
      </c>
      <c r="Y13" s="10" t="s">
        <v>58</v>
      </c>
      <c r="Z13" s="10" t="s">
        <v>59</v>
      </c>
    </row>
    <row r="14" spans="1:26" x14ac:dyDescent="0.3">
      <c r="A14" s="1">
        <v>44858</v>
      </c>
      <c r="B14">
        <v>125.08000199999999</v>
      </c>
      <c r="C14">
        <v>138.5</v>
      </c>
      <c r="D14">
        <v>120.639999</v>
      </c>
      <c r="E14">
        <v>138.33999600000001</v>
      </c>
      <c r="F14">
        <v>138.236786</v>
      </c>
      <c r="G14">
        <v>266004500</v>
      </c>
      <c r="H14" s="2">
        <f t="shared" si="0"/>
        <v>0.10412432357335059</v>
      </c>
      <c r="I14" s="2">
        <f t="shared" si="1"/>
        <v>-0.1233509407782037</v>
      </c>
      <c r="J14" s="2">
        <f t="shared" si="2"/>
        <v>0.10468330414533139</v>
      </c>
      <c r="K14" s="2">
        <f t="shared" si="3"/>
        <v>-1.2912784050097459E-2</v>
      </c>
      <c r="L14" s="2">
        <v>1.52E-2</v>
      </c>
      <c r="N14" t="s">
        <v>27</v>
      </c>
      <c r="O14">
        <v>-0.17518840361164578</v>
      </c>
      <c r="U14" t="s">
        <v>51</v>
      </c>
      <c r="V14">
        <v>1</v>
      </c>
      <c r="W14">
        <v>4.7228785984623767E-3</v>
      </c>
      <c r="X14">
        <v>4.7228785984623767E-3</v>
      </c>
      <c r="Y14">
        <v>1.057807207178836</v>
      </c>
      <c r="Z14">
        <v>0.30653452069111353</v>
      </c>
    </row>
    <row r="15" spans="1:26" x14ac:dyDescent="0.3">
      <c r="A15" s="1">
        <v>44865</v>
      </c>
      <c r="B15">
        <v>137.779999</v>
      </c>
      <c r="C15">
        <v>142.28999300000001</v>
      </c>
      <c r="D15">
        <v>129.55999800000001</v>
      </c>
      <c r="E15">
        <v>141.55999800000001</v>
      </c>
      <c r="F15">
        <v>141.45439099999999</v>
      </c>
      <c r="G15">
        <v>270442700</v>
      </c>
      <c r="H15" s="2">
        <f t="shared" si="0"/>
        <v>2.3009284672879406E-2</v>
      </c>
      <c r="I15" s="2">
        <f t="shared" si="1"/>
        <v>-0.12862061214119816</v>
      </c>
      <c r="J15" s="2">
        <f t="shared" si="2"/>
        <v>0.10412432357335059</v>
      </c>
      <c r="K15" s="2">
        <f t="shared" si="3"/>
        <v>-1.3392534236792543E-2</v>
      </c>
      <c r="L15" s="2">
        <v>1.6500000000000001E-2</v>
      </c>
      <c r="N15" t="s">
        <v>28</v>
      </c>
      <c r="O15">
        <v>0.21970883844600791</v>
      </c>
      <c r="U15" t="s">
        <v>52</v>
      </c>
      <c r="V15">
        <v>88</v>
      </c>
      <c r="W15">
        <v>0.39290081769543511</v>
      </c>
      <c r="X15">
        <v>4.4647820192663078E-3</v>
      </c>
    </row>
    <row r="16" spans="1:26" ht="15" thickBot="1" x14ac:dyDescent="0.35">
      <c r="A16" s="1">
        <v>44872</v>
      </c>
      <c r="B16">
        <v>142.279999</v>
      </c>
      <c r="C16">
        <v>163.88999899999999</v>
      </c>
      <c r="D16">
        <v>137.58999600000001</v>
      </c>
      <c r="E16">
        <v>163.270004</v>
      </c>
      <c r="F16">
        <v>163.14819299999999</v>
      </c>
      <c r="G16">
        <v>281607300</v>
      </c>
      <c r="H16" s="2">
        <f t="shared" si="0"/>
        <v>0.14268160724372581</v>
      </c>
      <c r="I16" s="2">
        <f t="shared" si="1"/>
        <v>1.6547019971021062E-2</v>
      </c>
      <c r="J16" s="2">
        <f t="shared" si="2"/>
        <v>2.3009284672879406E-2</v>
      </c>
      <c r="K16" s="2">
        <f t="shared" si="3"/>
        <v>3.8073509300104436E-4</v>
      </c>
      <c r="L16" s="2">
        <v>2.9999999999999997E-4</v>
      </c>
      <c r="N16" t="s">
        <v>29</v>
      </c>
      <c r="O16">
        <v>1.4765180499678296</v>
      </c>
      <c r="U16" s="7" t="s">
        <v>53</v>
      </c>
      <c r="V16" s="7">
        <v>89</v>
      </c>
      <c r="W16" s="7">
        <v>0.39762369629389749</v>
      </c>
      <c r="X16" s="7"/>
      <c r="Y16" s="7"/>
      <c r="Z16" s="7"/>
    </row>
    <row r="17" spans="1:29" ht="15" thickBot="1" x14ac:dyDescent="0.35">
      <c r="A17" s="1">
        <v>44879</v>
      </c>
      <c r="B17">
        <v>162.179993</v>
      </c>
      <c r="C17">
        <v>169.979996</v>
      </c>
      <c r="D17">
        <v>151.199997</v>
      </c>
      <c r="E17">
        <v>154.08999600000001</v>
      </c>
      <c r="F17">
        <v>153.97505200000001</v>
      </c>
      <c r="G17">
        <v>292624100</v>
      </c>
      <c r="H17" s="2">
        <f t="shared" si="0"/>
        <v>-5.7868357990570621E-2</v>
      </c>
      <c r="I17" s="2">
        <f t="shared" si="1"/>
        <v>4.0453301340481536E-2</v>
      </c>
      <c r="J17" s="2">
        <f t="shared" si="2"/>
        <v>0.14268160724372581</v>
      </c>
      <c r="K17" s="2">
        <f t="shared" si="3"/>
        <v>5.7719420535746729E-3</v>
      </c>
      <c r="L17" s="2">
        <v>1.6000000000000001E-3</v>
      </c>
      <c r="N17" s="7" t="s">
        <v>30</v>
      </c>
      <c r="O17" s="7">
        <v>91</v>
      </c>
    </row>
    <row r="18" spans="1:29" x14ac:dyDescent="0.3">
      <c r="A18" s="1">
        <v>44886</v>
      </c>
      <c r="B18">
        <v>151.470001</v>
      </c>
      <c r="C18">
        <v>165.270004</v>
      </c>
      <c r="D18">
        <v>150.800003</v>
      </c>
      <c r="E18">
        <v>162.699997</v>
      </c>
      <c r="F18">
        <v>162.57861299999999</v>
      </c>
      <c r="G18">
        <v>147278000</v>
      </c>
      <c r="H18" s="2">
        <f t="shared" si="0"/>
        <v>5.4371067807176134E-2</v>
      </c>
      <c r="I18" s="2">
        <f t="shared" si="1"/>
        <v>3.8375302954291826E-2</v>
      </c>
      <c r="J18" s="2">
        <f t="shared" si="2"/>
        <v>-5.7868357990570621E-2</v>
      </c>
      <c r="K18" s="2">
        <f t="shared" si="3"/>
        <v>-2.2207157693555617E-3</v>
      </c>
      <c r="L18" s="2">
        <v>1.5E-3</v>
      </c>
      <c r="U18" s="10"/>
      <c r="V18" s="10" t="s">
        <v>60</v>
      </c>
      <c r="W18" s="10" t="s">
        <v>19</v>
      </c>
      <c r="X18" s="10" t="s">
        <v>61</v>
      </c>
      <c r="Y18" s="10" t="s">
        <v>62</v>
      </c>
      <c r="Z18" s="10" t="s">
        <v>63</v>
      </c>
      <c r="AA18" s="10" t="s">
        <v>64</v>
      </c>
      <c r="AB18" s="10" t="s">
        <v>65</v>
      </c>
      <c r="AC18" s="10" t="s">
        <v>66</v>
      </c>
    </row>
    <row r="19" spans="1:29" x14ac:dyDescent="0.3">
      <c r="A19" s="1">
        <v>44893</v>
      </c>
      <c r="B19">
        <v>160.259995</v>
      </c>
      <c r="C19">
        <v>172.64999399999999</v>
      </c>
      <c r="D19">
        <v>155.199997</v>
      </c>
      <c r="E19">
        <v>168.759995</v>
      </c>
      <c r="F19">
        <v>168.63407900000001</v>
      </c>
      <c r="G19">
        <v>200978900</v>
      </c>
      <c r="H19" s="2">
        <f t="shared" si="0"/>
        <v>3.6569497345111307E-2</v>
      </c>
      <c r="I19" s="2">
        <f t="shared" si="1"/>
        <v>-0.686566892941329</v>
      </c>
      <c r="J19" s="2">
        <f t="shared" si="2"/>
        <v>5.4371067807176134E-2</v>
      </c>
      <c r="K19" s="2">
        <f t="shared" si="3"/>
        <v>-3.7329375090275237E-2</v>
      </c>
      <c r="L19" s="2">
        <v>0.47139999999999999</v>
      </c>
      <c r="N19" s="11" t="s">
        <v>31</v>
      </c>
      <c r="O19" s="11"/>
      <c r="P19" s="11"/>
      <c r="Q19" s="11"/>
      <c r="R19" s="11"/>
      <c r="S19" s="11"/>
      <c r="T19" s="11"/>
      <c r="U19" t="s">
        <v>54</v>
      </c>
      <c r="V19">
        <v>1.652879751738549E-2</v>
      </c>
      <c r="W19">
        <v>7.0434620664612075E-3</v>
      </c>
      <c r="X19">
        <v>2.3466865245275503</v>
      </c>
      <c r="Y19">
        <v>2.1186484924384137E-2</v>
      </c>
      <c r="Z19">
        <v>2.531396739384309E-3</v>
      </c>
      <c r="AA19">
        <v>3.0526198295386671E-2</v>
      </c>
      <c r="AB19">
        <v>2.531396739384309E-3</v>
      </c>
      <c r="AC19">
        <v>3.0526198295386671E-2</v>
      </c>
    </row>
    <row r="20" spans="1:29" ht="15" thickBot="1" x14ac:dyDescent="0.35">
      <c r="A20" s="1">
        <v>44900</v>
      </c>
      <c r="B20">
        <v>166.78999300000001</v>
      </c>
      <c r="C20">
        <v>175.83000200000001</v>
      </c>
      <c r="D20">
        <v>156.66999799999999</v>
      </c>
      <c r="E20">
        <v>170.009995</v>
      </c>
      <c r="F20">
        <v>169.92662000000001</v>
      </c>
      <c r="G20">
        <v>205813100</v>
      </c>
      <c r="H20" s="2">
        <f t="shared" si="0"/>
        <v>7.635542362530663E-3</v>
      </c>
      <c r="I20" s="2">
        <f t="shared" si="1"/>
        <v>0.31087797016812163</v>
      </c>
      <c r="J20" s="2">
        <f t="shared" si="2"/>
        <v>3.6569497345111307E-2</v>
      </c>
      <c r="K20" s="2">
        <f t="shared" si="3"/>
        <v>1.1368651104716717E-2</v>
      </c>
      <c r="L20" s="2">
        <v>9.6600000000000005E-2</v>
      </c>
      <c r="U20" s="7" t="s">
        <v>67</v>
      </c>
      <c r="V20" s="7">
        <v>2.5883249963663636E-2</v>
      </c>
      <c r="W20" s="7">
        <v>2.5166078424332501E-2</v>
      </c>
      <c r="X20" s="7">
        <v>1.0284975484554526</v>
      </c>
      <c r="Y20" s="7">
        <v>0.30653452069110443</v>
      </c>
      <c r="Z20" s="7">
        <v>-2.4129042626558777E-2</v>
      </c>
      <c r="AA20" s="7">
        <v>7.5895542553886045E-2</v>
      </c>
      <c r="AB20" s="7">
        <v>-2.4129042626558777E-2</v>
      </c>
      <c r="AC20" s="7">
        <v>7.5895542553886045E-2</v>
      </c>
    </row>
    <row r="21" spans="1:29" x14ac:dyDescent="0.3">
      <c r="A21" s="1">
        <v>44907</v>
      </c>
      <c r="B21">
        <v>170.36999499999999</v>
      </c>
      <c r="C21">
        <v>187.89999399999999</v>
      </c>
      <c r="D21">
        <v>164.10000600000001</v>
      </c>
      <c r="E21">
        <v>165.71000699999999</v>
      </c>
      <c r="F21">
        <v>165.62875399999999</v>
      </c>
      <c r="G21">
        <v>256757900</v>
      </c>
      <c r="H21" s="2">
        <f t="shared" si="0"/>
        <v>-2.5617834661028176E-2</v>
      </c>
      <c r="I21" s="2">
        <f t="shared" si="1"/>
        <v>2.3768547982735356E-2</v>
      </c>
      <c r="J21" s="2">
        <f t="shared" si="2"/>
        <v>7.635542362530663E-3</v>
      </c>
      <c r="K21" s="2">
        <f t="shared" si="3"/>
        <v>1.8148575501801854E-4</v>
      </c>
      <c r="L21" s="2">
        <v>5.9999999999999995E-4</v>
      </c>
      <c r="N21" t="s">
        <v>37</v>
      </c>
    </row>
    <row r="22" spans="1:29" x14ac:dyDescent="0.3">
      <c r="A22" s="1">
        <v>44914</v>
      </c>
      <c r="B22">
        <v>165.720001</v>
      </c>
      <c r="C22">
        <v>166.270004</v>
      </c>
      <c r="D22">
        <v>148.820007</v>
      </c>
      <c r="E22">
        <v>152.05999800000001</v>
      </c>
      <c r="F22">
        <v>151.98542800000001</v>
      </c>
      <c r="G22">
        <v>199669500</v>
      </c>
      <c r="H22" s="2">
        <f t="shared" si="0"/>
        <v>-8.5964214314448728E-2</v>
      </c>
      <c r="I22" s="2">
        <f t="shared" si="1"/>
        <v>0.22116514215891481</v>
      </c>
      <c r="J22" s="2">
        <f t="shared" si="2"/>
        <v>-2.5617834661028176E-2</v>
      </c>
      <c r="K22" s="2">
        <f t="shared" si="3"/>
        <v>-5.6657720446098717E-3</v>
      </c>
      <c r="L22" s="2">
        <v>4.8899999999999999E-2</v>
      </c>
      <c r="N22" t="s">
        <v>38</v>
      </c>
      <c r="U22" t="s">
        <v>43</v>
      </c>
    </row>
    <row r="23" spans="1:29" x14ac:dyDescent="0.3">
      <c r="A23" s="1">
        <v>44921</v>
      </c>
      <c r="B23">
        <v>150.740005</v>
      </c>
      <c r="C23">
        <v>151</v>
      </c>
      <c r="D23">
        <v>138.83999600000001</v>
      </c>
      <c r="E23">
        <v>146.13999899999999</v>
      </c>
      <c r="F23">
        <v>146.06832900000001</v>
      </c>
      <c r="G23">
        <v>148138100</v>
      </c>
      <c r="H23" s="2">
        <f t="shared" si="0"/>
        <v>-3.9710128752949755E-2</v>
      </c>
      <c r="I23" s="2">
        <f t="shared" si="1"/>
        <v>-0.25147011790222035</v>
      </c>
      <c r="J23" s="2">
        <f t="shared" si="2"/>
        <v>-8.5964214314448728E-2</v>
      </c>
      <c r="K23" s="2">
        <f t="shared" si="3"/>
        <v>2.1617431109026159E-2</v>
      </c>
      <c r="L23" s="2">
        <v>6.3200000000000006E-2</v>
      </c>
    </row>
    <row r="24" spans="1:29" x14ac:dyDescent="0.3">
      <c r="A24" s="1">
        <v>44928</v>
      </c>
      <c r="B24">
        <v>148.509995</v>
      </c>
      <c r="C24">
        <v>150.10000600000001</v>
      </c>
      <c r="D24">
        <v>140.33999600000001</v>
      </c>
      <c r="E24">
        <v>148.58999600000001</v>
      </c>
      <c r="F24">
        <v>148.51712000000001</v>
      </c>
      <c r="G24">
        <v>162681300</v>
      </c>
      <c r="H24" s="2">
        <f t="shared" si="0"/>
        <v>1.662571871649459E-2</v>
      </c>
      <c r="I24" s="2">
        <f t="shared" si="1"/>
        <v>-0.29851855286637419</v>
      </c>
      <c r="J24" s="2">
        <f t="shared" si="2"/>
        <v>-3.9710128752949755E-2</v>
      </c>
      <c r="K24" s="2">
        <f t="shared" si="3"/>
        <v>1.1854210169467957E-2</v>
      </c>
      <c r="L24" s="2">
        <v>8.9099999999999999E-2</v>
      </c>
      <c r="N24" s="3" t="s">
        <v>32</v>
      </c>
      <c r="O24">
        <v>0</v>
      </c>
      <c r="U24" t="s">
        <v>44</v>
      </c>
    </row>
    <row r="25" spans="1:29" ht="15" thickBot="1" x14ac:dyDescent="0.35">
      <c r="A25" s="1">
        <v>44935</v>
      </c>
      <c r="B25">
        <v>152.83999600000001</v>
      </c>
      <c r="C25">
        <v>169.220001</v>
      </c>
      <c r="D25">
        <v>151.41000399999999</v>
      </c>
      <c r="E25">
        <v>168.990005</v>
      </c>
      <c r="F25">
        <v>168.90711999999999</v>
      </c>
      <c r="G25">
        <v>224031300</v>
      </c>
      <c r="H25" s="2">
        <f t="shared" si="0"/>
        <v>0.12864874025352793</v>
      </c>
      <c r="I25" s="2">
        <f t="shared" si="1"/>
        <v>9.3648125357882042E-2</v>
      </c>
      <c r="J25" s="2">
        <f t="shared" si="2"/>
        <v>1.662571871649459E-2</v>
      </c>
      <c r="K25" s="2">
        <f t="shared" si="3"/>
        <v>1.5569673905271712E-3</v>
      </c>
      <c r="L25" s="2">
        <v>8.8000000000000005E-3</v>
      </c>
      <c r="N25" s="3" t="s">
        <v>33</v>
      </c>
      <c r="O25">
        <v>0</v>
      </c>
    </row>
    <row r="26" spans="1:29" x14ac:dyDescent="0.3">
      <c r="A26" s="1">
        <v>44942</v>
      </c>
      <c r="B26">
        <v>168.990005</v>
      </c>
      <c r="C26">
        <v>178.729996</v>
      </c>
      <c r="D26">
        <v>167.30999800000001</v>
      </c>
      <c r="E26">
        <v>178.38999899999999</v>
      </c>
      <c r="F26">
        <v>178.30252100000001</v>
      </c>
      <c r="G26">
        <v>196862500</v>
      </c>
      <c r="H26" s="2">
        <f t="shared" si="0"/>
        <v>5.4132685813931977E-2</v>
      </c>
      <c r="I26" s="2">
        <f t="shared" si="1"/>
        <v>0.31999270208090924</v>
      </c>
      <c r="J26" s="2">
        <f t="shared" si="2"/>
        <v>0.12864874025352793</v>
      </c>
      <c r="K26" s="2">
        <f t="shared" si="3"/>
        <v>4.1166658013031439E-2</v>
      </c>
      <c r="L26" s="2">
        <v>0.1024</v>
      </c>
      <c r="N26" s="3" t="s">
        <v>34</v>
      </c>
      <c r="O26" s="9">
        <v>0.05</v>
      </c>
      <c r="U26" s="8" t="s">
        <v>45</v>
      </c>
      <c r="V26" s="8"/>
    </row>
    <row r="27" spans="1:29" x14ac:dyDescent="0.3">
      <c r="A27" s="1">
        <v>44949</v>
      </c>
      <c r="B27">
        <v>180.63999899999999</v>
      </c>
      <c r="C27">
        <v>206.279999</v>
      </c>
      <c r="D27">
        <v>178.179993</v>
      </c>
      <c r="E27">
        <v>203.64999399999999</v>
      </c>
      <c r="F27">
        <v>203.55012500000001</v>
      </c>
      <c r="G27">
        <v>263258100</v>
      </c>
      <c r="H27" s="2">
        <f t="shared" si="0"/>
        <v>0.13243062518797147</v>
      </c>
      <c r="I27" s="2">
        <f t="shared" si="1"/>
        <v>-0.12928025873557139</v>
      </c>
      <c r="J27" s="2">
        <f t="shared" si="2"/>
        <v>5.4132685813931977E-2</v>
      </c>
      <c r="K27" s="2">
        <f t="shared" si="3"/>
        <v>-6.9982876280765211E-3</v>
      </c>
      <c r="L27" s="2">
        <v>1.67E-2</v>
      </c>
      <c r="N27" s="3" t="s">
        <v>35</v>
      </c>
      <c r="O27">
        <f>(O5-O24)/(O9/SQRT(O17))</f>
        <v>2.3257896737980497</v>
      </c>
      <c r="P27" s="6" t="s">
        <v>72</v>
      </c>
      <c r="U27" t="s">
        <v>46</v>
      </c>
      <c r="V27">
        <v>1.7188552643078871E-2</v>
      </c>
    </row>
    <row r="28" spans="1:29" x14ac:dyDescent="0.3">
      <c r="A28" s="1">
        <v>44956</v>
      </c>
      <c r="B28">
        <v>199.5</v>
      </c>
      <c r="C28">
        <v>219.490005</v>
      </c>
      <c r="D28">
        <v>189.5</v>
      </c>
      <c r="E28">
        <v>211</v>
      </c>
      <c r="F28">
        <v>210.89653000000001</v>
      </c>
      <c r="G28">
        <v>264074700</v>
      </c>
      <c r="H28" s="2">
        <f t="shared" si="0"/>
        <v>3.5455345005442319E-2</v>
      </c>
      <c r="I28" s="2">
        <f t="shared" si="1"/>
        <v>0.29062940427079198</v>
      </c>
      <c r="J28" s="2">
        <f t="shared" si="2"/>
        <v>0.13243062518797147</v>
      </c>
      <c r="K28" s="2">
        <f t="shared" si="3"/>
        <v>3.8488233705588688E-2</v>
      </c>
      <c r="L28" s="2">
        <v>8.4500000000000006E-2</v>
      </c>
      <c r="N28" s="3" t="s">
        <v>36</v>
      </c>
      <c r="O28">
        <f>TDIST(O27,O17-1,1)</f>
        <v>1.1138543498653963E-2</v>
      </c>
      <c r="P28" s="6" t="s">
        <v>73</v>
      </c>
      <c r="U28" t="s">
        <v>47</v>
      </c>
      <c r="V28">
        <v>2.9544634196389361E-4</v>
      </c>
    </row>
    <row r="29" spans="1:29" x14ac:dyDescent="0.3">
      <c r="A29" s="1">
        <v>44963</v>
      </c>
      <c r="B29">
        <v>208.05999800000001</v>
      </c>
      <c r="C29">
        <v>230.199997</v>
      </c>
      <c r="D29">
        <v>207.86000100000001</v>
      </c>
      <c r="E29">
        <v>212.64999399999999</v>
      </c>
      <c r="F29">
        <v>212.54570000000001</v>
      </c>
      <c r="G29">
        <v>275061100</v>
      </c>
      <c r="H29" s="2">
        <f t="shared" si="0"/>
        <v>7.7893900121957307E-3</v>
      </c>
      <c r="I29" s="2">
        <f t="shared" si="1"/>
        <v>3.0970978961920035E-3</v>
      </c>
      <c r="J29" s="2">
        <f t="shared" si="2"/>
        <v>3.5455345005442319E-2</v>
      </c>
      <c r="K29" s="2">
        <f t="shared" si="3"/>
        <v>1.0980867442511706E-4</v>
      </c>
      <c r="L29" s="2">
        <v>0</v>
      </c>
      <c r="U29" t="s">
        <v>48</v>
      </c>
      <c r="V29">
        <v>-1.1064832676877426E-2</v>
      </c>
    </row>
    <row r="30" spans="1:29" x14ac:dyDescent="0.3">
      <c r="A30" s="1">
        <v>44970</v>
      </c>
      <c r="B30">
        <v>215.38000500000001</v>
      </c>
      <c r="C30">
        <v>230.490005</v>
      </c>
      <c r="D30">
        <v>209.61999499999999</v>
      </c>
      <c r="E30">
        <v>213.88000500000001</v>
      </c>
      <c r="F30">
        <v>213.775116</v>
      </c>
      <c r="G30">
        <v>244888200</v>
      </c>
      <c r="H30" s="2">
        <f t="shared" si="0"/>
        <v>5.7675786022979309E-3</v>
      </c>
      <c r="I30" s="2">
        <f t="shared" si="1"/>
        <v>4.0761237138345084E-2</v>
      </c>
      <c r="J30" s="2">
        <f t="shared" si="2"/>
        <v>7.7893900121957307E-3</v>
      </c>
      <c r="K30" s="2">
        <f t="shared" si="3"/>
        <v>3.1750517345016687E-4</v>
      </c>
      <c r="L30" s="2">
        <v>1.6999999999999999E-3</v>
      </c>
      <c r="N30" s="3" t="s">
        <v>39</v>
      </c>
      <c r="U30" t="s">
        <v>19</v>
      </c>
      <c r="V30">
        <v>6.720949437692339E-2</v>
      </c>
    </row>
    <row r="31" spans="1:29" ht="15" thickBot="1" x14ac:dyDescent="0.35">
      <c r="A31" s="1">
        <v>44977</v>
      </c>
      <c r="B31">
        <v>210</v>
      </c>
      <c r="C31">
        <v>238.88000500000001</v>
      </c>
      <c r="D31">
        <v>204.21000699999999</v>
      </c>
      <c r="E31">
        <v>232.86000100000001</v>
      </c>
      <c r="F31">
        <v>232.74580399999999</v>
      </c>
      <c r="G31">
        <v>263091000</v>
      </c>
      <c r="H31" s="2">
        <f t="shared" si="0"/>
        <v>8.5022285399246056E-2</v>
      </c>
      <c r="I31" s="2">
        <f t="shared" si="1"/>
        <v>-0.11619147494054995</v>
      </c>
      <c r="J31" s="2">
        <f t="shared" si="2"/>
        <v>5.7675786022979309E-3</v>
      </c>
      <c r="K31" s="2">
        <f t="shared" si="3"/>
        <v>-6.701434646365521E-4</v>
      </c>
      <c r="L31" s="2">
        <v>1.35E-2</v>
      </c>
      <c r="N31" s="11" t="s">
        <v>40</v>
      </c>
      <c r="O31" s="11"/>
      <c r="P31" s="11"/>
      <c r="Q31" s="11"/>
      <c r="R31" s="11"/>
      <c r="U31" s="7" t="s">
        <v>49</v>
      </c>
      <c r="V31" s="7">
        <v>90</v>
      </c>
    </row>
    <row r="32" spans="1:29" x14ac:dyDescent="0.3">
      <c r="A32" s="1">
        <v>44984</v>
      </c>
      <c r="B32">
        <v>236.699997</v>
      </c>
      <c r="C32">
        <v>239</v>
      </c>
      <c r="D32">
        <v>224.320007</v>
      </c>
      <c r="E32">
        <v>238.89999399999999</v>
      </c>
      <c r="F32">
        <v>238.782837</v>
      </c>
      <c r="G32">
        <v>217079100</v>
      </c>
      <c r="H32" s="2">
        <f t="shared" si="0"/>
        <v>2.5607619008533582E-2</v>
      </c>
      <c r="I32" s="2">
        <f t="shared" si="1"/>
        <v>7.1698200070022214E-2</v>
      </c>
      <c r="J32" s="2">
        <f t="shared" si="2"/>
        <v>8.5022285399246056E-2</v>
      </c>
      <c r="K32" s="2">
        <f t="shared" si="3"/>
        <v>6.095944828965672E-3</v>
      </c>
      <c r="L32" s="2">
        <v>5.1000000000000004E-3</v>
      </c>
      <c r="N32" s="11" t="s">
        <v>41</v>
      </c>
      <c r="O32" s="11"/>
      <c r="P32" s="11"/>
      <c r="Q32" s="11"/>
    </row>
    <row r="33" spans="1:29" ht="15" thickBot="1" x14ac:dyDescent="0.35">
      <c r="A33" s="1">
        <v>44991</v>
      </c>
      <c r="B33">
        <v>238.91000399999999</v>
      </c>
      <c r="C33">
        <v>244.53999300000001</v>
      </c>
      <c r="D33">
        <v>227.259995</v>
      </c>
      <c r="E33">
        <v>229.64999399999999</v>
      </c>
      <c r="F33">
        <v>229.53736900000001</v>
      </c>
      <c r="G33">
        <v>244227900</v>
      </c>
      <c r="H33" s="2">
        <f t="shared" si="0"/>
        <v>-3.9488662943956108E-2</v>
      </c>
      <c r="I33" s="2">
        <f t="shared" si="1"/>
        <v>-0.19223817668587279</v>
      </c>
      <c r="J33" s="2">
        <f t="shared" si="2"/>
        <v>2.5607619008533582E-2</v>
      </c>
      <c r="K33" s="2">
        <f t="shared" si="3"/>
        <v>-4.922761987466993E-3</v>
      </c>
      <c r="L33" s="2">
        <v>3.6999999999999998E-2</v>
      </c>
      <c r="U33" t="s">
        <v>50</v>
      </c>
    </row>
    <row r="34" spans="1:29" x14ac:dyDescent="0.3">
      <c r="A34" s="1">
        <v>44998</v>
      </c>
      <c r="B34">
        <v>227.520004</v>
      </c>
      <c r="C34">
        <v>263.98998999999998</v>
      </c>
      <c r="D34">
        <v>222.970001</v>
      </c>
      <c r="E34">
        <v>257.25</v>
      </c>
      <c r="F34">
        <v>257.16754200000003</v>
      </c>
      <c r="G34">
        <v>285308600</v>
      </c>
      <c r="H34" s="2">
        <f t="shared" si="0"/>
        <v>0.11366194275593568</v>
      </c>
      <c r="I34" s="2">
        <f t="shared" si="1"/>
        <v>0.11784000251512269</v>
      </c>
      <c r="J34" s="2">
        <f t="shared" si="2"/>
        <v>-3.9488662943956108E-2</v>
      </c>
      <c r="K34" s="2">
        <f t="shared" si="3"/>
        <v>-4.6533441406346205E-3</v>
      </c>
      <c r="L34" s="2">
        <v>1.3899999999999999E-2</v>
      </c>
      <c r="U34" s="10"/>
      <c r="V34" s="10" t="s">
        <v>55</v>
      </c>
      <c r="W34" s="10" t="s">
        <v>56</v>
      </c>
      <c r="X34" s="10" t="s">
        <v>57</v>
      </c>
      <c r="Y34" s="10" t="s">
        <v>58</v>
      </c>
      <c r="Z34" s="10" t="s">
        <v>59</v>
      </c>
    </row>
    <row r="35" spans="1:29" x14ac:dyDescent="0.3">
      <c r="A35" s="1">
        <v>45005</v>
      </c>
      <c r="B35">
        <v>256.14999399999999</v>
      </c>
      <c r="C35">
        <v>275.89001500000001</v>
      </c>
      <c r="D35">
        <v>251.300003</v>
      </c>
      <c r="E35">
        <v>267.790009</v>
      </c>
      <c r="F35">
        <v>267.70413200000002</v>
      </c>
      <c r="G35">
        <v>279725900</v>
      </c>
      <c r="H35" s="2">
        <f t="shared" si="0"/>
        <v>4.0154598707605189E-2</v>
      </c>
      <c r="I35" s="2">
        <f t="shared" si="1"/>
        <v>0.15546959570876842</v>
      </c>
      <c r="J35" s="2">
        <f t="shared" si="2"/>
        <v>0.11366194275593568</v>
      </c>
      <c r="K35" s="2">
        <f t="shared" si="3"/>
        <v>1.7670976287738498E-2</v>
      </c>
      <c r="L35" s="2">
        <v>2.4199999999999999E-2</v>
      </c>
      <c r="U35" t="s">
        <v>51</v>
      </c>
      <c r="V35">
        <v>1</v>
      </c>
      <c r="W35">
        <v>1.1747646654819421E-4</v>
      </c>
      <c r="X35">
        <v>1.1747646654819421E-4</v>
      </c>
      <c r="Y35">
        <v>2.6006961754538614E-2</v>
      </c>
      <c r="Z35">
        <v>0.87225298181680844</v>
      </c>
    </row>
    <row r="36" spans="1:29" x14ac:dyDescent="0.3">
      <c r="A36" s="1">
        <v>45012</v>
      </c>
      <c r="B36">
        <v>268.36999500000002</v>
      </c>
      <c r="C36">
        <v>278.33999599999999</v>
      </c>
      <c r="D36">
        <v>258.5</v>
      </c>
      <c r="E36">
        <v>277.76998900000001</v>
      </c>
      <c r="F36">
        <v>277.68090799999999</v>
      </c>
      <c r="G36">
        <v>190927300</v>
      </c>
      <c r="H36" s="2">
        <f t="shared" si="0"/>
        <v>3.6590255903377666E-2</v>
      </c>
      <c r="I36" s="2">
        <f t="shared" si="1"/>
        <v>-1.9761206339204529E-2</v>
      </c>
      <c r="J36" s="2">
        <f t="shared" si="2"/>
        <v>4.0154598707605189E-2</v>
      </c>
      <c r="K36" s="2">
        <f t="shared" si="3"/>
        <v>-7.9350331052894163E-4</v>
      </c>
      <c r="L36" s="2">
        <v>4.0000000000000002E-4</v>
      </c>
      <c r="U36" t="s">
        <v>52</v>
      </c>
      <c r="V36">
        <v>88</v>
      </c>
      <c r="W36">
        <v>0.39750621982734929</v>
      </c>
      <c r="X36">
        <v>4.5171161344016962E-3</v>
      </c>
    </row>
    <row r="37" spans="1:29" ht="15" thickBot="1" x14ac:dyDescent="0.35">
      <c r="A37" s="1">
        <v>45019</v>
      </c>
      <c r="B37">
        <v>275.08999599999999</v>
      </c>
      <c r="C37">
        <v>280</v>
      </c>
      <c r="D37">
        <v>263.95001200000002</v>
      </c>
      <c r="E37">
        <v>270.36999500000002</v>
      </c>
      <c r="F37">
        <v>270.28326399999997</v>
      </c>
      <c r="G37">
        <v>167997700</v>
      </c>
      <c r="H37" s="2">
        <f t="shared" si="0"/>
        <v>-2.7002106522901397E-2</v>
      </c>
      <c r="I37" s="2">
        <f t="shared" si="1"/>
        <v>-0.38191746781726349</v>
      </c>
      <c r="J37" s="2">
        <f t="shared" si="2"/>
        <v>3.6590255903377666E-2</v>
      </c>
      <c r="K37" s="2">
        <f t="shared" si="3"/>
        <v>-1.3974457881403675E-2</v>
      </c>
      <c r="L37" s="2">
        <v>0.1459</v>
      </c>
      <c r="U37" s="7" t="s">
        <v>53</v>
      </c>
      <c r="V37" s="7">
        <v>89</v>
      </c>
      <c r="W37" s="7">
        <v>0.39762369629389749</v>
      </c>
      <c r="X37" s="7"/>
      <c r="Y37" s="7"/>
      <c r="Z37" s="7"/>
    </row>
    <row r="38" spans="1:29" ht="15" thickBot="1" x14ac:dyDescent="0.35">
      <c r="A38" s="1">
        <v>45026</v>
      </c>
      <c r="B38">
        <v>268.23001099999999</v>
      </c>
      <c r="C38">
        <v>277.89999399999999</v>
      </c>
      <c r="D38">
        <v>262.20001200000002</v>
      </c>
      <c r="E38">
        <v>267.57998700000002</v>
      </c>
      <c r="F38">
        <v>267.49420199999997</v>
      </c>
      <c r="G38">
        <v>190519100</v>
      </c>
      <c r="H38" s="2">
        <f t="shared" si="0"/>
        <v>-1.0372643641501051E-2</v>
      </c>
      <c r="I38" s="2">
        <f t="shared" si="1"/>
        <v>-0.12794243848369796</v>
      </c>
      <c r="J38" s="2">
        <f t="shared" si="2"/>
        <v>-2.7002106522901397E-2</v>
      </c>
      <c r="K38" s="2">
        <f t="shared" si="3"/>
        <v>3.4547153527365714E-3</v>
      </c>
      <c r="L38" s="2">
        <v>1.6400000000000001E-2</v>
      </c>
    </row>
    <row r="39" spans="1:29" x14ac:dyDescent="0.3">
      <c r="A39" s="1">
        <v>45033</v>
      </c>
      <c r="B39">
        <v>265.64999399999999</v>
      </c>
      <c r="C39">
        <v>281.10000600000001</v>
      </c>
      <c r="D39">
        <v>264.32998700000002</v>
      </c>
      <c r="E39">
        <v>271.19000199999999</v>
      </c>
      <c r="F39">
        <v>271.10305799999998</v>
      </c>
      <c r="G39">
        <v>205775900</v>
      </c>
      <c r="H39" s="2">
        <f t="shared" si="0"/>
        <v>1.3401145076687108E-2</v>
      </c>
      <c r="I39" s="2">
        <f t="shared" si="1"/>
        <v>0.12580216317464907</v>
      </c>
      <c r="J39" s="2">
        <f t="shared" si="2"/>
        <v>-1.0372643641501051E-2</v>
      </c>
      <c r="K39" s="2">
        <f t="shared" si="3"/>
        <v>-1.3049010079406013E-3</v>
      </c>
      <c r="L39" s="2">
        <v>1.5800000000000002E-2</v>
      </c>
      <c r="U39" s="10"/>
      <c r="V39" s="10" t="s">
        <v>60</v>
      </c>
      <c r="W39" s="10" t="s">
        <v>19</v>
      </c>
      <c r="X39" s="10" t="s">
        <v>61</v>
      </c>
      <c r="Y39" s="10" t="s">
        <v>62</v>
      </c>
      <c r="Z39" s="10" t="s">
        <v>63</v>
      </c>
      <c r="AA39" s="10" t="s">
        <v>64</v>
      </c>
      <c r="AB39" s="10" t="s">
        <v>65</v>
      </c>
      <c r="AC39" s="10" t="s">
        <v>66</v>
      </c>
    </row>
    <row r="40" spans="1:29" x14ac:dyDescent="0.3">
      <c r="A40" s="1">
        <v>45040</v>
      </c>
      <c r="B40">
        <v>270.13000499999998</v>
      </c>
      <c r="C40">
        <v>277.57998700000002</v>
      </c>
      <c r="D40">
        <v>262.25</v>
      </c>
      <c r="E40">
        <v>277.48998999999998</v>
      </c>
      <c r="F40">
        <v>277.40100100000001</v>
      </c>
      <c r="G40">
        <v>179299400</v>
      </c>
      <c r="H40" s="2">
        <f t="shared" si="0"/>
        <v>2.2965079970298986E-2</v>
      </c>
      <c r="I40" s="2">
        <f t="shared" si="1"/>
        <v>7.7035260550289419E-2</v>
      </c>
      <c r="J40" s="2">
        <f t="shared" si="2"/>
        <v>1.3401145076687108E-2</v>
      </c>
      <c r="K40" s="2">
        <f t="shared" si="3"/>
        <v>1.0323607026548197E-3</v>
      </c>
      <c r="L40" s="2">
        <v>5.8999999999999999E-3</v>
      </c>
      <c r="U40" t="s">
        <v>54</v>
      </c>
      <c r="V40">
        <v>1.734693220654205E-2</v>
      </c>
      <c r="W40">
        <v>8.5645635024536558E-3</v>
      </c>
      <c r="X40">
        <v>2.0254309751538813</v>
      </c>
      <c r="Y40">
        <v>4.5852905808720028E-2</v>
      </c>
      <c r="Z40">
        <v>3.266619614129343E-4</v>
      </c>
      <c r="AA40">
        <v>3.4367202451671165E-2</v>
      </c>
      <c r="AB40">
        <v>3.266619614129343E-4</v>
      </c>
      <c r="AC40">
        <v>3.4367202451671165E-2</v>
      </c>
    </row>
    <row r="41" spans="1:29" ht="15" thickBot="1" x14ac:dyDescent="0.35">
      <c r="A41" s="1">
        <v>45047</v>
      </c>
      <c r="B41">
        <v>278.39999399999999</v>
      </c>
      <c r="C41">
        <v>290.57998700000002</v>
      </c>
      <c r="D41">
        <v>272.39999399999999</v>
      </c>
      <c r="E41">
        <v>286.79998799999998</v>
      </c>
      <c r="F41">
        <v>286.70803799999999</v>
      </c>
      <c r="G41">
        <v>203931000</v>
      </c>
      <c r="H41" s="2">
        <f t="shared" si="0"/>
        <v>3.3000292389375886E-2</v>
      </c>
      <c r="I41" s="2">
        <f t="shared" si="1"/>
        <v>-0.13773067829970781</v>
      </c>
      <c r="J41" s="2">
        <f t="shared" si="2"/>
        <v>2.2965079970298986E-2</v>
      </c>
      <c r="K41" s="2">
        <f t="shared" si="3"/>
        <v>-3.1629960415163129E-3</v>
      </c>
      <c r="L41" s="2">
        <v>1.9E-2</v>
      </c>
      <c r="U41" s="7" t="s">
        <v>67</v>
      </c>
      <c r="V41" s="7">
        <v>-9.9077725269861878E-3</v>
      </c>
      <c r="W41" s="7">
        <v>6.1437172136133353E-2</v>
      </c>
      <c r="X41" s="7">
        <v>-0.16126674100546826</v>
      </c>
      <c r="Y41" s="7">
        <v>0.87225298181684219</v>
      </c>
      <c r="Z41" s="7">
        <v>-0.13200124203701211</v>
      </c>
      <c r="AA41" s="7">
        <v>0.11218569698303972</v>
      </c>
      <c r="AB41" s="7">
        <v>-0.13200124203701211</v>
      </c>
      <c r="AC41" s="7">
        <v>0.11218569698303972</v>
      </c>
    </row>
    <row r="42" spans="1:29" x14ac:dyDescent="0.3">
      <c r="A42" s="1">
        <v>45054</v>
      </c>
      <c r="B42">
        <v>285.22000100000002</v>
      </c>
      <c r="C42">
        <v>292.20001200000002</v>
      </c>
      <c r="D42">
        <v>280.459991</v>
      </c>
      <c r="E42">
        <v>283.39999399999999</v>
      </c>
      <c r="F42">
        <v>283.30911300000002</v>
      </c>
      <c r="G42">
        <v>162537400</v>
      </c>
      <c r="H42" s="2">
        <f t="shared" si="0"/>
        <v>-1.1925835138251214E-2</v>
      </c>
      <c r="I42" s="2">
        <f t="shared" si="1"/>
        <v>0.12872466707705649</v>
      </c>
      <c r="J42" s="2">
        <f t="shared" si="2"/>
        <v>3.3000292389375886E-2</v>
      </c>
      <c r="K42" s="2">
        <f t="shared" si="3"/>
        <v>4.2479516512679318E-3</v>
      </c>
      <c r="L42" s="2">
        <v>1.66E-2</v>
      </c>
    </row>
    <row r="43" spans="1:29" x14ac:dyDescent="0.3">
      <c r="A43" s="1">
        <v>45061</v>
      </c>
      <c r="B43">
        <v>285.07998700000002</v>
      </c>
      <c r="C43">
        <v>318.27999899999998</v>
      </c>
      <c r="D43">
        <v>281.51998900000001</v>
      </c>
      <c r="E43">
        <v>312.64001500000001</v>
      </c>
      <c r="F43">
        <v>312.53973400000001</v>
      </c>
      <c r="G43">
        <v>239771500</v>
      </c>
      <c r="H43" s="2">
        <f t="shared" si="0"/>
        <v>9.819303626081699E-2</v>
      </c>
      <c r="I43" s="2">
        <f t="shared" si="1"/>
        <v>-0.22687357220102733</v>
      </c>
      <c r="J43" s="2">
        <f t="shared" si="2"/>
        <v>-1.1925835138251214E-2</v>
      </c>
      <c r="K43" s="2">
        <f t="shared" si="3"/>
        <v>2.7056568192955852E-3</v>
      </c>
      <c r="L43" s="2">
        <v>5.1499999999999997E-2</v>
      </c>
      <c r="U43" t="s">
        <v>68</v>
      </c>
    </row>
    <row r="44" spans="1:29" x14ac:dyDescent="0.3">
      <c r="A44" s="1">
        <v>45068</v>
      </c>
      <c r="B44">
        <v>309.01001000000002</v>
      </c>
      <c r="C44">
        <v>394.79998799999998</v>
      </c>
      <c r="D44">
        <v>298.05999800000001</v>
      </c>
      <c r="E44">
        <v>389.459991</v>
      </c>
      <c r="F44">
        <v>389.33511399999998</v>
      </c>
      <c r="G44">
        <v>370798000</v>
      </c>
      <c r="H44" s="2">
        <f t="shared" si="0"/>
        <v>0.21970883844600791</v>
      </c>
      <c r="I44" s="2">
        <f t="shared" si="1"/>
        <v>0.38877825735482691</v>
      </c>
      <c r="J44" s="2">
        <f t="shared" si="2"/>
        <v>9.819303626081699E-2</v>
      </c>
      <c r="K44" s="2">
        <f t="shared" si="3"/>
        <v>3.8175317521859757E-2</v>
      </c>
      <c r="L44" s="2">
        <v>0.15110000000000001</v>
      </c>
    </row>
    <row r="45" spans="1:29" x14ac:dyDescent="0.3">
      <c r="A45" s="1">
        <v>45075</v>
      </c>
      <c r="B45">
        <v>405.95001200000002</v>
      </c>
      <c r="C45">
        <v>419.38000499999998</v>
      </c>
      <c r="D45">
        <v>378.22000100000002</v>
      </c>
      <c r="E45">
        <v>393.26998900000001</v>
      </c>
      <c r="F45">
        <v>393.14392099999998</v>
      </c>
      <c r="G45">
        <v>304350900</v>
      </c>
      <c r="H45" s="2">
        <f t="shared" si="0"/>
        <v>9.7353076864957269E-3</v>
      </c>
      <c r="I45" s="2">
        <f t="shared" si="1"/>
        <v>0.43597105344445636</v>
      </c>
      <c r="J45" s="2">
        <f t="shared" si="2"/>
        <v>0.21970883844600791</v>
      </c>
      <c r="K45" s="2">
        <f t="shared" si="3"/>
        <v>9.5786693748363946E-2</v>
      </c>
      <c r="L45" s="2">
        <v>0.19009999999999999</v>
      </c>
      <c r="U45" t="s">
        <v>44</v>
      </c>
    </row>
    <row r="46" spans="1:29" ht="15" thickBot="1" x14ac:dyDescent="0.35">
      <c r="A46" s="1">
        <v>45082</v>
      </c>
      <c r="B46">
        <v>389.08999599999999</v>
      </c>
      <c r="C46">
        <v>397.10998499999999</v>
      </c>
      <c r="D46">
        <v>373.55999800000001</v>
      </c>
      <c r="E46">
        <v>387.70001200000002</v>
      </c>
      <c r="F46">
        <v>387.575714</v>
      </c>
      <c r="G46">
        <v>214181300</v>
      </c>
      <c r="H46" s="2">
        <f t="shared" si="0"/>
        <v>-1.4264535351421697E-2</v>
      </c>
      <c r="I46" s="2">
        <f t="shared" si="1"/>
        <v>-0.19747612787660002</v>
      </c>
      <c r="J46" s="2">
        <f t="shared" si="2"/>
        <v>9.7353076864957269E-3</v>
      </c>
      <c r="K46" s="2">
        <f t="shared" si="3"/>
        <v>-1.9224908656164772E-3</v>
      </c>
      <c r="L46" s="2">
        <v>3.9E-2</v>
      </c>
    </row>
    <row r="47" spans="1:29" x14ac:dyDescent="0.3">
      <c r="A47" s="1">
        <v>45089</v>
      </c>
      <c r="B47">
        <v>392</v>
      </c>
      <c r="C47">
        <v>437.209991</v>
      </c>
      <c r="D47">
        <v>386.17999300000002</v>
      </c>
      <c r="E47">
        <v>426.92001299999998</v>
      </c>
      <c r="F47">
        <v>426.82730099999998</v>
      </c>
      <c r="G47">
        <v>296575100</v>
      </c>
      <c r="H47" s="2">
        <f t="shared" si="0"/>
        <v>9.6468263436146798E-2</v>
      </c>
      <c r="I47" s="2">
        <f t="shared" si="1"/>
        <v>-0.35135845944195465</v>
      </c>
      <c r="J47" s="2">
        <f t="shared" si="2"/>
        <v>-1.4264535351421697E-2</v>
      </c>
      <c r="K47" s="2">
        <f t="shared" si="3"/>
        <v>5.0119651657308285E-3</v>
      </c>
      <c r="L47" s="2">
        <v>0.1235</v>
      </c>
      <c r="U47" s="8" t="s">
        <v>45</v>
      </c>
      <c r="V47" s="8"/>
    </row>
    <row r="48" spans="1:29" x14ac:dyDescent="0.3">
      <c r="A48" s="1">
        <v>45096</v>
      </c>
      <c r="B48">
        <v>429.98001099999999</v>
      </c>
      <c r="C48">
        <v>439.89999399999999</v>
      </c>
      <c r="D48">
        <v>420.14999399999999</v>
      </c>
      <c r="E48">
        <v>422.08999599999999</v>
      </c>
      <c r="F48">
        <v>421.99832199999997</v>
      </c>
      <c r="G48">
        <v>177681600</v>
      </c>
      <c r="H48" s="2">
        <f t="shared" si="0"/>
        <v>-1.1378146386172698E-2</v>
      </c>
      <c r="I48" s="2">
        <f t="shared" si="1"/>
        <v>0.32547762211460607</v>
      </c>
      <c r="J48" s="2">
        <f t="shared" si="2"/>
        <v>9.6468263436146798E-2</v>
      </c>
      <c r="K48" s="2">
        <f t="shared" si="3"/>
        <v>3.1398260992722457E-2</v>
      </c>
      <c r="L48" s="2">
        <v>0.10589999999999999</v>
      </c>
      <c r="U48" t="s">
        <v>46</v>
      </c>
      <c r="V48">
        <v>0.14911742164392142</v>
      </c>
    </row>
    <row r="49" spans="1:29" x14ac:dyDescent="0.3">
      <c r="A49" s="1">
        <v>45103</v>
      </c>
      <c r="B49">
        <v>424.60998499999999</v>
      </c>
      <c r="C49">
        <v>427.64001500000001</v>
      </c>
      <c r="D49">
        <v>401</v>
      </c>
      <c r="E49">
        <v>423.01998900000001</v>
      </c>
      <c r="F49">
        <v>422.92810100000003</v>
      </c>
      <c r="G49">
        <v>252018400</v>
      </c>
      <c r="H49" s="2">
        <f t="shared" si="0"/>
        <v>2.2008528790007347E-3</v>
      </c>
      <c r="I49" s="2">
        <f t="shared" si="1"/>
        <v>-0.51230729023159582</v>
      </c>
      <c r="J49" s="2">
        <f t="shared" si="2"/>
        <v>-1.1378146386172698E-2</v>
      </c>
      <c r="K49" s="2">
        <f t="shared" si="3"/>
        <v>5.82910734295856E-3</v>
      </c>
      <c r="L49" s="2">
        <v>0.26250000000000001</v>
      </c>
      <c r="U49" t="s">
        <v>47</v>
      </c>
      <c r="V49">
        <v>2.2236005437731046E-2</v>
      </c>
    </row>
    <row r="50" spans="1:29" x14ac:dyDescent="0.3">
      <c r="A50" s="1">
        <v>45110</v>
      </c>
      <c r="B50">
        <v>425.17001299999998</v>
      </c>
      <c r="C50">
        <v>432.14001500000001</v>
      </c>
      <c r="D50">
        <v>413.459991</v>
      </c>
      <c r="E50">
        <v>425.02999899999998</v>
      </c>
      <c r="F50">
        <v>424.93771400000003</v>
      </c>
      <c r="G50">
        <v>118066200</v>
      </c>
      <c r="H50" s="2">
        <f t="shared" si="0"/>
        <v>4.7404122862332232E-3</v>
      </c>
      <c r="I50" s="2">
        <f t="shared" si="1"/>
        <v>0.34950891622055846</v>
      </c>
      <c r="J50" s="2">
        <f t="shared" si="2"/>
        <v>2.2008528790007347E-3</v>
      </c>
      <c r="K50" s="2">
        <f t="shared" si="3"/>
        <v>7.6921770450044267E-4</v>
      </c>
      <c r="L50" s="2">
        <v>0.1222</v>
      </c>
      <c r="U50" t="s">
        <v>48</v>
      </c>
      <c r="V50">
        <v>-2.4132777059697767E-4</v>
      </c>
    </row>
    <row r="51" spans="1:29" x14ac:dyDescent="0.3">
      <c r="A51" s="1">
        <v>45117</v>
      </c>
      <c r="B51">
        <v>426.57000699999998</v>
      </c>
      <c r="C51">
        <v>480.88000499999998</v>
      </c>
      <c r="D51">
        <v>416.48998999999998</v>
      </c>
      <c r="E51">
        <v>454.69000199999999</v>
      </c>
      <c r="F51">
        <v>454.59124800000001</v>
      </c>
      <c r="G51">
        <v>238229700</v>
      </c>
      <c r="H51" s="2">
        <f t="shared" si="0"/>
        <v>6.745605625334701E-2</v>
      </c>
      <c r="I51" s="2">
        <f t="shared" si="1"/>
        <v>-0.758256616615268</v>
      </c>
      <c r="J51" s="2">
        <f t="shared" si="2"/>
        <v>4.7404122862332232E-3</v>
      </c>
      <c r="K51" s="2">
        <f t="shared" si="3"/>
        <v>-3.5944489815206513E-3</v>
      </c>
      <c r="L51" s="2">
        <v>0.57499999999999996</v>
      </c>
      <c r="U51" t="s">
        <v>19</v>
      </c>
      <c r="V51">
        <v>6.6848785752341669E-2</v>
      </c>
    </row>
    <row r="52" spans="1:29" ht="15" thickBot="1" x14ac:dyDescent="0.35">
      <c r="A52" s="1">
        <v>45124</v>
      </c>
      <c r="B52">
        <v>462.89001500000001</v>
      </c>
      <c r="C52">
        <v>478.959991</v>
      </c>
      <c r="D52">
        <v>441</v>
      </c>
      <c r="E52">
        <v>443.08999599999999</v>
      </c>
      <c r="F52">
        <v>442.99377399999997</v>
      </c>
      <c r="G52">
        <v>300887700</v>
      </c>
      <c r="H52" s="2">
        <f t="shared" si="0"/>
        <v>-2.5842943373067293E-2</v>
      </c>
      <c r="I52" s="2">
        <f t="shared" si="1"/>
        <v>0.70198985018355087</v>
      </c>
      <c r="J52" s="2">
        <f t="shared" si="2"/>
        <v>6.745605625334701E-2</v>
      </c>
      <c r="K52" s="2">
        <f t="shared" si="3"/>
        <v>4.7353466823260248E-2</v>
      </c>
      <c r="L52" s="2">
        <v>0.49280000000000002</v>
      </c>
      <c r="U52" s="7" t="s">
        <v>49</v>
      </c>
      <c r="V52" s="7">
        <v>90</v>
      </c>
    </row>
    <row r="53" spans="1:29" x14ac:dyDescent="0.3">
      <c r="A53" s="1">
        <v>45131</v>
      </c>
      <c r="B53">
        <v>447.30999800000001</v>
      </c>
      <c r="C53">
        <v>473.95001200000002</v>
      </c>
      <c r="D53">
        <v>440.39999399999999</v>
      </c>
      <c r="E53">
        <v>467.5</v>
      </c>
      <c r="F53">
        <v>467.398438</v>
      </c>
      <c r="G53">
        <v>188200400</v>
      </c>
      <c r="H53" s="2">
        <f t="shared" si="0"/>
        <v>5.3626364437557403E-2</v>
      </c>
      <c r="I53" s="2">
        <f t="shared" si="1"/>
        <v>0.23350177114540788</v>
      </c>
      <c r="J53" s="2">
        <f t="shared" si="2"/>
        <v>-2.5842943373067293E-2</v>
      </c>
      <c r="K53" s="2">
        <f t="shared" si="3"/>
        <v>-6.0343730492216944E-3</v>
      </c>
      <c r="L53" s="2">
        <v>5.45E-2</v>
      </c>
    </row>
    <row r="54" spans="1:29" ht="15" thickBot="1" x14ac:dyDescent="0.35">
      <c r="A54" s="1">
        <v>45138</v>
      </c>
      <c r="B54">
        <v>467.540009</v>
      </c>
      <c r="C54">
        <v>471.29998799999998</v>
      </c>
      <c r="D54">
        <v>433.86999500000002</v>
      </c>
      <c r="E54">
        <v>446.79998799999998</v>
      </c>
      <c r="F54">
        <v>446.70294200000001</v>
      </c>
      <c r="G54">
        <v>170548900</v>
      </c>
      <c r="H54" s="2">
        <f t="shared" si="0"/>
        <v>-4.5288265795808885E-2</v>
      </c>
      <c r="I54" s="2">
        <f t="shared" si="1"/>
        <v>-0.46922975288506813</v>
      </c>
      <c r="J54" s="2">
        <f t="shared" si="2"/>
        <v>5.3626364437557403E-2</v>
      </c>
      <c r="K54" s="2">
        <f t="shared" si="3"/>
        <v>-2.5163085733159667E-2</v>
      </c>
      <c r="L54" s="2">
        <v>0.22020000000000001</v>
      </c>
      <c r="U54" t="s">
        <v>50</v>
      </c>
    </row>
    <row r="55" spans="1:29" x14ac:dyDescent="0.3">
      <c r="A55" s="1">
        <v>45145</v>
      </c>
      <c r="B55">
        <v>451.10998499999999</v>
      </c>
      <c r="C55">
        <v>455.39999399999999</v>
      </c>
      <c r="D55">
        <v>406.39001500000001</v>
      </c>
      <c r="E55">
        <v>408.54998799999998</v>
      </c>
      <c r="F55">
        <v>408.46124300000002</v>
      </c>
      <c r="G55">
        <v>228716000</v>
      </c>
      <c r="H55" s="2">
        <f t="shared" si="0"/>
        <v>-8.9496780990030361E-2</v>
      </c>
      <c r="I55" s="2">
        <f t="shared" si="1"/>
        <v>-9.8485293425166931E-2</v>
      </c>
      <c r="J55" s="2">
        <f t="shared" si="2"/>
        <v>-4.5288265795808885E-2</v>
      </c>
      <c r="K55" s="2">
        <f t="shared" si="3"/>
        <v>4.4602281456171894E-3</v>
      </c>
      <c r="L55" s="2">
        <v>9.7000000000000003E-3</v>
      </c>
      <c r="U55" s="10"/>
      <c r="V55" s="10" t="s">
        <v>55</v>
      </c>
      <c r="W55" s="10" t="s">
        <v>56</v>
      </c>
      <c r="X55" s="10" t="s">
        <v>57</v>
      </c>
      <c r="Y55" s="10" t="s">
        <v>58</v>
      </c>
      <c r="Z55" s="10" t="s">
        <v>59</v>
      </c>
    </row>
    <row r="56" spans="1:29" x14ac:dyDescent="0.3">
      <c r="A56" s="1">
        <v>45152</v>
      </c>
      <c r="B56">
        <v>404.85998499999999</v>
      </c>
      <c r="C56">
        <v>452.67999300000002</v>
      </c>
      <c r="D56">
        <v>403.10998499999999</v>
      </c>
      <c r="E56">
        <v>432.98998999999998</v>
      </c>
      <c r="F56">
        <v>432.89593500000001</v>
      </c>
      <c r="G56">
        <v>292926600</v>
      </c>
      <c r="H56" s="2">
        <f t="shared" si="0"/>
        <v>5.810033082243652E-2</v>
      </c>
      <c r="I56" s="2">
        <f t="shared" si="1"/>
        <v>0.29345900010637366</v>
      </c>
      <c r="J56" s="2">
        <f t="shared" si="2"/>
        <v>-8.9496780990030361E-2</v>
      </c>
      <c r="K56" s="2">
        <f t="shared" si="3"/>
        <v>-2.626363586207342E-2</v>
      </c>
      <c r="L56" s="2">
        <v>8.6099999999999996E-2</v>
      </c>
      <c r="U56" t="s">
        <v>51</v>
      </c>
      <c r="V56">
        <v>2</v>
      </c>
      <c r="W56">
        <v>8.8415626729618224E-3</v>
      </c>
      <c r="X56">
        <v>4.4207813364809112E-3</v>
      </c>
      <c r="Y56">
        <v>0.98926350522278317</v>
      </c>
      <c r="Z56">
        <v>0.37599387322128774</v>
      </c>
    </row>
    <row r="57" spans="1:29" x14ac:dyDescent="0.3">
      <c r="A57" s="1">
        <v>45159</v>
      </c>
      <c r="B57">
        <v>444.94000199999999</v>
      </c>
      <c r="C57">
        <v>502.66000400000001</v>
      </c>
      <c r="D57">
        <v>442.22000100000002</v>
      </c>
      <c r="E57">
        <v>460.17999300000002</v>
      </c>
      <c r="F57">
        <v>460.08004799999998</v>
      </c>
      <c r="G57">
        <v>431021100</v>
      </c>
      <c r="H57" s="2">
        <f t="shared" si="0"/>
        <v>6.0903127490718113E-2</v>
      </c>
      <c r="I57" s="2">
        <f t="shared" si="1"/>
        <v>0.24744100645957651</v>
      </c>
      <c r="J57" s="2">
        <f t="shared" si="2"/>
        <v>5.810033082243652E-2</v>
      </c>
      <c r="K57" s="2">
        <f t="shared" si="3"/>
        <v>1.4376404334338047E-2</v>
      </c>
      <c r="L57" s="2">
        <v>6.1199999999999997E-2</v>
      </c>
      <c r="U57" t="s">
        <v>52</v>
      </c>
      <c r="V57">
        <v>87</v>
      </c>
      <c r="W57">
        <v>0.38878213362093567</v>
      </c>
      <c r="X57">
        <v>4.4687601565624787E-3</v>
      </c>
    </row>
    <row r="58" spans="1:29" ht="15" thickBot="1" x14ac:dyDescent="0.35">
      <c r="A58" s="1">
        <v>45166</v>
      </c>
      <c r="B58">
        <v>464.82000699999998</v>
      </c>
      <c r="C58">
        <v>499.26998900000001</v>
      </c>
      <c r="D58">
        <v>448.88000499999998</v>
      </c>
      <c r="E58">
        <v>485.08999599999999</v>
      </c>
      <c r="F58">
        <v>484.98464999999999</v>
      </c>
      <c r="G58">
        <v>311355600</v>
      </c>
      <c r="H58" s="2">
        <f t="shared" si="0"/>
        <v>5.2716749216916457E-2</v>
      </c>
      <c r="I58" s="2">
        <f t="shared" si="1"/>
        <v>0.38623497913360333</v>
      </c>
      <c r="J58" s="2">
        <f t="shared" si="2"/>
        <v>6.0903127490718113E-2</v>
      </c>
      <c r="K58" s="2">
        <f t="shared" si="3"/>
        <v>2.3522918175548694E-2</v>
      </c>
      <c r="L58" s="2">
        <v>0.1492</v>
      </c>
      <c r="U58" s="7" t="s">
        <v>53</v>
      </c>
      <c r="V58" s="7">
        <v>89</v>
      </c>
      <c r="W58" s="7">
        <v>0.39762369629389749</v>
      </c>
      <c r="X58" s="7"/>
      <c r="Y58" s="7"/>
      <c r="Z58" s="7"/>
    </row>
    <row r="59" spans="1:29" ht="15" thickBot="1" x14ac:dyDescent="0.35">
      <c r="A59" s="1">
        <v>45173</v>
      </c>
      <c r="B59">
        <v>482.23001099999999</v>
      </c>
      <c r="C59">
        <v>488.51001000000002</v>
      </c>
      <c r="D59">
        <v>451.51998900000001</v>
      </c>
      <c r="E59">
        <v>455.72000100000002</v>
      </c>
      <c r="F59">
        <v>455.62103300000001</v>
      </c>
      <c r="G59">
        <v>175772200</v>
      </c>
      <c r="H59" s="2">
        <f t="shared" si="0"/>
        <v>-6.2455844948609049E-2</v>
      </c>
      <c r="I59" s="2">
        <f t="shared" si="1"/>
        <v>-0.32522137747603169</v>
      </c>
      <c r="J59" s="2">
        <f t="shared" si="2"/>
        <v>5.2716749216916457E-2</v>
      </c>
      <c r="K59" s="2">
        <f t="shared" si="3"/>
        <v>-1.7144613796384087E-2</v>
      </c>
      <c r="L59" s="2">
        <v>0.10580000000000001</v>
      </c>
    </row>
    <row r="60" spans="1:29" x14ac:dyDescent="0.3">
      <c r="A60" s="1">
        <v>45180</v>
      </c>
      <c r="B60">
        <v>461.48001099999999</v>
      </c>
      <c r="C60">
        <v>461.63000499999998</v>
      </c>
      <c r="D60">
        <v>438.07998700000002</v>
      </c>
      <c r="E60">
        <v>439</v>
      </c>
      <c r="F60">
        <v>438.94079599999998</v>
      </c>
      <c r="G60">
        <v>209738700</v>
      </c>
      <c r="H60" s="2">
        <f t="shared" si="0"/>
        <v>-3.7296853070716049E-2</v>
      </c>
      <c r="I60" s="2">
        <f t="shared" si="1"/>
        <v>-0.57174682884280725</v>
      </c>
      <c r="J60" s="2">
        <f t="shared" si="2"/>
        <v>-6.2455844948609049E-2</v>
      </c>
      <c r="K60" s="2">
        <f t="shared" si="3"/>
        <v>3.5708931292065288E-2</v>
      </c>
      <c r="L60" s="2">
        <v>0.32690000000000002</v>
      </c>
      <c r="U60" s="10"/>
      <c r="V60" s="10" t="s">
        <v>60</v>
      </c>
      <c r="W60" s="10" t="s">
        <v>19</v>
      </c>
      <c r="X60" s="10" t="s">
        <v>61</v>
      </c>
      <c r="Y60" s="10" t="s">
        <v>62</v>
      </c>
      <c r="Z60" s="10" t="s">
        <v>63</v>
      </c>
      <c r="AA60" s="10" t="s">
        <v>64</v>
      </c>
      <c r="AB60" s="10" t="s">
        <v>65</v>
      </c>
      <c r="AC60" s="10" t="s">
        <v>66</v>
      </c>
    </row>
    <row r="61" spans="1:29" x14ac:dyDescent="0.3">
      <c r="A61" s="1">
        <v>45187</v>
      </c>
      <c r="B61">
        <v>427.48001099999999</v>
      </c>
      <c r="C61">
        <v>442.42001299999998</v>
      </c>
      <c r="D61">
        <v>409.79998799999998</v>
      </c>
      <c r="E61">
        <v>416.10000600000001</v>
      </c>
      <c r="F61">
        <v>416.04388399999999</v>
      </c>
      <c r="G61">
        <v>216860900</v>
      </c>
      <c r="H61" s="2">
        <f t="shared" si="0"/>
        <v>-5.3573797850607195E-2</v>
      </c>
      <c r="I61" s="2">
        <f t="shared" si="1"/>
        <v>0.17667363173387943</v>
      </c>
      <c r="J61" s="2">
        <f t="shared" si="2"/>
        <v>-3.7296853070716049E-2</v>
      </c>
      <c r="K61" s="2">
        <f t="shared" si="3"/>
        <v>-6.5893704842482975E-3</v>
      </c>
      <c r="L61" s="2">
        <v>3.1199999999999999E-2</v>
      </c>
      <c r="U61" t="s">
        <v>54</v>
      </c>
      <c r="V61">
        <v>1.4782445080469988E-2</v>
      </c>
      <c r="W61">
        <v>7.277604501187019E-3</v>
      </c>
      <c r="X61">
        <v>2.0312240213189501</v>
      </c>
      <c r="Y61">
        <v>4.5284425208331487E-2</v>
      </c>
      <c r="Z61">
        <v>3.1741810378074428E-4</v>
      </c>
      <c r="AA61">
        <v>2.9247472057159232E-2</v>
      </c>
      <c r="AB61">
        <v>3.1741810378074428E-4</v>
      </c>
      <c r="AC61">
        <v>2.9247472057159232E-2</v>
      </c>
    </row>
    <row r="62" spans="1:29" x14ac:dyDescent="0.3">
      <c r="A62" s="1">
        <v>45194</v>
      </c>
      <c r="B62">
        <v>415.91000400000001</v>
      </c>
      <c r="C62">
        <v>441.44000199999999</v>
      </c>
      <c r="D62">
        <v>411.76998900000001</v>
      </c>
      <c r="E62">
        <v>434.98998999999998</v>
      </c>
      <c r="F62">
        <v>434.93133499999999</v>
      </c>
      <c r="G62">
        <v>208819200</v>
      </c>
      <c r="H62" s="2">
        <f t="shared" si="0"/>
        <v>4.439742297209906E-2</v>
      </c>
      <c r="I62" s="2">
        <f t="shared" si="1"/>
        <v>3.3393663941413625E-2</v>
      </c>
      <c r="J62" s="2">
        <f t="shared" si="2"/>
        <v>-5.3573797850607195E-2</v>
      </c>
      <c r="K62" s="2">
        <f t="shared" si="3"/>
        <v>-1.7890254014884042E-3</v>
      </c>
      <c r="L62" s="2">
        <v>1.1000000000000001E-3</v>
      </c>
      <c r="U62" t="s">
        <v>67</v>
      </c>
      <c r="V62">
        <v>2.3361287579675073E-2</v>
      </c>
      <c r="W62">
        <v>2.5313962641605358E-2</v>
      </c>
      <c r="X62">
        <v>0.92286173881283529</v>
      </c>
      <c r="Y62">
        <v>0.3586316167019018</v>
      </c>
      <c r="Z62">
        <v>-2.6952954206616184E-2</v>
      </c>
      <c r="AA62">
        <v>7.367552936596633E-2</v>
      </c>
      <c r="AB62">
        <v>-2.6952954206616184E-2</v>
      </c>
      <c r="AC62">
        <v>7.367552936596633E-2</v>
      </c>
    </row>
    <row r="63" spans="1:29" ht="15" thickBot="1" x14ac:dyDescent="0.35">
      <c r="A63" s="1">
        <v>45201</v>
      </c>
      <c r="B63">
        <v>440.29998799999998</v>
      </c>
      <c r="C63">
        <v>457.89001500000001</v>
      </c>
      <c r="D63">
        <v>432.459991</v>
      </c>
      <c r="E63">
        <v>457.61999500000002</v>
      </c>
      <c r="F63">
        <v>457.55831899999998</v>
      </c>
      <c r="G63">
        <v>209284900</v>
      </c>
      <c r="H63" s="2">
        <f t="shared" si="0"/>
        <v>5.0716181761340337E-2</v>
      </c>
      <c r="I63" s="2">
        <f t="shared" si="1"/>
        <v>-3.7787328374413225E-2</v>
      </c>
      <c r="J63" s="2">
        <f t="shared" si="2"/>
        <v>4.439742297209906E-2</v>
      </c>
      <c r="K63" s="2">
        <f t="shared" si="3"/>
        <v>-1.6776600008244244E-3</v>
      </c>
      <c r="L63" s="2">
        <v>1.4E-3</v>
      </c>
      <c r="U63" s="7" t="s">
        <v>69</v>
      </c>
      <c r="V63" s="7">
        <v>0.10286627148179739</v>
      </c>
      <c r="W63" s="7">
        <v>0.10714879256209631</v>
      </c>
      <c r="X63" s="7">
        <v>0.96003201736671873</v>
      </c>
      <c r="Y63" s="7">
        <v>0.33969964125052565</v>
      </c>
      <c r="Z63" s="7">
        <v>-0.11010355597689506</v>
      </c>
      <c r="AA63" s="7">
        <v>0.31583609894048981</v>
      </c>
      <c r="AB63" s="7">
        <v>-0.11010355597689506</v>
      </c>
      <c r="AC63" s="7">
        <v>0.31583609894048981</v>
      </c>
    </row>
    <row r="64" spans="1:29" x14ac:dyDescent="0.3">
      <c r="A64" s="1">
        <v>45208</v>
      </c>
      <c r="B64">
        <v>448.42001299999998</v>
      </c>
      <c r="C64">
        <v>476.08999599999999</v>
      </c>
      <c r="D64">
        <v>443.67999300000002</v>
      </c>
      <c r="E64">
        <v>454.60998499999999</v>
      </c>
      <c r="F64">
        <v>454.548676</v>
      </c>
      <c r="G64">
        <v>211183400</v>
      </c>
      <c r="H64" s="2">
        <f t="shared" si="0"/>
        <v>-6.5993440228458823E-3</v>
      </c>
      <c r="I64" s="2">
        <f t="shared" si="1"/>
        <v>2.2276757993421339E-3</v>
      </c>
      <c r="J64" s="2">
        <f t="shared" si="2"/>
        <v>5.0716181761340337E-2</v>
      </c>
      <c r="K64" s="2">
        <f t="shared" si="3"/>
        <v>1.1297921074477478E-4</v>
      </c>
      <c r="L64" s="2">
        <v>0</v>
      </c>
    </row>
    <row r="65" spans="1:26" x14ac:dyDescent="0.3">
      <c r="A65" s="1">
        <v>45215</v>
      </c>
      <c r="B65">
        <v>450.63000499999998</v>
      </c>
      <c r="C65">
        <v>462.25</v>
      </c>
      <c r="D65">
        <v>410.77999899999998</v>
      </c>
      <c r="E65">
        <v>413.86999500000002</v>
      </c>
      <c r="F65">
        <v>413.81420900000001</v>
      </c>
      <c r="G65">
        <v>279234000</v>
      </c>
      <c r="H65" s="2">
        <f t="shared" si="0"/>
        <v>-9.3887903226471101E-2</v>
      </c>
      <c r="I65" s="2">
        <f t="shared" si="1"/>
        <v>9.0304686549327814E-3</v>
      </c>
      <c r="J65" s="2">
        <f t="shared" si="2"/>
        <v>-6.5993440228458823E-3</v>
      </c>
      <c r="K65" s="2">
        <f t="shared" si="3"/>
        <v>-5.9595169341427743E-5</v>
      </c>
      <c r="L65" s="2">
        <v>1E-4</v>
      </c>
      <c r="U65" t="s">
        <v>70</v>
      </c>
    </row>
    <row r="66" spans="1:26" x14ac:dyDescent="0.3">
      <c r="A66" s="1">
        <v>45222</v>
      </c>
      <c r="B66">
        <v>412.290009</v>
      </c>
      <c r="C66">
        <v>436.97000100000002</v>
      </c>
      <c r="D66">
        <v>398.79998799999998</v>
      </c>
      <c r="E66">
        <v>405</v>
      </c>
      <c r="F66">
        <v>404.94537400000002</v>
      </c>
      <c r="G66">
        <v>223615700</v>
      </c>
      <c r="H66" s="2">
        <f t="shared" si="0"/>
        <v>-2.1664923569080115E-2</v>
      </c>
      <c r="I66" s="2">
        <f t="shared" si="1"/>
        <v>0.27932318972012365</v>
      </c>
      <c r="J66" s="2">
        <f t="shared" si="2"/>
        <v>-9.3887903226471101E-2</v>
      </c>
      <c r="K66" s="2">
        <f t="shared" si="3"/>
        <v>-2.6225068605352196E-2</v>
      </c>
      <c r="L66" s="2">
        <v>7.8E-2</v>
      </c>
    </row>
    <row r="67" spans="1:26" x14ac:dyDescent="0.3">
      <c r="A67" s="1">
        <v>45229</v>
      </c>
      <c r="B67">
        <v>410.86999500000002</v>
      </c>
      <c r="C67">
        <v>453.08999599999999</v>
      </c>
      <c r="D67">
        <v>392.29998799999998</v>
      </c>
      <c r="E67">
        <v>450.04998799999998</v>
      </c>
      <c r="F67">
        <v>449.98931900000002</v>
      </c>
      <c r="G67">
        <v>217661700</v>
      </c>
      <c r="H67" s="2">
        <f t="shared" si="0"/>
        <v>0.10547166792991573</v>
      </c>
      <c r="I67" s="2">
        <f t="shared" si="1"/>
        <v>-0.22212118649329735</v>
      </c>
      <c r="J67" s="2">
        <f t="shared" si="2"/>
        <v>-2.1664923569080115E-2</v>
      </c>
      <c r="K67" s="2">
        <f t="shared" si="3"/>
        <v>4.8122385284506772E-3</v>
      </c>
      <c r="L67" s="2">
        <v>4.9299999999999997E-2</v>
      </c>
      <c r="U67" t="s">
        <v>44</v>
      </c>
    </row>
    <row r="68" spans="1:26" ht="15" thickBot="1" x14ac:dyDescent="0.35">
      <c r="A68" s="1">
        <v>45236</v>
      </c>
      <c r="B68">
        <v>452.85000600000001</v>
      </c>
      <c r="C68">
        <v>484.72000100000002</v>
      </c>
      <c r="D68">
        <v>448.98998999999998</v>
      </c>
      <c r="E68">
        <v>483.35000600000001</v>
      </c>
      <c r="F68">
        <v>483.284851</v>
      </c>
      <c r="G68">
        <v>205235800</v>
      </c>
      <c r="H68" s="2">
        <f t="shared" ref="H68:H93" si="4">LN(F68/F67)</f>
        <v>7.1382386512319679E-2</v>
      </c>
      <c r="I68" s="2">
        <f t="shared" si="1"/>
        <v>-2.6986930901234597E-2</v>
      </c>
      <c r="J68" s="2">
        <f t="shared" si="2"/>
        <v>0.10547166792991573</v>
      </c>
      <c r="K68" s="2">
        <f t="shared" si="3"/>
        <v>-2.8463566144625971E-3</v>
      </c>
      <c r="L68" s="2">
        <v>6.9999999999999999E-4</v>
      </c>
    </row>
    <row r="69" spans="1:26" x14ac:dyDescent="0.3">
      <c r="A69" s="1">
        <v>45243</v>
      </c>
      <c r="B69">
        <v>483.20001200000002</v>
      </c>
      <c r="C69">
        <v>499.60000600000001</v>
      </c>
      <c r="D69">
        <v>480.98998999999998</v>
      </c>
      <c r="E69">
        <v>492.98001099999999</v>
      </c>
      <c r="F69">
        <v>492.913544</v>
      </c>
      <c r="G69">
        <v>194154800</v>
      </c>
      <c r="H69" s="2">
        <f t="shared" si="4"/>
        <v>1.9727558084678968E-2</v>
      </c>
      <c r="I69" s="2">
        <f t="shared" ref="I69:I93" si="5">LN(G68/G67)</f>
        <v>-5.8782460566653455E-2</v>
      </c>
      <c r="J69" s="2">
        <f t="shared" ref="J69:J93" si="6">H68</f>
        <v>7.1382386512319679E-2</v>
      </c>
      <c r="K69" s="2">
        <f t="shared" ref="K69:K93" si="7">I69*J69</f>
        <v>-4.1960323203140467E-3</v>
      </c>
      <c r="L69" s="2">
        <v>3.5000000000000001E-3</v>
      </c>
      <c r="U69" s="8" t="s">
        <v>45</v>
      </c>
      <c r="V69" s="8"/>
    </row>
    <row r="70" spans="1:26" x14ac:dyDescent="0.3">
      <c r="A70" s="1">
        <v>45250</v>
      </c>
      <c r="B70">
        <v>493.11999500000002</v>
      </c>
      <c r="C70">
        <v>505.48001099999999</v>
      </c>
      <c r="D70">
        <v>476.89999399999999</v>
      </c>
      <c r="E70">
        <v>477.76001000000002</v>
      </c>
      <c r="F70">
        <v>477.69561800000002</v>
      </c>
      <c r="G70">
        <v>217393200</v>
      </c>
      <c r="H70" s="2">
        <f t="shared" si="4"/>
        <v>-3.1360044291478713E-2</v>
      </c>
      <c r="I70" s="2">
        <f t="shared" si="5"/>
        <v>-5.5503782992907251E-2</v>
      </c>
      <c r="J70" s="2">
        <f t="shared" si="6"/>
        <v>1.9727558084678968E-2</v>
      </c>
      <c r="K70" s="2">
        <f t="shared" si="7"/>
        <v>-1.0949541029119944E-3</v>
      </c>
      <c r="L70" s="2">
        <v>3.0999999999999999E-3</v>
      </c>
      <c r="U70" t="s">
        <v>46</v>
      </c>
      <c r="V70">
        <v>0.14914666225737888</v>
      </c>
    </row>
    <row r="71" spans="1:26" x14ac:dyDescent="0.3">
      <c r="A71" s="1">
        <v>45257</v>
      </c>
      <c r="B71">
        <v>478</v>
      </c>
      <c r="C71">
        <v>487.61999500000002</v>
      </c>
      <c r="D71">
        <v>461.86999500000002</v>
      </c>
      <c r="E71">
        <v>467.64999399999999</v>
      </c>
      <c r="F71">
        <v>467.58694500000001</v>
      </c>
      <c r="G71">
        <v>207421400</v>
      </c>
      <c r="H71" s="2">
        <f t="shared" si="4"/>
        <v>-2.1388437186147434E-2</v>
      </c>
      <c r="I71" s="2">
        <f t="shared" si="5"/>
        <v>0.11305191642480253</v>
      </c>
      <c r="J71" s="2">
        <f t="shared" si="6"/>
        <v>-3.1360044291478713E-2</v>
      </c>
      <c r="K71" s="2">
        <f t="shared" si="7"/>
        <v>-3.5453131063183569E-3</v>
      </c>
      <c r="L71" s="2">
        <v>1.2800000000000001E-2</v>
      </c>
      <c r="U71" t="s">
        <v>47</v>
      </c>
      <c r="V71">
        <v>2.2244726862516644E-2</v>
      </c>
    </row>
    <row r="72" spans="1:26" x14ac:dyDescent="0.3">
      <c r="A72" s="1">
        <v>45264</v>
      </c>
      <c r="B72">
        <v>460.76998900000001</v>
      </c>
      <c r="C72">
        <v>477.41000400000001</v>
      </c>
      <c r="D72">
        <v>450.10000600000001</v>
      </c>
      <c r="E72">
        <v>475.05999800000001</v>
      </c>
      <c r="F72">
        <v>474.99594100000002</v>
      </c>
      <c r="G72">
        <v>189947700</v>
      </c>
      <c r="H72" s="2">
        <f t="shared" si="4"/>
        <v>1.572094868848271E-2</v>
      </c>
      <c r="I72" s="2">
        <f t="shared" si="5"/>
        <v>-4.6955222720055562E-2</v>
      </c>
      <c r="J72" s="2">
        <f t="shared" si="6"/>
        <v>-2.1388437186147434E-2</v>
      </c>
      <c r="K72" s="2">
        <f t="shared" si="7"/>
        <v>1.0042988317094713E-3</v>
      </c>
      <c r="L72" s="2">
        <v>2.2000000000000001E-3</v>
      </c>
      <c r="U72" t="s">
        <v>48</v>
      </c>
      <c r="V72">
        <v>-1.1863015223674634E-2</v>
      </c>
    </row>
    <row r="73" spans="1:26" x14ac:dyDescent="0.3">
      <c r="A73" s="1">
        <v>45271</v>
      </c>
      <c r="B73">
        <v>474.91000400000001</v>
      </c>
      <c r="C73">
        <v>494.040009</v>
      </c>
      <c r="D73">
        <v>458.29998799999998</v>
      </c>
      <c r="E73">
        <v>488.89999399999999</v>
      </c>
      <c r="F73">
        <v>488.87707499999999</v>
      </c>
      <c r="G73">
        <v>220061700</v>
      </c>
      <c r="H73" s="2">
        <f t="shared" si="4"/>
        <v>2.8804818770460719E-2</v>
      </c>
      <c r="I73" s="2">
        <f t="shared" si="5"/>
        <v>-8.8003701618278529E-2</v>
      </c>
      <c r="J73" s="2">
        <f t="shared" si="6"/>
        <v>1.572094868848271E-2</v>
      </c>
      <c r="K73" s="2">
        <f t="shared" si="7"/>
        <v>-1.3835016775374997E-3</v>
      </c>
      <c r="L73" s="2">
        <v>7.7000000000000002E-3</v>
      </c>
      <c r="U73" t="s">
        <v>19</v>
      </c>
      <c r="V73">
        <v>6.7236018324878785E-2</v>
      </c>
    </row>
    <row r="74" spans="1:26" ht="15" thickBot="1" x14ac:dyDescent="0.35">
      <c r="A74" s="1">
        <v>45278</v>
      </c>
      <c r="B74">
        <v>494</v>
      </c>
      <c r="C74">
        <v>504.32998700000002</v>
      </c>
      <c r="D74">
        <v>480.98001099999999</v>
      </c>
      <c r="E74">
        <v>488.29998799999998</v>
      </c>
      <c r="F74">
        <v>488.27706899999998</v>
      </c>
      <c r="G74">
        <v>182748900</v>
      </c>
      <c r="H74" s="2">
        <f t="shared" si="4"/>
        <v>-1.2280684252174128E-3</v>
      </c>
      <c r="I74" s="2">
        <f t="shared" si="5"/>
        <v>0.14715919046705686</v>
      </c>
      <c r="J74" s="2">
        <f t="shared" si="6"/>
        <v>2.8804818770460719E-2</v>
      </c>
      <c r="K74" s="2">
        <f t="shared" si="7"/>
        <v>4.2388938118112836E-3</v>
      </c>
      <c r="L74" s="2">
        <v>2.1700000000000001E-2</v>
      </c>
      <c r="U74" s="7" t="s">
        <v>49</v>
      </c>
      <c r="V74" s="7">
        <v>90</v>
      </c>
    </row>
    <row r="75" spans="1:26" x14ac:dyDescent="0.3">
      <c r="A75" s="1">
        <v>45285</v>
      </c>
      <c r="B75">
        <v>489.67999300000002</v>
      </c>
      <c r="C75">
        <v>499.97000100000002</v>
      </c>
      <c r="D75">
        <v>487.51001000000002</v>
      </c>
      <c r="E75">
        <v>495.22000100000002</v>
      </c>
      <c r="F75">
        <v>495.196777</v>
      </c>
      <c r="G75">
        <v>111312500</v>
      </c>
      <c r="H75" s="2">
        <f t="shared" si="4"/>
        <v>1.407220378756889E-2</v>
      </c>
      <c r="I75" s="2">
        <f t="shared" si="5"/>
        <v>-0.18579488211786563</v>
      </c>
      <c r="J75" s="2">
        <f t="shared" si="6"/>
        <v>-1.2280684252174128E-3</v>
      </c>
      <c r="K75" s="2">
        <f t="shared" si="7"/>
        <v>2.2816882829594209E-4</v>
      </c>
      <c r="L75" s="2">
        <v>3.4500000000000003E-2</v>
      </c>
    </row>
    <row r="76" spans="1:26" ht="15" thickBot="1" x14ac:dyDescent="0.35">
      <c r="A76" s="1">
        <v>45292</v>
      </c>
      <c r="B76">
        <v>492.44000199999999</v>
      </c>
      <c r="C76">
        <v>495.47000100000002</v>
      </c>
      <c r="D76">
        <v>473.20001200000002</v>
      </c>
      <c r="E76">
        <v>490.97000100000002</v>
      </c>
      <c r="F76">
        <v>490.94695999999999</v>
      </c>
      <c r="G76">
        <v>145325300</v>
      </c>
      <c r="H76" s="2">
        <f t="shared" si="4"/>
        <v>-8.6191153482424541E-3</v>
      </c>
      <c r="I76" s="2">
        <f t="shared" si="5"/>
        <v>-0.49577151841004546</v>
      </c>
      <c r="J76" s="2">
        <f t="shared" si="6"/>
        <v>1.407220378756889E-2</v>
      </c>
      <c r="K76" s="2">
        <f t="shared" si="7"/>
        <v>-6.9765978391386216E-3</v>
      </c>
      <c r="L76" s="2">
        <v>0.24579999999999999</v>
      </c>
      <c r="U76" t="s">
        <v>50</v>
      </c>
    </row>
    <row r="77" spans="1:26" x14ac:dyDescent="0.3">
      <c r="A77" s="1">
        <v>45299</v>
      </c>
      <c r="B77">
        <v>495.11999500000002</v>
      </c>
      <c r="C77">
        <v>553.46002199999998</v>
      </c>
      <c r="D77">
        <v>494.790009</v>
      </c>
      <c r="E77">
        <v>547.09997599999997</v>
      </c>
      <c r="F77">
        <v>547.074341</v>
      </c>
      <c r="G77">
        <v>289864400</v>
      </c>
      <c r="H77" s="2">
        <f t="shared" si="4"/>
        <v>0.10824860243211974</v>
      </c>
      <c r="I77" s="2">
        <f t="shared" si="5"/>
        <v>0.26663311687395463</v>
      </c>
      <c r="J77" s="2">
        <f t="shared" si="6"/>
        <v>-8.6191153482424541E-3</v>
      </c>
      <c r="K77" s="2">
        <f t="shared" si="7"/>
        <v>-2.2981415899980266E-3</v>
      </c>
      <c r="L77" s="2">
        <v>7.1099999999999997E-2</v>
      </c>
      <c r="U77" s="10"/>
      <c r="V77" s="10" t="s">
        <v>55</v>
      </c>
      <c r="W77" s="10" t="s">
        <v>56</v>
      </c>
      <c r="X77" s="10" t="s">
        <v>57</v>
      </c>
      <c r="Y77" s="10" t="s">
        <v>58</v>
      </c>
      <c r="Z77" s="10" t="s">
        <v>59</v>
      </c>
    </row>
    <row r="78" spans="1:26" x14ac:dyDescent="0.3">
      <c r="A78" s="1">
        <v>45306</v>
      </c>
      <c r="B78">
        <v>550.17999299999997</v>
      </c>
      <c r="C78">
        <v>595</v>
      </c>
      <c r="D78">
        <v>547.40002400000003</v>
      </c>
      <c r="E78">
        <v>594.90997300000004</v>
      </c>
      <c r="F78">
        <v>594.88207999999997</v>
      </c>
      <c r="G78">
        <v>195772700</v>
      </c>
      <c r="H78" s="2">
        <f t="shared" si="4"/>
        <v>8.3778501078801013E-2</v>
      </c>
      <c r="I78" s="2">
        <f t="shared" si="5"/>
        <v>0.69043854949726857</v>
      </c>
      <c r="J78" s="2">
        <f t="shared" si="6"/>
        <v>0.10824860243211974</v>
      </c>
      <c r="K78" s="2">
        <f t="shared" si="7"/>
        <v>7.4739008048339259E-2</v>
      </c>
      <c r="L78" s="2">
        <v>0.47670000000000001</v>
      </c>
      <c r="U78" t="s">
        <v>51</v>
      </c>
      <c r="V78">
        <v>3</v>
      </c>
      <c r="W78">
        <v>8.8450305181220212E-3</v>
      </c>
      <c r="X78">
        <v>2.9483435060406737E-3</v>
      </c>
      <c r="Y78">
        <v>0.65218995752646292</v>
      </c>
      <c r="Z78">
        <v>0.58372825320730448</v>
      </c>
    </row>
    <row r="79" spans="1:26" x14ac:dyDescent="0.3">
      <c r="A79" s="1">
        <v>45313</v>
      </c>
      <c r="B79">
        <v>600.48999000000003</v>
      </c>
      <c r="C79">
        <v>628.48999000000003</v>
      </c>
      <c r="D79">
        <v>585.84997599999997</v>
      </c>
      <c r="E79">
        <v>610.30999799999995</v>
      </c>
      <c r="F79">
        <v>610.28137200000003</v>
      </c>
      <c r="G79">
        <v>218096600</v>
      </c>
      <c r="H79" s="2">
        <f t="shared" si="4"/>
        <v>2.5556915360402419E-2</v>
      </c>
      <c r="I79" s="2">
        <f t="shared" si="5"/>
        <v>-0.39245893503342161</v>
      </c>
      <c r="J79" s="2">
        <f t="shared" si="6"/>
        <v>8.3778501078801013E-2</v>
      </c>
      <c r="K79" s="2">
        <f t="shared" si="7"/>
        <v>-3.2879621312082608E-2</v>
      </c>
      <c r="L79" s="2">
        <v>0.154</v>
      </c>
      <c r="U79" t="s">
        <v>52</v>
      </c>
      <c r="V79">
        <v>86</v>
      </c>
      <c r="W79">
        <v>0.38877866577577547</v>
      </c>
      <c r="X79">
        <v>4.5206821601834358E-3</v>
      </c>
    </row>
    <row r="80" spans="1:26" ht="15" thickBot="1" x14ac:dyDescent="0.35">
      <c r="A80" s="1">
        <v>45320</v>
      </c>
      <c r="B80">
        <v>612.32000700000003</v>
      </c>
      <c r="C80">
        <v>666</v>
      </c>
      <c r="D80">
        <v>607</v>
      </c>
      <c r="E80">
        <v>661.59997599999997</v>
      </c>
      <c r="F80">
        <v>661.56897000000004</v>
      </c>
      <c r="G80">
        <v>205818900</v>
      </c>
      <c r="H80" s="2">
        <f t="shared" si="4"/>
        <v>8.0694124767681175E-2</v>
      </c>
      <c r="I80" s="2">
        <f t="shared" si="5"/>
        <v>0.10798379151911333</v>
      </c>
      <c r="J80" s="2">
        <f t="shared" si="6"/>
        <v>2.5556915360402419E-2</v>
      </c>
      <c r="K80" s="2">
        <f t="shared" si="7"/>
        <v>2.7597326201493199E-3</v>
      </c>
      <c r="L80" s="2">
        <v>1.17E-2</v>
      </c>
      <c r="U80" s="7" t="s">
        <v>53</v>
      </c>
      <c r="V80" s="7">
        <v>89</v>
      </c>
      <c r="W80" s="7">
        <v>0.39762369629389749</v>
      </c>
      <c r="X80" s="7"/>
      <c r="Y80" s="7"/>
      <c r="Z80" s="7"/>
    </row>
    <row r="81" spans="1:29" ht="15" thickBot="1" x14ac:dyDescent="0.35">
      <c r="A81" s="1">
        <v>45327</v>
      </c>
      <c r="B81">
        <v>682.25</v>
      </c>
      <c r="C81">
        <v>721.84997599999997</v>
      </c>
      <c r="D81">
        <v>663</v>
      </c>
      <c r="E81">
        <v>721.330017</v>
      </c>
      <c r="F81">
        <v>721.29620399999999</v>
      </c>
      <c r="G81">
        <v>270982300</v>
      </c>
      <c r="H81" s="2">
        <f t="shared" si="4"/>
        <v>8.6435635617143763E-2</v>
      </c>
      <c r="I81" s="2">
        <f t="shared" si="5"/>
        <v>-5.7941427988886969E-2</v>
      </c>
      <c r="J81" s="2">
        <f t="shared" si="6"/>
        <v>8.0694124767681175E-2</v>
      </c>
      <c r="K81" s="2">
        <f t="shared" si="7"/>
        <v>-4.6755328193528595E-3</v>
      </c>
      <c r="L81" s="2">
        <v>3.3999999999999998E-3</v>
      </c>
    </row>
    <row r="82" spans="1:29" x14ac:dyDescent="0.3">
      <c r="A82" s="1">
        <v>45334</v>
      </c>
      <c r="B82">
        <v>726</v>
      </c>
      <c r="C82">
        <v>746.10998500000005</v>
      </c>
      <c r="D82">
        <v>696.20001200000002</v>
      </c>
      <c r="E82">
        <v>726.13000499999998</v>
      </c>
      <c r="F82">
        <v>726.09594700000002</v>
      </c>
      <c r="G82">
        <v>263524700</v>
      </c>
      <c r="H82" s="2">
        <f t="shared" si="4"/>
        <v>6.63228771915757E-3</v>
      </c>
      <c r="I82" s="2">
        <f t="shared" si="5"/>
        <v>0.27505684917562651</v>
      </c>
      <c r="J82" s="2">
        <f t="shared" si="6"/>
        <v>8.6435635617143763E-2</v>
      </c>
      <c r="K82" s="2">
        <f t="shared" si="7"/>
        <v>2.3774713589344122E-2</v>
      </c>
      <c r="L82" s="2">
        <v>7.5700000000000003E-2</v>
      </c>
      <c r="U82" s="10"/>
      <c r="V82" s="10" t="s">
        <v>60</v>
      </c>
      <c r="W82" s="10" t="s">
        <v>19</v>
      </c>
      <c r="X82" s="10" t="s">
        <v>61</v>
      </c>
      <c r="Y82" s="10" t="s">
        <v>62</v>
      </c>
      <c r="Z82" s="10" t="s">
        <v>63</v>
      </c>
      <c r="AA82" s="10" t="s">
        <v>64</v>
      </c>
      <c r="AB82" s="10" t="s">
        <v>65</v>
      </c>
      <c r="AC82" s="10" t="s">
        <v>66</v>
      </c>
    </row>
    <row r="83" spans="1:29" x14ac:dyDescent="0.3">
      <c r="A83" s="1">
        <v>45341</v>
      </c>
      <c r="B83">
        <v>719.46997099999999</v>
      </c>
      <c r="C83">
        <v>823.94000200000005</v>
      </c>
      <c r="D83">
        <v>662.47997999999995</v>
      </c>
      <c r="E83">
        <v>788.169983</v>
      </c>
      <c r="F83">
        <v>788.13299600000005</v>
      </c>
      <c r="G83">
        <v>308961900</v>
      </c>
      <c r="H83" s="2">
        <f t="shared" si="4"/>
        <v>8.1984687771601228E-2</v>
      </c>
      <c r="I83" s="2">
        <f t="shared" si="5"/>
        <v>-2.7906403364845352E-2</v>
      </c>
      <c r="J83" s="2">
        <f t="shared" si="6"/>
        <v>6.63228771915757E-3</v>
      </c>
      <c r="K83" s="2">
        <f t="shared" si="7"/>
        <v>-1.8508329632252132E-4</v>
      </c>
      <c r="L83" s="2">
        <v>8.0000000000000004E-4</v>
      </c>
      <c r="U83" t="s">
        <v>54</v>
      </c>
      <c r="V83">
        <v>1.4787671919798601E-2</v>
      </c>
      <c r="W83">
        <v>7.3221935564382968E-3</v>
      </c>
      <c r="X83">
        <v>2.0195685631385718</v>
      </c>
      <c r="Y83">
        <v>4.6541645018585778E-2</v>
      </c>
      <c r="Z83">
        <v>2.3163288425198311E-4</v>
      </c>
      <c r="AA83">
        <v>2.9343710955345218E-2</v>
      </c>
      <c r="AB83">
        <v>2.3163288425198311E-4</v>
      </c>
      <c r="AC83">
        <v>2.9343710955345218E-2</v>
      </c>
    </row>
    <row r="84" spans="1:29" x14ac:dyDescent="0.3">
      <c r="A84" s="1">
        <v>45348</v>
      </c>
      <c r="B84">
        <v>797</v>
      </c>
      <c r="C84">
        <v>823</v>
      </c>
      <c r="D84">
        <v>771.25</v>
      </c>
      <c r="E84">
        <v>822.78997800000002</v>
      </c>
      <c r="F84">
        <v>822.75140399999998</v>
      </c>
      <c r="G84">
        <v>227285400</v>
      </c>
      <c r="H84" s="2">
        <f t="shared" si="4"/>
        <v>4.2987242027741242E-2</v>
      </c>
      <c r="I84" s="2">
        <f t="shared" si="5"/>
        <v>0.15907086659599262</v>
      </c>
      <c r="J84" s="2">
        <f t="shared" si="6"/>
        <v>8.1984687771601228E-2</v>
      </c>
      <c r="K84" s="2">
        <f t="shared" si="7"/>
        <v>1.3041375331430486E-2</v>
      </c>
      <c r="L84" s="2">
        <v>2.53E-2</v>
      </c>
      <c r="U84" t="s">
        <v>67</v>
      </c>
      <c r="V84">
        <v>2.3060950268647358E-2</v>
      </c>
      <c r="W84">
        <v>2.7673633766431005E-2</v>
      </c>
      <c r="X84">
        <v>0.8333184743024612</v>
      </c>
      <c r="Y84">
        <v>0.40697357929499867</v>
      </c>
      <c r="Z84">
        <v>-3.1952412906571949E-2</v>
      </c>
      <c r="AA84">
        <v>7.8074313443866672E-2</v>
      </c>
      <c r="AB84">
        <v>-3.1952412906571949E-2</v>
      </c>
      <c r="AC84">
        <v>7.8074313443866672E-2</v>
      </c>
    </row>
    <row r="85" spans="1:29" x14ac:dyDescent="0.3">
      <c r="A85" s="1">
        <v>45355</v>
      </c>
      <c r="B85">
        <v>841.29998799999998</v>
      </c>
      <c r="C85">
        <v>974</v>
      </c>
      <c r="D85">
        <v>834.169983</v>
      </c>
      <c r="E85">
        <v>875.28002900000001</v>
      </c>
      <c r="F85">
        <v>875.23895300000004</v>
      </c>
      <c r="G85">
        <v>345989000</v>
      </c>
      <c r="H85" s="2">
        <f t="shared" si="4"/>
        <v>6.1842843924228903E-2</v>
      </c>
      <c r="I85" s="2">
        <f t="shared" si="5"/>
        <v>-0.30701147182129152</v>
      </c>
      <c r="J85" s="2">
        <f t="shared" si="6"/>
        <v>4.2987242027741242E-2</v>
      </c>
      <c r="K85" s="2">
        <f t="shared" si="7"/>
        <v>-1.3197576444474918E-2</v>
      </c>
      <c r="L85" s="2">
        <v>9.4299999999999995E-2</v>
      </c>
      <c r="U85" t="s">
        <v>69</v>
      </c>
      <c r="V85">
        <v>0.10123890442912359</v>
      </c>
      <c r="W85">
        <v>0.12274613031973006</v>
      </c>
      <c r="X85">
        <v>0.82478286008215262</v>
      </c>
      <c r="Y85">
        <v>0.4117767270716578</v>
      </c>
      <c r="Z85">
        <v>-0.14277232671694004</v>
      </c>
      <c r="AA85">
        <v>0.34525013557518724</v>
      </c>
      <c r="AB85">
        <v>-0.14277232671694004</v>
      </c>
      <c r="AC85">
        <v>0.34525013557518724</v>
      </c>
    </row>
    <row r="86" spans="1:29" ht="15" thickBot="1" x14ac:dyDescent="0.35">
      <c r="A86" s="1">
        <v>45362</v>
      </c>
      <c r="B86">
        <v>864.28997800000002</v>
      </c>
      <c r="C86">
        <v>919.59997599999997</v>
      </c>
      <c r="D86">
        <v>841.65997300000004</v>
      </c>
      <c r="E86">
        <v>878.36999500000002</v>
      </c>
      <c r="F86">
        <v>878.36999500000002</v>
      </c>
      <c r="G86">
        <v>322466300</v>
      </c>
      <c r="H86" s="2">
        <f t="shared" si="4"/>
        <v>3.570973255793415E-3</v>
      </c>
      <c r="I86" s="2">
        <f t="shared" si="5"/>
        <v>0.42020048614144584</v>
      </c>
      <c r="J86" s="2">
        <f t="shared" si="6"/>
        <v>6.1842843924228903E-2</v>
      </c>
      <c r="K86" s="2">
        <f t="shared" si="7"/>
        <v>2.5986393081330546E-2</v>
      </c>
      <c r="L86" s="2">
        <v>0.17660000000000001</v>
      </c>
      <c r="U86" s="7" t="s">
        <v>71</v>
      </c>
      <c r="V86" s="7">
        <v>1.1782768636687785E-2</v>
      </c>
      <c r="W86" s="7">
        <v>0.42542155238068868</v>
      </c>
      <c r="X86" s="7">
        <v>2.7696689485407096E-2</v>
      </c>
      <c r="Y86" s="7">
        <v>0.9779682345006202</v>
      </c>
      <c r="Z86" s="7">
        <v>-0.83392728741218736</v>
      </c>
      <c r="AA86" s="7">
        <v>0.85749282468556298</v>
      </c>
      <c r="AB86" s="7">
        <v>-0.83392728741218736</v>
      </c>
      <c r="AC86" s="7">
        <v>0.85749282468556298</v>
      </c>
    </row>
    <row r="87" spans="1:29" x14ac:dyDescent="0.3">
      <c r="A87" s="1">
        <v>45369</v>
      </c>
      <c r="B87">
        <v>903.88000499999998</v>
      </c>
      <c r="C87">
        <v>947.78002900000001</v>
      </c>
      <c r="D87">
        <v>850.09997599999997</v>
      </c>
      <c r="E87">
        <v>942.89001499999995</v>
      </c>
      <c r="F87">
        <v>942.89001499999995</v>
      </c>
      <c r="G87">
        <v>288579700</v>
      </c>
      <c r="H87" s="2">
        <f t="shared" si="4"/>
        <v>7.0881731271181539E-2</v>
      </c>
      <c r="I87" s="2">
        <f t="shared" si="5"/>
        <v>-7.0408347993140524E-2</v>
      </c>
      <c r="J87" s="2">
        <f t="shared" si="6"/>
        <v>3.570973255793415E-3</v>
      </c>
      <c r="K87" s="2">
        <f t="shared" si="7"/>
        <v>-2.5142632766810078E-4</v>
      </c>
      <c r="L87" s="2">
        <v>5.0000000000000001E-3</v>
      </c>
    </row>
    <row r="88" spans="1:29" x14ac:dyDescent="0.3">
      <c r="A88" s="1">
        <v>45376</v>
      </c>
      <c r="B88">
        <v>939.40997300000004</v>
      </c>
      <c r="C88">
        <v>967.65997300000004</v>
      </c>
      <c r="D88">
        <v>891.22997999999995</v>
      </c>
      <c r="E88">
        <v>903.55999799999995</v>
      </c>
      <c r="F88">
        <v>903.55999799999995</v>
      </c>
      <c r="G88">
        <v>208706300</v>
      </c>
      <c r="H88" s="2">
        <f t="shared" si="4"/>
        <v>-4.2607128719786468E-2</v>
      </c>
      <c r="I88" s="2">
        <f t="shared" si="5"/>
        <v>-0.11102733035620849</v>
      </c>
      <c r="J88" s="2">
        <f t="shared" si="6"/>
        <v>7.0881731271181539E-2</v>
      </c>
      <c r="K88" s="2">
        <f t="shared" si="7"/>
        <v>-7.8698093940654662E-3</v>
      </c>
      <c r="L88" s="2">
        <v>1.23E-2</v>
      </c>
    </row>
    <row r="89" spans="1:29" x14ac:dyDescent="0.3">
      <c r="A89" s="1">
        <v>45383</v>
      </c>
      <c r="B89">
        <v>902.98999000000003</v>
      </c>
      <c r="C89">
        <v>922.25</v>
      </c>
      <c r="D89">
        <v>858.79998799999998</v>
      </c>
      <c r="E89">
        <v>880.080017</v>
      </c>
      <c r="F89">
        <v>880.080017</v>
      </c>
      <c r="G89">
        <v>208939400</v>
      </c>
      <c r="H89" s="2">
        <f t="shared" si="4"/>
        <v>-2.6329682278001698E-2</v>
      </c>
      <c r="I89" s="2">
        <f t="shared" si="5"/>
        <v>-0.32404330379683982</v>
      </c>
      <c r="J89" s="2">
        <f t="shared" si="6"/>
        <v>-4.2607128719786468E-2</v>
      </c>
      <c r="K89" s="2">
        <f t="shared" si="7"/>
        <v>1.3806554755656826E-2</v>
      </c>
      <c r="L89" s="2">
        <v>0.105</v>
      </c>
    </row>
    <row r="90" spans="1:29" x14ac:dyDescent="0.3">
      <c r="A90" s="1">
        <v>45390</v>
      </c>
      <c r="B90">
        <v>887</v>
      </c>
      <c r="C90">
        <v>907.39001499999995</v>
      </c>
      <c r="D90">
        <v>830.21997099999999</v>
      </c>
      <c r="E90">
        <v>881.85998500000005</v>
      </c>
      <c r="F90">
        <v>881.85998500000005</v>
      </c>
      <c r="G90">
        <v>207522200</v>
      </c>
      <c r="H90" s="2">
        <f t="shared" si="4"/>
        <v>2.0204644919875783E-3</v>
      </c>
      <c r="I90" s="2">
        <f t="shared" si="5"/>
        <v>1.116257268800416E-3</v>
      </c>
      <c r="J90" s="2">
        <f t="shared" si="6"/>
        <v>-2.6329682278001698E-2</v>
      </c>
      <c r="K90" s="2">
        <f t="shared" si="7"/>
        <v>-2.9390699228024892E-5</v>
      </c>
      <c r="L90" s="2">
        <v>0</v>
      </c>
    </row>
    <row r="91" spans="1:29" x14ac:dyDescent="0.3">
      <c r="A91" s="1">
        <v>45397</v>
      </c>
      <c r="B91">
        <v>890.97997999999995</v>
      </c>
      <c r="C91">
        <v>906.13000499999998</v>
      </c>
      <c r="D91">
        <v>756.05999799999995</v>
      </c>
      <c r="E91">
        <v>762</v>
      </c>
      <c r="F91">
        <v>762</v>
      </c>
      <c r="G91">
        <v>262809500</v>
      </c>
      <c r="H91" s="2">
        <f t="shared" si="4"/>
        <v>-0.14608674055294724</v>
      </c>
      <c r="I91" s="2">
        <f t="shared" si="5"/>
        <v>-6.8059358676905253E-3</v>
      </c>
      <c r="J91" s="2">
        <f t="shared" si="6"/>
        <v>2.0204644919875783E-3</v>
      </c>
      <c r="K91" s="2">
        <f t="shared" si="7"/>
        <v>-1.3751151755413375E-5</v>
      </c>
      <c r="L91" s="2">
        <v>0</v>
      </c>
    </row>
    <row r="92" spans="1:29" x14ac:dyDescent="0.3">
      <c r="A92" s="1">
        <v>45404</v>
      </c>
      <c r="B92">
        <v>781.03997800000002</v>
      </c>
      <c r="C92">
        <v>883.30999799999995</v>
      </c>
      <c r="D92">
        <v>764</v>
      </c>
      <c r="E92">
        <v>877.34997599999997</v>
      </c>
      <c r="F92">
        <v>877.34997599999997</v>
      </c>
      <c r="G92">
        <v>252276000</v>
      </c>
      <c r="H92" s="2">
        <f t="shared" si="4"/>
        <v>0.1409594175153944</v>
      </c>
      <c r="I92" s="2">
        <f t="shared" si="5"/>
        <v>0.23619111322019426</v>
      </c>
      <c r="J92" s="2">
        <f t="shared" si="6"/>
        <v>-0.14608674055294724</v>
      </c>
      <c r="K92" s="2">
        <f t="shared" si="7"/>
        <v>-3.4504389877910303E-2</v>
      </c>
      <c r="L92" s="2">
        <v>5.5800000000000002E-2</v>
      </c>
    </row>
    <row r="93" spans="1:29" x14ac:dyDescent="0.3">
      <c r="A93" s="1">
        <v>45411</v>
      </c>
      <c r="B93">
        <v>875.95001200000002</v>
      </c>
      <c r="C93">
        <v>888.19000200000005</v>
      </c>
      <c r="D93">
        <v>812.54998799999998</v>
      </c>
      <c r="E93">
        <v>830.40997300000004</v>
      </c>
      <c r="F93">
        <v>830.40997300000004</v>
      </c>
      <c r="G93">
        <v>131254300</v>
      </c>
      <c r="H93" s="2">
        <f t="shared" si="4"/>
        <v>-5.4986450987775264E-2</v>
      </c>
      <c r="I93" s="2">
        <f t="shared" si="5"/>
        <v>-4.0905708848962691E-2</v>
      </c>
      <c r="J93" s="2">
        <f t="shared" si="6"/>
        <v>0.1409594175153944</v>
      </c>
      <c r="K93" s="2">
        <f t="shared" si="7"/>
        <v>-5.7660448924040947E-3</v>
      </c>
      <c r="L93" s="2">
        <v>1.6999999999999999E-3</v>
      </c>
    </row>
  </sheetData>
  <mergeCells count="4">
    <mergeCell ref="N19:T19"/>
    <mergeCell ref="N31:R31"/>
    <mergeCell ref="N32:Q32"/>
    <mergeCell ref="U1:Y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Ruthwik Reddy</dc:creator>
  <cp:lastModifiedBy>Ruthwik Reddy</cp:lastModifiedBy>
  <dcterms:created xsi:type="dcterms:W3CDTF">2024-05-05T03:34:31Z</dcterms:created>
  <dcterms:modified xsi:type="dcterms:W3CDTF">2024-08-19T18:38:52Z</dcterms:modified>
</cp:coreProperties>
</file>